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X:\Compras\Recuperado de 16_06_17h\Compras\Sugestão de Compras-Val-Comercial\"/>
    </mc:Choice>
  </mc:AlternateContent>
  <xr:revisionPtr revIDLastSave="0" documentId="13_ncr:1_{F0512185-5A05-4E63-B8B9-6B29A1688C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336" i="1" l="1"/>
  <c r="AY1335" i="1"/>
  <c r="AY1334" i="1"/>
  <c r="AY1333" i="1"/>
  <c r="AY1332" i="1"/>
  <c r="AY1331" i="1"/>
  <c r="AY1330" i="1"/>
  <c r="AY1329" i="1"/>
  <c r="AY1328" i="1"/>
  <c r="AY1327" i="1"/>
  <c r="AY1326" i="1"/>
  <c r="AY1325" i="1"/>
  <c r="AZ1325" i="1" s="1"/>
  <c r="AW1325" i="1" s="1"/>
  <c r="AY1324" i="1"/>
  <c r="AY1323" i="1"/>
  <c r="AY1322" i="1"/>
  <c r="AY1321" i="1"/>
  <c r="AY1320" i="1"/>
  <c r="AY1319" i="1"/>
  <c r="AY1318" i="1"/>
  <c r="AY1317" i="1"/>
  <c r="AZ1317" i="1" s="1"/>
  <c r="AW1317" i="1" s="1"/>
  <c r="AY1316" i="1"/>
  <c r="AY1315" i="1"/>
  <c r="AY1314" i="1"/>
  <c r="AY1313" i="1"/>
  <c r="AY1312" i="1"/>
  <c r="AY1311" i="1"/>
  <c r="AY1310" i="1"/>
  <c r="AY1309" i="1"/>
  <c r="AZ1309" i="1" s="1"/>
  <c r="AW1309" i="1" s="1"/>
  <c r="AY1308" i="1"/>
  <c r="AY1307" i="1"/>
  <c r="AY1306" i="1"/>
  <c r="AY1305" i="1"/>
  <c r="AY1304" i="1"/>
  <c r="AY1303" i="1"/>
  <c r="AY1302" i="1"/>
  <c r="AY1301" i="1"/>
  <c r="AZ1301" i="1" s="1"/>
  <c r="AW1301" i="1" s="1"/>
  <c r="AY1300" i="1"/>
  <c r="AY1299" i="1"/>
  <c r="AY1298" i="1"/>
  <c r="AY1297" i="1"/>
  <c r="AY1296" i="1"/>
  <c r="AY1295" i="1"/>
  <c r="AY1294" i="1"/>
  <c r="AY1293" i="1"/>
  <c r="AZ1293" i="1" s="1"/>
  <c r="AW1293" i="1" s="1"/>
  <c r="AY1292" i="1"/>
  <c r="AY1291" i="1"/>
  <c r="AY1290" i="1"/>
  <c r="AY1289" i="1"/>
  <c r="AY1288" i="1"/>
  <c r="AY1287" i="1"/>
  <c r="AY1286" i="1"/>
  <c r="AY1285" i="1"/>
  <c r="AZ1285" i="1" s="1"/>
  <c r="AW1285" i="1" s="1"/>
  <c r="AY1284" i="1"/>
  <c r="AY1283" i="1"/>
  <c r="AY1282" i="1"/>
  <c r="AY1281" i="1"/>
  <c r="AY1280" i="1"/>
  <c r="AY1279" i="1"/>
  <c r="AY1278" i="1"/>
  <c r="AY1277" i="1"/>
  <c r="AZ1277" i="1" s="1"/>
  <c r="AW1277" i="1" s="1"/>
  <c r="AY1276" i="1"/>
  <c r="AY1275" i="1"/>
  <c r="AY1274" i="1"/>
  <c r="AY1273" i="1"/>
  <c r="AY1272" i="1"/>
  <c r="AY1271" i="1"/>
  <c r="AY1270" i="1"/>
  <c r="AY1269" i="1"/>
  <c r="AZ1269" i="1" s="1"/>
  <c r="AW1269" i="1" s="1"/>
  <c r="AY1268" i="1"/>
  <c r="AY1267" i="1"/>
  <c r="AY1266" i="1"/>
  <c r="AY1265" i="1"/>
  <c r="AY1264" i="1"/>
  <c r="AY1263" i="1"/>
  <c r="AY1262" i="1"/>
  <c r="AY1261" i="1"/>
  <c r="AZ1261" i="1" s="1"/>
  <c r="AW1261" i="1" s="1"/>
  <c r="AY1260" i="1"/>
  <c r="AY1259" i="1"/>
  <c r="AY1258" i="1"/>
  <c r="AY1257" i="1"/>
  <c r="AY1256" i="1"/>
  <c r="AY1255" i="1"/>
  <c r="AY1254" i="1"/>
  <c r="AY1253" i="1"/>
  <c r="AZ1253" i="1" s="1"/>
  <c r="AW1253" i="1" s="1"/>
  <c r="AY1252" i="1"/>
  <c r="AY1251" i="1"/>
  <c r="AY1250" i="1"/>
  <c r="AY1249" i="1"/>
  <c r="AY1248" i="1"/>
  <c r="AY1247" i="1"/>
  <c r="AY1246" i="1"/>
  <c r="AY1245" i="1"/>
  <c r="AZ1245" i="1" s="1"/>
  <c r="AW1245" i="1" s="1"/>
  <c r="AY1244" i="1"/>
  <c r="AY1243" i="1"/>
  <c r="AY1242" i="1"/>
  <c r="AY1241" i="1"/>
  <c r="AY1240" i="1"/>
  <c r="AY1239" i="1"/>
  <c r="AY1238" i="1"/>
  <c r="AY1237" i="1"/>
  <c r="AZ1237" i="1" s="1"/>
  <c r="AW1237" i="1" s="1"/>
  <c r="AY1236" i="1"/>
  <c r="AY1235" i="1"/>
  <c r="AY1234" i="1"/>
  <c r="AY1233" i="1"/>
  <c r="AY1232" i="1"/>
  <c r="AY1231" i="1"/>
  <c r="AY1230" i="1"/>
  <c r="AY1229" i="1"/>
  <c r="AZ1229" i="1" s="1"/>
  <c r="AW1229" i="1" s="1"/>
  <c r="AY1228" i="1"/>
  <c r="AY1227" i="1"/>
  <c r="AY1226" i="1"/>
  <c r="AY1225" i="1"/>
  <c r="AY1224" i="1"/>
  <c r="AY1223" i="1"/>
  <c r="AY1222" i="1"/>
  <c r="AY1221" i="1"/>
  <c r="AY1220" i="1"/>
  <c r="AY1219" i="1"/>
  <c r="AY1218" i="1"/>
  <c r="AY1217" i="1"/>
  <c r="AY1216" i="1"/>
  <c r="AY1215" i="1"/>
  <c r="AY1214" i="1"/>
  <c r="AY1213" i="1"/>
  <c r="AZ1213" i="1" s="1"/>
  <c r="AW1213" i="1" s="1"/>
  <c r="AY1212" i="1"/>
  <c r="AY1211" i="1"/>
  <c r="AY1210" i="1"/>
  <c r="AY1209" i="1"/>
  <c r="AY1208" i="1"/>
  <c r="AY1207" i="1"/>
  <c r="AY1206" i="1"/>
  <c r="AY1205" i="1"/>
  <c r="AZ1205" i="1" s="1"/>
  <c r="AW1205" i="1" s="1"/>
  <c r="AY1204" i="1"/>
  <c r="AY1203" i="1"/>
  <c r="AY1202" i="1"/>
  <c r="AY1201" i="1"/>
  <c r="AY1200" i="1"/>
  <c r="AY1199" i="1"/>
  <c r="AY1198" i="1"/>
  <c r="AY1197" i="1"/>
  <c r="AZ1197" i="1" s="1"/>
  <c r="AW1197" i="1" s="1"/>
  <c r="AY1196" i="1"/>
  <c r="AY1195" i="1"/>
  <c r="AY1194" i="1"/>
  <c r="AY1193" i="1"/>
  <c r="AY1192" i="1"/>
  <c r="AY1191" i="1"/>
  <c r="AY1190" i="1"/>
  <c r="AY1189" i="1"/>
  <c r="AZ1189" i="1" s="1"/>
  <c r="AW1189" i="1" s="1"/>
  <c r="AY1188" i="1"/>
  <c r="AY1187" i="1"/>
  <c r="AY1186" i="1"/>
  <c r="AY1185" i="1"/>
  <c r="AY1184" i="1"/>
  <c r="AY1183" i="1"/>
  <c r="AY1182" i="1"/>
  <c r="AY1181" i="1"/>
  <c r="AZ1181" i="1" s="1"/>
  <c r="AW1181" i="1" s="1"/>
  <c r="AY1180" i="1"/>
  <c r="AY1179" i="1"/>
  <c r="AY1178" i="1"/>
  <c r="AY1177" i="1"/>
  <c r="AY1176" i="1"/>
  <c r="AY1175" i="1"/>
  <c r="AY1174" i="1"/>
  <c r="AY1173" i="1"/>
  <c r="AZ1173" i="1" s="1"/>
  <c r="AW1173" i="1" s="1"/>
  <c r="AY1172" i="1"/>
  <c r="AY1171" i="1"/>
  <c r="AY1170" i="1"/>
  <c r="AY1169" i="1"/>
  <c r="AY1168" i="1"/>
  <c r="AY1167" i="1"/>
  <c r="AY1166" i="1"/>
  <c r="AY1165" i="1"/>
  <c r="AZ1165" i="1" s="1"/>
  <c r="AW1165" i="1" s="1"/>
  <c r="AY1164" i="1"/>
  <c r="AY1163" i="1"/>
  <c r="AY1162" i="1"/>
  <c r="AY1161" i="1"/>
  <c r="AY1160" i="1"/>
  <c r="AY1159" i="1"/>
  <c r="AY1158" i="1"/>
  <c r="AY1157" i="1"/>
  <c r="AZ1157" i="1" s="1"/>
  <c r="AW1157" i="1" s="1"/>
  <c r="AY1156" i="1"/>
  <c r="AY1155" i="1"/>
  <c r="AY1154" i="1"/>
  <c r="AY1153" i="1"/>
  <c r="AY1152" i="1"/>
  <c r="AY1151" i="1"/>
  <c r="AY1150" i="1"/>
  <c r="AY1149" i="1"/>
  <c r="AZ1149" i="1" s="1"/>
  <c r="AW1149" i="1" s="1"/>
  <c r="AY1148" i="1"/>
  <c r="AY1147" i="1"/>
  <c r="AY1146" i="1"/>
  <c r="AY1145" i="1"/>
  <c r="AY1144" i="1"/>
  <c r="AY1143" i="1"/>
  <c r="AY1142" i="1"/>
  <c r="AY1141" i="1"/>
  <c r="AZ1141" i="1" s="1"/>
  <c r="AW1141" i="1" s="1"/>
  <c r="AY1140" i="1"/>
  <c r="AY1139" i="1"/>
  <c r="AY1138" i="1"/>
  <c r="AY1137" i="1"/>
  <c r="AY1136" i="1"/>
  <c r="AY1135" i="1"/>
  <c r="AY1134" i="1"/>
  <c r="AY1133" i="1"/>
  <c r="AZ1133" i="1" s="1"/>
  <c r="AW1133" i="1" s="1"/>
  <c r="AY1132" i="1"/>
  <c r="AY1131" i="1"/>
  <c r="AY1130" i="1"/>
  <c r="AY1129" i="1"/>
  <c r="AY1128" i="1"/>
  <c r="AY1127" i="1"/>
  <c r="AY1126" i="1"/>
  <c r="AY1125" i="1"/>
  <c r="AZ1125" i="1" s="1"/>
  <c r="AW1125" i="1" s="1"/>
  <c r="AY1124" i="1"/>
  <c r="AY1123" i="1"/>
  <c r="AY1122" i="1"/>
  <c r="AY1121" i="1"/>
  <c r="AY1120" i="1"/>
  <c r="AY1119" i="1"/>
  <c r="AY1118" i="1"/>
  <c r="AY1117" i="1"/>
  <c r="AZ1117" i="1" s="1"/>
  <c r="AW1117" i="1" s="1"/>
  <c r="AY1116" i="1"/>
  <c r="AY1115" i="1"/>
  <c r="AY1114" i="1"/>
  <c r="AY1113" i="1"/>
  <c r="AY1112" i="1"/>
  <c r="AY1111" i="1"/>
  <c r="AY1110" i="1"/>
  <c r="AY1109" i="1"/>
  <c r="AZ1109" i="1" s="1"/>
  <c r="AW1109" i="1" s="1"/>
  <c r="AY1108" i="1"/>
  <c r="AY1107" i="1"/>
  <c r="AY1106" i="1"/>
  <c r="AY1105" i="1"/>
  <c r="AY1104" i="1"/>
  <c r="AY1103" i="1"/>
  <c r="AY1102" i="1"/>
  <c r="AY1101" i="1"/>
  <c r="AZ1101" i="1" s="1"/>
  <c r="AW1101" i="1" s="1"/>
  <c r="AY1100" i="1"/>
  <c r="AY1099" i="1"/>
  <c r="AY1098" i="1"/>
  <c r="AY1097" i="1"/>
  <c r="AY1096" i="1"/>
  <c r="AY1095" i="1"/>
  <c r="AY1094" i="1"/>
  <c r="AY1093" i="1"/>
  <c r="AZ1093" i="1" s="1"/>
  <c r="AW1093" i="1" s="1"/>
  <c r="AY1092" i="1"/>
  <c r="AY1091" i="1"/>
  <c r="AY1090" i="1"/>
  <c r="AY1089" i="1"/>
  <c r="AY1088" i="1"/>
  <c r="AY1087" i="1"/>
  <c r="AY1086" i="1"/>
  <c r="AY1085" i="1"/>
  <c r="AZ1085" i="1" s="1"/>
  <c r="AW1085" i="1" s="1"/>
  <c r="AY1084" i="1"/>
  <c r="AY1083" i="1"/>
  <c r="AY1082" i="1"/>
  <c r="AY1081" i="1"/>
  <c r="AY1080" i="1"/>
  <c r="AY1079" i="1"/>
  <c r="AY1078" i="1"/>
  <c r="AY1077" i="1"/>
  <c r="AZ1077" i="1" s="1"/>
  <c r="AW1077" i="1" s="1"/>
  <c r="AY1076" i="1"/>
  <c r="AY1075" i="1"/>
  <c r="AY1074" i="1"/>
  <c r="AY1073" i="1"/>
  <c r="AY1072" i="1"/>
  <c r="AY1071" i="1"/>
  <c r="AY1070" i="1"/>
  <c r="AY1069" i="1"/>
  <c r="AZ1069" i="1" s="1"/>
  <c r="AW1069" i="1" s="1"/>
  <c r="AY1068" i="1"/>
  <c r="AY1067" i="1"/>
  <c r="AY1066" i="1"/>
  <c r="AY1065" i="1"/>
  <c r="AY1064" i="1"/>
  <c r="AY1063" i="1"/>
  <c r="AY1062" i="1"/>
  <c r="AY1061" i="1"/>
  <c r="AZ1061" i="1" s="1"/>
  <c r="AW1061" i="1" s="1"/>
  <c r="AY1060" i="1"/>
  <c r="AY1059" i="1"/>
  <c r="AY1058" i="1"/>
  <c r="AY1057" i="1"/>
  <c r="AY1056" i="1"/>
  <c r="AY1055" i="1"/>
  <c r="AY1054" i="1"/>
  <c r="AY1053" i="1"/>
  <c r="AZ1053" i="1" s="1"/>
  <c r="AW1053" i="1" s="1"/>
  <c r="AY1052" i="1"/>
  <c r="AY1051" i="1"/>
  <c r="AY1050" i="1"/>
  <c r="AY1049" i="1"/>
  <c r="AY1048" i="1"/>
  <c r="AY1047" i="1"/>
  <c r="AY1046" i="1"/>
  <c r="AY1045" i="1"/>
  <c r="AZ1045" i="1" s="1"/>
  <c r="AW1045" i="1" s="1"/>
  <c r="AY1044" i="1"/>
  <c r="AY1043" i="1"/>
  <c r="AY1042" i="1"/>
  <c r="AY1041" i="1"/>
  <c r="AY1040" i="1"/>
  <c r="AY1039" i="1"/>
  <c r="AY1038" i="1"/>
  <c r="AY1037" i="1"/>
  <c r="AZ1037" i="1" s="1"/>
  <c r="AW1037" i="1" s="1"/>
  <c r="AY1036" i="1"/>
  <c r="AY1035" i="1"/>
  <c r="AY1034" i="1"/>
  <c r="AY1033" i="1"/>
  <c r="AY1032" i="1"/>
  <c r="AY1031" i="1"/>
  <c r="AY1030" i="1"/>
  <c r="AY1029" i="1"/>
  <c r="AZ1029" i="1" s="1"/>
  <c r="AW1029" i="1" s="1"/>
  <c r="AY1028" i="1"/>
  <c r="AY1027" i="1"/>
  <c r="AY1026" i="1"/>
  <c r="AY1025" i="1"/>
  <c r="AY1024" i="1"/>
  <c r="AY1023" i="1"/>
  <c r="AY1022" i="1"/>
  <c r="AY1021" i="1"/>
  <c r="AZ1021" i="1" s="1"/>
  <c r="AW1021" i="1" s="1"/>
  <c r="AY1020" i="1"/>
  <c r="AY1019" i="1"/>
  <c r="AY1018" i="1"/>
  <c r="AY1017" i="1"/>
  <c r="AY1016" i="1"/>
  <c r="AY1015" i="1"/>
  <c r="AY1014" i="1"/>
  <c r="AY1013" i="1"/>
  <c r="AY1012" i="1"/>
  <c r="AY1011" i="1"/>
  <c r="AY1010" i="1"/>
  <c r="AY1009" i="1"/>
  <c r="AY1008" i="1"/>
  <c r="AY1007" i="1"/>
  <c r="AY1006" i="1"/>
  <c r="AY1005" i="1"/>
  <c r="AZ1005" i="1" s="1"/>
  <c r="AW1005" i="1" s="1"/>
  <c r="AY1004" i="1"/>
  <c r="AY1003" i="1"/>
  <c r="AY1002" i="1"/>
  <c r="AY1001" i="1"/>
  <c r="AY1000" i="1"/>
  <c r="AY999" i="1"/>
  <c r="AY998" i="1"/>
  <c r="AY997" i="1"/>
  <c r="AZ997" i="1" s="1"/>
  <c r="AW997" i="1" s="1"/>
  <c r="AY996" i="1"/>
  <c r="AY995" i="1"/>
  <c r="AY994" i="1"/>
  <c r="AY993" i="1"/>
  <c r="AY992" i="1"/>
  <c r="AY991" i="1"/>
  <c r="AY990" i="1"/>
  <c r="AY989" i="1"/>
  <c r="AZ989" i="1" s="1"/>
  <c r="AW989" i="1" s="1"/>
  <c r="AY988" i="1"/>
  <c r="AY987" i="1"/>
  <c r="AY986" i="1"/>
  <c r="AY985" i="1"/>
  <c r="AY984" i="1"/>
  <c r="AY983" i="1"/>
  <c r="AY982" i="1"/>
  <c r="AY981" i="1"/>
  <c r="AZ981" i="1" s="1"/>
  <c r="AW981" i="1" s="1"/>
  <c r="AY980" i="1"/>
  <c r="AY979" i="1"/>
  <c r="AY978" i="1"/>
  <c r="AY977" i="1"/>
  <c r="AY976" i="1"/>
  <c r="AY975" i="1"/>
  <c r="AY974" i="1"/>
  <c r="AY973" i="1"/>
  <c r="AZ973" i="1" s="1"/>
  <c r="AW973" i="1" s="1"/>
  <c r="AY972" i="1"/>
  <c r="AY971" i="1"/>
  <c r="AY970" i="1"/>
  <c r="AY969" i="1"/>
  <c r="AY968" i="1"/>
  <c r="AY967" i="1"/>
  <c r="AY966" i="1"/>
  <c r="AY965" i="1"/>
  <c r="AZ965" i="1" s="1"/>
  <c r="AW965" i="1" s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Z949" i="1" s="1"/>
  <c r="AW949" i="1" s="1"/>
  <c r="AY948" i="1"/>
  <c r="AY947" i="1"/>
  <c r="AY946" i="1"/>
  <c r="AY945" i="1"/>
  <c r="AY944" i="1"/>
  <c r="AY943" i="1"/>
  <c r="AY942" i="1"/>
  <c r="AY941" i="1"/>
  <c r="AZ941" i="1" s="1"/>
  <c r="AW941" i="1" s="1"/>
  <c r="AY940" i="1"/>
  <c r="AY939" i="1"/>
  <c r="AY938" i="1"/>
  <c r="AY937" i="1"/>
  <c r="AY936" i="1"/>
  <c r="AY935" i="1"/>
  <c r="AY934" i="1"/>
  <c r="AY933" i="1"/>
  <c r="AZ933" i="1" s="1"/>
  <c r="AW933" i="1" s="1"/>
  <c r="AY932" i="1"/>
  <c r="AY931" i="1"/>
  <c r="AY930" i="1"/>
  <c r="AY929" i="1"/>
  <c r="AY928" i="1"/>
  <c r="AY927" i="1"/>
  <c r="AY926" i="1"/>
  <c r="AY925" i="1"/>
  <c r="AZ925" i="1" s="1"/>
  <c r="AW925" i="1" s="1"/>
  <c r="AY924" i="1"/>
  <c r="AY923" i="1"/>
  <c r="AY922" i="1"/>
  <c r="AY921" i="1"/>
  <c r="AY920" i="1"/>
  <c r="AY919" i="1"/>
  <c r="AY918" i="1"/>
  <c r="AY917" i="1"/>
  <c r="AZ917" i="1" s="1"/>
  <c r="AW917" i="1" s="1"/>
  <c r="AY916" i="1"/>
  <c r="AY915" i="1"/>
  <c r="AY914" i="1"/>
  <c r="AY913" i="1"/>
  <c r="AY912" i="1"/>
  <c r="AY911" i="1"/>
  <c r="AY910" i="1"/>
  <c r="AY909" i="1"/>
  <c r="AZ909" i="1" s="1"/>
  <c r="AW909" i="1" s="1"/>
  <c r="AY908" i="1"/>
  <c r="AY907" i="1"/>
  <c r="AY906" i="1"/>
  <c r="AY905" i="1"/>
  <c r="AY904" i="1"/>
  <c r="AY903" i="1"/>
  <c r="AY902" i="1"/>
  <c r="AY901" i="1"/>
  <c r="AZ901" i="1" s="1"/>
  <c r="AW901" i="1" s="1"/>
  <c r="AY900" i="1"/>
  <c r="AY899" i="1"/>
  <c r="AY898" i="1"/>
  <c r="AY897" i="1"/>
  <c r="AY896" i="1"/>
  <c r="AY895" i="1"/>
  <c r="AY894" i="1"/>
  <c r="AY893" i="1"/>
  <c r="AZ893" i="1" s="1"/>
  <c r="AW893" i="1" s="1"/>
  <c r="AY892" i="1"/>
  <c r="AY891" i="1"/>
  <c r="AY890" i="1"/>
  <c r="AY889" i="1"/>
  <c r="AY888" i="1"/>
  <c r="AY887" i="1"/>
  <c r="AY886" i="1"/>
  <c r="AY885" i="1"/>
  <c r="AZ885" i="1" s="1"/>
  <c r="AW885" i="1" s="1"/>
  <c r="AY884" i="1"/>
  <c r="AY883" i="1"/>
  <c r="AY882" i="1"/>
  <c r="AY881" i="1"/>
  <c r="AY880" i="1"/>
  <c r="AY879" i="1"/>
  <c r="AY878" i="1"/>
  <c r="AY877" i="1"/>
  <c r="AZ877" i="1" s="1"/>
  <c r="AW877" i="1" s="1"/>
  <c r="AY876" i="1"/>
  <c r="AY875" i="1"/>
  <c r="AY874" i="1"/>
  <c r="AY873" i="1"/>
  <c r="AY872" i="1"/>
  <c r="AY871" i="1"/>
  <c r="AY870" i="1"/>
  <c r="AY869" i="1"/>
  <c r="AZ869" i="1" s="1"/>
  <c r="AW869" i="1" s="1"/>
  <c r="AY868" i="1"/>
  <c r="AY867" i="1"/>
  <c r="AY866" i="1"/>
  <c r="AY865" i="1"/>
  <c r="AY864" i="1"/>
  <c r="AY863" i="1"/>
  <c r="AY862" i="1"/>
  <c r="AY861" i="1"/>
  <c r="AZ861" i="1" s="1"/>
  <c r="AW861" i="1" s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Z845" i="1" s="1"/>
  <c r="AW845" i="1" s="1"/>
  <c r="AY844" i="1"/>
  <c r="AY843" i="1"/>
  <c r="AY842" i="1"/>
  <c r="AY841" i="1"/>
  <c r="AY840" i="1"/>
  <c r="AY839" i="1"/>
  <c r="AY838" i="1"/>
  <c r="AY837" i="1"/>
  <c r="AZ837" i="1" s="1"/>
  <c r="AW837" i="1" s="1"/>
  <c r="AY836" i="1"/>
  <c r="AY835" i="1"/>
  <c r="AY834" i="1"/>
  <c r="AY833" i="1"/>
  <c r="AY832" i="1"/>
  <c r="AY831" i="1"/>
  <c r="AY830" i="1"/>
  <c r="AY829" i="1"/>
  <c r="AZ829" i="1" s="1"/>
  <c r="AW829" i="1" s="1"/>
  <c r="AY828" i="1"/>
  <c r="AY827" i="1"/>
  <c r="AY826" i="1"/>
  <c r="AY825" i="1"/>
  <c r="AY824" i="1"/>
  <c r="AY823" i="1"/>
  <c r="AY822" i="1"/>
  <c r="AY821" i="1"/>
  <c r="AZ821" i="1" s="1"/>
  <c r="AW821" i="1" s="1"/>
  <c r="AY820" i="1"/>
  <c r="AY819" i="1"/>
  <c r="AY818" i="1"/>
  <c r="AY817" i="1"/>
  <c r="AY816" i="1"/>
  <c r="AY815" i="1"/>
  <c r="AY814" i="1"/>
  <c r="AY813" i="1"/>
  <c r="AZ813" i="1" s="1"/>
  <c r="AW813" i="1" s="1"/>
  <c r="AY812" i="1"/>
  <c r="AY811" i="1"/>
  <c r="AY810" i="1"/>
  <c r="AY809" i="1"/>
  <c r="AY808" i="1"/>
  <c r="AY807" i="1"/>
  <c r="AY806" i="1"/>
  <c r="AY805" i="1"/>
  <c r="AZ805" i="1" s="1"/>
  <c r="AW805" i="1" s="1"/>
  <c r="AY804" i="1"/>
  <c r="AY803" i="1"/>
  <c r="AY802" i="1"/>
  <c r="AY801" i="1"/>
  <c r="AY800" i="1"/>
  <c r="AY799" i="1"/>
  <c r="AY798" i="1"/>
  <c r="AY797" i="1"/>
  <c r="AZ797" i="1" s="1"/>
  <c r="AW797" i="1" s="1"/>
  <c r="AY796" i="1"/>
  <c r="AY795" i="1"/>
  <c r="AY794" i="1"/>
  <c r="AY793" i="1"/>
  <c r="AY792" i="1"/>
  <c r="AY791" i="1"/>
  <c r="AY790" i="1"/>
  <c r="AY789" i="1"/>
  <c r="AZ789" i="1" s="1"/>
  <c r="AW789" i="1" s="1"/>
  <c r="AY788" i="1"/>
  <c r="AY787" i="1"/>
  <c r="AY786" i="1"/>
  <c r="AY785" i="1"/>
  <c r="AY784" i="1"/>
  <c r="AY783" i="1"/>
  <c r="AY782" i="1"/>
  <c r="AY781" i="1"/>
  <c r="AZ781" i="1" s="1"/>
  <c r="AW781" i="1" s="1"/>
  <c r="AY780" i="1"/>
  <c r="AY779" i="1"/>
  <c r="AY778" i="1"/>
  <c r="AY777" i="1"/>
  <c r="AY776" i="1"/>
  <c r="AY775" i="1"/>
  <c r="AY774" i="1"/>
  <c r="AY773" i="1"/>
  <c r="AZ773" i="1" s="1"/>
  <c r="AW773" i="1" s="1"/>
  <c r="AY772" i="1"/>
  <c r="AY771" i="1"/>
  <c r="AY770" i="1"/>
  <c r="AY769" i="1"/>
  <c r="AY768" i="1"/>
  <c r="AY767" i="1"/>
  <c r="AY766" i="1"/>
  <c r="AY765" i="1"/>
  <c r="AZ765" i="1" s="1"/>
  <c r="AW765" i="1" s="1"/>
  <c r="AY764" i="1"/>
  <c r="AY763" i="1"/>
  <c r="AY762" i="1"/>
  <c r="AY761" i="1"/>
  <c r="AY760" i="1"/>
  <c r="AY759" i="1"/>
  <c r="AY758" i="1"/>
  <c r="AY757" i="1"/>
  <c r="AZ757" i="1" s="1"/>
  <c r="AW757" i="1" s="1"/>
  <c r="AY756" i="1"/>
  <c r="AY755" i="1"/>
  <c r="AY754" i="1"/>
  <c r="AY753" i="1"/>
  <c r="AY752" i="1"/>
  <c r="AY751" i="1"/>
  <c r="AY750" i="1"/>
  <c r="AY749" i="1"/>
  <c r="AZ749" i="1" s="1"/>
  <c r="AW749" i="1" s="1"/>
  <c r="AY748" i="1"/>
  <c r="AY747" i="1"/>
  <c r="AY746" i="1"/>
  <c r="AY745" i="1"/>
  <c r="AY744" i="1"/>
  <c r="AY743" i="1"/>
  <c r="AY742" i="1"/>
  <c r="AY741" i="1"/>
  <c r="AZ741" i="1" s="1"/>
  <c r="AW741" i="1" s="1"/>
  <c r="AY740" i="1"/>
  <c r="AY739" i="1"/>
  <c r="AY738" i="1"/>
  <c r="AY737" i="1"/>
  <c r="AY736" i="1"/>
  <c r="AY735" i="1"/>
  <c r="AY734" i="1"/>
  <c r="AY733" i="1"/>
  <c r="AZ733" i="1" s="1"/>
  <c r="AW733" i="1" s="1"/>
  <c r="AY732" i="1"/>
  <c r="AY731" i="1"/>
  <c r="AY730" i="1"/>
  <c r="AY729" i="1"/>
  <c r="AY728" i="1"/>
  <c r="AY727" i="1"/>
  <c r="AY726" i="1"/>
  <c r="AY725" i="1"/>
  <c r="AZ725" i="1" s="1"/>
  <c r="AW725" i="1" s="1"/>
  <c r="AY724" i="1"/>
  <c r="AY723" i="1"/>
  <c r="AY722" i="1"/>
  <c r="AY721" i="1"/>
  <c r="AY720" i="1"/>
  <c r="AY719" i="1"/>
  <c r="AY718" i="1"/>
  <c r="AY717" i="1"/>
  <c r="AZ717" i="1" s="1"/>
  <c r="AW717" i="1" s="1"/>
  <c r="AY716" i="1"/>
  <c r="AY715" i="1"/>
  <c r="AY714" i="1"/>
  <c r="AY713" i="1"/>
  <c r="AY712" i="1"/>
  <c r="AY711" i="1"/>
  <c r="AY710" i="1"/>
  <c r="AY709" i="1"/>
  <c r="AZ709" i="1" s="1"/>
  <c r="AW709" i="1" s="1"/>
  <c r="AY708" i="1"/>
  <c r="AY707" i="1"/>
  <c r="AY706" i="1"/>
  <c r="AY705" i="1"/>
  <c r="AY704" i="1"/>
  <c r="AY703" i="1"/>
  <c r="AY702" i="1"/>
  <c r="AY701" i="1"/>
  <c r="AZ701" i="1" s="1"/>
  <c r="AW701" i="1" s="1"/>
  <c r="AY700" i="1"/>
  <c r="AY699" i="1"/>
  <c r="AY698" i="1"/>
  <c r="AY697" i="1"/>
  <c r="AY696" i="1"/>
  <c r="AY695" i="1"/>
  <c r="AY694" i="1"/>
  <c r="AY693" i="1"/>
  <c r="AZ693" i="1" s="1"/>
  <c r="AW693" i="1" s="1"/>
  <c r="AY692" i="1"/>
  <c r="AY691" i="1"/>
  <c r="AY690" i="1"/>
  <c r="AY689" i="1"/>
  <c r="AY688" i="1"/>
  <c r="AY687" i="1"/>
  <c r="AY686" i="1"/>
  <c r="AY685" i="1"/>
  <c r="AZ685" i="1" s="1"/>
  <c r="AW685" i="1" s="1"/>
  <c r="AY684" i="1"/>
  <c r="AY683" i="1"/>
  <c r="AY682" i="1"/>
  <c r="AY681" i="1"/>
  <c r="AY680" i="1"/>
  <c r="AY679" i="1"/>
  <c r="AY678" i="1"/>
  <c r="AY677" i="1"/>
  <c r="AZ677" i="1" s="1"/>
  <c r="AW677" i="1" s="1"/>
  <c r="AY676" i="1"/>
  <c r="AY675" i="1"/>
  <c r="AY674" i="1"/>
  <c r="AY673" i="1"/>
  <c r="AY672" i="1"/>
  <c r="AY671" i="1"/>
  <c r="AY670" i="1"/>
  <c r="AY669" i="1"/>
  <c r="AZ669" i="1" s="1"/>
  <c r="AW669" i="1" s="1"/>
  <c r="AY668" i="1"/>
  <c r="AY667" i="1"/>
  <c r="AY666" i="1"/>
  <c r="AY665" i="1"/>
  <c r="AY664" i="1"/>
  <c r="AY663" i="1"/>
  <c r="AY662" i="1"/>
  <c r="AY661" i="1"/>
  <c r="AZ661" i="1" s="1"/>
  <c r="AW661" i="1" s="1"/>
  <c r="AY660" i="1"/>
  <c r="AY659" i="1"/>
  <c r="AY658" i="1"/>
  <c r="AY657" i="1"/>
  <c r="AY656" i="1"/>
  <c r="AY655" i="1"/>
  <c r="AY654" i="1"/>
  <c r="AY653" i="1"/>
  <c r="AZ653" i="1" s="1"/>
  <c r="AW653" i="1" s="1"/>
  <c r="AY652" i="1"/>
  <c r="AY651" i="1"/>
  <c r="AY650" i="1"/>
  <c r="AY649" i="1"/>
  <c r="AY648" i="1"/>
  <c r="AY647" i="1"/>
  <c r="AY646" i="1"/>
  <c r="AY645" i="1"/>
  <c r="AZ645" i="1" s="1"/>
  <c r="AW645" i="1" s="1"/>
  <c r="AY644" i="1"/>
  <c r="AY643" i="1"/>
  <c r="AY642" i="1"/>
  <c r="AY641" i="1"/>
  <c r="AY640" i="1"/>
  <c r="AY639" i="1"/>
  <c r="AY638" i="1"/>
  <c r="AY637" i="1"/>
  <c r="AZ637" i="1" s="1"/>
  <c r="AW637" i="1" s="1"/>
  <c r="AY636" i="1"/>
  <c r="AY635" i="1"/>
  <c r="AY634" i="1"/>
  <c r="AY633" i="1"/>
  <c r="AY632" i="1"/>
  <c r="AY631" i="1"/>
  <c r="AY630" i="1"/>
  <c r="AY629" i="1"/>
  <c r="AZ629" i="1" s="1"/>
  <c r="AW629" i="1" s="1"/>
  <c r="AY628" i="1"/>
  <c r="AY627" i="1"/>
  <c r="AY626" i="1"/>
  <c r="AY625" i="1"/>
  <c r="AY624" i="1"/>
  <c r="AY623" i="1"/>
  <c r="AY622" i="1"/>
  <c r="AY621" i="1"/>
  <c r="AZ621" i="1" s="1"/>
  <c r="AW621" i="1" s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Z581" i="1" s="1"/>
  <c r="AW581" i="1" s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Z549" i="1" s="1"/>
  <c r="AW549" i="1" s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Z525" i="1" s="1"/>
  <c r="AW525" i="1" s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Z509" i="1" s="1"/>
  <c r="AW509" i="1" s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Z493" i="1" s="1"/>
  <c r="AW493" i="1" s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Z477" i="1" s="1"/>
  <c r="AW477" i="1" s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Z453" i="1" s="1"/>
  <c r="AW453" i="1" s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Z421" i="1" s="1"/>
  <c r="AW421" i="1" s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Z397" i="1" s="1"/>
  <c r="AW397" i="1" s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Z381" i="1" s="1"/>
  <c r="AW381" i="1" s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Z365" i="1" s="1"/>
  <c r="AW365" i="1" s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Z349" i="1" s="1"/>
  <c r="AW349" i="1" s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Z325" i="1" s="1"/>
  <c r="AW325" i="1" s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Z293" i="1" s="1"/>
  <c r="AW293" i="1" s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Z269" i="1" s="1"/>
  <c r="AW269" i="1" s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Z253" i="1" s="1"/>
  <c r="AW253" i="1" s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Z237" i="1" s="1"/>
  <c r="AW237" i="1" s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Z221" i="1" s="1"/>
  <c r="AW221" i="1" s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Z197" i="1" s="1"/>
  <c r="AW197" i="1" s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Z165" i="1" s="1"/>
  <c r="AW165" i="1" s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Z141" i="1" s="1"/>
  <c r="AW141" i="1" s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Z125" i="1" s="1"/>
  <c r="AW125" i="1" s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Z109" i="1" s="1"/>
  <c r="AW109" i="1" s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Z93" i="1" s="1"/>
  <c r="AW93" i="1" s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Z69" i="1" s="1"/>
  <c r="AW69" i="1" s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Z37" i="1" s="1"/>
  <c r="AW37" i="1" s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X1336" i="1"/>
  <c r="AZ1336" i="1" s="1"/>
  <c r="AW1336" i="1" s="1"/>
  <c r="AX1335" i="1"/>
  <c r="AX1334" i="1"/>
  <c r="AX1333" i="1"/>
  <c r="AX1332" i="1"/>
  <c r="AZ1332" i="1" s="1"/>
  <c r="AW1332" i="1" s="1"/>
  <c r="AX1331" i="1"/>
  <c r="AX1330" i="1"/>
  <c r="AX1329" i="1"/>
  <c r="AX1328" i="1"/>
  <c r="AZ1328" i="1" s="1"/>
  <c r="AW1328" i="1" s="1"/>
  <c r="AX1327" i="1"/>
  <c r="AX1326" i="1"/>
  <c r="AX1325" i="1"/>
  <c r="AX1324" i="1"/>
  <c r="AZ1324" i="1" s="1"/>
  <c r="AW1324" i="1" s="1"/>
  <c r="AX1323" i="1"/>
  <c r="AX1322" i="1"/>
  <c r="AX1321" i="1"/>
  <c r="AX1320" i="1"/>
  <c r="AZ1320" i="1" s="1"/>
  <c r="AW1320" i="1" s="1"/>
  <c r="AX1319" i="1"/>
  <c r="AX1318" i="1"/>
  <c r="AX1317" i="1"/>
  <c r="AX1316" i="1"/>
  <c r="AZ1316" i="1" s="1"/>
  <c r="AW1316" i="1" s="1"/>
  <c r="AX1315" i="1"/>
  <c r="AX1314" i="1"/>
  <c r="AX1313" i="1"/>
  <c r="AX1312" i="1"/>
  <c r="AZ1312" i="1" s="1"/>
  <c r="AW1312" i="1" s="1"/>
  <c r="AX1311" i="1"/>
  <c r="AX1310" i="1"/>
  <c r="AX1309" i="1"/>
  <c r="AX1308" i="1"/>
  <c r="AZ1308" i="1" s="1"/>
  <c r="AW1308" i="1" s="1"/>
  <c r="AX1307" i="1"/>
  <c r="AX1306" i="1"/>
  <c r="AX1305" i="1"/>
  <c r="AX1304" i="1"/>
  <c r="AZ1304" i="1" s="1"/>
  <c r="AW1304" i="1" s="1"/>
  <c r="AX1303" i="1"/>
  <c r="AX1302" i="1"/>
  <c r="AX1301" i="1"/>
  <c r="AX1300" i="1"/>
  <c r="AZ1300" i="1" s="1"/>
  <c r="AW1300" i="1" s="1"/>
  <c r="AX1299" i="1"/>
  <c r="AX1298" i="1"/>
  <c r="AX1297" i="1"/>
  <c r="AX1296" i="1"/>
  <c r="AZ1296" i="1" s="1"/>
  <c r="AW1296" i="1" s="1"/>
  <c r="AX1295" i="1"/>
  <c r="AX1294" i="1"/>
  <c r="AX1293" i="1"/>
  <c r="AX1292" i="1"/>
  <c r="AZ1292" i="1" s="1"/>
  <c r="AW1292" i="1" s="1"/>
  <c r="AX1291" i="1"/>
  <c r="AX1290" i="1"/>
  <c r="AX1289" i="1"/>
  <c r="AX1288" i="1"/>
  <c r="AZ1288" i="1" s="1"/>
  <c r="AW1288" i="1" s="1"/>
  <c r="AX1287" i="1"/>
  <c r="AX1286" i="1"/>
  <c r="AX1285" i="1"/>
  <c r="AX1284" i="1"/>
  <c r="AZ1284" i="1" s="1"/>
  <c r="AW1284" i="1" s="1"/>
  <c r="AX1283" i="1"/>
  <c r="AX1282" i="1"/>
  <c r="AX1281" i="1"/>
  <c r="AX1280" i="1"/>
  <c r="AZ1280" i="1" s="1"/>
  <c r="AW1280" i="1" s="1"/>
  <c r="AX1279" i="1"/>
  <c r="AX1278" i="1"/>
  <c r="AX1277" i="1"/>
  <c r="AX1276" i="1"/>
  <c r="AZ1276" i="1" s="1"/>
  <c r="AW1276" i="1" s="1"/>
  <c r="AX1275" i="1"/>
  <c r="AX1274" i="1"/>
  <c r="AX1273" i="1"/>
  <c r="AX1272" i="1"/>
  <c r="AZ1272" i="1" s="1"/>
  <c r="AW1272" i="1" s="1"/>
  <c r="AX1271" i="1"/>
  <c r="AX1270" i="1"/>
  <c r="AX1269" i="1"/>
  <c r="AX1268" i="1"/>
  <c r="AZ1268" i="1" s="1"/>
  <c r="AW1268" i="1" s="1"/>
  <c r="AX1267" i="1"/>
  <c r="AX1266" i="1"/>
  <c r="AX1265" i="1"/>
  <c r="AX1264" i="1"/>
  <c r="AZ1264" i="1" s="1"/>
  <c r="AW1264" i="1" s="1"/>
  <c r="AX1263" i="1"/>
  <c r="AX1262" i="1"/>
  <c r="AX1261" i="1"/>
  <c r="AX1260" i="1"/>
  <c r="AZ1260" i="1" s="1"/>
  <c r="AW1260" i="1" s="1"/>
  <c r="AX1259" i="1"/>
  <c r="AX1258" i="1"/>
  <c r="AX1257" i="1"/>
  <c r="AX1256" i="1"/>
  <c r="AZ1256" i="1" s="1"/>
  <c r="AW1256" i="1" s="1"/>
  <c r="AX1255" i="1"/>
  <c r="AX1254" i="1"/>
  <c r="AX1253" i="1"/>
  <c r="AX1252" i="1"/>
  <c r="AZ1252" i="1" s="1"/>
  <c r="AW1252" i="1" s="1"/>
  <c r="AX1251" i="1"/>
  <c r="AX1250" i="1"/>
  <c r="AX1249" i="1"/>
  <c r="AX1248" i="1"/>
  <c r="AZ1248" i="1" s="1"/>
  <c r="AW1248" i="1" s="1"/>
  <c r="AX1247" i="1"/>
  <c r="AX1246" i="1"/>
  <c r="AX1245" i="1"/>
  <c r="AX1244" i="1"/>
  <c r="AZ1244" i="1" s="1"/>
  <c r="AW1244" i="1" s="1"/>
  <c r="AX1243" i="1"/>
  <c r="AX1242" i="1"/>
  <c r="AX1241" i="1"/>
  <c r="AX1240" i="1"/>
  <c r="AZ1240" i="1" s="1"/>
  <c r="AW1240" i="1" s="1"/>
  <c r="AX1239" i="1"/>
  <c r="AX1238" i="1"/>
  <c r="AX1237" i="1"/>
  <c r="AX1236" i="1"/>
  <c r="AZ1236" i="1" s="1"/>
  <c r="AW1236" i="1" s="1"/>
  <c r="AX1235" i="1"/>
  <c r="AX1234" i="1"/>
  <c r="AX1233" i="1"/>
  <c r="AX1232" i="1"/>
  <c r="AZ1232" i="1" s="1"/>
  <c r="AW1232" i="1" s="1"/>
  <c r="AX1231" i="1"/>
  <c r="AX1230" i="1"/>
  <c r="AX1229" i="1"/>
  <c r="AX1228" i="1"/>
  <c r="AZ1228" i="1" s="1"/>
  <c r="AW1228" i="1" s="1"/>
  <c r="AX1227" i="1"/>
  <c r="AX1226" i="1"/>
  <c r="AX1225" i="1"/>
  <c r="AX1224" i="1"/>
  <c r="AZ1224" i="1" s="1"/>
  <c r="AW1224" i="1" s="1"/>
  <c r="AX1223" i="1"/>
  <c r="AX1222" i="1"/>
  <c r="AX1221" i="1"/>
  <c r="AX1220" i="1"/>
  <c r="AZ1220" i="1" s="1"/>
  <c r="AW1220" i="1" s="1"/>
  <c r="AX1219" i="1"/>
  <c r="AX1218" i="1"/>
  <c r="AX1217" i="1"/>
  <c r="AX1216" i="1"/>
  <c r="AZ1216" i="1" s="1"/>
  <c r="AW1216" i="1" s="1"/>
  <c r="AX1215" i="1"/>
  <c r="AX1214" i="1"/>
  <c r="AX1213" i="1"/>
  <c r="AX1212" i="1"/>
  <c r="AZ1212" i="1" s="1"/>
  <c r="AW1212" i="1" s="1"/>
  <c r="AX1211" i="1"/>
  <c r="AX1210" i="1"/>
  <c r="AX1209" i="1"/>
  <c r="AX1208" i="1"/>
  <c r="AZ1208" i="1" s="1"/>
  <c r="AW1208" i="1" s="1"/>
  <c r="AX1207" i="1"/>
  <c r="AX1206" i="1"/>
  <c r="AX1205" i="1"/>
  <c r="AX1204" i="1"/>
  <c r="AZ1204" i="1" s="1"/>
  <c r="AW1204" i="1" s="1"/>
  <c r="AX1203" i="1"/>
  <c r="AX1202" i="1"/>
  <c r="AX1201" i="1"/>
  <c r="AX1200" i="1"/>
  <c r="AZ1200" i="1" s="1"/>
  <c r="AW1200" i="1" s="1"/>
  <c r="AX1199" i="1"/>
  <c r="AX1198" i="1"/>
  <c r="AX1197" i="1"/>
  <c r="AX1196" i="1"/>
  <c r="AZ1196" i="1" s="1"/>
  <c r="AW1196" i="1" s="1"/>
  <c r="AX1195" i="1"/>
  <c r="AX1194" i="1"/>
  <c r="AX1193" i="1"/>
  <c r="AX1192" i="1"/>
  <c r="AZ1192" i="1" s="1"/>
  <c r="AW1192" i="1" s="1"/>
  <c r="AX1191" i="1"/>
  <c r="AX1190" i="1"/>
  <c r="AX1189" i="1"/>
  <c r="AX1188" i="1"/>
  <c r="AZ1188" i="1" s="1"/>
  <c r="AW1188" i="1" s="1"/>
  <c r="AX1187" i="1"/>
  <c r="AX1186" i="1"/>
  <c r="AX1185" i="1"/>
  <c r="AX1184" i="1"/>
  <c r="AZ1184" i="1" s="1"/>
  <c r="AW1184" i="1" s="1"/>
  <c r="AX1183" i="1"/>
  <c r="AX1182" i="1"/>
  <c r="AX1181" i="1"/>
  <c r="AX1180" i="1"/>
  <c r="AZ1180" i="1" s="1"/>
  <c r="AW1180" i="1" s="1"/>
  <c r="AX1179" i="1"/>
  <c r="AX1178" i="1"/>
  <c r="AX1177" i="1"/>
  <c r="AX1176" i="1"/>
  <c r="AZ1176" i="1" s="1"/>
  <c r="AW1176" i="1" s="1"/>
  <c r="AX1175" i="1"/>
  <c r="AX1174" i="1"/>
  <c r="AX1173" i="1"/>
  <c r="AX1172" i="1"/>
  <c r="AZ1172" i="1" s="1"/>
  <c r="AW1172" i="1" s="1"/>
  <c r="AX1171" i="1"/>
  <c r="AX1170" i="1"/>
  <c r="AX1169" i="1"/>
  <c r="AX1168" i="1"/>
  <c r="AZ1168" i="1" s="1"/>
  <c r="AW1168" i="1" s="1"/>
  <c r="AX1167" i="1"/>
  <c r="AX1166" i="1"/>
  <c r="AX1165" i="1"/>
  <c r="AX1164" i="1"/>
  <c r="AZ1164" i="1" s="1"/>
  <c r="AW1164" i="1" s="1"/>
  <c r="AX1163" i="1"/>
  <c r="AX1162" i="1"/>
  <c r="AX1161" i="1"/>
  <c r="AX1160" i="1"/>
  <c r="AZ1160" i="1" s="1"/>
  <c r="AW1160" i="1" s="1"/>
  <c r="AX1159" i="1"/>
  <c r="AX1158" i="1"/>
  <c r="AX1157" i="1"/>
  <c r="AX1156" i="1"/>
  <c r="AZ1156" i="1" s="1"/>
  <c r="AW1156" i="1" s="1"/>
  <c r="AX1155" i="1"/>
  <c r="AX1154" i="1"/>
  <c r="AX1153" i="1"/>
  <c r="AX1152" i="1"/>
  <c r="AZ1152" i="1" s="1"/>
  <c r="AW1152" i="1" s="1"/>
  <c r="AX1151" i="1"/>
  <c r="AX1150" i="1"/>
  <c r="AX1149" i="1"/>
  <c r="AX1148" i="1"/>
  <c r="AZ1148" i="1" s="1"/>
  <c r="AW1148" i="1" s="1"/>
  <c r="AX1147" i="1"/>
  <c r="AX1146" i="1"/>
  <c r="AX1145" i="1"/>
  <c r="AX1144" i="1"/>
  <c r="AZ1144" i="1" s="1"/>
  <c r="AW1144" i="1" s="1"/>
  <c r="AX1143" i="1"/>
  <c r="AX1142" i="1"/>
  <c r="AX1141" i="1"/>
  <c r="AX1140" i="1"/>
  <c r="AZ1140" i="1" s="1"/>
  <c r="AW1140" i="1" s="1"/>
  <c r="AX1139" i="1"/>
  <c r="AX1138" i="1"/>
  <c r="AX1137" i="1"/>
  <c r="AX1136" i="1"/>
  <c r="AZ1136" i="1" s="1"/>
  <c r="AW1136" i="1" s="1"/>
  <c r="AX1135" i="1"/>
  <c r="AX1134" i="1"/>
  <c r="AX1133" i="1"/>
  <c r="AX1132" i="1"/>
  <c r="AZ1132" i="1" s="1"/>
  <c r="AW1132" i="1" s="1"/>
  <c r="AX1131" i="1"/>
  <c r="AX1130" i="1"/>
  <c r="AX1129" i="1"/>
  <c r="AX1128" i="1"/>
  <c r="AZ1128" i="1" s="1"/>
  <c r="AW1128" i="1" s="1"/>
  <c r="AX1127" i="1"/>
  <c r="AX1126" i="1"/>
  <c r="AX1125" i="1"/>
  <c r="AX1124" i="1"/>
  <c r="AZ1124" i="1" s="1"/>
  <c r="AW1124" i="1" s="1"/>
  <c r="AX1123" i="1"/>
  <c r="AX1122" i="1"/>
  <c r="AX1121" i="1"/>
  <c r="AX1120" i="1"/>
  <c r="AZ1120" i="1" s="1"/>
  <c r="AW1120" i="1" s="1"/>
  <c r="AX1119" i="1"/>
  <c r="AX1118" i="1"/>
  <c r="AX1117" i="1"/>
  <c r="AX1116" i="1"/>
  <c r="AZ1116" i="1" s="1"/>
  <c r="AW1116" i="1" s="1"/>
  <c r="AX1115" i="1"/>
  <c r="AX1114" i="1"/>
  <c r="AX1113" i="1"/>
  <c r="AX1112" i="1"/>
  <c r="AZ1112" i="1" s="1"/>
  <c r="AW1112" i="1" s="1"/>
  <c r="AX1111" i="1"/>
  <c r="AX1110" i="1"/>
  <c r="AX1109" i="1"/>
  <c r="AX1108" i="1"/>
  <c r="AZ1108" i="1" s="1"/>
  <c r="AW1108" i="1" s="1"/>
  <c r="AX1107" i="1"/>
  <c r="AX1106" i="1"/>
  <c r="AX1105" i="1"/>
  <c r="AX1104" i="1"/>
  <c r="AZ1104" i="1" s="1"/>
  <c r="AW1104" i="1" s="1"/>
  <c r="AX1103" i="1"/>
  <c r="AX1102" i="1"/>
  <c r="AX1101" i="1"/>
  <c r="AX1100" i="1"/>
  <c r="AZ1100" i="1" s="1"/>
  <c r="AW1100" i="1" s="1"/>
  <c r="AX1099" i="1"/>
  <c r="AX1098" i="1"/>
  <c r="AX1097" i="1"/>
  <c r="AX1096" i="1"/>
  <c r="AZ1096" i="1" s="1"/>
  <c r="AW1096" i="1" s="1"/>
  <c r="AX1095" i="1"/>
  <c r="AX1094" i="1"/>
  <c r="AX1093" i="1"/>
  <c r="AX1092" i="1"/>
  <c r="AZ1092" i="1" s="1"/>
  <c r="AW1092" i="1" s="1"/>
  <c r="AX1091" i="1"/>
  <c r="AX1090" i="1"/>
  <c r="AX1089" i="1"/>
  <c r="AX1088" i="1"/>
  <c r="AZ1088" i="1" s="1"/>
  <c r="AW1088" i="1" s="1"/>
  <c r="AX1087" i="1"/>
  <c r="AX1086" i="1"/>
  <c r="AX1085" i="1"/>
  <c r="AX1084" i="1"/>
  <c r="AZ1084" i="1" s="1"/>
  <c r="AW1084" i="1" s="1"/>
  <c r="AX1083" i="1"/>
  <c r="AX1082" i="1"/>
  <c r="AX1081" i="1"/>
  <c r="AX1080" i="1"/>
  <c r="AZ1080" i="1" s="1"/>
  <c r="AW1080" i="1" s="1"/>
  <c r="AX1079" i="1"/>
  <c r="AX1078" i="1"/>
  <c r="AX1077" i="1"/>
  <c r="AX1076" i="1"/>
  <c r="AZ1076" i="1" s="1"/>
  <c r="AW1076" i="1" s="1"/>
  <c r="AX1075" i="1"/>
  <c r="AX1074" i="1"/>
  <c r="AX1073" i="1"/>
  <c r="AX1072" i="1"/>
  <c r="AZ1072" i="1" s="1"/>
  <c r="AW1072" i="1" s="1"/>
  <c r="AX1071" i="1"/>
  <c r="AX1070" i="1"/>
  <c r="AX1069" i="1"/>
  <c r="AX1068" i="1"/>
  <c r="AZ1068" i="1" s="1"/>
  <c r="AW1068" i="1" s="1"/>
  <c r="AX1067" i="1"/>
  <c r="AX1066" i="1"/>
  <c r="AX1065" i="1"/>
  <c r="AX1064" i="1"/>
  <c r="AZ1064" i="1" s="1"/>
  <c r="AW1064" i="1" s="1"/>
  <c r="AX1063" i="1"/>
  <c r="AX1062" i="1"/>
  <c r="AX1061" i="1"/>
  <c r="AX1060" i="1"/>
  <c r="AZ1060" i="1" s="1"/>
  <c r="AW1060" i="1" s="1"/>
  <c r="AX1059" i="1"/>
  <c r="AX1058" i="1"/>
  <c r="AX1057" i="1"/>
  <c r="AX1056" i="1"/>
  <c r="AZ1056" i="1" s="1"/>
  <c r="AW1056" i="1" s="1"/>
  <c r="AX1055" i="1"/>
  <c r="AX1054" i="1"/>
  <c r="AX1053" i="1"/>
  <c r="AX1052" i="1"/>
  <c r="AZ1052" i="1" s="1"/>
  <c r="AW1052" i="1" s="1"/>
  <c r="AX1051" i="1"/>
  <c r="AX1050" i="1"/>
  <c r="AX1049" i="1"/>
  <c r="AX1048" i="1"/>
  <c r="AZ1048" i="1" s="1"/>
  <c r="AW1048" i="1" s="1"/>
  <c r="AX1047" i="1"/>
  <c r="AX1046" i="1"/>
  <c r="AX1045" i="1"/>
  <c r="AX1044" i="1"/>
  <c r="AZ1044" i="1" s="1"/>
  <c r="AW1044" i="1" s="1"/>
  <c r="AX1043" i="1"/>
  <c r="AX1042" i="1"/>
  <c r="AX1041" i="1"/>
  <c r="AX1040" i="1"/>
  <c r="AZ1040" i="1" s="1"/>
  <c r="AW1040" i="1" s="1"/>
  <c r="AX1039" i="1"/>
  <c r="AX1038" i="1"/>
  <c r="AX1037" i="1"/>
  <c r="AX1036" i="1"/>
  <c r="AZ1036" i="1" s="1"/>
  <c r="AW1036" i="1" s="1"/>
  <c r="AX1035" i="1"/>
  <c r="AX1034" i="1"/>
  <c r="AX1033" i="1"/>
  <c r="AX1032" i="1"/>
  <c r="AZ1032" i="1" s="1"/>
  <c r="AW1032" i="1" s="1"/>
  <c r="AX1031" i="1"/>
  <c r="AX1030" i="1"/>
  <c r="AX1029" i="1"/>
  <c r="AX1028" i="1"/>
  <c r="AZ1028" i="1" s="1"/>
  <c r="AW1028" i="1" s="1"/>
  <c r="AX1027" i="1"/>
  <c r="AX1026" i="1"/>
  <c r="AX1025" i="1"/>
  <c r="AX1024" i="1"/>
  <c r="AZ1024" i="1" s="1"/>
  <c r="AW1024" i="1" s="1"/>
  <c r="AX1023" i="1"/>
  <c r="AX1022" i="1"/>
  <c r="AX1021" i="1"/>
  <c r="AX1020" i="1"/>
  <c r="AZ1020" i="1" s="1"/>
  <c r="AW1020" i="1" s="1"/>
  <c r="AX1019" i="1"/>
  <c r="AX1018" i="1"/>
  <c r="AX1017" i="1"/>
  <c r="AX1016" i="1"/>
  <c r="AZ1016" i="1" s="1"/>
  <c r="AW1016" i="1" s="1"/>
  <c r="AX1015" i="1"/>
  <c r="AX1014" i="1"/>
  <c r="AX1013" i="1"/>
  <c r="AX1012" i="1"/>
  <c r="AZ1012" i="1" s="1"/>
  <c r="AW1012" i="1" s="1"/>
  <c r="AX1011" i="1"/>
  <c r="AX1010" i="1"/>
  <c r="AX1009" i="1"/>
  <c r="AX1008" i="1"/>
  <c r="AZ1008" i="1" s="1"/>
  <c r="AW1008" i="1" s="1"/>
  <c r="AX1007" i="1"/>
  <c r="AX1006" i="1"/>
  <c r="AX1005" i="1"/>
  <c r="AX1004" i="1"/>
  <c r="AZ1004" i="1" s="1"/>
  <c r="AW1004" i="1" s="1"/>
  <c r="AX1003" i="1"/>
  <c r="AX1002" i="1"/>
  <c r="AX1001" i="1"/>
  <c r="AX1000" i="1"/>
  <c r="AZ1000" i="1" s="1"/>
  <c r="AW1000" i="1" s="1"/>
  <c r="AX999" i="1"/>
  <c r="AX998" i="1"/>
  <c r="AX997" i="1"/>
  <c r="AX996" i="1"/>
  <c r="AZ996" i="1" s="1"/>
  <c r="AW996" i="1" s="1"/>
  <c r="AX995" i="1"/>
  <c r="AX994" i="1"/>
  <c r="AX993" i="1"/>
  <c r="AX992" i="1"/>
  <c r="AZ992" i="1" s="1"/>
  <c r="AW992" i="1" s="1"/>
  <c r="AX991" i="1"/>
  <c r="AX990" i="1"/>
  <c r="AX989" i="1"/>
  <c r="AX988" i="1"/>
  <c r="AZ988" i="1" s="1"/>
  <c r="AW988" i="1" s="1"/>
  <c r="AX987" i="1"/>
  <c r="AX986" i="1"/>
  <c r="AX985" i="1"/>
  <c r="AX984" i="1"/>
  <c r="AZ984" i="1" s="1"/>
  <c r="AW984" i="1" s="1"/>
  <c r="AX983" i="1"/>
  <c r="AX982" i="1"/>
  <c r="AX981" i="1"/>
  <c r="AX980" i="1"/>
  <c r="AZ980" i="1" s="1"/>
  <c r="AW980" i="1" s="1"/>
  <c r="AX979" i="1"/>
  <c r="AX978" i="1"/>
  <c r="AX977" i="1"/>
  <c r="AX976" i="1"/>
  <c r="AZ976" i="1" s="1"/>
  <c r="AW976" i="1" s="1"/>
  <c r="AX975" i="1"/>
  <c r="AX974" i="1"/>
  <c r="AX973" i="1"/>
  <c r="AX972" i="1"/>
  <c r="AZ972" i="1" s="1"/>
  <c r="AW972" i="1" s="1"/>
  <c r="AX971" i="1"/>
  <c r="AX970" i="1"/>
  <c r="AX969" i="1"/>
  <c r="AX968" i="1"/>
  <c r="AZ968" i="1" s="1"/>
  <c r="AW968" i="1" s="1"/>
  <c r="AX967" i="1"/>
  <c r="AX966" i="1"/>
  <c r="AX965" i="1"/>
  <c r="AX964" i="1"/>
  <c r="AZ964" i="1" s="1"/>
  <c r="AW964" i="1" s="1"/>
  <c r="AX963" i="1"/>
  <c r="AX962" i="1"/>
  <c r="AX961" i="1"/>
  <c r="AX960" i="1"/>
  <c r="AZ960" i="1" s="1"/>
  <c r="AW960" i="1" s="1"/>
  <c r="AX959" i="1"/>
  <c r="AX958" i="1"/>
  <c r="AX957" i="1"/>
  <c r="AX956" i="1"/>
  <c r="AZ956" i="1" s="1"/>
  <c r="AW956" i="1" s="1"/>
  <c r="AX955" i="1"/>
  <c r="AX954" i="1"/>
  <c r="AX953" i="1"/>
  <c r="AX952" i="1"/>
  <c r="AZ952" i="1" s="1"/>
  <c r="AW952" i="1" s="1"/>
  <c r="AX951" i="1"/>
  <c r="AX950" i="1"/>
  <c r="AX949" i="1"/>
  <c r="AX948" i="1"/>
  <c r="AZ948" i="1" s="1"/>
  <c r="AW948" i="1" s="1"/>
  <c r="AX947" i="1"/>
  <c r="AX946" i="1"/>
  <c r="AX945" i="1"/>
  <c r="AX944" i="1"/>
  <c r="AZ944" i="1" s="1"/>
  <c r="AW944" i="1" s="1"/>
  <c r="AX943" i="1"/>
  <c r="AX942" i="1"/>
  <c r="AX941" i="1"/>
  <c r="AX940" i="1"/>
  <c r="AZ940" i="1" s="1"/>
  <c r="AW940" i="1" s="1"/>
  <c r="AX939" i="1"/>
  <c r="AX938" i="1"/>
  <c r="AX937" i="1"/>
  <c r="AX936" i="1"/>
  <c r="AZ936" i="1" s="1"/>
  <c r="AW936" i="1" s="1"/>
  <c r="AX935" i="1"/>
  <c r="AX934" i="1"/>
  <c r="AX933" i="1"/>
  <c r="AX932" i="1"/>
  <c r="AZ932" i="1" s="1"/>
  <c r="AW932" i="1" s="1"/>
  <c r="AX931" i="1"/>
  <c r="AX930" i="1"/>
  <c r="AX929" i="1"/>
  <c r="AX928" i="1"/>
  <c r="AZ928" i="1" s="1"/>
  <c r="AW928" i="1" s="1"/>
  <c r="AX927" i="1"/>
  <c r="AX926" i="1"/>
  <c r="AX925" i="1"/>
  <c r="AX924" i="1"/>
  <c r="AZ924" i="1" s="1"/>
  <c r="AW924" i="1" s="1"/>
  <c r="AX923" i="1"/>
  <c r="AX922" i="1"/>
  <c r="AX921" i="1"/>
  <c r="AX920" i="1"/>
  <c r="AZ920" i="1" s="1"/>
  <c r="AW920" i="1" s="1"/>
  <c r="AX919" i="1"/>
  <c r="AX918" i="1"/>
  <c r="AX917" i="1"/>
  <c r="AX916" i="1"/>
  <c r="AZ916" i="1" s="1"/>
  <c r="AW916" i="1" s="1"/>
  <c r="AX915" i="1"/>
  <c r="AX914" i="1"/>
  <c r="AX913" i="1"/>
  <c r="AX912" i="1"/>
  <c r="AZ912" i="1" s="1"/>
  <c r="AW912" i="1" s="1"/>
  <c r="AX911" i="1"/>
  <c r="AX910" i="1"/>
  <c r="AX909" i="1"/>
  <c r="AX908" i="1"/>
  <c r="AZ908" i="1" s="1"/>
  <c r="AW908" i="1" s="1"/>
  <c r="AX907" i="1"/>
  <c r="AX906" i="1"/>
  <c r="AX905" i="1"/>
  <c r="AX904" i="1"/>
  <c r="AZ904" i="1" s="1"/>
  <c r="AW904" i="1" s="1"/>
  <c r="AX903" i="1"/>
  <c r="AX902" i="1"/>
  <c r="AX901" i="1"/>
  <c r="AX900" i="1"/>
  <c r="AZ900" i="1" s="1"/>
  <c r="AW900" i="1" s="1"/>
  <c r="AX899" i="1"/>
  <c r="AX898" i="1"/>
  <c r="AX897" i="1"/>
  <c r="AX896" i="1"/>
  <c r="AZ896" i="1" s="1"/>
  <c r="AW896" i="1" s="1"/>
  <c r="AX895" i="1"/>
  <c r="AX894" i="1"/>
  <c r="AX893" i="1"/>
  <c r="AX892" i="1"/>
  <c r="AZ892" i="1" s="1"/>
  <c r="AW892" i="1" s="1"/>
  <c r="AX891" i="1"/>
  <c r="AX890" i="1"/>
  <c r="AX889" i="1"/>
  <c r="AX888" i="1"/>
  <c r="AZ888" i="1" s="1"/>
  <c r="AW888" i="1" s="1"/>
  <c r="AX887" i="1"/>
  <c r="AX886" i="1"/>
  <c r="AX885" i="1"/>
  <c r="AX884" i="1"/>
  <c r="AZ884" i="1" s="1"/>
  <c r="AW884" i="1" s="1"/>
  <c r="AX883" i="1"/>
  <c r="AX882" i="1"/>
  <c r="AX881" i="1"/>
  <c r="AX880" i="1"/>
  <c r="AZ880" i="1" s="1"/>
  <c r="AW880" i="1" s="1"/>
  <c r="AX879" i="1"/>
  <c r="AX878" i="1"/>
  <c r="AX877" i="1"/>
  <c r="AX876" i="1"/>
  <c r="AZ876" i="1" s="1"/>
  <c r="AW876" i="1" s="1"/>
  <c r="AX875" i="1"/>
  <c r="AX874" i="1"/>
  <c r="AX873" i="1"/>
  <c r="AX872" i="1"/>
  <c r="AZ872" i="1" s="1"/>
  <c r="AW872" i="1" s="1"/>
  <c r="AX871" i="1"/>
  <c r="AX870" i="1"/>
  <c r="AX869" i="1"/>
  <c r="AX868" i="1"/>
  <c r="AZ868" i="1" s="1"/>
  <c r="AW868" i="1" s="1"/>
  <c r="AX867" i="1"/>
  <c r="AX866" i="1"/>
  <c r="AX865" i="1"/>
  <c r="AX864" i="1"/>
  <c r="AZ864" i="1" s="1"/>
  <c r="AW864" i="1" s="1"/>
  <c r="AX863" i="1"/>
  <c r="AX862" i="1"/>
  <c r="AX861" i="1"/>
  <c r="AX860" i="1"/>
  <c r="AZ860" i="1" s="1"/>
  <c r="AW860" i="1" s="1"/>
  <c r="AX859" i="1"/>
  <c r="AX858" i="1"/>
  <c r="AX857" i="1"/>
  <c r="AX856" i="1"/>
  <c r="AZ856" i="1" s="1"/>
  <c r="AW856" i="1" s="1"/>
  <c r="AX855" i="1"/>
  <c r="AX854" i="1"/>
  <c r="AX853" i="1"/>
  <c r="AX852" i="1"/>
  <c r="AZ852" i="1" s="1"/>
  <c r="AW852" i="1" s="1"/>
  <c r="AX851" i="1"/>
  <c r="AX850" i="1"/>
  <c r="AX849" i="1"/>
  <c r="AX848" i="1"/>
  <c r="AZ848" i="1" s="1"/>
  <c r="AW848" i="1" s="1"/>
  <c r="AX847" i="1"/>
  <c r="AX846" i="1"/>
  <c r="AX845" i="1"/>
  <c r="AX844" i="1"/>
  <c r="AZ844" i="1" s="1"/>
  <c r="AW844" i="1" s="1"/>
  <c r="AX843" i="1"/>
  <c r="AX842" i="1"/>
  <c r="AX841" i="1"/>
  <c r="AX840" i="1"/>
  <c r="AZ840" i="1" s="1"/>
  <c r="AW840" i="1" s="1"/>
  <c r="AX839" i="1"/>
  <c r="AX838" i="1"/>
  <c r="AX837" i="1"/>
  <c r="AX836" i="1"/>
  <c r="AZ836" i="1" s="1"/>
  <c r="AW836" i="1" s="1"/>
  <c r="AX835" i="1"/>
  <c r="AX834" i="1"/>
  <c r="AX833" i="1"/>
  <c r="AX832" i="1"/>
  <c r="AZ832" i="1" s="1"/>
  <c r="AW832" i="1" s="1"/>
  <c r="AX831" i="1"/>
  <c r="AX830" i="1"/>
  <c r="AX829" i="1"/>
  <c r="AX828" i="1"/>
  <c r="AZ828" i="1" s="1"/>
  <c r="AW828" i="1" s="1"/>
  <c r="AX827" i="1"/>
  <c r="AX826" i="1"/>
  <c r="AX825" i="1"/>
  <c r="AX824" i="1"/>
  <c r="AZ824" i="1" s="1"/>
  <c r="AW824" i="1" s="1"/>
  <c r="AX823" i="1"/>
  <c r="AX822" i="1"/>
  <c r="AX821" i="1"/>
  <c r="AX820" i="1"/>
  <c r="AZ820" i="1" s="1"/>
  <c r="AW820" i="1" s="1"/>
  <c r="AX819" i="1"/>
  <c r="AX818" i="1"/>
  <c r="AX817" i="1"/>
  <c r="AX816" i="1"/>
  <c r="AZ816" i="1" s="1"/>
  <c r="AW816" i="1" s="1"/>
  <c r="AX815" i="1"/>
  <c r="AX814" i="1"/>
  <c r="AX813" i="1"/>
  <c r="AX812" i="1"/>
  <c r="AZ812" i="1" s="1"/>
  <c r="AW812" i="1" s="1"/>
  <c r="AX811" i="1"/>
  <c r="AX810" i="1"/>
  <c r="AX809" i="1"/>
  <c r="AX808" i="1"/>
  <c r="AZ808" i="1" s="1"/>
  <c r="AW808" i="1" s="1"/>
  <c r="AX807" i="1"/>
  <c r="AX806" i="1"/>
  <c r="AX805" i="1"/>
  <c r="AX804" i="1"/>
  <c r="AZ804" i="1" s="1"/>
  <c r="AW804" i="1" s="1"/>
  <c r="AX803" i="1"/>
  <c r="AX802" i="1"/>
  <c r="AX801" i="1"/>
  <c r="AX800" i="1"/>
  <c r="AZ800" i="1" s="1"/>
  <c r="AW800" i="1" s="1"/>
  <c r="AX799" i="1"/>
  <c r="AX798" i="1"/>
  <c r="AX797" i="1"/>
  <c r="AX796" i="1"/>
  <c r="AZ796" i="1" s="1"/>
  <c r="AW796" i="1" s="1"/>
  <c r="AX795" i="1"/>
  <c r="AX794" i="1"/>
  <c r="AX793" i="1"/>
  <c r="AX792" i="1"/>
  <c r="AZ792" i="1" s="1"/>
  <c r="AW792" i="1" s="1"/>
  <c r="AX791" i="1"/>
  <c r="AX790" i="1"/>
  <c r="AX789" i="1"/>
  <c r="AX788" i="1"/>
  <c r="AZ788" i="1" s="1"/>
  <c r="AW788" i="1" s="1"/>
  <c r="AX787" i="1"/>
  <c r="AX786" i="1"/>
  <c r="AX785" i="1"/>
  <c r="AX784" i="1"/>
  <c r="AZ784" i="1" s="1"/>
  <c r="AW784" i="1" s="1"/>
  <c r="AX783" i="1"/>
  <c r="AX782" i="1"/>
  <c r="AX781" i="1"/>
  <c r="AX780" i="1"/>
  <c r="AZ780" i="1" s="1"/>
  <c r="AW780" i="1" s="1"/>
  <c r="AX779" i="1"/>
  <c r="AX778" i="1"/>
  <c r="AX777" i="1"/>
  <c r="AX776" i="1"/>
  <c r="AZ776" i="1" s="1"/>
  <c r="AW776" i="1" s="1"/>
  <c r="AX775" i="1"/>
  <c r="AX774" i="1"/>
  <c r="AX773" i="1"/>
  <c r="AX772" i="1"/>
  <c r="AZ772" i="1" s="1"/>
  <c r="AW772" i="1" s="1"/>
  <c r="AX771" i="1"/>
  <c r="AX770" i="1"/>
  <c r="AX769" i="1"/>
  <c r="AX768" i="1"/>
  <c r="AZ768" i="1" s="1"/>
  <c r="AW768" i="1" s="1"/>
  <c r="AX767" i="1"/>
  <c r="AX766" i="1"/>
  <c r="AX765" i="1"/>
  <c r="AX764" i="1"/>
  <c r="AZ764" i="1" s="1"/>
  <c r="AW764" i="1" s="1"/>
  <c r="AX763" i="1"/>
  <c r="AX762" i="1"/>
  <c r="AX761" i="1"/>
  <c r="AX760" i="1"/>
  <c r="AZ760" i="1" s="1"/>
  <c r="AW760" i="1" s="1"/>
  <c r="AX759" i="1"/>
  <c r="AX758" i="1"/>
  <c r="AX757" i="1"/>
  <c r="AX756" i="1"/>
  <c r="AZ756" i="1" s="1"/>
  <c r="AW756" i="1" s="1"/>
  <c r="AX755" i="1"/>
  <c r="AX754" i="1"/>
  <c r="AX753" i="1"/>
  <c r="AX752" i="1"/>
  <c r="AZ752" i="1" s="1"/>
  <c r="AW752" i="1" s="1"/>
  <c r="AX751" i="1"/>
  <c r="AX750" i="1"/>
  <c r="AX749" i="1"/>
  <c r="AX748" i="1"/>
  <c r="AZ748" i="1" s="1"/>
  <c r="AW748" i="1" s="1"/>
  <c r="AX747" i="1"/>
  <c r="AX746" i="1"/>
  <c r="AX745" i="1"/>
  <c r="AX744" i="1"/>
  <c r="AZ744" i="1" s="1"/>
  <c r="AW744" i="1" s="1"/>
  <c r="AX743" i="1"/>
  <c r="AX742" i="1"/>
  <c r="AX741" i="1"/>
  <c r="AX740" i="1"/>
  <c r="AZ740" i="1" s="1"/>
  <c r="AW740" i="1" s="1"/>
  <c r="AX739" i="1"/>
  <c r="AX738" i="1"/>
  <c r="AX737" i="1"/>
  <c r="AX736" i="1"/>
  <c r="AZ736" i="1" s="1"/>
  <c r="AW736" i="1" s="1"/>
  <c r="AX735" i="1"/>
  <c r="AX734" i="1"/>
  <c r="AX733" i="1"/>
  <c r="AX732" i="1"/>
  <c r="AZ732" i="1" s="1"/>
  <c r="AW732" i="1" s="1"/>
  <c r="AX731" i="1"/>
  <c r="AX730" i="1"/>
  <c r="AX729" i="1"/>
  <c r="AX728" i="1"/>
  <c r="AZ728" i="1" s="1"/>
  <c r="AW728" i="1" s="1"/>
  <c r="AX727" i="1"/>
  <c r="AX726" i="1"/>
  <c r="AX725" i="1"/>
  <c r="AX724" i="1"/>
  <c r="AZ724" i="1" s="1"/>
  <c r="AW724" i="1" s="1"/>
  <c r="AX723" i="1"/>
  <c r="AX722" i="1"/>
  <c r="AX721" i="1"/>
  <c r="AX720" i="1"/>
  <c r="AZ720" i="1" s="1"/>
  <c r="AW720" i="1" s="1"/>
  <c r="AX719" i="1"/>
  <c r="AX718" i="1"/>
  <c r="AX717" i="1"/>
  <c r="AX716" i="1"/>
  <c r="AZ716" i="1" s="1"/>
  <c r="AW716" i="1" s="1"/>
  <c r="AX715" i="1"/>
  <c r="AX714" i="1"/>
  <c r="AX713" i="1"/>
  <c r="AX712" i="1"/>
  <c r="AZ712" i="1" s="1"/>
  <c r="AW712" i="1" s="1"/>
  <c r="AX711" i="1"/>
  <c r="AX710" i="1"/>
  <c r="AX709" i="1"/>
  <c r="AX708" i="1"/>
  <c r="AZ708" i="1" s="1"/>
  <c r="AW708" i="1" s="1"/>
  <c r="AX707" i="1"/>
  <c r="AX706" i="1"/>
  <c r="AX705" i="1"/>
  <c r="AX704" i="1"/>
  <c r="AZ704" i="1" s="1"/>
  <c r="AW704" i="1" s="1"/>
  <c r="AX703" i="1"/>
  <c r="AX702" i="1"/>
  <c r="AX701" i="1"/>
  <c r="AX700" i="1"/>
  <c r="AZ700" i="1" s="1"/>
  <c r="AW700" i="1" s="1"/>
  <c r="AX699" i="1"/>
  <c r="AX698" i="1"/>
  <c r="AX697" i="1"/>
  <c r="AX696" i="1"/>
  <c r="AZ696" i="1" s="1"/>
  <c r="AW696" i="1" s="1"/>
  <c r="AX695" i="1"/>
  <c r="AX694" i="1"/>
  <c r="AX693" i="1"/>
  <c r="AX692" i="1"/>
  <c r="AZ692" i="1" s="1"/>
  <c r="AW692" i="1" s="1"/>
  <c r="AX691" i="1"/>
  <c r="AX690" i="1"/>
  <c r="AX689" i="1"/>
  <c r="AX688" i="1"/>
  <c r="AZ688" i="1" s="1"/>
  <c r="AW688" i="1" s="1"/>
  <c r="AX687" i="1"/>
  <c r="AX686" i="1"/>
  <c r="AX685" i="1"/>
  <c r="AX684" i="1"/>
  <c r="AZ684" i="1" s="1"/>
  <c r="AW684" i="1" s="1"/>
  <c r="AX683" i="1"/>
  <c r="AX682" i="1"/>
  <c r="AX681" i="1"/>
  <c r="AX680" i="1"/>
  <c r="AZ680" i="1" s="1"/>
  <c r="AW680" i="1" s="1"/>
  <c r="AX679" i="1"/>
  <c r="AX678" i="1"/>
  <c r="AX677" i="1"/>
  <c r="AX676" i="1"/>
  <c r="AZ676" i="1" s="1"/>
  <c r="AW676" i="1" s="1"/>
  <c r="AX675" i="1"/>
  <c r="AX674" i="1"/>
  <c r="AX673" i="1"/>
  <c r="AX672" i="1"/>
  <c r="AZ672" i="1" s="1"/>
  <c r="AW672" i="1" s="1"/>
  <c r="AX671" i="1"/>
  <c r="AX670" i="1"/>
  <c r="AX669" i="1"/>
  <c r="AX668" i="1"/>
  <c r="AZ668" i="1" s="1"/>
  <c r="AW668" i="1" s="1"/>
  <c r="AX667" i="1"/>
  <c r="AX666" i="1"/>
  <c r="AX665" i="1"/>
  <c r="AX664" i="1"/>
  <c r="AZ664" i="1" s="1"/>
  <c r="AW664" i="1" s="1"/>
  <c r="AX663" i="1"/>
  <c r="AX662" i="1"/>
  <c r="AX661" i="1"/>
  <c r="AX660" i="1"/>
  <c r="AZ660" i="1" s="1"/>
  <c r="AW660" i="1" s="1"/>
  <c r="AX659" i="1"/>
  <c r="AX658" i="1"/>
  <c r="AZ658" i="1" s="1"/>
  <c r="AW658" i="1" s="1"/>
  <c r="AX657" i="1"/>
  <c r="AX656" i="1"/>
  <c r="AZ656" i="1" s="1"/>
  <c r="AW656" i="1" s="1"/>
  <c r="AX655" i="1"/>
  <c r="AX654" i="1"/>
  <c r="AX653" i="1"/>
  <c r="AX652" i="1"/>
  <c r="AZ652" i="1" s="1"/>
  <c r="AW652" i="1" s="1"/>
  <c r="AX651" i="1"/>
  <c r="AX650" i="1"/>
  <c r="AX649" i="1"/>
  <c r="AX648" i="1"/>
  <c r="AZ648" i="1" s="1"/>
  <c r="AW648" i="1" s="1"/>
  <c r="AX647" i="1"/>
  <c r="AX646" i="1"/>
  <c r="AZ646" i="1" s="1"/>
  <c r="AW646" i="1" s="1"/>
  <c r="AX645" i="1"/>
  <c r="AX644" i="1"/>
  <c r="AZ644" i="1" s="1"/>
  <c r="AW644" i="1" s="1"/>
  <c r="AX643" i="1"/>
  <c r="AX642" i="1"/>
  <c r="AX641" i="1"/>
  <c r="AX640" i="1"/>
  <c r="AZ640" i="1" s="1"/>
  <c r="AW640" i="1" s="1"/>
  <c r="AX639" i="1"/>
  <c r="AX638" i="1"/>
  <c r="AX637" i="1"/>
  <c r="AX636" i="1"/>
  <c r="AZ636" i="1" s="1"/>
  <c r="AW636" i="1" s="1"/>
  <c r="AX635" i="1"/>
  <c r="AX634" i="1"/>
  <c r="AX633" i="1"/>
  <c r="AX632" i="1"/>
  <c r="AZ632" i="1" s="1"/>
  <c r="AW632" i="1" s="1"/>
  <c r="AX631" i="1"/>
  <c r="AX630" i="1"/>
  <c r="AX629" i="1"/>
  <c r="AX628" i="1"/>
  <c r="AZ628" i="1" s="1"/>
  <c r="AW628" i="1" s="1"/>
  <c r="AX627" i="1"/>
  <c r="AX626" i="1"/>
  <c r="AZ626" i="1" s="1"/>
  <c r="AW626" i="1" s="1"/>
  <c r="AX625" i="1"/>
  <c r="AX624" i="1"/>
  <c r="AZ624" i="1" s="1"/>
  <c r="AW624" i="1" s="1"/>
  <c r="AX623" i="1"/>
  <c r="AX622" i="1"/>
  <c r="AX621" i="1"/>
  <c r="AX620" i="1"/>
  <c r="AZ620" i="1" s="1"/>
  <c r="AW620" i="1" s="1"/>
  <c r="AX619" i="1"/>
  <c r="AX618" i="1"/>
  <c r="AX617" i="1"/>
  <c r="AX616" i="1"/>
  <c r="AZ616" i="1" s="1"/>
  <c r="AW616" i="1" s="1"/>
  <c r="AX615" i="1"/>
  <c r="AX614" i="1"/>
  <c r="AZ614" i="1" s="1"/>
  <c r="AW614" i="1" s="1"/>
  <c r="AX613" i="1"/>
  <c r="AX612" i="1"/>
  <c r="AZ612" i="1" s="1"/>
  <c r="AW612" i="1" s="1"/>
  <c r="AX611" i="1"/>
  <c r="AX610" i="1"/>
  <c r="AX609" i="1"/>
  <c r="AX608" i="1"/>
  <c r="AZ608" i="1" s="1"/>
  <c r="AW608" i="1" s="1"/>
  <c r="AX607" i="1"/>
  <c r="AX606" i="1"/>
  <c r="AX605" i="1"/>
  <c r="AX604" i="1"/>
  <c r="AZ604" i="1" s="1"/>
  <c r="AW604" i="1" s="1"/>
  <c r="AX603" i="1"/>
  <c r="AX602" i="1"/>
  <c r="AX601" i="1"/>
  <c r="AX600" i="1"/>
  <c r="AZ600" i="1" s="1"/>
  <c r="AW600" i="1" s="1"/>
  <c r="AX599" i="1"/>
  <c r="AX598" i="1"/>
  <c r="AX597" i="1"/>
  <c r="AX596" i="1"/>
  <c r="AZ596" i="1" s="1"/>
  <c r="AW596" i="1" s="1"/>
  <c r="AX595" i="1"/>
  <c r="AX594" i="1"/>
  <c r="AZ594" i="1" s="1"/>
  <c r="AW594" i="1" s="1"/>
  <c r="AX593" i="1"/>
  <c r="AX592" i="1"/>
  <c r="AZ592" i="1" s="1"/>
  <c r="AW592" i="1" s="1"/>
  <c r="AX591" i="1"/>
  <c r="AX590" i="1"/>
  <c r="AX589" i="1"/>
  <c r="AX588" i="1"/>
  <c r="AZ588" i="1" s="1"/>
  <c r="AW588" i="1" s="1"/>
  <c r="AX587" i="1"/>
  <c r="AX586" i="1"/>
  <c r="AX585" i="1"/>
  <c r="AX584" i="1"/>
  <c r="AZ584" i="1" s="1"/>
  <c r="AW584" i="1" s="1"/>
  <c r="AX583" i="1"/>
  <c r="AX582" i="1"/>
  <c r="AZ582" i="1" s="1"/>
  <c r="AW582" i="1" s="1"/>
  <c r="AX581" i="1"/>
  <c r="AX580" i="1"/>
  <c r="AZ580" i="1" s="1"/>
  <c r="AW580" i="1" s="1"/>
  <c r="AX579" i="1"/>
  <c r="AX578" i="1"/>
  <c r="AX577" i="1"/>
  <c r="AX576" i="1"/>
  <c r="AZ576" i="1" s="1"/>
  <c r="AW576" i="1" s="1"/>
  <c r="AX575" i="1"/>
  <c r="AX574" i="1"/>
  <c r="AX573" i="1"/>
  <c r="AX572" i="1"/>
  <c r="AZ572" i="1" s="1"/>
  <c r="AW572" i="1" s="1"/>
  <c r="AX571" i="1"/>
  <c r="AX570" i="1"/>
  <c r="AX569" i="1"/>
  <c r="AX568" i="1"/>
  <c r="AZ568" i="1" s="1"/>
  <c r="AW568" i="1" s="1"/>
  <c r="AX567" i="1"/>
  <c r="AX566" i="1"/>
  <c r="AX565" i="1"/>
  <c r="AX564" i="1"/>
  <c r="AZ564" i="1" s="1"/>
  <c r="AW564" i="1" s="1"/>
  <c r="AX563" i="1"/>
  <c r="AX562" i="1"/>
  <c r="AX561" i="1"/>
  <c r="AX560" i="1"/>
  <c r="AZ560" i="1" s="1"/>
  <c r="AW560" i="1" s="1"/>
  <c r="AX559" i="1"/>
  <c r="AX558" i="1"/>
  <c r="AX557" i="1"/>
  <c r="AX556" i="1"/>
  <c r="AZ556" i="1" s="1"/>
  <c r="AW556" i="1" s="1"/>
  <c r="AX555" i="1"/>
  <c r="AX554" i="1"/>
  <c r="AZ554" i="1" s="1"/>
  <c r="AW554" i="1" s="1"/>
  <c r="AX553" i="1"/>
  <c r="AX552" i="1"/>
  <c r="AZ552" i="1" s="1"/>
  <c r="AW552" i="1" s="1"/>
  <c r="AX551" i="1"/>
  <c r="AX550" i="1"/>
  <c r="AX549" i="1"/>
  <c r="AX548" i="1"/>
  <c r="AZ548" i="1" s="1"/>
  <c r="AW548" i="1" s="1"/>
  <c r="AX547" i="1"/>
  <c r="AX546" i="1"/>
  <c r="AX545" i="1"/>
  <c r="AX544" i="1"/>
  <c r="AZ544" i="1" s="1"/>
  <c r="AW544" i="1" s="1"/>
  <c r="AX543" i="1"/>
  <c r="AX542" i="1"/>
  <c r="AX541" i="1"/>
  <c r="AX540" i="1"/>
  <c r="AZ540" i="1" s="1"/>
  <c r="AW540" i="1" s="1"/>
  <c r="AX539" i="1"/>
  <c r="AX538" i="1"/>
  <c r="AX537" i="1"/>
  <c r="AX536" i="1"/>
  <c r="AZ536" i="1" s="1"/>
  <c r="AW536" i="1" s="1"/>
  <c r="AX535" i="1"/>
  <c r="AX534" i="1"/>
  <c r="AX533" i="1"/>
  <c r="AX532" i="1"/>
  <c r="AZ532" i="1" s="1"/>
  <c r="AW532" i="1" s="1"/>
  <c r="AX531" i="1"/>
  <c r="AX530" i="1"/>
  <c r="AX529" i="1"/>
  <c r="AX528" i="1"/>
  <c r="AZ528" i="1" s="1"/>
  <c r="AW528" i="1" s="1"/>
  <c r="AX527" i="1"/>
  <c r="AX526" i="1"/>
  <c r="AX525" i="1"/>
  <c r="AX524" i="1"/>
  <c r="AZ524" i="1" s="1"/>
  <c r="AW524" i="1" s="1"/>
  <c r="AX523" i="1"/>
  <c r="AX522" i="1"/>
  <c r="AX521" i="1"/>
  <c r="AX520" i="1"/>
  <c r="AZ520" i="1" s="1"/>
  <c r="AW520" i="1" s="1"/>
  <c r="AX519" i="1"/>
  <c r="AX518" i="1"/>
  <c r="AX517" i="1"/>
  <c r="AX516" i="1"/>
  <c r="AZ516" i="1" s="1"/>
  <c r="AW516" i="1" s="1"/>
  <c r="AX515" i="1"/>
  <c r="AX514" i="1"/>
  <c r="AX513" i="1"/>
  <c r="AX512" i="1"/>
  <c r="AZ512" i="1" s="1"/>
  <c r="AW512" i="1" s="1"/>
  <c r="AX511" i="1"/>
  <c r="AX510" i="1"/>
  <c r="AX509" i="1"/>
  <c r="AX508" i="1"/>
  <c r="AZ508" i="1" s="1"/>
  <c r="AW508" i="1" s="1"/>
  <c r="AX507" i="1"/>
  <c r="AX506" i="1"/>
  <c r="AX505" i="1"/>
  <c r="AX504" i="1"/>
  <c r="AZ504" i="1" s="1"/>
  <c r="AW504" i="1" s="1"/>
  <c r="AX503" i="1"/>
  <c r="AX502" i="1"/>
  <c r="AX501" i="1"/>
  <c r="AX500" i="1"/>
  <c r="AZ500" i="1" s="1"/>
  <c r="AW500" i="1" s="1"/>
  <c r="AX499" i="1"/>
  <c r="AX498" i="1"/>
  <c r="AX497" i="1"/>
  <c r="AX496" i="1"/>
  <c r="AZ496" i="1" s="1"/>
  <c r="AW496" i="1" s="1"/>
  <c r="AX495" i="1"/>
  <c r="AX494" i="1"/>
  <c r="AX493" i="1"/>
  <c r="AX492" i="1"/>
  <c r="AZ492" i="1" s="1"/>
  <c r="AW492" i="1" s="1"/>
  <c r="AX491" i="1"/>
  <c r="AX490" i="1"/>
  <c r="AX489" i="1"/>
  <c r="AX488" i="1"/>
  <c r="AZ488" i="1" s="1"/>
  <c r="AW488" i="1" s="1"/>
  <c r="AX487" i="1"/>
  <c r="AX486" i="1"/>
  <c r="AX485" i="1"/>
  <c r="AX484" i="1"/>
  <c r="AZ484" i="1" s="1"/>
  <c r="AW484" i="1" s="1"/>
  <c r="AX483" i="1"/>
  <c r="AX482" i="1"/>
  <c r="AX481" i="1"/>
  <c r="AX480" i="1"/>
  <c r="AZ480" i="1" s="1"/>
  <c r="AW480" i="1" s="1"/>
  <c r="AX479" i="1"/>
  <c r="AX478" i="1"/>
  <c r="AX477" i="1"/>
  <c r="AX476" i="1"/>
  <c r="AZ476" i="1" s="1"/>
  <c r="AW476" i="1" s="1"/>
  <c r="AX475" i="1"/>
  <c r="AX474" i="1"/>
  <c r="AX473" i="1"/>
  <c r="AX472" i="1"/>
  <c r="AZ472" i="1" s="1"/>
  <c r="AW472" i="1" s="1"/>
  <c r="AX471" i="1"/>
  <c r="AX470" i="1"/>
  <c r="AX469" i="1"/>
  <c r="AX468" i="1"/>
  <c r="AZ468" i="1" s="1"/>
  <c r="AW468" i="1" s="1"/>
  <c r="AX467" i="1"/>
  <c r="AX466" i="1"/>
  <c r="AZ466" i="1" s="1"/>
  <c r="AW466" i="1" s="1"/>
  <c r="AX465" i="1"/>
  <c r="AX464" i="1"/>
  <c r="AZ464" i="1" s="1"/>
  <c r="AW464" i="1" s="1"/>
  <c r="AX463" i="1"/>
  <c r="AX462" i="1"/>
  <c r="AX461" i="1"/>
  <c r="AX460" i="1"/>
  <c r="AZ460" i="1" s="1"/>
  <c r="AW460" i="1" s="1"/>
  <c r="AX459" i="1"/>
  <c r="AX458" i="1"/>
  <c r="AX457" i="1"/>
  <c r="AX456" i="1"/>
  <c r="AZ456" i="1" s="1"/>
  <c r="AW456" i="1" s="1"/>
  <c r="AX455" i="1"/>
  <c r="AX454" i="1"/>
  <c r="AZ454" i="1" s="1"/>
  <c r="AW454" i="1" s="1"/>
  <c r="AX453" i="1"/>
  <c r="AX452" i="1"/>
  <c r="AZ452" i="1" s="1"/>
  <c r="AW452" i="1" s="1"/>
  <c r="AX451" i="1"/>
  <c r="AX450" i="1"/>
  <c r="AX449" i="1"/>
  <c r="AX448" i="1"/>
  <c r="AZ448" i="1" s="1"/>
  <c r="AW448" i="1" s="1"/>
  <c r="AX447" i="1"/>
  <c r="AX446" i="1"/>
  <c r="AX445" i="1"/>
  <c r="AX444" i="1"/>
  <c r="AZ444" i="1" s="1"/>
  <c r="AW444" i="1" s="1"/>
  <c r="AX443" i="1"/>
  <c r="AX442" i="1"/>
  <c r="AX441" i="1"/>
  <c r="AX440" i="1"/>
  <c r="AZ440" i="1" s="1"/>
  <c r="AW440" i="1" s="1"/>
  <c r="AX439" i="1"/>
  <c r="AX438" i="1"/>
  <c r="AX437" i="1"/>
  <c r="AX436" i="1"/>
  <c r="AZ436" i="1" s="1"/>
  <c r="AW436" i="1" s="1"/>
  <c r="AX435" i="1"/>
  <c r="AX434" i="1"/>
  <c r="AX433" i="1"/>
  <c r="AX432" i="1"/>
  <c r="AZ432" i="1" s="1"/>
  <c r="AW432" i="1" s="1"/>
  <c r="AX431" i="1"/>
  <c r="AX430" i="1"/>
  <c r="AX429" i="1"/>
  <c r="AX428" i="1"/>
  <c r="AZ428" i="1" s="1"/>
  <c r="AW428" i="1" s="1"/>
  <c r="AX427" i="1"/>
  <c r="AX426" i="1"/>
  <c r="AZ426" i="1" s="1"/>
  <c r="AW426" i="1" s="1"/>
  <c r="AX425" i="1"/>
  <c r="AX424" i="1"/>
  <c r="AZ424" i="1" s="1"/>
  <c r="AW424" i="1" s="1"/>
  <c r="AX423" i="1"/>
  <c r="AX422" i="1"/>
  <c r="AX421" i="1"/>
  <c r="AX420" i="1"/>
  <c r="AZ420" i="1" s="1"/>
  <c r="AW420" i="1" s="1"/>
  <c r="AX419" i="1"/>
  <c r="AX418" i="1"/>
  <c r="AX417" i="1"/>
  <c r="AX416" i="1"/>
  <c r="AZ416" i="1" s="1"/>
  <c r="AW416" i="1" s="1"/>
  <c r="AX415" i="1"/>
  <c r="AX414" i="1"/>
  <c r="AX413" i="1"/>
  <c r="AX412" i="1"/>
  <c r="AZ412" i="1" s="1"/>
  <c r="AW412" i="1" s="1"/>
  <c r="AX411" i="1"/>
  <c r="AX410" i="1"/>
  <c r="AX409" i="1"/>
  <c r="AX408" i="1"/>
  <c r="AZ408" i="1" s="1"/>
  <c r="AW408" i="1" s="1"/>
  <c r="AX407" i="1"/>
  <c r="AX406" i="1"/>
  <c r="AX405" i="1"/>
  <c r="AX404" i="1"/>
  <c r="AZ404" i="1" s="1"/>
  <c r="AW404" i="1" s="1"/>
  <c r="AX403" i="1"/>
  <c r="AX402" i="1"/>
  <c r="AX401" i="1"/>
  <c r="AX400" i="1"/>
  <c r="AZ400" i="1" s="1"/>
  <c r="AW400" i="1" s="1"/>
  <c r="AX399" i="1"/>
  <c r="AX398" i="1"/>
  <c r="AX397" i="1"/>
  <c r="AX396" i="1"/>
  <c r="AZ396" i="1" s="1"/>
  <c r="AW396" i="1" s="1"/>
  <c r="AX395" i="1"/>
  <c r="AX394" i="1"/>
  <c r="AX393" i="1"/>
  <c r="AX392" i="1"/>
  <c r="AZ392" i="1" s="1"/>
  <c r="AW392" i="1" s="1"/>
  <c r="AX391" i="1"/>
  <c r="AX390" i="1"/>
  <c r="AX389" i="1"/>
  <c r="AX388" i="1"/>
  <c r="AZ388" i="1" s="1"/>
  <c r="AW388" i="1" s="1"/>
  <c r="AX387" i="1"/>
  <c r="AX386" i="1"/>
  <c r="AX385" i="1"/>
  <c r="AX384" i="1"/>
  <c r="AZ384" i="1" s="1"/>
  <c r="AW384" i="1" s="1"/>
  <c r="AX383" i="1"/>
  <c r="AX382" i="1"/>
  <c r="AX381" i="1"/>
  <c r="AX380" i="1"/>
  <c r="AZ380" i="1" s="1"/>
  <c r="AW380" i="1" s="1"/>
  <c r="AX379" i="1"/>
  <c r="AX378" i="1"/>
  <c r="AX377" i="1"/>
  <c r="AX376" i="1"/>
  <c r="AZ376" i="1" s="1"/>
  <c r="AW376" i="1" s="1"/>
  <c r="AX375" i="1"/>
  <c r="AX374" i="1"/>
  <c r="AX373" i="1"/>
  <c r="AX372" i="1"/>
  <c r="AZ372" i="1" s="1"/>
  <c r="AW372" i="1" s="1"/>
  <c r="AX371" i="1"/>
  <c r="AX370" i="1"/>
  <c r="AX369" i="1"/>
  <c r="AX368" i="1"/>
  <c r="AZ368" i="1" s="1"/>
  <c r="AW368" i="1" s="1"/>
  <c r="AX367" i="1"/>
  <c r="AX366" i="1"/>
  <c r="AX365" i="1"/>
  <c r="AX364" i="1"/>
  <c r="AZ364" i="1" s="1"/>
  <c r="AW364" i="1" s="1"/>
  <c r="AX363" i="1"/>
  <c r="AX362" i="1"/>
  <c r="AX361" i="1"/>
  <c r="AX360" i="1"/>
  <c r="AZ360" i="1" s="1"/>
  <c r="AW360" i="1" s="1"/>
  <c r="AX359" i="1"/>
  <c r="AX358" i="1"/>
  <c r="AX357" i="1"/>
  <c r="AX356" i="1"/>
  <c r="AZ356" i="1" s="1"/>
  <c r="AW356" i="1" s="1"/>
  <c r="AX355" i="1"/>
  <c r="AX354" i="1"/>
  <c r="AZ354" i="1" s="1"/>
  <c r="AW354" i="1" s="1"/>
  <c r="AX353" i="1"/>
  <c r="AX352" i="1"/>
  <c r="AZ352" i="1" s="1"/>
  <c r="AW352" i="1" s="1"/>
  <c r="AX351" i="1"/>
  <c r="AX350" i="1"/>
  <c r="AX349" i="1"/>
  <c r="AX348" i="1"/>
  <c r="AZ348" i="1" s="1"/>
  <c r="AW348" i="1" s="1"/>
  <c r="AX347" i="1"/>
  <c r="AX346" i="1"/>
  <c r="AX345" i="1"/>
  <c r="AX344" i="1"/>
  <c r="AZ344" i="1" s="1"/>
  <c r="AW344" i="1" s="1"/>
  <c r="AX343" i="1"/>
  <c r="AX342" i="1"/>
  <c r="AX341" i="1"/>
  <c r="AX340" i="1"/>
  <c r="AZ340" i="1" s="1"/>
  <c r="AW340" i="1" s="1"/>
  <c r="AX339" i="1"/>
  <c r="AX338" i="1"/>
  <c r="AX337" i="1"/>
  <c r="AX336" i="1"/>
  <c r="AZ336" i="1" s="1"/>
  <c r="AW336" i="1" s="1"/>
  <c r="AX335" i="1"/>
  <c r="AX334" i="1"/>
  <c r="AX333" i="1"/>
  <c r="AX332" i="1"/>
  <c r="AZ332" i="1" s="1"/>
  <c r="AW332" i="1" s="1"/>
  <c r="AX331" i="1"/>
  <c r="AX330" i="1"/>
  <c r="AX329" i="1"/>
  <c r="AX328" i="1"/>
  <c r="AZ328" i="1" s="1"/>
  <c r="AW328" i="1" s="1"/>
  <c r="AX327" i="1"/>
  <c r="AX326" i="1"/>
  <c r="AX325" i="1"/>
  <c r="AX324" i="1"/>
  <c r="AZ324" i="1" s="1"/>
  <c r="AW324" i="1" s="1"/>
  <c r="AX323" i="1"/>
  <c r="AX322" i="1"/>
  <c r="AX321" i="1"/>
  <c r="AX320" i="1"/>
  <c r="AZ320" i="1" s="1"/>
  <c r="AW320" i="1" s="1"/>
  <c r="AX319" i="1"/>
  <c r="AX318" i="1"/>
  <c r="AX317" i="1"/>
  <c r="AX316" i="1"/>
  <c r="AZ316" i="1" s="1"/>
  <c r="AW316" i="1" s="1"/>
  <c r="AX315" i="1"/>
  <c r="AX314" i="1"/>
  <c r="AX313" i="1"/>
  <c r="AX312" i="1"/>
  <c r="AZ312" i="1" s="1"/>
  <c r="AW312" i="1" s="1"/>
  <c r="AX311" i="1"/>
  <c r="AX310" i="1"/>
  <c r="AX309" i="1"/>
  <c r="AX308" i="1"/>
  <c r="AZ308" i="1" s="1"/>
  <c r="AW308" i="1" s="1"/>
  <c r="AX307" i="1"/>
  <c r="AX306" i="1"/>
  <c r="AX305" i="1"/>
  <c r="AX304" i="1"/>
  <c r="AZ304" i="1" s="1"/>
  <c r="AW304" i="1" s="1"/>
  <c r="AX303" i="1"/>
  <c r="AX302" i="1"/>
  <c r="AX301" i="1"/>
  <c r="AX300" i="1"/>
  <c r="AZ300" i="1" s="1"/>
  <c r="AW300" i="1" s="1"/>
  <c r="AX299" i="1"/>
  <c r="AX298" i="1"/>
  <c r="AX297" i="1"/>
  <c r="AX296" i="1"/>
  <c r="AZ296" i="1" s="1"/>
  <c r="AW296" i="1" s="1"/>
  <c r="AX295" i="1"/>
  <c r="AX294" i="1"/>
  <c r="AX293" i="1"/>
  <c r="AX292" i="1"/>
  <c r="AZ292" i="1" s="1"/>
  <c r="AW292" i="1" s="1"/>
  <c r="AX291" i="1"/>
  <c r="AX290" i="1"/>
  <c r="AX289" i="1"/>
  <c r="AX288" i="1"/>
  <c r="AZ288" i="1" s="1"/>
  <c r="AW288" i="1" s="1"/>
  <c r="AX287" i="1"/>
  <c r="AX286" i="1"/>
  <c r="AX285" i="1"/>
  <c r="AX284" i="1"/>
  <c r="AZ284" i="1" s="1"/>
  <c r="AW284" i="1" s="1"/>
  <c r="AX283" i="1"/>
  <c r="AX282" i="1"/>
  <c r="AX281" i="1"/>
  <c r="AX280" i="1"/>
  <c r="AZ280" i="1" s="1"/>
  <c r="AW280" i="1" s="1"/>
  <c r="AX279" i="1"/>
  <c r="AX278" i="1"/>
  <c r="AX277" i="1"/>
  <c r="AX276" i="1"/>
  <c r="AZ276" i="1" s="1"/>
  <c r="AW276" i="1" s="1"/>
  <c r="AX275" i="1"/>
  <c r="AX274" i="1"/>
  <c r="AX273" i="1"/>
  <c r="AX272" i="1"/>
  <c r="AZ272" i="1" s="1"/>
  <c r="AW272" i="1" s="1"/>
  <c r="AX271" i="1"/>
  <c r="AX270" i="1"/>
  <c r="AX269" i="1"/>
  <c r="AX268" i="1"/>
  <c r="AZ268" i="1" s="1"/>
  <c r="AW268" i="1" s="1"/>
  <c r="AX267" i="1"/>
  <c r="AX266" i="1"/>
  <c r="AX265" i="1"/>
  <c r="AX264" i="1"/>
  <c r="AZ264" i="1" s="1"/>
  <c r="AW264" i="1" s="1"/>
  <c r="AX263" i="1"/>
  <c r="AX262" i="1"/>
  <c r="AX261" i="1"/>
  <c r="AX260" i="1"/>
  <c r="AZ260" i="1" s="1"/>
  <c r="AW260" i="1" s="1"/>
  <c r="AX259" i="1"/>
  <c r="AX258" i="1"/>
  <c r="AX257" i="1"/>
  <c r="AX256" i="1"/>
  <c r="AZ256" i="1" s="1"/>
  <c r="AW256" i="1" s="1"/>
  <c r="AX255" i="1"/>
  <c r="AX254" i="1"/>
  <c r="AX253" i="1"/>
  <c r="AX252" i="1"/>
  <c r="AZ252" i="1" s="1"/>
  <c r="AW252" i="1" s="1"/>
  <c r="AX251" i="1"/>
  <c r="AX250" i="1"/>
  <c r="AX249" i="1"/>
  <c r="AX248" i="1"/>
  <c r="AZ248" i="1" s="1"/>
  <c r="AW248" i="1" s="1"/>
  <c r="AX247" i="1"/>
  <c r="AX246" i="1"/>
  <c r="AX245" i="1"/>
  <c r="AX244" i="1"/>
  <c r="AZ244" i="1" s="1"/>
  <c r="AW244" i="1" s="1"/>
  <c r="AX243" i="1"/>
  <c r="AX242" i="1"/>
  <c r="AX241" i="1"/>
  <c r="AX240" i="1"/>
  <c r="AZ240" i="1" s="1"/>
  <c r="AW240" i="1" s="1"/>
  <c r="AX239" i="1"/>
  <c r="AX238" i="1"/>
  <c r="AX237" i="1"/>
  <c r="AX236" i="1"/>
  <c r="AZ236" i="1" s="1"/>
  <c r="AW236" i="1" s="1"/>
  <c r="AX235" i="1"/>
  <c r="AX234" i="1"/>
  <c r="AX233" i="1"/>
  <c r="AX232" i="1"/>
  <c r="AZ232" i="1" s="1"/>
  <c r="AW232" i="1" s="1"/>
  <c r="AX231" i="1"/>
  <c r="AX230" i="1"/>
  <c r="AX229" i="1"/>
  <c r="AX228" i="1"/>
  <c r="AZ228" i="1" s="1"/>
  <c r="AW228" i="1" s="1"/>
  <c r="AX227" i="1"/>
  <c r="AX226" i="1"/>
  <c r="AZ226" i="1" s="1"/>
  <c r="AW226" i="1" s="1"/>
  <c r="AX225" i="1"/>
  <c r="AX224" i="1"/>
  <c r="AZ224" i="1" s="1"/>
  <c r="AW224" i="1" s="1"/>
  <c r="AX223" i="1"/>
  <c r="AX222" i="1"/>
  <c r="AX221" i="1"/>
  <c r="AX220" i="1"/>
  <c r="AZ220" i="1" s="1"/>
  <c r="AW220" i="1" s="1"/>
  <c r="AX219" i="1"/>
  <c r="AX218" i="1"/>
  <c r="AX217" i="1"/>
  <c r="AX216" i="1"/>
  <c r="AZ216" i="1" s="1"/>
  <c r="AW216" i="1" s="1"/>
  <c r="AX215" i="1"/>
  <c r="AX214" i="1"/>
  <c r="AX213" i="1"/>
  <c r="AX212" i="1"/>
  <c r="AZ212" i="1" s="1"/>
  <c r="AW212" i="1" s="1"/>
  <c r="AX211" i="1"/>
  <c r="AX210" i="1"/>
  <c r="AZ210" i="1" s="1"/>
  <c r="AW210" i="1" s="1"/>
  <c r="AX209" i="1"/>
  <c r="AX208" i="1"/>
  <c r="AZ208" i="1" s="1"/>
  <c r="AW208" i="1" s="1"/>
  <c r="AX207" i="1"/>
  <c r="AX206" i="1"/>
  <c r="AX205" i="1"/>
  <c r="AX204" i="1"/>
  <c r="AZ204" i="1" s="1"/>
  <c r="AW204" i="1" s="1"/>
  <c r="AX203" i="1"/>
  <c r="AX202" i="1"/>
  <c r="AX201" i="1"/>
  <c r="AX200" i="1"/>
  <c r="AZ200" i="1" s="1"/>
  <c r="AW200" i="1" s="1"/>
  <c r="AX199" i="1"/>
  <c r="AX198" i="1"/>
  <c r="AZ198" i="1" s="1"/>
  <c r="AW198" i="1" s="1"/>
  <c r="AX197" i="1"/>
  <c r="AX196" i="1"/>
  <c r="AZ196" i="1" s="1"/>
  <c r="AW196" i="1" s="1"/>
  <c r="AX195" i="1"/>
  <c r="AX194" i="1"/>
  <c r="AX193" i="1"/>
  <c r="AX192" i="1"/>
  <c r="AZ192" i="1" s="1"/>
  <c r="AW192" i="1" s="1"/>
  <c r="AX191" i="1"/>
  <c r="AX190" i="1"/>
  <c r="AX189" i="1"/>
  <c r="AX188" i="1"/>
  <c r="AZ188" i="1" s="1"/>
  <c r="AW188" i="1" s="1"/>
  <c r="AX187" i="1"/>
  <c r="AX186" i="1"/>
  <c r="AX185" i="1"/>
  <c r="AX184" i="1"/>
  <c r="AZ184" i="1" s="1"/>
  <c r="AW184" i="1" s="1"/>
  <c r="AX183" i="1"/>
  <c r="AX182" i="1"/>
  <c r="AX181" i="1"/>
  <c r="AX180" i="1"/>
  <c r="AZ180" i="1" s="1"/>
  <c r="AW180" i="1" s="1"/>
  <c r="AX179" i="1"/>
  <c r="AX178" i="1"/>
  <c r="AX177" i="1"/>
  <c r="AX176" i="1"/>
  <c r="AZ176" i="1" s="1"/>
  <c r="AW176" i="1" s="1"/>
  <c r="AX175" i="1"/>
  <c r="AX174" i="1"/>
  <c r="AX173" i="1"/>
  <c r="AX172" i="1"/>
  <c r="AZ172" i="1" s="1"/>
  <c r="AW172" i="1" s="1"/>
  <c r="AX171" i="1"/>
  <c r="AX170" i="1"/>
  <c r="AZ170" i="1" s="1"/>
  <c r="AW170" i="1" s="1"/>
  <c r="AX169" i="1"/>
  <c r="AX168" i="1"/>
  <c r="AZ168" i="1" s="1"/>
  <c r="AW168" i="1" s="1"/>
  <c r="AX167" i="1"/>
  <c r="AX166" i="1"/>
  <c r="AX165" i="1"/>
  <c r="AX164" i="1"/>
  <c r="AZ164" i="1" s="1"/>
  <c r="AW164" i="1" s="1"/>
  <c r="AX163" i="1"/>
  <c r="AX162" i="1"/>
  <c r="AX161" i="1"/>
  <c r="AX160" i="1"/>
  <c r="AZ160" i="1" s="1"/>
  <c r="AW160" i="1" s="1"/>
  <c r="AX159" i="1"/>
  <c r="AX158" i="1"/>
  <c r="AX157" i="1"/>
  <c r="AX156" i="1"/>
  <c r="AZ156" i="1" s="1"/>
  <c r="AW156" i="1" s="1"/>
  <c r="AX155" i="1"/>
  <c r="AX154" i="1"/>
  <c r="AX153" i="1"/>
  <c r="AX152" i="1"/>
  <c r="AZ152" i="1" s="1"/>
  <c r="AW152" i="1" s="1"/>
  <c r="AX151" i="1"/>
  <c r="AX150" i="1"/>
  <c r="AX149" i="1"/>
  <c r="AX148" i="1"/>
  <c r="AZ148" i="1" s="1"/>
  <c r="AW148" i="1" s="1"/>
  <c r="AX147" i="1"/>
  <c r="AX146" i="1"/>
  <c r="AX145" i="1"/>
  <c r="AX144" i="1"/>
  <c r="AZ144" i="1" s="1"/>
  <c r="AW144" i="1" s="1"/>
  <c r="AX143" i="1"/>
  <c r="AX142" i="1"/>
  <c r="AX141" i="1"/>
  <c r="AX140" i="1"/>
  <c r="AZ140" i="1" s="1"/>
  <c r="AW140" i="1" s="1"/>
  <c r="AX139" i="1"/>
  <c r="AX138" i="1"/>
  <c r="AX137" i="1"/>
  <c r="AX136" i="1"/>
  <c r="AZ136" i="1" s="1"/>
  <c r="AW136" i="1" s="1"/>
  <c r="AX135" i="1"/>
  <c r="AX134" i="1"/>
  <c r="AX133" i="1"/>
  <c r="AX132" i="1"/>
  <c r="AZ132" i="1" s="1"/>
  <c r="AW132" i="1" s="1"/>
  <c r="AX131" i="1"/>
  <c r="AX130" i="1"/>
  <c r="AX129" i="1"/>
  <c r="AX128" i="1"/>
  <c r="AZ128" i="1" s="1"/>
  <c r="AW128" i="1" s="1"/>
  <c r="AX127" i="1"/>
  <c r="AX126" i="1"/>
  <c r="AX125" i="1"/>
  <c r="AX124" i="1"/>
  <c r="AZ124" i="1" s="1"/>
  <c r="AW124" i="1" s="1"/>
  <c r="AX123" i="1"/>
  <c r="AX122" i="1"/>
  <c r="AX121" i="1"/>
  <c r="AX120" i="1"/>
  <c r="AZ120" i="1" s="1"/>
  <c r="AW120" i="1" s="1"/>
  <c r="AX119" i="1"/>
  <c r="AX118" i="1"/>
  <c r="AX117" i="1"/>
  <c r="AX116" i="1"/>
  <c r="AZ116" i="1" s="1"/>
  <c r="AW116" i="1" s="1"/>
  <c r="AX115" i="1"/>
  <c r="AX114" i="1"/>
  <c r="AX113" i="1"/>
  <c r="AX112" i="1"/>
  <c r="AZ112" i="1" s="1"/>
  <c r="AW112" i="1" s="1"/>
  <c r="AX111" i="1"/>
  <c r="AX110" i="1"/>
  <c r="AX109" i="1"/>
  <c r="AX108" i="1"/>
  <c r="AZ108" i="1" s="1"/>
  <c r="AW108" i="1" s="1"/>
  <c r="AX107" i="1"/>
  <c r="AX106" i="1"/>
  <c r="AX105" i="1"/>
  <c r="AX104" i="1"/>
  <c r="AZ104" i="1" s="1"/>
  <c r="AW104" i="1" s="1"/>
  <c r="AX103" i="1"/>
  <c r="AX102" i="1"/>
  <c r="AX101" i="1"/>
  <c r="AX100" i="1"/>
  <c r="AZ100" i="1" s="1"/>
  <c r="AW100" i="1" s="1"/>
  <c r="AX99" i="1"/>
  <c r="AX98" i="1"/>
  <c r="AZ98" i="1" s="1"/>
  <c r="AW98" i="1" s="1"/>
  <c r="AX97" i="1"/>
  <c r="AX96" i="1"/>
  <c r="AZ96" i="1" s="1"/>
  <c r="AW96" i="1" s="1"/>
  <c r="AX95" i="1"/>
  <c r="AX94" i="1"/>
  <c r="AX93" i="1"/>
  <c r="AX92" i="1"/>
  <c r="AZ92" i="1" s="1"/>
  <c r="AW92" i="1" s="1"/>
  <c r="AX91" i="1"/>
  <c r="AX90" i="1"/>
  <c r="AX89" i="1"/>
  <c r="AX88" i="1"/>
  <c r="AZ88" i="1" s="1"/>
  <c r="AW88" i="1" s="1"/>
  <c r="AX87" i="1"/>
  <c r="AX86" i="1"/>
  <c r="AX85" i="1"/>
  <c r="AX84" i="1"/>
  <c r="AZ84" i="1" s="1"/>
  <c r="AW84" i="1" s="1"/>
  <c r="AX83" i="1"/>
  <c r="AX82" i="1"/>
  <c r="AX81" i="1"/>
  <c r="AX80" i="1"/>
  <c r="AZ80" i="1" s="1"/>
  <c r="AW80" i="1" s="1"/>
  <c r="AX79" i="1"/>
  <c r="AX78" i="1"/>
  <c r="AX77" i="1"/>
  <c r="AX76" i="1"/>
  <c r="AZ76" i="1" s="1"/>
  <c r="AW76" i="1" s="1"/>
  <c r="AX75" i="1"/>
  <c r="AX74" i="1"/>
  <c r="AX73" i="1"/>
  <c r="AX72" i="1"/>
  <c r="AZ72" i="1" s="1"/>
  <c r="AW72" i="1" s="1"/>
  <c r="AX71" i="1"/>
  <c r="AX70" i="1"/>
  <c r="AX69" i="1"/>
  <c r="AX68" i="1"/>
  <c r="AZ68" i="1" s="1"/>
  <c r="AW68" i="1" s="1"/>
  <c r="AX67" i="1"/>
  <c r="AX66" i="1"/>
  <c r="AX65" i="1"/>
  <c r="AX64" i="1"/>
  <c r="AZ64" i="1" s="1"/>
  <c r="AW64" i="1" s="1"/>
  <c r="AX63" i="1"/>
  <c r="AX62" i="1"/>
  <c r="AX61" i="1"/>
  <c r="AX60" i="1"/>
  <c r="AZ60" i="1" s="1"/>
  <c r="AW60" i="1" s="1"/>
  <c r="AX59" i="1"/>
  <c r="AX58" i="1"/>
  <c r="AX57" i="1"/>
  <c r="AX56" i="1"/>
  <c r="AZ56" i="1" s="1"/>
  <c r="AW56" i="1" s="1"/>
  <c r="AX55" i="1"/>
  <c r="AX54" i="1"/>
  <c r="AX53" i="1"/>
  <c r="AX52" i="1"/>
  <c r="AZ52" i="1" s="1"/>
  <c r="AW52" i="1" s="1"/>
  <c r="AX51" i="1"/>
  <c r="AX50" i="1"/>
  <c r="AX49" i="1"/>
  <c r="AX48" i="1"/>
  <c r="AZ48" i="1" s="1"/>
  <c r="AW48" i="1" s="1"/>
  <c r="AX47" i="1"/>
  <c r="AX46" i="1"/>
  <c r="AX45" i="1"/>
  <c r="AX44" i="1"/>
  <c r="AZ44" i="1" s="1"/>
  <c r="AW44" i="1" s="1"/>
  <c r="AX43" i="1"/>
  <c r="AX42" i="1"/>
  <c r="AX41" i="1"/>
  <c r="AX40" i="1"/>
  <c r="AZ40" i="1" s="1"/>
  <c r="AW40" i="1" s="1"/>
  <c r="AX39" i="1"/>
  <c r="AX38" i="1"/>
  <c r="AX37" i="1"/>
  <c r="AX36" i="1"/>
  <c r="AZ36" i="1" s="1"/>
  <c r="AW36" i="1" s="1"/>
  <c r="AX35" i="1"/>
  <c r="AX34" i="1"/>
  <c r="AX33" i="1"/>
  <c r="AX32" i="1"/>
  <c r="AZ32" i="1" s="1"/>
  <c r="AW32" i="1" s="1"/>
  <c r="AX31" i="1"/>
  <c r="AX30" i="1"/>
  <c r="AX29" i="1"/>
  <c r="AX28" i="1"/>
  <c r="AZ28" i="1" s="1"/>
  <c r="AW28" i="1" s="1"/>
  <c r="AX27" i="1"/>
  <c r="AX26" i="1"/>
  <c r="AX25" i="1"/>
  <c r="AX24" i="1"/>
  <c r="AZ24" i="1" s="1"/>
  <c r="AW24" i="1" s="1"/>
  <c r="AX23" i="1"/>
  <c r="AX22" i="1"/>
  <c r="AX21" i="1"/>
  <c r="AX20" i="1"/>
  <c r="AZ20" i="1" s="1"/>
  <c r="AW20" i="1" s="1"/>
  <c r="AX19" i="1"/>
  <c r="AX18" i="1"/>
  <c r="AX17" i="1"/>
  <c r="AX16" i="1"/>
  <c r="AZ16" i="1" s="1"/>
  <c r="AW16" i="1" s="1"/>
  <c r="AX15" i="1"/>
  <c r="AX14" i="1"/>
  <c r="AX13" i="1"/>
  <c r="AX12" i="1"/>
  <c r="AZ12" i="1" s="1"/>
  <c r="AW12" i="1" s="1"/>
  <c r="AX11" i="1"/>
  <c r="AX10" i="1"/>
  <c r="AX9" i="1"/>
  <c r="AX8" i="1"/>
  <c r="AZ8" i="1" s="1"/>
  <c r="AW8" i="1" s="1"/>
  <c r="AX7" i="1"/>
  <c r="AX6" i="1"/>
  <c r="AX5" i="1"/>
  <c r="AX4" i="1"/>
  <c r="AZ4" i="1" s="1"/>
  <c r="AW4" i="1" s="1"/>
  <c r="AX3" i="1"/>
  <c r="AX2" i="1"/>
  <c r="AZ1335" i="1"/>
  <c r="AW1335" i="1" s="1"/>
  <c r="AZ1333" i="1"/>
  <c r="AW1333" i="1" s="1"/>
  <c r="AZ1331" i="1"/>
  <c r="AW1331" i="1" s="1"/>
  <c r="AZ1327" i="1"/>
  <c r="AW1327" i="1" s="1"/>
  <c r="AZ1323" i="1"/>
  <c r="AW1323" i="1" s="1"/>
  <c r="AZ1319" i="1"/>
  <c r="AW1319" i="1" s="1"/>
  <c r="AZ1315" i="1"/>
  <c r="AW1315" i="1" s="1"/>
  <c r="AZ1314" i="1"/>
  <c r="AW1314" i="1" s="1"/>
  <c r="AZ1311" i="1"/>
  <c r="AW1311" i="1" s="1"/>
  <c r="AZ1307" i="1"/>
  <c r="AW1307" i="1" s="1"/>
  <c r="AZ1303" i="1"/>
  <c r="AW1303" i="1" s="1"/>
  <c r="AZ1299" i="1"/>
  <c r="AW1299" i="1" s="1"/>
  <c r="AZ1295" i="1"/>
  <c r="AW1295" i="1" s="1"/>
  <c r="AZ1291" i="1"/>
  <c r="AW1291" i="1" s="1"/>
  <c r="AZ1287" i="1"/>
  <c r="AW1287" i="1" s="1"/>
  <c r="AZ1286" i="1"/>
  <c r="AW1286" i="1" s="1"/>
  <c r="AZ1283" i="1"/>
  <c r="AW1283" i="1" s="1"/>
  <c r="AZ1282" i="1"/>
  <c r="AW1282" i="1" s="1"/>
  <c r="AZ1279" i="1"/>
  <c r="AW1279" i="1" s="1"/>
  <c r="AZ1275" i="1"/>
  <c r="AW1275" i="1" s="1"/>
  <c r="AZ1271" i="1"/>
  <c r="AW1271" i="1" s="1"/>
  <c r="AZ1267" i="1"/>
  <c r="AW1267" i="1" s="1"/>
  <c r="AZ1263" i="1"/>
  <c r="AW1263" i="1" s="1"/>
  <c r="AZ1259" i="1"/>
  <c r="AW1259" i="1" s="1"/>
  <c r="AZ1255" i="1"/>
  <c r="AW1255" i="1" s="1"/>
  <c r="AZ1254" i="1"/>
  <c r="AW1254" i="1" s="1"/>
  <c r="AZ1251" i="1"/>
  <c r="AW1251" i="1" s="1"/>
  <c r="AZ1247" i="1"/>
  <c r="AW1247" i="1" s="1"/>
  <c r="AZ1243" i="1"/>
  <c r="AW1243" i="1" s="1"/>
  <c r="AZ1239" i="1"/>
  <c r="AW1239" i="1" s="1"/>
  <c r="AZ1235" i="1"/>
  <c r="AW1235" i="1" s="1"/>
  <c r="AZ1231" i="1"/>
  <c r="AW1231" i="1" s="1"/>
  <c r="AZ1227" i="1"/>
  <c r="AW1227" i="1" s="1"/>
  <c r="AZ1223" i="1"/>
  <c r="AW1223" i="1" s="1"/>
  <c r="AZ1219" i="1"/>
  <c r="AW1219" i="1" s="1"/>
  <c r="AZ1215" i="1"/>
  <c r="AW1215" i="1" s="1"/>
  <c r="AZ1211" i="1"/>
  <c r="AW1211" i="1" s="1"/>
  <c r="AZ1207" i="1"/>
  <c r="AW1207" i="1" s="1"/>
  <c r="AZ1203" i="1"/>
  <c r="AW1203" i="1" s="1"/>
  <c r="AZ1199" i="1"/>
  <c r="AW1199" i="1" s="1"/>
  <c r="AZ1195" i="1"/>
  <c r="AW1195" i="1" s="1"/>
  <c r="AZ1191" i="1"/>
  <c r="AW1191" i="1" s="1"/>
  <c r="AZ1187" i="1"/>
  <c r="AW1187" i="1" s="1"/>
  <c r="AZ1186" i="1"/>
  <c r="AW1186" i="1" s="1"/>
  <c r="AZ1183" i="1"/>
  <c r="AW1183" i="1" s="1"/>
  <c r="AZ1179" i="1"/>
  <c r="AW1179" i="1" s="1"/>
  <c r="AZ1175" i="1"/>
  <c r="AW1175" i="1" s="1"/>
  <c r="AZ1171" i="1"/>
  <c r="AW1171" i="1" s="1"/>
  <c r="AZ1167" i="1"/>
  <c r="AW1167" i="1" s="1"/>
  <c r="AZ1163" i="1"/>
  <c r="AW1163" i="1" s="1"/>
  <c r="AZ1159" i="1"/>
  <c r="AW1159" i="1" s="1"/>
  <c r="AZ1158" i="1"/>
  <c r="AW1158" i="1" s="1"/>
  <c r="AZ1155" i="1"/>
  <c r="AW1155" i="1" s="1"/>
  <c r="AZ1154" i="1"/>
  <c r="AW1154" i="1" s="1"/>
  <c r="AZ1151" i="1"/>
  <c r="AW1151" i="1" s="1"/>
  <c r="AZ1147" i="1"/>
  <c r="AW1147" i="1" s="1"/>
  <c r="AZ1143" i="1"/>
  <c r="AW1143" i="1" s="1"/>
  <c r="AZ1139" i="1"/>
  <c r="AW1139" i="1" s="1"/>
  <c r="AZ1135" i="1"/>
  <c r="AW1135" i="1" s="1"/>
  <c r="AZ1131" i="1"/>
  <c r="AW1131" i="1" s="1"/>
  <c r="AZ1127" i="1"/>
  <c r="AW1127" i="1" s="1"/>
  <c r="AZ1126" i="1"/>
  <c r="AW1126" i="1" s="1"/>
  <c r="AZ1123" i="1"/>
  <c r="AW1123" i="1" s="1"/>
  <c r="AZ1119" i="1"/>
  <c r="AW1119" i="1" s="1"/>
  <c r="AZ1115" i="1"/>
  <c r="AW1115" i="1" s="1"/>
  <c r="AZ1111" i="1"/>
  <c r="AW1111" i="1" s="1"/>
  <c r="AZ1107" i="1"/>
  <c r="AW1107" i="1" s="1"/>
  <c r="AZ1103" i="1"/>
  <c r="AW1103" i="1" s="1"/>
  <c r="AZ1099" i="1"/>
  <c r="AW1099" i="1" s="1"/>
  <c r="AZ1095" i="1"/>
  <c r="AW1095" i="1" s="1"/>
  <c r="AZ1091" i="1"/>
  <c r="AW1091" i="1" s="1"/>
  <c r="AZ1087" i="1"/>
  <c r="AW1087" i="1" s="1"/>
  <c r="AZ1083" i="1"/>
  <c r="AW1083" i="1" s="1"/>
  <c r="AZ1079" i="1"/>
  <c r="AW1079" i="1" s="1"/>
  <c r="AZ1075" i="1"/>
  <c r="AW1075" i="1" s="1"/>
  <c r="AZ1071" i="1"/>
  <c r="AW1071" i="1" s="1"/>
  <c r="AZ1067" i="1"/>
  <c r="AW1067" i="1" s="1"/>
  <c r="AZ1063" i="1"/>
  <c r="AW1063" i="1" s="1"/>
  <c r="AZ1059" i="1"/>
  <c r="AW1059" i="1" s="1"/>
  <c r="AZ1058" i="1"/>
  <c r="AW1058" i="1" s="1"/>
  <c r="AZ1055" i="1"/>
  <c r="AW1055" i="1" s="1"/>
  <c r="AZ1051" i="1"/>
  <c r="AW1051" i="1" s="1"/>
  <c r="AZ1047" i="1"/>
  <c r="AW1047" i="1" s="1"/>
  <c r="AZ1043" i="1"/>
  <c r="AW1043" i="1" s="1"/>
  <c r="AZ1039" i="1"/>
  <c r="AW1039" i="1" s="1"/>
  <c r="AZ1035" i="1"/>
  <c r="AW1035" i="1" s="1"/>
  <c r="AZ1031" i="1"/>
  <c r="AW1031" i="1" s="1"/>
  <c r="AZ1030" i="1"/>
  <c r="AW1030" i="1" s="1"/>
  <c r="AZ1027" i="1"/>
  <c r="AW1027" i="1" s="1"/>
  <c r="AZ1026" i="1"/>
  <c r="AW1026" i="1" s="1"/>
  <c r="AZ1023" i="1"/>
  <c r="AW1023" i="1" s="1"/>
  <c r="AZ1019" i="1"/>
  <c r="AW1019" i="1" s="1"/>
  <c r="AZ1015" i="1"/>
  <c r="AW1015" i="1" s="1"/>
  <c r="AZ1011" i="1"/>
  <c r="AW1011" i="1" s="1"/>
  <c r="AZ1007" i="1"/>
  <c r="AW1007" i="1" s="1"/>
  <c r="AZ1003" i="1"/>
  <c r="AW1003" i="1" s="1"/>
  <c r="AZ999" i="1"/>
  <c r="AW999" i="1" s="1"/>
  <c r="AZ998" i="1"/>
  <c r="AW998" i="1" s="1"/>
  <c r="AZ995" i="1"/>
  <c r="AW995" i="1" s="1"/>
  <c r="AZ991" i="1"/>
  <c r="AW991" i="1" s="1"/>
  <c r="AZ987" i="1"/>
  <c r="AW987" i="1" s="1"/>
  <c r="AZ983" i="1"/>
  <c r="AW983" i="1" s="1"/>
  <c r="AZ979" i="1"/>
  <c r="AW979" i="1" s="1"/>
  <c r="AZ975" i="1"/>
  <c r="AW975" i="1" s="1"/>
  <c r="AZ971" i="1"/>
  <c r="AW971" i="1" s="1"/>
  <c r="AZ967" i="1"/>
  <c r="AW967" i="1" s="1"/>
  <c r="AZ963" i="1"/>
  <c r="AW963" i="1" s="1"/>
  <c r="AZ959" i="1"/>
  <c r="AW959" i="1" s="1"/>
  <c r="AZ955" i="1"/>
  <c r="AW955" i="1" s="1"/>
  <c r="AZ951" i="1"/>
  <c r="AW951" i="1" s="1"/>
  <c r="AZ947" i="1"/>
  <c r="AW947" i="1" s="1"/>
  <c r="AZ943" i="1"/>
  <c r="AW943" i="1" s="1"/>
  <c r="AZ939" i="1"/>
  <c r="AW939" i="1" s="1"/>
  <c r="AZ935" i="1"/>
  <c r="AW935" i="1" s="1"/>
  <c r="AZ931" i="1"/>
  <c r="AW931" i="1" s="1"/>
  <c r="AZ930" i="1"/>
  <c r="AW930" i="1" s="1"/>
  <c r="AZ927" i="1"/>
  <c r="AW927" i="1" s="1"/>
  <c r="AZ923" i="1"/>
  <c r="AW923" i="1" s="1"/>
  <c r="AZ919" i="1"/>
  <c r="AW919" i="1" s="1"/>
  <c r="AZ915" i="1"/>
  <c r="AW915" i="1" s="1"/>
  <c r="AZ911" i="1"/>
  <c r="AW911" i="1" s="1"/>
  <c r="AZ907" i="1"/>
  <c r="AW907" i="1" s="1"/>
  <c r="AZ903" i="1"/>
  <c r="AW903" i="1" s="1"/>
  <c r="AZ902" i="1"/>
  <c r="AW902" i="1" s="1"/>
  <c r="AZ899" i="1"/>
  <c r="AW899" i="1" s="1"/>
  <c r="AZ898" i="1"/>
  <c r="AW898" i="1" s="1"/>
  <c r="AZ895" i="1"/>
  <c r="AW895" i="1" s="1"/>
  <c r="AZ891" i="1"/>
  <c r="AW891" i="1" s="1"/>
  <c r="AZ887" i="1"/>
  <c r="AW887" i="1" s="1"/>
  <c r="AZ883" i="1"/>
  <c r="AW883" i="1" s="1"/>
  <c r="AZ879" i="1"/>
  <c r="AW879" i="1" s="1"/>
  <c r="AZ875" i="1"/>
  <c r="AW875" i="1" s="1"/>
  <c r="AZ871" i="1"/>
  <c r="AW871" i="1" s="1"/>
  <c r="AZ870" i="1"/>
  <c r="AW870" i="1" s="1"/>
  <c r="AZ867" i="1"/>
  <c r="AW867" i="1" s="1"/>
  <c r="AZ863" i="1"/>
  <c r="AW863" i="1" s="1"/>
  <c r="AZ859" i="1"/>
  <c r="AW859" i="1" s="1"/>
  <c r="AZ855" i="1"/>
  <c r="AW855" i="1" s="1"/>
  <c r="AZ851" i="1"/>
  <c r="AW851" i="1" s="1"/>
  <c r="AZ847" i="1"/>
  <c r="AW847" i="1" s="1"/>
  <c r="AZ843" i="1"/>
  <c r="AW843" i="1" s="1"/>
  <c r="AZ839" i="1"/>
  <c r="AW839" i="1" s="1"/>
  <c r="AZ835" i="1"/>
  <c r="AW835" i="1" s="1"/>
  <c r="AZ831" i="1"/>
  <c r="AW831" i="1" s="1"/>
  <c r="AZ827" i="1"/>
  <c r="AW827" i="1" s="1"/>
  <c r="AZ823" i="1"/>
  <c r="AW823" i="1" s="1"/>
  <c r="AZ819" i="1"/>
  <c r="AW819" i="1" s="1"/>
  <c r="AZ818" i="1"/>
  <c r="AW818" i="1" s="1"/>
  <c r="AZ815" i="1"/>
  <c r="AW815" i="1" s="1"/>
  <c r="AZ811" i="1"/>
  <c r="AW811" i="1" s="1"/>
  <c r="AZ810" i="1"/>
  <c r="AW810" i="1" s="1"/>
  <c r="AZ807" i="1"/>
  <c r="AW807" i="1" s="1"/>
  <c r="AZ803" i="1"/>
  <c r="AW803" i="1" s="1"/>
  <c r="AZ799" i="1"/>
  <c r="AW799" i="1" s="1"/>
  <c r="AZ795" i="1"/>
  <c r="AW795" i="1" s="1"/>
  <c r="AZ791" i="1"/>
  <c r="AW791" i="1" s="1"/>
  <c r="AZ790" i="1"/>
  <c r="AW790" i="1" s="1"/>
  <c r="AZ787" i="1"/>
  <c r="AW787" i="1" s="1"/>
  <c r="AZ786" i="1"/>
  <c r="AW786" i="1" s="1"/>
  <c r="AZ783" i="1"/>
  <c r="AW783" i="1" s="1"/>
  <c r="AZ779" i="1"/>
  <c r="AW779" i="1" s="1"/>
  <c r="AZ775" i="1"/>
  <c r="AW775" i="1" s="1"/>
  <c r="AZ774" i="1"/>
  <c r="AW774" i="1" s="1"/>
  <c r="AZ771" i="1"/>
  <c r="AW771" i="1" s="1"/>
  <c r="AZ770" i="1"/>
  <c r="AW770" i="1" s="1"/>
  <c r="AZ767" i="1"/>
  <c r="AW767" i="1" s="1"/>
  <c r="AZ763" i="1"/>
  <c r="AW763" i="1" s="1"/>
  <c r="AZ759" i="1"/>
  <c r="AW759" i="1" s="1"/>
  <c r="AZ758" i="1"/>
  <c r="AW758" i="1" s="1"/>
  <c r="AZ755" i="1"/>
  <c r="AW755" i="1" s="1"/>
  <c r="AZ754" i="1"/>
  <c r="AW754" i="1" s="1"/>
  <c r="AZ751" i="1"/>
  <c r="AW751" i="1" s="1"/>
  <c r="AZ747" i="1"/>
  <c r="AW747" i="1" s="1"/>
  <c r="AZ743" i="1"/>
  <c r="AW743" i="1" s="1"/>
  <c r="AZ742" i="1"/>
  <c r="AW742" i="1" s="1"/>
  <c r="AZ739" i="1"/>
  <c r="AW739" i="1" s="1"/>
  <c r="AZ738" i="1"/>
  <c r="AW738" i="1" s="1"/>
  <c r="AZ735" i="1"/>
  <c r="AW735" i="1" s="1"/>
  <c r="AZ731" i="1"/>
  <c r="AW731" i="1" s="1"/>
  <c r="AZ727" i="1"/>
  <c r="AW727" i="1" s="1"/>
  <c r="AZ726" i="1"/>
  <c r="AW726" i="1" s="1"/>
  <c r="AZ723" i="1"/>
  <c r="AW723" i="1" s="1"/>
  <c r="AZ722" i="1"/>
  <c r="AW722" i="1" s="1"/>
  <c r="AZ719" i="1"/>
  <c r="AW719" i="1" s="1"/>
  <c r="AZ715" i="1"/>
  <c r="AW715" i="1" s="1"/>
  <c r="AZ711" i="1"/>
  <c r="AW711" i="1" s="1"/>
  <c r="AZ710" i="1"/>
  <c r="AW710" i="1" s="1"/>
  <c r="AZ707" i="1"/>
  <c r="AW707" i="1" s="1"/>
  <c r="AZ706" i="1"/>
  <c r="AW706" i="1" s="1"/>
  <c r="AZ703" i="1"/>
  <c r="AW703" i="1" s="1"/>
  <c r="AZ699" i="1"/>
  <c r="AW699" i="1" s="1"/>
  <c r="AZ695" i="1"/>
  <c r="AW695" i="1" s="1"/>
  <c r="AZ694" i="1"/>
  <c r="AW694" i="1" s="1"/>
  <c r="AZ691" i="1"/>
  <c r="AW691" i="1" s="1"/>
  <c r="AZ690" i="1"/>
  <c r="AW690" i="1" s="1"/>
  <c r="AZ687" i="1"/>
  <c r="AW687" i="1" s="1"/>
  <c r="AZ683" i="1"/>
  <c r="AW683" i="1" s="1"/>
  <c r="AZ679" i="1"/>
  <c r="AW679" i="1" s="1"/>
  <c r="AZ678" i="1"/>
  <c r="AW678" i="1" s="1"/>
  <c r="AZ675" i="1"/>
  <c r="AW675" i="1" s="1"/>
  <c r="AZ674" i="1"/>
  <c r="AW674" i="1" s="1"/>
  <c r="AZ671" i="1"/>
  <c r="AW671" i="1" s="1"/>
  <c r="AZ667" i="1"/>
  <c r="AW667" i="1" s="1"/>
  <c r="AZ663" i="1"/>
  <c r="AW663" i="1" s="1"/>
  <c r="AZ662" i="1"/>
  <c r="AW662" i="1" s="1"/>
  <c r="AZ659" i="1"/>
  <c r="AW659" i="1" s="1"/>
  <c r="AZ655" i="1"/>
  <c r="AW655" i="1" s="1"/>
  <c r="AZ651" i="1"/>
  <c r="AW651" i="1" s="1"/>
  <c r="AZ647" i="1"/>
  <c r="AW647" i="1" s="1"/>
  <c r="AZ643" i="1"/>
  <c r="AW643" i="1" s="1"/>
  <c r="AZ642" i="1"/>
  <c r="AW642" i="1" s="1"/>
  <c r="AZ639" i="1"/>
  <c r="AW639" i="1" s="1"/>
  <c r="AZ635" i="1"/>
  <c r="AW635" i="1" s="1"/>
  <c r="AZ631" i="1"/>
  <c r="AW631" i="1" s="1"/>
  <c r="AZ630" i="1"/>
  <c r="AW630" i="1" s="1"/>
  <c r="AZ627" i="1"/>
  <c r="AW627" i="1" s="1"/>
  <c r="AZ623" i="1"/>
  <c r="AW623" i="1" s="1"/>
  <c r="AZ619" i="1"/>
  <c r="AW619" i="1" s="1"/>
  <c r="AZ615" i="1"/>
  <c r="AW615" i="1" s="1"/>
  <c r="AZ611" i="1"/>
  <c r="AW611" i="1" s="1"/>
  <c r="AZ610" i="1"/>
  <c r="AW610" i="1" s="1"/>
  <c r="AZ607" i="1"/>
  <c r="AW607" i="1" s="1"/>
  <c r="AZ603" i="1"/>
  <c r="AW603" i="1" s="1"/>
  <c r="AZ599" i="1"/>
  <c r="AW599" i="1" s="1"/>
  <c r="AZ598" i="1"/>
  <c r="AW598" i="1" s="1"/>
  <c r="AZ595" i="1"/>
  <c r="AW595" i="1" s="1"/>
  <c r="AZ591" i="1"/>
  <c r="AW591" i="1" s="1"/>
  <c r="AZ587" i="1"/>
  <c r="AW587" i="1" s="1"/>
  <c r="AZ583" i="1"/>
  <c r="AW583" i="1" s="1"/>
  <c r="AZ579" i="1"/>
  <c r="AW579" i="1" s="1"/>
  <c r="AZ575" i="1"/>
  <c r="AW575" i="1" s="1"/>
  <c r="AZ571" i="1"/>
  <c r="AW571" i="1" s="1"/>
  <c r="AZ567" i="1"/>
  <c r="AW567" i="1" s="1"/>
  <c r="AZ563" i="1"/>
  <c r="AW563" i="1" s="1"/>
  <c r="AZ559" i="1"/>
  <c r="AW559" i="1" s="1"/>
  <c r="AZ555" i="1"/>
  <c r="AW555" i="1" s="1"/>
  <c r="AZ551" i="1"/>
  <c r="AW551" i="1" s="1"/>
  <c r="AZ547" i="1"/>
  <c r="AW547" i="1" s="1"/>
  <c r="AZ543" i="1"/>
  <c r="AW543" i="1" s="1"/>
  <c r="AZ539" i="1"/>
  <c r="AW539" i="1" s="1"/>
  <c r="AZ535" i="1"/>
  <c r="AW535" i="1" s="1"/>
  <c r="AZ531" i="1"/>
  <c r="AW531" i="1" s="1"/>
  <c r="AZ527" i="1"/>
  <c r="AW527" i="1" s="1"/>
  <c r="AZ523" i="1"/>
  <c r="AW523" i="1" s="1"/>
  <c r="AZ519" i="1"/>
  <c r="AW519" i="1" s="1"/>
  <c r="AZ515" i="1"/>
  <c r="AW515" i="1" s="1"/>
  <c r="AZ511" i="1"/>
  <c r="AW511" i="1" s="1"/>
  <c r="AZ507" i="1"/>
  <c r="AW507" i="1" s="1"/>
  <c r="AZ503" i="1"/>
  <c r="AW503" i="1" s="1"/>
  <c r="AZ499" i="1"/>
  <c r="AW499" i="1" s="1"/>
  <c r="AZ495" i="1"/>
  <c r="AW495" i="1" s="1"/>
  <c r="AZ491" i="1"/>
  <c r="AW491" i="1" s="1"/>
  <c r="AZ487" i="1"/>
  <c r="AW487" i="1" s="1"/>
  <c r="AZ483" i="1"/>
  <c r="AW483" i="1" s="1"/>
  <c r="AZ482" i="1"/>
  <c r="AW482" i="1" s="1"/>
  <c r="AZ479" i="1"/>
  <c r="AW479" i="1" s="1"/>
  <c r="AZ475" i="1"/>
  <c r="AW475" i="1" s="1"/>
  <c r="AZ471" i="1"/>
  <c r="AW471" i="1" s="1"/>
  <c r="AZ467" i="1"/>
  <c r="AW467" i="1" s="1"/>
  <c r="AZ463" i="1"/>
  <c r="AW463" i="1" s="1"/>
  <c r="AZ459" i="1"/>
  <c r="AW459" i="1" s="1"/>
  <c r="AZ455" i="1"/>
  <c r="AW455" i="1" s="1"/>
  <c r="AZ451" i="1"/>
  <c r="AW451" i="1" s="1"/>
  <c r="AZ447" i="1"/>
  <c r="AW447" i="1" s="1"/>
  <c r="AZ443" i="1"/>
  <c r="AW443" i="1" s="1"/>
  <c r="AZ439" i="1"/>
  <c r="AW439" i="1" s="1"/>
  <c r="AZ435" i="1"/>
  <c r="AW435" i="1" s="1"/>
  <c r="AZ431" i="1"/>
  <c r="AW431" i="1" s="1"/>
  <c r="AZ427" i="1"/>
  <c r="AW427" i="1" s="1"/>
  <c r="AZ423" i="1"/>
  <c r="AW423" i="1" s="1"/>
  <c r="AZ419" i="1"/>
  <c r="AW419" i="1" s="1"/>
  <c r="AZ415" i="1"/>
  <c r="AW415" i="1" s="1"/>
  <c r="AZ411" i="1"/>
  <c r="AW411" i="1" s="1"/>
  <c r="AZ407" i="1"/>
  <c r="AW407" i="1" s="1"/>
  <c r="AZ403" i="1"/>
  <c r="AW403" i="1" s="1"/>
  <c r="AZ399" i="1"/>
  <c r="AW399" i="1" s="1"/>
  <c r="AZ395" i="1"/>
  <c r="AW395" i="1" s="1"/>
  <c r="AZ391" i="1"/>
  <c r="AW391" i="1" s="1"/>
  <c r="AZ387" i="1"/>
  <c r="AW387" i="1" s="1"/>
  <c r="AZ383" i="1"/>
  <c r="AW383" i="1" s="1"/>
  <c r="AZ379" i="1"/>
  <c r="AW379" i="1" s="1"/>
  <c r="AZ375" i="1"/>
  <c r="AW375" i="1" s="1"/>
  <c r="AZ371" i="1"/>
  <c r="AW371" i="1" s="1"/>
  <c r="AZ367" i="1"/>
  <c r="AW367" i="1" s="1"/>
  <c r="AZ363" i="1"/>
  <c r="AW363" i="1" s="1"/>
  <c r="AZ359" i="1"/>
  <c r="AW359" i="1" s="1"/>
  <c r="AZ355" i="1"/>
  <c r="AW355" i="1" s="1"/>
  <c r="AZ351" i="1"/>
  <c r="AW351" i="1" s="1"/>
  <c r="AZ347" i="1"/>
  <c r="AW347" i="1" s="1"/>
  <c r="AZ343" i="1"/>
  <c r="AW343" i="1" s="1"/>
  <c r="AZ339" i="1"/>
  <c r="AW339" i="1" s="1"/>
  <c r="AZ338" i="1"/>
  <c r="AW338" i="1" s="1"/>
  <c r="AZ335" i="1"/>
  <c r="AW335" i="1" s="1"/>
  <c r="AZ331" i="1"/>
  <c r="AW331" i="1" s="1"/>
  <c r="AZ327" i="1"/>
  <c r="AW327" i="1" s="1"/>
  <c r="AZ326" i="1"/>
  <c r="AW326" i="1" s="1"/>
  <c r="AZ323" i="1"/>
  <c r="AW323" i="1" s="1"/>
  <c r="AZ319" i="1"/>
  <c r="AW319" i="1" s="1"/>
  <c r="AZ315" i="1"/>
  <c r="AW315" i="1" s="1"/>
  <c r="AZ311" i="1"/>
  <c r="AW311" i="1" s="1"/>
  <c r="AZ307" i="1"/>
  <c r="AW307" i="1" s="1"/>
  <c r="AZ303" i="1"/>
  <c r="AW303" i="1" s="1"/>
  <c r="AZ299" i="1"/>
  <c r="AW299" i="1" s="1"/>
  <c r="AZ298" i="1"/>
  <c r="AW298" i="1" s="1"/>
  <c r="AZ295" i="1"/>
  <c r="AW295" i="1" s="1"/>
  <c r="AZ291" i="1"/>
  <c r="AW291" i="1" s="1"/>
  <c r="AZ287" i="1"/>
  <c r="AW287" i="1" s="1"/>
  <c r="AZ283" i="1"/>
  <c r="AW283" i="1" s="1"/>
  <c r="AZ279" i="1"/>
  <c r="AW279" i="1" s="1"/>
  <c r="AZ275" i="1"/>
  <c r="AW275" i="1" s="1"/>
  <c r="AZ271" i="1"/>
  <c r="AW271" i="1" s="1"/>
  <c r="AZ267" i="1"/>
  <c r="AW267" i="1" s="1"/>
  <c r="AZ263" i="1"/>
  <c r="AW263" i="1" s="1"/>
  <c r="AZ259" i="1"/>
  <c r="AW259" i="1" s="1"/>
  <c r="AZ255" i="1"/>
  <c r="AW255" i="1" s="1"/>
  <c r="AZ251" i="1"/>
  <c r="AW251" i="1" s="1"/>
  <c r="AZ247" i="1"/>
  <c r="AW247" i="1" s="1"/>
  <c r="AZ243" i="1"/>
  <c r="AW243" i="1" s="1"/>
  <c r="AZ239" i="1"/>
  <c r="AW239" i="1" s="1"/>
  <c r="AZ235" i="1"/>
  <c r="AW235" i="1" s="1"/>
  <c r="AZ231" i="1"/>
  <c r="AW231" i="1" s="1"/>
  <c r="AZ227" i="1"/>
  <c r="AW227" i="1" s="1"/>
  <c r="AZ223" i="1"/>
  <c r="AW223" i="1" s="1"/>
  <c r="AZ219" i="1"/>
  <c r="AW219" i="1" s="1"/>
  <c r="AZ215" i="1"/>
  <c r="AW215" i="1" s="1"/>
  <c r="AZ211" i="1"/>
  <c r="AW211" i="1" s="1"/>
  <c r="AZ207" i="1"/>
  <c r="AW207" i="1" s="1"/>
  <c r="AZ203" i="1"/>
  <c r="AW203" i="1" s="1"/>
  <c r="AZ199" i="1"/>
  <c r="AW199" i="1" s="1"/>
  <c r="AZ195" i="1"/>
  <c r="AW195" i="1" s="1"/>
  <c r="AZ191" i="1"/>
  <c r="AW191" i="1" s="1"/>
  <c r="AZ187" i="1"/>
  <c r="AW187" i="1" s="1"/>
  <c r="AZ183" i="1"/>
  <c r="AW183" i="1" s="1"/>
  <c r="AZ179" i="1"/>
  <c r="AW179" i="1" s="1"/>
  <c r="AZ175" i="1"/>
  <c r="AW175" i="1" s="1"/>
  <c r="AZ171" i="1"/>
  <c r="AW171" i="1" s="1"/>
  <c r="AZ167" i="1"/>
  <c r="AW167" i="1" s="1"/>
  <c r="AZ163" i="1"/>
  <c r="AW163" i="1" s="1"/>
  <c r="AZ159" i="1"/>
  <c r="AW159" i="1" s="1"/>
  <c r="AZ155" i="1"/>
  <c r="AW155" i="1" s="1"/>
  <c r="AZ151" i="1"/>
  <c r="AW151" i="1" s="1"/>
  <c r="AZ147" i="1"/>
  <c r="AW147" i="1" s="1"/>
  <c r="AZ143" i="1"/>
  <c r="AW143" i="1" s="1"/>
  <c r="AZ139" i="1"/>
  <c r="AW139" i="1" s="1"/>
  <c r="AZ135" i="1"/>
  <c r="AW135" i="1" s="1"/>
  <c r="AZ131" i="1"/>
  <c r="AW131" i="1" s="1"/>
  <c r="AZ127" i="1"/>
  <c r="AW127" i="1" s="1"/>
  <c r="AZ123" i="1"/>
  <c r="AW123" i="1" s="1"/>
  <c r="AZ119" i="1"/>
  <c r="AW119" i="1" s="1"/>
  <c r="AZ115" i="1"/>
  <c r="AW115" i="1" s="1"/>
  <c r="AZ111" i="1"/>
  <c r="AW111" i="1" s="1"/>
  <c r="AZ107" i="1"/>
  <c r="AW107" i="1" s="1"/>
  <c r="AZ103" i="1"/>
  <c r="AW103" i="1" s="1"/>
  <c r="AZ99" i="1"/>
  <c r="AW99" i="1" s="1"/>
  <c r="AZ95" i="1"/>
  <c r="AW95" i="1" s="1"/>
  <c r="AZ91" i="1"/>
  <c r="AW91" i="1" s="1"/>
  <c r="AZ87" i="1"/>
  <c r="AW87" i="1" s="1"/>
  <c r="AZ83" i="1"/>
  <c r="AW83" i="1" s="1"/>
  <c r="AZ82" i="1"/>
  <c r="AW82" i="1" s="1"/>
  <c r="AZ79" i="1"/>
  <c r="AW79" i="1" s="1"/>
  <c r="AZ75" i="1"/>
  <c r="AW75" i="1" s="1"/>
  <c r="AZ71" i="1"/>
  <c r="AW71" i="1" s="1"/>
  <c r="AZ70" i="1"/>
  <c r="AW70" i="1" s="1"/>
  <c r="AZ67" i="1"/>
  <c r="AW67" i="1" s="1"/>
  <c r="AZ63" i="1"/>
  <c r="AW63" i="1" s="1"/>
  <c r="AZ59" i="1"/>
  <c r="AW59" i="1" s="1"/>
  <c r="AZ55" i="1"/>
  <c r="AW55" i="1" s="1"/>
  <c r="AZ51" i="1"/>
  <c r="AW51" i="1" s="1"/>
  <c r="AZ47" i="1"/>
  <c r="AW47" i="1" s="1"/>
  <c r="AZ43" i="1"/>
  <c r="AW43" i="1" s="1"/>
  <c r="AZ42" i="1"/>
  <c r="AW42" i="1" s="1"/>
  <c r="AZ39" i="1"/>
  <c r="AW39" i="1" s="1"/>
  <c r="AZ35" i="1"/>
  <c r="AW35" i="1" s="1"/>
  <c r="AZ31" i="1"/>
  <c r="AW31" i="1" s="1"/>
  <c r="AZ27" i="1"/>
  <c r="AW27" i="1" s="1"/>
  <c r="AZ23" i="1"/>
  <c r="AW23" i="1" s="1"/>
  <c r="AZ19" i="1"/>
  <c r="AW19" i="1" s="1"/>
  <c r="AZ15" i="1"/>
  <c r="AW15" i="1" s="1"/>
  <c r="AZ11" i="1"/>
  <c r="AW11" i="1" s="1"/>
  <c r="AZ7" i="1"/>
  <c r="AW7" i="1" s="1"/>
  <c r="AZ3" i="1"/>
  <c r="AW3" i="1" s="1"/>
  <c r="AZ605" i="1" l="1"/>
  <c r="AW605" i="1" s="1"/>
  <c r="AZ853" i="1"/>
  <c r="AW853" i="1" s="1"/>
  <c r="AZ957" i="1"/>
  <c r="AW957" i="1" s="1"/>
  <c r="AZ1013" i="1"/>
  <c r="AW1013" i="1" s="1"/>
  <c r="AZ1221" i="1"/>
  <c r="AW1221" i="1" s="1"/>
  <c r="AZ14" i="1"/>
  <c r="AW14" i="1" s="1"/>
  <c r="AZ46" i="1"/>
  <c r="AW46" i="1" s="1"/>
  <c r="AZ54" i="1"/>
  <c r="AW54" i="1" s="1"/>
  <c r="AZ66" i="1"/>
  <c r="AW66" i="1" s="1"/>
  <c r="AZ74" i="1"/>
  <c r="AW74" i="1" s="1"/>
  <c r="AZ86" i="1"/>
  <c r="AW86" i="1" s="1"/>
  <c r="AZ102" i="1"/>
  <c r="AW102" i="1" s="1"/>
  <c r="AZ114" i="1"/>
  <c r="AW114" i="1" s="1"/>
  <c r="AZ142" i="1"/>
  <c r="AW142" i="1" s="1"/>
  <c r="AZ174" i="1"/>
  <c r="AW174" i="1" s="1"/>
  <c r="AZ182" i="1"/>
  <c r="AW182" i="1" s="1"/>
  <c r="AZ194" i="1"/>
  <c r="AW194" i="1" s="1"/>
  <c r="AZ202" i="1"/>
  <c r="AW202" i="1" s="1"/>
  <c r="AZ214" i="1"/>
  <c r="AW214" i="1" s="1"/>
  <c r="AZ230" i="1"/>
  <c r="AW230" i="1" s="1"/>
  <c r="AZ242" i="1"/>
  <c r="AW242" i="1" s="1"/>
  <c r="AZ270" i="1"/>
  <c r="AW270" i="1" s="1"/>
  <c r="AZ302" i="1"/>
  <c r="AW302" i="1" s="1"/>
  <c r="AZ310" i="1"/>
  <c r="AW310" i="1" s="1"/>
  <c r="AZ322" i="1"/>
  <c r="AW322" i="1" s="1"/>
  <c r="AZ330" i="1"/>
  <c r="AW330" i="1" s="1"/>
  <c r="AZ342" i="1"/>
  <c r="AW342" i="1" s="1"/>
  <c r="AZ358" i="1"/>
  <c r="AW358" i="1" s="1"/>
  <c r="AZ370" i="1"/>
  <c r="AW370" i="1" s="1"/>
  <c r="AZ398" i="1"/>
  <c r="AW398" i="1" s="1"/>
  <c r="AZ430" i="1"/>
  <c r="AW430" i="1" s="1"/>
  <c r="AZ438" i="1"/>
  <c r="AW438" i="1" s="1"/>
  <c r="AZ450" i="1"/>
  <c r="AW450" i="1" s="1"/>
  <c r="AZ458" i="1"/>
  <c r="AW458" i="1" s="1"/>
  <c r="AZ470" i="1"/>
  <c r="AW470" i="1" s="1"/>
  <c r="AZ486" i="1"/>
  <c r="AW486" i="1" s="1"/>
  <c r="AZ498" i="1"/>
  <c r="AW498" i="1" s="1"/>
  <c r="AZ526" i="1"/>
  <c r="AW526" i="1" s="1"/>
  <c r="AZ558" i="1"/>
  <c r="AW558" i="1" s="1"/>
  <c r="AZ566" i="1"/>
  <c r="AW566" i="1" s="1"/>
  <c r="AZ578" i="1"/>
  <c r="AW578" i="1" s="1"/>
  <c r="AZ586" i="1"/>
  <c r="AW586" i="1" s="1"/>
  <c r="AZ13" i="1"/>
  <c r="AW13" i="1" s="1"/>
  <c r="AZ5" i="1"/>
  <c r="AW5" i="1" s="1"/>
  <c r="AZ45" i="1"/>
  <c r="AW45" i="1" s="1"/>
  <c r="AZ61" i="1"/>
  <c r="AW61" i="1" s="1"/>
  <c r="AZ77" i="1"/>
  <c r="AW77" i="1" s="1"/>
  <c r="AZ85" i="1"/>
  <c r="AW85" i="1" s="1"/>
  <c r="AZ101" i="1"/>
  <c r="AW101" i="1" s="1"/>
  <c r="AZ105" i="1"/>
  <c r="AW105" i="1" s="1"/>
  <c r="AZ117" i="1"/>
  <c r="AW117" i="1" s="1"/>
  <c r="AZ133" i="1"/>
  <c r="AW133" i="1" s="1"/>
  <c r="AZ149" i="1"/>
  <c r="AW149" i="1" s="1"/>
  <c r="AZ157" i="1"/>
  <c r="AW157" i="1" s="1"/>
  <c r="AZ173" i="1"/>
  <c r="AW173" i="1" s="1"/>
  <c r="AZ181" i="1"/>
  <c r="AW181" i="1" s="1"/>
  <c r="AZ189" i="1"/>
  <c r="AW189" i="1" s="1"/>
  <c r="AZ205" i="1"/>
  <c r="AW205" i="1" s="1"/>
  <c r="AZ213" i="1"/>
  <c r="AW213" i="1" s="1"/>
  <c r="AZ229" i="1"/>
  <c r="AW229" i="1" s="1"/>
  <c r="AZ245" i="1"/>
  <c r="AW245" i="1" s="1"/>
  <c r="AZ261" i="1"/>
  <c r="AW261" i="1" s="1"/>
  <c r="AZ277" i="1"/>
  <c r="AW277" i="1" s="1"/>
  <c r="AZ285" i="1"/>
  <c r="AW285" i="1" s="1"/>
  <c r="AZ301" i="1"/>
  <c r="AW301" i="1" s="1"/>
  <c r="AZ309" i="1"/>
  <c r="AW309" i="1" s="1"/>
  <c r="AZ317" i="1"/>
  <c r="AW317" i="1" s="1"/>
  <c r="AZ333" i="1"/>
  <c r="AW333" i="1" s="1"/>
  <c r="AZ341" i="1"/>
  <c r="AW341" i="1" s="1"/>
  <c r="AZ357" i="1"/>
  <c r="AW357" i="1" s="1"/>
  <c r="AZ373" i="1"/>
  <c r="AW373" i="1" s="1"/>
  <c r="AZ29" i="1"/>
  <c r="AW29" i="1" s="1"/>
  <c r="AZ53" i="1"/>
  <c r="AW53" i="1" s="1"/>
  <c r="AZ21" i="1"/>
  <c r="AW21" i="1" s="1"/>
  <c r="AZ389" i="1"/>
  <c r="AW389" i="1" s="1"/>
  <c r="AZ405" i="1"/>
  <c r="AW405" i="1" s="1"/>
  <c r="AZ413" i="1"/>
  <c r="AW413" i="1" s="1"/>
  <c r="AZ429" i="1"/>
  <c r="AW429" i="1" s="1"/>
  <c r="AZ437" i="1"/>
  <c r="AW437" i="1" s="1"/>
  <c r="AZ445" i="1"/>
  <c r="AW445" i="1" s="1"/>
  <c r="AZ461" i="1"/>
  <c r="AW461" i="1" s="1"/>
  <c r="AZ469" i="1"/>
  <c r="AW469" i="1" s="1"/>
  <c r="AZ485" i="1"/>
  <c r="AW485" i="1" s="1"/>
  <c r="AZ501" i="1"/>
  <c r="AW501" i="1" s="1"/>
  <c r="AZ517" i="1"/>
  <c r="AW517" i="1" s="1"/>
  <c r="AZ533" i="1"/>
  <c r="AW533" i="1" s="1"/>
  <c r="AZ541" i="1"/>
  <c r="AW541" i="1" s="1"/>
  <c r="AZ557" i="1"/>
  <c r="AW557" i="1" s="1"/>
  <c r="AZ565" i="1"/>
  <c r="AW565" i="1" s="1"/>
  <c r="AZ573" i="1"/>
  <c r="AW573" i="1" s="1"/>
  <c r="AZ589" i="1"/>
  <c r="AW589" i="1" s="1"/>
  <c r="AZ597" i="1"/>
  <c r="AW597" i="1" s="1"/>
  <c r="AZ613" i="1"/>
  <c r="AW613" i="1" s="1"/>
  <c r="AZ681" i="1"/>
  <c r="AW681" i="1" s="1"/>
  <c r="AZ1257" i="1"/>
  <c r="AW1257" i="1" s="1"/>
  <c r="AZ6" i="1"/>
  <c r="AW6" i="1" s="1"/>
  <c r="AZ10" i="1"/>
  <c r="AW10" i="1" s="1"/>
  <c r="AZ18" i="1"/>
  <c r="AW18" i="1" s="1"/>
  <c r="AZ22" i="1"/>
  <c r="AW22" i="1" s="1"/>
  <c r="AZ26" i="1"/>
  <c r="AW26" i="1" s="1"/>
  <c r="AZ30" i="1"/>
  <c r="AW30" i="1" s="1"/>
  <c r="AZ34" i="1"/>
  <c r="AW34" i="1" s="1"/>
  <c r="AZ38" i="1"/>
  <c r="AW38" i="1" s="1"/>
  <c r="AZ50" i="1"/>
  <c r="AW50" i="1" s="1"/>
  <c r="AZ58" i="1"/>
  <c r="AW58" i="1" s="1"/>
  <c r="AZ62" i="1"/>
  <c r="AW62" i="1" s="1"/>
  <c r="AZ78" i="1"/>
  <c r="AW78" i="1" s="1"/>
  <c r="AZ90" i="1"/>
  <c r="AW90" i="1" s="1"/>
  <c r="AZ94" i="1"/>
  <c r="AW94" i="1" s="1"/>
  <c r="AZ106" i="1"/>
  <c r="AW106" i="1" s="1"/>
  <c r="AZ110" i="1"/>
  <c r="AW110" i="1" s="1"/>
  <c r="AZ118" i="1"/>
  <c r="AW118" i="1" s="1"/>
  <c r="AZ122" i="1"/>
  <c r="AW122" i="1" s="1"/>
  <c r="AZ126" i="1"/>
  <c r="AW126" i="1" s="1"/>
  <c r="AZ130" i="1"/>
  <c r="AW130" i="1" s="1"/>
  <c r="AZ134" i="1"/>
  <c r="AW134" i="1" s="1"/>
  <c r="AZ138" i="1"/>
  <c r="AW138" i="1" s="1"/>
  <c r="AZ146" i="1"/>
  <c r="AW146" i="1" s="1"/>
  <c r="AZ150" i="1"/>
  <c r="AW150" i="1" s="1"/>
  <c r="AZ154" i="1"/>
  <c r="AW154" i="1" s="1"/>
  <c r="AZ158" i="1"/>
  <c r="AW158" i="1" s="1"/>
  <c r="AZ162" i="1"/>
  <c r="AW162" i="1" s="1"/>
  <c r="AZ166" i="1"/>
  <c r="AW166" i="1" s="1"/>
  <c r="AZ178" i="1"/>
  <c r="AW178" i="1" s="1"/>
  <c r="AZ186" i="1"/>
  <c r="AW186" i="1" s="1"/>
  <c r="AZ190" i="1"/>
  <c r="AW190" i="1" s="1"/>
  <c r="AZ206" i="1"/>
  <c r="AW206" i="1" s="1"/>
  <c r="AZ218" i="1"/>
  <c r="AW218" i="1" s="1"/>
  <c r="AZ222" i="1"/>
  <c r="AW222" i="1" s="1"/>
  <c r="AZ234" i="1"/>
  <c r="AW234" i="1" s="1"/>
  <c r="AZ238" i="1"/>
  <c r="AW238" i="1" s="1"/>
  <c r="AZ246" i="1"/>
  <c r="AW246" i="1" s="1"/>
  <c r="AZ250" i="1"/>
  <c r="AW250" i="1" s="1"/>
  <c r="AZ254" i="1"/>
  <c r="AW254" i="1" s="1"/>
  <c r="AZ258" i="1"/>
  <c r="AW258" i="1" s="1"/>
  <c r="AZ262" i="1"/>
  <c r="AW262" i="1" s="1"/>
  <c r="AZ266" i="1"/>
  <c r="AW266" i="1" s="1"/>
  <c r="AZ274" i="1"/>
  <c r="AW274" i="1" s="1"/>
  <c r="AZ278" i="1"/>
  <c r="AW278" i="1" s="1"/>
  <c r="AZ282" i="1"/>
  <c r="AW282" i="1" s="1"/>
  <c r="AZ286" i="1"/>
  <c r="AW286" i="1" s="1"/>
  <c r="AZ290" i="1"/>
  <c r="AW290" i="1" s="1"/>
  <c r="AZ294" i="1"/>
  <c r="AW294" i="1" s="1"/>
  <c r="AZ306" i="1"/>
  <c r="AW306" i="1" s="1"/>
  <c r="AZ314" i="1"/>
  <c r="AW314" i="1" s="1"/>
  <c r="AZ318" i="1"/>
  <c r="AW318" i="1" s="1"/>
  <c r="AZ334" i="1"/>
  <c r="AW334" i="1" s="1"/>
  <c r="AZ346" i="1"/>
  <c r="AW346" i="1" s="1"/>
  <c r="AZ350" i="1"/>
  <c r="AW350" i="1" s="1"/>
  <c r="AZ362" i="1"/>
  <c r="AW362" i="1" s="1"/>
  <c r="AZ366" i="1"/>
  <c r="AW366" i="1" s="1"/>
  <c r="AZ374" i="1"/>
  <c r="AW374" i="1" s="1"/>
  <c r="AZ378" i="1"/>
  <c r="AW378" i="1" s="1"/>
  <c r="AZ382" i="1"/>
  <c r="AW382" i="1" s="1"/>
  <c r="AZ386" i="1"/>
  <c r="AW386" i="1" s="1"/>
  <c r="AZ390" i="1"/>
  <c r="AW390" i="1" s="1"/>
  <c r="AZ394" i="1"/>
  <c r="AW394" i="1" s="1"/>
  <c r="AZ402" i="1"/>
  <c r="AW402" i="1" s="1"/>
  <c r="AZ406" i="1"/>
  <c r="AW406" i="1" s="1"/>
  <c r="AZ410" i="1"/>
  <c r="AW410" i="1" s="1"/>
  <c r="AZ414" i="1"/>
  <c r="AW414" i="1" s="1"/>
  <c r="AZ418" i="1"/>
  <c r="AW418" i="1" s="1"/>
  <c r="AZ422" i="1"/>
  <c r="AW422" i="1" s="1"/>
  <c r="AZ434" i="1"/>
  <c r="AW434" i="1" s="1"/>
  <c r="AZ442" i="1"/>
  <c r="AW442" i="1" s="1"/>
  <c r="AZ446" i="1"/>
  <c r="AW446" i="1" s="1"/>
  <c r="AZ462" i="1"/>
  <c r="AW462" i="1" s="1"/>
  <c r="AZ474" i="1"/>
  <c r="AW474" i="1" s="1"/>
  <c r="AZ478" i="1"/>
  <c r="AW478" i="1" s="1"/>
  <c r="AZ490" i="1"/>
  <c r="AW490" i="1" s="1"/>
  <c r="AZ494" i="1"/>
  <c r="AW494" i="1" s="1"/>
  <c r="AZ502" i="1"/>
  <c r="AW502" i="1" s="1"/>
  <c r="AZ506" i="1"/>
  <c r="AW506" i="1" s="1"/>
  <c r="AZ510" i="1"/>
  <c r="AW510" i="1" s="1"/>
  <c r="AZ514" i="1"/>
  <c r="AW514" i="1" s="1"/>
  <c r="AZ518" i="1"/>
  <c r="AW518" i="1" s="1"/>
  <c r="AZ522" i="1"/>
  <c r="AW522" i="1" s="1"/>
  <c r="AZ530" i="1"/>
  <c r="AW530" i="1" s="1"/>
  <c r="AZ534" i="1"/>
  <c r="AW534" i="1" s="1"/>
  <c r="AZ538" i="1"/>
  <c r="AW538" i="1" s="1"/>
  <c r="AZ542" i="1"/>
  <c r="AW542" i="1" s="1"/>
  <c r="AZ546" i="1"/>
  <c r="AW546" i="1" s="1"/>
  <c r="AZ550" i="1"/>
  <c r="AW550" i="1" s="1"/>
  <c r="AZ562" i="1"/>
  <c r="AW562" i="1" s="1"/>
  <c r="AZ570" i="1"/>
  <c r="AW570" i="1" s="1"/>
  <c r="AZ574" i="1"/>
  <c r="AW574" i="1" s="1"/>
  <c r="AZ590" i="1"/>
  <c r="AW590" i="1" s="1"/>
  <c r="AZ602" i="1"/>
  <c r="AW602" i="1" s="1"/>
  <c r="AZ606" i="1"/>
  <c r="AW606" i="1" s="1"/>
  <c r="AZ618" i="1"/>
  <c r="AW618" i="1" s="1"/>
  <c r="AZ622" i="1"/>
  <c r="AW622" i="1" s="1"/>
  <c r="AZ634" i="1"/>
  <c r="AW634" i="1" s="1"/>
  <c r="AZ638" i="1"/>
  <c r="AW638" i="1" s="1"/>
  <c r="AZ650" i="1"/>
  <c r="AW650" i="1" s="1"/>
  <c r="AZ654" i="1"/>
  <c r="AW654" i="1" s="1"/>
  <c r="AZ666" i="1"/>
  <c r="AW666" i="1" s="1"/>
  <c r="AZ670" i="1"/>
  <c r="AW670" i="1" s="1"/>
  <c r="AZ682" i="1"/>
  <c r="AW682" i="1" s="1"/>
  <c r="AZ686" i="1"/>
  <c r="AW686" i="1" s="1"/>
  <c r="AZ698" i="1"/>
  <c r="AW698" i="1" s="1"/>
  <c r="AZ702" i="1"/>
  <c r="AW702" i="1" s="1"/>
  <c r="AZ714" i="1"/>
  <c r="AW714" i="1" s="1"/>
  <c r="AZ718" i="1"/>
  <c r="AW718" i="1" s="1"/>
  <c r="AZ730" i="1"/>
  <c r="AW730" i="1" s="1"/>
  <c r="AZ734" i="1"/>
  <c r="AW734" i="1" s="1"/>
  <c r="AZ746" i="1"/>
  <c r="AW746" i="1" s="1"/>
  <c r="AZ750" i="1"/>
  <c r="AW750" i="1" s="1"/>
  <c r="AZ762" i="1"/>
  <c r="AW762" i="1" s="1"/>
  <c r="AZ766" i="1"/>
  <c r="AW766" i="1" s="1"/>
  <c r="AZ778" i="1"/>
  <c r="AW778" i="1" s="1"/>
  <c r="AZ782" i="1"/>
  <c r="AW782" i="1" s="1"/>
  <c r="AZ794" i="1"/>
  <c r="AW794" i="1" s="1"/>
  <c r="AZ798" i="1"/>
  <c r="AW798" i="1" s="1"/>
  <c r="AZ802" i="1"/>
  <c r="AW802" i="1" s="1"/>
  <c r="AZ806" i="1"/>
  <c r="AW806" i="1" s="1"/>
  <c r="AZ814" i="1"/>
  <c r="AW814" i="1" s="1"/>
  <c r="AZ822" i="1"/>
  <c r="AW822" i="1" s="1"/>
  <c r="AZ826" i="1"/>
  <c r="AW826" i="1" s="1"/>
  <c r="AZ830" i="1"/>
  <c r="AW830" i="1" s="1"/>
  <c r="AZ834" i="1"/>
  <c r="AW834" i="1" s="1"/>
  <c r="AZ838" i="1"/>
  <c r="AW838" i="1" s="1"/>
  <c r="AZ842" i="1"/>
  <c r="AW842" i="1" s="1"/>
  <c r="AZ846" i="1"/>
  <c r="AW846" i="1" s="1"/>
  <c r="AZ850" i="1"/>
  <c r="AW850" i="1" s="1"/>
  <c r="AZ854" i="1"/>
  <c r="AW854" i="1" s="1"/>
  <c r="AZ858" i="1"/>
  <c r="AW858" i="1" s="1"/>
  <c r="AZ862" i="1"/>
  <c r="AW862" i="1" s="1"/>
  <c r="AZ866" i="1"/>
  <c r="AW866" i="1" s="1"/>
  <c r="AZ874" i="1"/>
  <c r="AW874" i="1" s="1"/>
  <c r="AZ878" i="1"/>
  <c r="AW878" i="1" s="1"/>
  <c r="AZ882" i="1"/>
  <c r="AW882" i="1" s="1"/>
  <c r="AZ886" i="1"/>
  <c r="AW886" i="1" s="1"/>
  <c r="AZ890" i="1"/>
  <c r="AW890" i="1" s="1"/>
  <c r="AZ894" i="1"/>
  <c r="AW894" i="1" s="1"/>
  <c r="AZ906" i="1"/>
  <c r="AW906" i="1" s="1"/>
  <c r="AZ910" i="1"/>
  <c r="AW910" i="1" s="1"/>
  <c r="AZ914" i="1"/>
  <c r="AW914" i="1" s="1"/>
  <c r="AZ918" i="1"/>
  <c r="AW918" i="1" s="1"/>
  <c r="AZ922" i="1"/>
  <c r="AW922" i="1" s="1"/>
  <c r="AZ926" i="1"/>
  <c r="AW926" i="1" s="1"/>
  <c r="AZ934" i="1"/>
  <c r="AW934" i="1" s="1"/>
  <c r="AZ938" i="1"/>
  <c r="AW938" i="1" s="1"/>
  <c r="AZ942" i="1"/>
  <c r="AW942" i="1" s="1"/>
  <c r="AZ946" i="1"/>
  <c r="AW946" i="1" s="1"/>
  <c r="AZ950" i="1"/>
  <c r="AW950" i="1" s="1"/>
  <c r="AZ954" i="1"/>
  <c r="AW954" i="1" s="1"/>
  <c r="AZ958" i="1"/>
  <c r="AW958" i="1" s="1"/>
  <c r="AZ962" i="1"/>
  <c r="AW962" i="1" s="1"/>
  <c r="AZ966" i="1"/>
  <c r="AW966" i="1" s="1"/>
  <c r="AZ970" i="1"/>
  <c r="AW970" i="1" s="1"/>
  <c r="AZ974" i="1"/>
  <c r="AW974" i="1" s="1"/>
  <c r="AZ978" i="1"/>
  <c r="AW978" i="1" s="1"/>
  <c r="AZ982" i="1"/>
  <c r="AW982" i="1" s="1"/>
  <c r="AZ986" i="1"/>
  <c r="AW986" i="1" s="1"/>
  <c r="AZ990" i="1"/>
  <c r="AW990" i="1" s="1"/>
  <c r="AZ994" i="1"/>
  <c r="AW994" i="1" s="1"/>
  <c r="AZ1002" i="1"/>
  <c r="AW1002" i="1" s="1"/>
  <c r="AZ1006" i="1"/>
  <c r="AW1006" i="1" s="1"/>
  <c r="AZ1010" i="1"/>
  <c r="AW1010" i="1" s="1"/>
  <c r="AZ1014" i="1"/>
  <c r="AW1014" i="1" s="1"/>
  <c r="AZ1018" i="1"/>
  <c r="AW1018" i="1" s="1"/>
  <c r="AZ1022" i="1"/>
  <c r="AW1022" i="1" s="1"/>
  <c r="AZ1034" i="1"/>
  <c r="AW1034" i="1" s="1"/>
  <c r="AZ1038" i="1"/>
  <c r="AW1038" i="1" s="1"/>
  <c r="AZ1042" i="1"/>
  <c r="AW1042" i="1" s="1"/>
  <c r="AZ1046" i="1"/>
  <c r="AW1046" i="1" s="1"/>
  <c r="AZ1050" i="1"/>
  <c r="AW1050" i="1" s="1"/>
  <c r="AZ1054" i="1"/>
  <c r="AW1054" i="1" s="1"/>
  <c r="AZ1062" i="1"/>
  <c r="AW1062" i="1" s="1"/>
  <c r="AZ1066" i="1"/>
  <c r="AW1066" i="1" s="1"/>
  <c r="AZ1070" i="1"/>
  <c r="AW1070" i="1" s="1"/>
  <c r="AZ1074" i="1"/>
  <c r="AW1074" i="1" s="1"/>
  <c r="AZ1078" i="1"/>
  <c r="AW1078" i="1" s="1"/>
  <c r="AZ1082" i="1"/>
  <c r="AW1082" i="1" s="1"/>
  <c r="AZ1086" i="1"/>
  <c r="AW1086" i="1" s="1"/>
  <c r="AZ1090" i="1"/>
  <c r="AW1090" i="1" s="1"/>
  <c r="AZ1094" i="1"/>
  <c r="AW1094" i="1" s="1"/>
  <c r="AZ1098" i="1"/>
  <c r="AW1098" i="1" s="1"/>
  <c r="AZ1102" i="1"/>
  <c r="AW1102" i="1" s="1"/>
  <c r="AZ1106" i="1"/>
  <c r="AW1106" i="1" s="1"/>
  <c r="AZ1110" i="1"/>
  <c r="AW1110" i="1" s="1"/>
  <c r="AZ1114" i="1"/>
  <c r="AW1114" i="1" s="1"/>
  <c r="AZ1118" i="1"/>
  <c r="AW1118" i="1" s="1"/>
  <c r="AZ1122" i="1"/>
  <c r="AW1122" i="1" s="1"/>
  <c r="AZ1130" i="1"/>
  <c r="AW1130" i="1" s="1"/>
  <c r="AZ1134" i="1"/>
  <c r="AW1134" i="1" s="1"/>
  <c r="AZ1138" i="1"/>
  <c r="AW1138" i="1" s="1"/>
  <c r="AZ1142" i="1"/>
  <c r="AW1142" i="1" s="1"/>
  <c r="AZ1146" i="1"/>
  <c r="AW1146" i="1" s="1"/>
  <c r="AZ1150" i="1"/>
  <c r="AW1150" i="1" s="1"/>
  <c r="AZ1162" i="1"/>
  <c r="AW1162" i="1" s="1"/>
  <c r="AZ1166" i="1"/>
  <c r="AW1166" i="1" s="1"/>
  <c r="AZ1170" i="1"/>
  <c r="AW1170" i="1" s="1"/>
  <c r="AZ1174" i="1"/>
  <c r="AW1174" i="1" s="1"/>
  <c r="AZ1178" i="1"/>
  <c r="AW1178" i="1" s="1"/>
  <c r="AZ1182" i="1"/>
  <c r="AW1182" i="1" s="1"/>
  <c r="AZ1190" i="1"/>
  <c r="AW1190" i="1" s="1"/>
  <c r="AZ1194" i="1"/>
  <c r="AW1194" i="1" s="1"/>
  <c r="AZ1198" i="1"/>
  <c r="AW1198" i="1" s="1"/>
  <c r="AZ1202" i="1"/>
  <c r="AW1202" i="1" s="1"/>
  <c r="AZ1206" i="1"/>
  <c r="AW1206" i="1" s="1"/>
  <c r="AZ1210" i="1"/>
  <c r="AW1210" i="1" s="1"/>
  <c r="AZ1214" i="1"/>
  <c r="AW1214" i="1" s="1"/>
  <c r="AZ1218" i="1"/>
  <c r="AW1218" i="1" s="1"/>
  <c r="AZ1222" i="1"/>
  <c r="AW1222" i="1" s="1"/>
  <c r="AZ1226" i="1"/>
  <c r="AW1226" i="1" s="1"/>
  <c r="AZ1230" i="1"/>
  <c r="AW1230" i="1" s="1"/>
  <c r="AZ1234" i="1"/>
  <c r="AW1234" i="1" s="1"/>
  <c r="AZ1238" i="1"/>
  <c r="AW1238" i="1" s="1"/>
  <c r="AZ1242" i="1"/>
  <c r="AW1242" i="1" s="1"/>
  <c r="AZ1246" i="1"/>
  <c r="AW1246" i="1" s="1"/>
  <c r="AZ1250" i="1"/>
  <c r="AW1250" i="1" s="1"/>
  <c r="AZ1258" i="1"/>
  <c r="AW1258" i="1" s="1"/>
  <c r="AZ1262" i="1"/>
  <c r="AW1262" i="1" s="1"/>
  <c r="AZ1266" i="1"/>
  <c r="AW1266" i="1" s="1"/>
  <c r="AZ1270" i="1"/>
  <c r="AW1270" i="1" s="1"/>
  <c r="AZ1274" i="1"/>
  <c r="AW1274" i="1" s="1"/>
  <c r="AZ1278" i="1"/>
  <c r="AW1278" i="1" s="1"/>
  <c r="AZ1290" i="1"/>
  <c r="AW1290" i="1" s="1"/>
  <c r="AZ1294" i="1"/>
  <c r="AW1294" i="1" s="1"/>
  <c r="AZ1298" i="1"/>
  <c r="AW1298" i="1" s="1"/>
  <c r="AZ1302" i="1"/>
  <c r="AW1302" i="1" s="1"/>
  <c r="AZ1306" i="1"/>
  <c r="AW1306" i="1" s="1"/>
  <c r="AZ1310" i="1"/>
  <c r="AW1310" i="1" s="1"/>
  <c r="AZ1318" i="1"/>
  <c r="AW1318" i="1" s="1"/>
  <c r="AZ1322" i="1"/>
  <c r="AW1322" i="1" s="1"/>
  <c r="AZ1326" i="1"/>
  <c r="AW1326" i="1" s="1"/>
  <c r="AZ1330" i="1"/>
  <c r="AW1330" i="1" s="1"/>
  <c r="AZ1334" i="1"/>
  <c r="AW1334" i="1" s="1"/>
  <c r="AZ2" i="1"/>
  <c r="AW2" i="1" s="1"/>
  <c r="AZ41" i="1"/>
  <c r="AW41" i="1" s="1"/>
  <c r="AZ169" i="1"/>
  <c r="AW169" i="1" s="1"/>
  <c r="AZ233" i="1"/>
  <c r="AW233" i="1" s="1"/>
  <c r="AZ297" i="1"/>
  <c r="AW297" i="1" s="1"/>
  <c r="AZ361" i="1"/>
  <c r="AW361" i="1" s="1"/>
  <c r="AZ425" i="1"/>
  <c r="AW425" i="1" s="1"/>
  <c r="AZ489" i="1"/>
  <c r="AW489" i="1" s="1"/>
  <c r="AZ553" i="1"/>
  <c r="AW553" i="1" s="1"/>
  <c r="AZ617" i="1"/>
  <c r="AW617" i="1" s="1"/>
  <c r="AZ745" i="1"/>
  <c r="AW745" i="1" s="1"/>
  <c r="AZ809" i="1"/>
  <c r="AW809" i="1" s="1"/>
  <c r="AZ873" i="1"/>
  <c r="AW873" i="1" s="1"/>
  <c r="AZ937" i="1"/>
  <c r="AW937" i="1" s="1"/>
  <c r="AZ1001" i="1"/>
  <c r="AW1001" i="1" s="1"/>
  <c r="AZ1065" i="1"/>
  <c r="AW1065" i="1" s="1"/>
  <c r="AZ1129" i="1"/>
  <c r="AW1129" i="1" s="1"/>
  <c r="AZ1193" i="1"/>
  <c r="AW1193" i="1" s="1"/>
  <c r="AZ1321" i="1"/>
  <c r="AW1321" i="1" s="1"/>
  <c r="AZ9" i="1"/>
  <c r="AW9" i="1" s="1"/>
  <c r="AZ17" i="1"/>
  <c r="AW17" i="1" s="1"/>
  <c r="AZ25" i="1"/>
  <c r="AW25" i="1" s="1"/>
  <c r="AZ33" i="1"/>
  <c r="AW33" i="1" s="1"/>
  <c r="AZ49" i="1"/>
  <c r="AW49" i="1" s="1"/>
  <c r="AZ57" i="1"/>
  <c r="AW57" i="1" s="1"/>
  <c r="AZ65" i="1"/>
  <c r="AW65" i="1" s="1"/>
  <c r="AZ73" i="1"/>
  <c r="AW73" i="1" s="1"/>
  <c r="AZ81" i="1"/>
  <c r="AW81" i="1" s="1"/>
  <c r="AZ89" i="1"/>
  <c r="AW89" i="1" s="1"/>
  <c r="AZ97" i="1"/>
  <c r="AW97" i="1" s="1"/>
  <c r="AZ113" i="1"/>
  <c r="AW113" i="1" s="1"/>
  <c r="AZ121" i="1"/>
  <c r="AW121" i="1" s="1"/>
  <c r="AZ129" i="1"/>
  <c r="AW129" i="1" s="1"/>
  <c r="AZ137" i="1"/>
  <c r="AW137" i="1" s="1"/>
  <c r="AZ145" i="1"/>
  <c r="AW145" i="1" s="1"/>
  <c r="AZ153" i="1"/>
  <c r="AW153" i="1" s="1"/>
  <c r="AZ161" i="1"/>
  <c r="AW161" i="1" s="1"/>
  <c r="AZ177" i="1"/>
  <c r="AW177" i="1" s="1"/>
  <c r="AZ185" i="1"/>
  <c r="AW185" i="1" s="1"/>
  <c r="AZ193" i="1"/>
  <c r="AW193" i="1" s="1"/>
  <c r="AZ201" i="1"/>
  <c r="AW201" i="1" s="1"/>
  <c r="AZ209" i="1"/>
  <c r="AW209" i="1" s="1"/>
  <c r="AZ217" i="1"/>
  <c r="AW217" i="1" s="1"/>
  <c r="AZ225" i="1"/>
  <c r="AW225" i="1" s="1"/>
  <c r="AZ241" i="1"/>
  <c r="AW241" i="1" s="1"/>
  <c r="AZ249" i="1"/>
  <c r="AW249" i="1" s="1"/>
  <c r="AZ257" i="1"/>
  <c r="AW257" i="1" s="1"/>
  <c r="AZ265" i="1"/>
  <c r="AW265" i="1" s="1"/>
  <c r="AZ273" i="1"/>
  <c r="AW273" i="1" s="1"/>
  <c r="AZ281" i="1"/>
  <c r="AW281" i="1" s="1"/>
  <c r="AZ289" i="1"/>
  <c r="AW289" i="1" s="1"/>
  <c r="AZ305" i="1"/>
  <c r="AW305" i="1" s="1"/>
  <c r="AZ313" i="1"/>
  <c r="AW313" i="1" s="1"/>
  <c r="AZ321" i="1"/>
  <c r="AW321" i="1" s="1"/>
  <c r="AZ329" i="1"/>
  <c r="AW329" i="1" s="1"/>
  <c r="AZ337" i="1"/>
  <c r="AW337" i="1" s="1"/>
  <c r="AZ345" i="1"/>
  <c r="AW345" i="1" s="1"/>
  <c r="AZ353" i="1"/>
  <c r="AW353" i="1" s="1"/>
  <c r="AZ369" i="1"/>
  <c r="AW369" i="1" s="1"/>
  <c r="AZ377" i="1"/>
  <c r="AW377" i="1" s="1"/>
  <c r="AZ385" i="1"/>
  <c r="AW385" i="1" s="1"/>
  <c r="AZ393" i="1"/>
  <c r="AW393" i="1" s="1"/>
  <c r="AZ401" i="1"/>
  <c r="AW401" i="1" s="1"/>
  <c r="AZ409" i="1"/>
  <c r="AW409" i="1" s="1"/>
  <c r="AZ417" i="1"/>
  <c r="AW417" i="1" s="1"/>
  <c r="AZ433" i="1"/>
  <c r="AW433" i="1" s="1"/>
  <c r="AZ441" i="1"/>
  <c r="AW441" i="1" s="1"/>
  <c r="AZ449" i="1"/>
  <c r="AW449" i="1" s="1"/>
  <c r="AZ457" i="1"/>
  <c r="AW457" i="1" s="1"/>
  <c r="AZ465" i="1"/>
  <c r="AW465" i="1" s="1"/>
  <c r="AZ473" i="1"/>
  <c r="AW473" i="1" s="1"/>
  <c r="AZ481" i="1"/>
  <c r="AW481" i="1" s="1"/>
  <c r="AZ497" i="1"/>
  <c r="AW497" i="1" s="1"/>
  <c r="AZ505" i="1"/>
  <c r="AW505" i="1" s="1"/>
  <c r="AZ513" i="1"/>
  <c r="AW513" i="1" s="1"/>
  <c r="AZ521" i="1"/>
  <c r="AW521" i="1" s="1"/>
  <c r="AZ529" i="1"/>
  <c r="AW529" i="1" s="1"/>
  <c r="AZ537" i="1"/>
  <c r="AW537" i="1" s="1"/>
  <c r="AZ545" i="1"/>
  <c r="AW545" i="1" s="1"/>
  <c r="AZ561" i="1"/>
  <c r="AW561" i="1" s="1"/>
  <c r="AZ569" i="1"/>
  <c r="AW569" i="1" s="1"/>
  <c r="AZ577" i="1"/>
  <c r="AW577" i="1" s="1"/>
  <c r="AZ585" i="1"/>
  <c r="AW585" i="1" s="1"/>
  <c r="AZ593" i="1"/>
  <c r="AW593" i="1" s="1"/>
  <c r="AZ601" i="1"/>
  <c r="AW601" i="1" s="1"/>
  <c r="AZ609" i="1"/>
  <c r="AW609" i="1" s="1"/>
  <c r="AZ625" i="1"/>
  <c r="AW625" i="1" s="1"/>
  <c r="AZ633" i="1"/>
  <c r="AW633" i="1" s="1"/>
  <c r="AZ641" i="1"/>
  <c r="AW641" i="1" s="1"/>
  <c r="AZ649" i="1"/>
  <c r="AW649" i="1" s="1"/>
  <c r="AZ657" i="1"/>
  <c r="AW657" i="1" s="1"/>
  <c r="AZ665" i="1"/>
  <c r="AW665" i="1" s="1"/>
  <c r="AZ673" i="1"/>
  <c r="AW673" i="1" s="1"/>
  <c r="AZ689" i="1"/>
  <c r="AW689" i="1" s="1"/>
  <c r="AZ697" i="1"/>
  <c r="AW697" i="1" s="1"/>
  <c r="AZ705" i="1"/>
  <c r="AW705" i="1" s="1"/>
  <c r="AZ713" i="1"/>
  <c r="AW713" i="1" s="1"/>
  <c r="AZ721" i="1"/>
  <c r="AW721" i="1" s="1"/>
  <c r="AZ729" i="1"/>
  <c r="AW729" i="1" s="1"/>
  <c r="AZ737" i="1"/>
  <c r="AW737" i="1" s="1"/>
  <c r="AZ753" i="1"/>
  <c r="AW753" i="1" s="1"/>
  <c r="AZ761" i="1"/>
  <c r="AW761" i="1" s="1"/>
  <c r="AZ769" i="1"/>
  <c r="AW769" i="1" s="1"/>
  <c r="AZ777" i="1"/>
  <c r="AW777" i="1" s="1"/>
  <c r="AZ785" i="1"/>
  <c r="AW785" i="1" s="1"/>
  <c r="AZ793" i="1"/>
  <c r="AW793" i="1" s="1"/>
  <c r="AZ801" i="1"/>
  <c r="AW801" i="1" s="1"/>
  <c r="AZ817" i="1"/>
  <c r="AW817" i="1" s="1"/>
  <c r="AZ825" i="1"/>
  <c r="AW825" i="1" s="1"/>
  <c r="AZ833" i="1"/>
  <c r="AW833" i="1" s="1"/>
  <c r="AZ841" i="1"/>
  <c r="AW841" i="1" s="1"/>
  <c r="AZ849" i="1"/>
  <c r="AW849" i="1" s="1"/>
  <c r="AZ857" i="1"/>
  <c r="AW857" i="1" s="1"/>
  <c r="AZ865" i="1"/>
  <c r="AW865" i="1" s="1"/>
  <c r="AZ881" i="1"/>
  <c r="AW881" i="1" s="1"/>
  <c r="AZ889" i="1"/>
  <c r="AW889" i="1" s="1"/>
  <c r="AZ897" i="1"/>
  <c r="AW897" i="1" s="1"/>
  <c r="AZ905" i="1"/>
  <c r="AW905" i="1" s="1"/>
  <c r="AZ913" i="1"/>
  <c r="AW913" i="1" s="1"/>
  <c r="AZ921" i="1"/>
  <c r="AW921" i="1" s="1"/>
  <c r="AZ929" i="1"/>
  <c r="AW929" i="1" s="1"/>
  <c r="AZ945" i="1"/>
  <c r="AW945" i="1" s="1"/>
  <c r="AZ953" i="1"/>
  <c r="AW953" i="1" s="1"/>
  <c r="AZ961" i="1"/>
  <c r="AW961" i="1" s="1"/>
  <c r="AZ969" i="1"/>
  <c r="AW969" i="1" s="1"/>
  <c r="AZ977" i="1"/>
  <c r="AW977" i="1" s="1"/>
  <c r="AZ985" i="1"/>
  <c r="AW985" i="1" s="1"/>
  <c r="AZ993" i="1"/>
  <c r="AW993" i="1" s="1"/>
  <c r="AZ1009" i="1"/>
  <c r="AW1009" i="1" s="1"/>
  <c r="AZ1017" i="1"/>
  <c r="AW1017" i="1" s="1"/>
  <c r="AZ1025" i="1"/>
  <c r="AW1025" i="1" s="1"/>
  <c r="AZ1033" i="1"/>
  <c r="AW1033" i="1" s="1"/>
  <c r="AZ1041" i="1"/>
  <c r="AW1041" i="1" s="1"/>
  <c r="AZ1049" i="1"/>
  <c r="AW1049" i="1" s="1"/>
  <c r="AZ1057" i="1"/>
  <c r="AW1057" i="1" s="1"/>
  <c r="AZ1073" i="1"/>
  <c r="AW1073" i="1" s="1"/>
  <c r="AZ1081" i="1"/>
  <c r="AW1081" i="1" s="1"/>
  <c r="AZ1089" i="1"/>
  <c r="AW1089" i="1" s="1"/>
  <c r="AZ1097" i="1"/>
  <c r="AW1097" i="1" s="1"/>
  <c r="AZ1105" i="1"/>
  <c r="AW1105" i="1" s="1"/>
  <c r="AZ1113" i="1"/>
  <c r="AW1113" i="1" s="1"/>
  <c r="AZ1121" i="1"/>
  <c r="AW1121" i="1" s="1"/>
  <c r="AZ1137" i="1"/>
  <c r="AW1137" i="1" s="1"/>
  <c r="AZ1145" i="1"/>
  <c r="AW1145" i="1" s="1"/>
  <c r="AZ1153" i="1"/>
  <c r="AW1153" i="1" s="1"/>
  <c r="AZ1161" i="1"/>
  <c r="AW1161" i="1" s="1"/>
  <c r="AZ1169" i="1"/>
  <c r="AW1169" i="1" s="1"/>
  <c r="AZ1177" i="1"/>
  <c r="AW1177" i="1" s="1"/>
  <c r="AZ1185" i="1"/>
  <c r="AW1185" i="1" s="1"/>
  <c r="AZ1201" i="1"/>
  <c r="AW1201" i="1" s="1"/>
  <c r="AZ1209" i="1"/>
  <c r="AW1209" i="1" s="1"/>
  <c r="AZ1217" i="1"/>
  <c r="AW1217" i="1" s="1"/>
  <c r="AZ1225" i="1"/>
  <c r="AW1225" i="1" s="1"/>
  <c r="AZ1233" i="1"/>
  <c r="AW1233" i="1" s="1"/>
  <c r="AZ1241" i="1"/>
  <c r="AW1241" i="1" s="1"/>
  <c r="AZ1249" i="1"/>
  <c r="AW1249" i="1" s="1"/>
  <c r="AZ1265" i="1"/>
  <c r="AW1265" i="1" s="1"/>
  <c r="AZ1273" i="1"/>
  <c r="AW1273" i="1" s="1"/>
  <c r="AZ1281" i="1"/>
  <c r="AW1281" i="1" s="1"/>
  <c r="AZ1289" i="1"/>
  <c r="AW1289" i="1" s="1"/>
  <c r="AZ1297" i="1"/>
  <c r="AW1297" i="1" s="1"/>
  <c r="AZ1305" i="1"/>
  <c r="AW1305" i="1" s="1"/>
  <c r="AZ1313" i="1"/>
  <c r="AW1313" i="1" s="1"/>
  <c r="AZ1329" i="1"/>
  <c r="AW1329" i="1" s="1"/>
</calcChain>
</file>

<file path=xl/sharedStrings.xml><?xml version="1.0" encoding="utf-8"?>
<sst xmlns="http://schemas.openxmlformats.org/spreadsheetml/2006/main" count="4347" uniqueCount="1439">
  <si>
    <t>GRUPO | ITEM</t>
  </si>
  <si>
    <t>ITEM</t>
  </si>
  <si>
    <t>ABC FAT</t>
  </si>
  <si>
    <t>202406-JUN</t>
  </si>
  <si>
    <t>202407-JUL</t>
  </si>
  <si>
    <t>202408-AGO</t>
  </si>
  <si>
    <t>202409-SET</t>
  </si>
  <si>
    <t>202410-OUT</t>
  </si>
  <si>
    <t>202411-NOV</t>
  </si>
  <si>
    <t>202412-DEZ</t>
  </si>
  <si>
    <t>202501-JAN</t>
  </si>
  <si>
    <t>MÊS RJ</t>
  </si>
  <si>
    <t>MÊS SC</t>
  </si>
  <si>
    <t>MÊS CONTAINER</t>
  </si>
  <si>
    <t>MÊS FÁBRICA</t>
  </si>
  <si>
    <t>LAMPADAS</t>
  </si>
  <si>
    <t>YN-12/2721</t>
  </si>
  <si>
    <t>B</t>
  </si>
  <si>
    <t>PALHETAS</t>
  </si>
  <si>
    <t>YN-PS2416B</t>
  </si>
  <si>
    <t>A</t>
  </si>
  <si>
    <t>YN-PF0018</t>
  </si>
  <si>
    <t>YN-PS2216D</t>
  </si>
  <si>
    <t>YN-PSTC12</t>
  </si>
  <si>
    <t>YN-PS2414D</t>
  </si>
  <si>
    <t>YN-PF0016</t>
  </si>
  <si>
    <t>YN-PS2216E</t>
  </si>
  <si>
    <t>YN-PS2615A</t>
  </si>
  <si>
    <t>YN-12/9006T</t>
  </si>
  <si>
    <t>FITA ISOLANTE</t>
  </si>
  <si>
    <t>YN-FI20M</t>
  </si>
  <si>
    <t>YN-24/H7TP</t>
  </si>
  <si>
    <t>RADIOS</t>
  </si>
  <si>
    <t>ESPELHOS</t>
  </si>
  <si>
    <t>YN-ESP002</t>
  </si>
  <si>
    <t>INTERRUPTOR</t>
  </si>
  <si>
    <t>YN-KG0750</t>
  </si>
  <si>
    <t>YN-12/T15</t>
  </si>
  <si>
    <t>YN-PS2416A</t>
  </si>
  <si>
    <t>YN-KG0753</t>
  </si>
  <si>
    <t>LAMPADAS LEDS</t>
  </si>
  <si>
    <t>YN-PS2215E</t>
  </si>
  <si>
    <t>YN-PF0010</t>
  </si>
  <si>
    <t>YN-PF0020</t>
  </si>
  <si>
    <t>YN-PR1271</t>
  </si>
  <si>
    <t>YN-KG0751</t>
  </si>
  <si>
    <t>YN-PM1193</t>
  </si>
  <si>
    <t>PEDALEIRAS</t>
  </si>
  <si>
    <t>YN-PD001PR</t>
  </si>
  <si>
    <t>YN-PM1188</t>
  </si>
  <si>
    <t>VL-VC2416B</t>
  </si>
  <si>
    <t>YN-PSTC10</t>
  </si>
  <si>
    <t>YN-PS2414B</t>
  </si>
  <si>
    <t>YN-PS2116A</t>
  </si>
  <si>
    <t>YN-PS2220H</t>
  </si>
  <si>
    <t>YN-PM1192</t>
  </si>
  <si>
    <t>YN-12/H16T</t>
  </si>
  <si>
    <t>YN-PD001VM</t>
  </si>
  <si>
    <t>VL-VC2216E</t>
  </si>
  <si>
    <t>YN-12/9005T</t>
  </si>
  <si>
    <t>YN-PS2615B</t>
  </si>
  <si>
    <t>YN-PS1332</t>
  </si>
  <si>
    <t>YN-KG0754</t>
  </si>
  <si>
    <t>YN-PS2618E</t>
  </si>
  <si>
    <t>YN-PM1186</t>
  </si>
  <si>
    <t>VL-VC2414B</t>
  </si>
  <si>
    <t>YN-PD001AZ</t>
  </si>
  <si>
    <t>VL-VC2614F</t>
  </si>
  <si>
    <t>VL-PS1918</t>
  </si>
  <si>
    <t>YN-PS0026T</t>
  </si>
  <si>
    <t>YN-KG0756</t>
  </si>
  <si>
    <t>YN-12/H16T-L</t>
  </si>
  <si>
    <t>YN-PC1366</t>
  </si>
  <si>
    <t>YN-PR1269</t>
  </si>
  <si>
    <t>YN-KG0731</t>
  </si>
  <si>
    <t>YN-PF0022</t>
  </si>
  <si>
    <t>YN-PF1921</t>
  </si>
  <si>
    <t>YN-PSTC13</t>
  </si>
  <si>
    <t>YN-PS2415D</t>
  </si>
  <si>
    <t>YN-PM1190</t>
  </si>
  <si>
    <t>YN-PM1184</t>
  </si>
  <si>
    <t>YN-KG0743</t>
  </si>
  <si>
    <t>YN-LH027</t>
  </si>
  <si>
    <t>C</t>
  </si>
  <si>
    <t>YN-PM1185</t>
  </si>
  <si>
    <t>YN-PR1196</t>
  </si>
  <si>
    <t>VL-VC2414D</t>
  </si>
  <si>
    <t>YN-PS1917D</t>
  </si>
  <si>
    <t>VL-VC2416A</t>
  </si>
  <si>
    <t>YN-KG0730</t>
  </si>
  <si>
    <t>YN-KG1183</t>
  </si>
  <si>
    <t>VL-VC2615A</t>
  </si>
  <si>
    <t>YN-PR1208</t>
  </si>
  <si>
    <t>TAMPA DE BICO</t>
  </si>
  <si>
    <t>YN-TB1156</t>
  </si>
  <si>
    <t>YN-PM1194</t>
  </si>
  <si>
    <t>YN-PC1364</t>
  </si>
  <si>
    <t>VL-VC2416E</t>
  </si>
  <si>
    <t>YN-PSTC14</t>
  </si>
  <si>
    <t>YN-KG0736</t>
  </si>
  <si>
    <t>VL-VC2618E</t>
  </si>
  <si>
    <t>YN-PR1219</t>
  </si>
  <si>
    <t>CEBOLAO</t>
  </si>
  <si>
    <t>YN-CEB02</t>
  </si>
  <si>
    <t>YN-PR1273</t>
  </si>
  <si>
    <t>YN-KG0752</t>
  </si>
  <si>
    <t>YN-PF0024</t>
  </si>
  <si>
    <t>YN-PSTC15</t>
  </si>
  <si>
    <t>YN-PM1189</t>
  </si>
  <si>
    <t>VL-VC2624B</t>
  </si>
  <si>
    <t>YN-ESP004</t>
  </si>
  <si>
    <t>YN-ES1179</t>
  </si>
  <si>
    <t>YN-PSP1805</t>
  </si>
  <si>
    <t>YN-PM1191</t>
  </si>
  <si>
    <t>YN-PM1187</t>
  </si>
  <si>
    <t>CHAVES</t>
  </si>
  <si>
    <t>YN-CHV03</t>
  </si>
  <si>
    <t>YN-PS2216F</t>
  </si>
  <si>
    <t>YN-PF0013</t>
  </si>
  <si>
    <t>VL-VC2215E</t>
  </si>
  <si>
    <t>FAROIS</t>
  </si>
  <si>
    <t>YN-KG1182</t>
  </si>
  <si>
    <t>YN-PF0019</t>
  </si>
  <si>
    <t>YN-PC1370</t>
  </si>
  <si>
    <t>YN-PR1272</t>
  </si>
  <si>
    <t>YN-CHV01</t>
  </si>
  <si>
    <t>VL-VC2220H</t>
  </si>
  <si>
    <t>YN-PR1225</t>
  </si>
  <si>
    <t>YN-ESP001</t>
  </si>
  <si>
    <t>YN-ESP003</t>
  </si>
  <si>
    <t>YN-KG0729</t>
  </si>
  <si>
    <t>YN-12/H3AP</t>
  </si>
  <si>
    <t>YN-LH025</t>
  </si>
  <si>
    <t>YN-KG1180</t>
  </si>
  <si>
    <t>YN-PS2119C</t>
  </si>
  <si>
    <t>YN-PS1333</t>
  </si>
  <si>
    <t>YN-PSP1779</t>
  </si>
  <si>
    <t>YN-PS2218C</t>
  </si>
  <si>
    <t>YN-LL2169</t>
  </si>
  <si>
    <t>VL-VC2415D</t>
  </si>
  <si>
    <t>VL-VC2615B</t>
  </si>
  <si>
    <t>VL-FA1854</t>
  </si>
  <si>
    <t>YN-KG1653</t>
  </si>
  <si>
    <t>YN-KG1864</t>
  </si>
  <si>
    <t>YN-KG1865</t>
  </si>
  <si>
    <t>YN-PH017</t>
  </si>
  <si>
    <t>YN-KG0737</t>
  </si>
  <si>
    <t>YN-PR1274</t>
  </si>
  <si>
    <t>YN-FA1603</t>
  </si>
  <si>
    <t>VL-VC2118D</t>
  </si>
  <si>
    <t>YN-PSP1891</t>
  </si>
  <si>
    <t>YN-KG0749</t>
  </si>
  <si>
    <t>YN-LH026</t>
  </si>
  <si>
    <t>YN-LH030</t>
  </si>
  <si>
    <t>YN-PS2119B</t>
  </si>
  <si>
    <t>YN-PS2824A</t>
  </si>
  <si>
    <t>YN-PSP2206</t>
  </si>
  <si>
    <t>YN-KG0746</t>
  </si>
  <si>
    <t>YN-KG0747</t>
  </si>
  <si>
    <t>YN-CHV1888</t>
  </si>
  <si>
    <t>YN-PR1209</t>
  </si>
  <si>
    <t>YN-PR1215</t>
  </si>
  <si>
    <t>YN-PSP1906</t>
  </si>
  <si>
    <t>YN-PSP1407</t>
  </si>
  <si>
    <t>YN-PSP1807</t>
  </si>
  <si>
    <t>VL-VC2824A</t>
  </si>
  <si>
    <t>YN-KG0732</t>
  </si>
  <si>
    <t>YN-PC1371</t>
  </si>
  <si>
    <t>YN-PD1787</t>
  </si>
  <si>
    <t>TRAVAS</t>
  </si>
  <si>
    <t>YN-TV005</t>
  </si>
  <si>
    <t>YN-PS2624B</t>
  </si>
  <si>
    <t>YN-PC1369</t>
  </si>
  <si>
    <t>YN-FA1596</t>
  </si>
  <si>
    <t>YN-KG1631</t>
  </si>
  <si>
    <t>YN-PM1195</t>
  </si>
  <si>
    <t>YN-PS3030H</t>
  </si>
  <si>
    <t>YN-KG0755</t>
  </si>
  <si>
    <t>YN-PS2218D</t>
  </si>
  <si>
    <t>YN-PC1376</t>
  </si>
  <si>
    <t>YN-KG0738</t>
  </si>
  <si>
    <t>YN-PST14</t>
  </si>
  <si>
    <t>YN-PSP1491</t>
  </si>
  <si>
    <t>YN-PR1198</t>
  </si>
  <si>
    <t>YN-PSP1127</t>
  </si>
  <si>
    <t>VL-VC2216F</t>
  </si>
  <si>
    <t>YN-PC1373</t>
  </si>
  <si>
    <t>YN-CEB03</t>
  </si>
  <si>
    <t>YN-KG0740</t>
  </si>
  <si>
    <t>YN-KG1866</t>
  </si>
  <si>
    <t>YN-12/H11A</t>
  </si>
  <si>
    <t>YN-LH003</t>
  </si>
  <si>
    <t>YN-PS2826A</t>
  </si>
  <si>
    <t>YN-PSTR01</t>
  </si>
  <si>
    <t>YN-PR1205</t>
  </si>
  <si>
    <t>YN-PS2419B</t>
  </si>
  <si>
    <t>YN-KG1638</t>
  </si>
  <si>
    <t>YN-PR1270</t>
  </si>
  <si>
    <t>YN-PSP1492</t>
  </si>
  <si>
    <t>AMORTECEDORES</t>
  </si>
  <si>
    <t>YN-AMIM007</t>
  </si>
  <si>
    <t>VL-FA1846</t>
  </si>
  <si>
    <t>YN-KG1659</t>
  </si>
  <si>
    <t>YN-KG1676</t>
  </si>
  <si>
    <t>YN-KG1699</t>
  </si>
  <si>
    <t>YN-KG1723</t>
  </si>
  <si>
    <t>YN-KG1745</t>
  </si>
  <si>
    <t>CHAVE DE SETA</t>
  </si>
  <si>
    <t>YN-PC1374</t>
  </si>
  <si>
    <t>YN-CEB01</t>
  </si>
  <si>
    <t>YN-KG1658</t>
  </si>
  <si>
    <t>YN-LH001</t>
  </si>
  <si>
    <t>YN-LH023CO</t>
  </si>
  <si>
    <t>YN-PSTC16</t>
  </si>
  <si>
    <t>VL-VC2418E</t>
  </si>
  <si>
    <t>YN-PSP1909</t>
  </si>
  <si>
    <t>YN-12/9006A</t>
  </si>
  <si>
    <t>YN-PS2623F</t>
  </si>
  <si>
    <t>YN-PSP1806</t>
  </si>
  <si>
    <t>YN-AMGM006</t>
  </si>
  <si>
    <t>YN-KG1181</t>
  </si>
  <si>
    <t>YN-KG1600</t>
  </si>
  <si>
    <t>YN-KG1640</t>
  </si>
  <si>
    <t>YN-KG1641</t>
  </si>
  <si>
    <t>YN-KG1687</t>
  </si>
  <si>
    <t>YN-KG1784</t>
  </si>
  <si>
    <t>YN-LFBR1842</t>
  </si>
  <si>
    <t>YN-PC1361</t>
  </si>
  <si>
    <t>YN-CHC01E</t>
  </si>
  <si>
    <t>YN-AMGM007</t>
  </si>
  <si>
    <t>YN-PR1220</t>
  </si>
  <si>
    <t>YN-PS2424E</t>
  </si>
  <si>
    <t>YN-AMIM1960</t>
  </si>
  <si>
    <t>YN-AMVW009</t>
  </si>
  <si>
    <t>CAPAS</t>
  </si>
  <si>
    <t>YN-TF1592</t>
  </si>
  <si>
    <t>YN-CEB0760</t>
  </si>
  <si>
    <t>YN-KG1700</t>
  </si>
  <si>
    <t>YN-KG1728</t>
  </si>
  <si>
    <t>YN-12/MA</t>
  </si>
  <si>
    <t>YN-LH020</t>
  </si>
  <si>
    <t>YN-LH027AZ</t>
  </si>
  <si>
    <t>YN-LH034-39SUP</t>
  </si>
  <si>
    <t>YN-PR1236</t>
  </si>
  <si>
    <t>YN-PS2424B</t>
  </si>
  <si>
    <t>YN-PSP1894</t>
  </si>
  <si>
    <t>YN-AMFD1949</t>
  </si>
  <si>
    <t>YN-AM1130</t>
  </si>
  <si>
    <t>YN-AMFT003</t>
  </si>
  <si>
    <t>YN-PSP1904</t>
  </si>
  <si>
    <t>BUZINAS</t>
  </si>
  <si>
    <t>YN-BZ0694</t>
  </si>
  <si>
    <t>VL-FA1856</t>
  </si>
  <si>
    <t>YN-FA0597</t>
  </si>
  <si>
    <t>YN-PSP1892</t>
  </si>
  <si>
    <t>VL-VC2220B</t>
  </si>
  <si>
    <t>YN-PS2417H20615</t>
  </si>
  <si>
    <t>YN-AMVW008</t>
  </si>
  <si>
    <t>TAPETES</t>
  </si>
  <si>
    <t>YN-TP2337</t>
  </si>
  <si>
    <t>YN-AM1133</t>
  </si>
  <si>
    <t>YN-AMIM005</t>
  </si>
  <si>
    <t>EXPOSITORES</t>
  </si>
  <si>
    <t>YN-AMFT1941</t>
  </si>
  <si>
    <t>BREAK LIGHT</t>
  </si>
  <si>
    <t>YN-BL1386</t>
  </si>
  <si>
    <t>YN-KG1601</t>
  </si>
  <si>
    <t>YN-KG1636</t>
  </si>
  <si>
    <t>YN-KG1710</t>
  </si>
  <si>
    <t>YN-KG1715</t>
  </si>
  <si>
    <t>YN-KG1724</t>
  </si>
  <si>
    <t>YN-KG1727</t>
  </si>
  <si>
    <t>VL-VC2826A</t>
  </si>
  <si>
    <t>YN-PS2420E</t>
  </si>
  <si>
    <t>YN-PSP1897</t>
  </si>
  <si>
    <t>YN-AMFD005</t>
  </si>
  <si>
    <t>VL-VC2614B</t>
  </si>
  <si>
    <t>YN-AMVW012</t>
  </si>
  <si>
    <t>YN-FA1604</t>
  </si>
  <si>
    <t>YN-L7A1166</t>
  </si>
  <si>
    <t>YN-PS2321B</t>
  </si>
  <si>
    <t>YN-KG1655</t>
  </si>
  <si>
    <t>YN-AMIM015</t>
  </si>
  <si>
    <t>YN-AMIM1946</t>
  </si>
  <si>
    <t>YN-KG1663</t>
  </si>
  <si>
    <t>YN-PSP1405</t>
  </si>
  <si>
    <t>CARCACAS</t>
  </si>
  <si>
    <t>YN-TM1356</t>
  </si>
  <si>
    <t>VL-VC2615M</t>
  </si>
  <si>
    <t>YN-PS2424C</t>
  </si>
  <si>
    <t>VL-FA1857</t>
  </si>
  <si>
    <t>ABRACADEIRAS</t>
  </si>
  <si>
    <t>YN-AB9F38/51</t>
  </si>
  <si>
    <t>YN-AB9F44/57</t>
  </si>
  <si>
    <t>YN-AB9F51/64</t>
  </si>
  <si>
    <t>YN-AB9F57/70</t>
  </si>
  <si>
    <t>YN-AB9F57/76</t>
  </si>
  <si>
    <t>YN-AB9F64/83</t>
  </si>
  <si>
    <t>YN-AB9F70/89</t>
  </si>
  <si>
    <t>YN-AB9F76/95</t>
  </si>
  <si>
    <t>YN-AB9F83/102</t>
  </si>
  <si>
    <t>YN-ABR10P</t>
  </si>
  <si>
    <t>YN-ABR15P</t>
  </si>
  <si>
    <t>YN-ABR20P</t>
  </si>
  <si>
    <t>YN-ABR25P</t>
  </si>
  <si>
    <t>YN-ABR30P</t>
  </si>
  <si>
    <t>YN-ABR37P</t>
  </si>
  <si>
    <t>YN-ABR40P</t>
  </si>
  <si>
    <t>YN-ABR40P76</t>
  </si>
  <si>
    <t>YN-AM1128</t>
  </si>
  <si>
    <t>YN-AM1129</t>
  </si>
  <si>
    <t>YN-AM1131</t>
  </si>
  <si>
    <t>YN-AM1132</t>
  </si>
  <si>
    <t>YN-AM1134</t>
  </si>
  <si>
    <t>YN-AM1135</t>
  </si>
  <si>
    <t>YN-AM1136</t>
  </si>
  <si>
    <t>YN-AM1137</t>
  </si>
  <si>
    <t>YN-AM1138</t>
  </si>
  <si>
    <t>YN-AM1139</t>
  </si>
  <si>
    <t>YN-AM1140</t>
  </si>
  <si>
    <t>YN-AMFD001</t>
  </si>
  <si>
    <t>YN-AMFD002</t>
  </si>
  <si>
    <t>YN-AMFD003</t>
  </si>
  <si>
    <t>YN-AMFD004</t>
  </si>
  <si>
    <t>YN-AMFD006</t>
  </si>
  <si>
    <t>YN-AMFD007</t>
  </si>
  <si>
    <t>YN-AMFD010</t>
  </si>
  <si>
    <t>YN-AMFD011</t>
  </si>
  <si>
    <t>YN-AMFD1950</t>
  </si>
  <si>
    <t>YN-AMFD1951</t>
  </si>
  <si>
    <t>YN-AMFD1952</t>
  </si>
  <si>
    <t>YN-AMFD1958</t>
  </si>
  <si>
    <t>YN-AMFD1964</t>
  </si>
  <si>
    <t>YN-AMFD1974</t>
  </si>
  <si>
    <t>YN-AMFT001</t>
  </si>
  <si>
    <t>YN-AMFT002</t>
  </si>
  <si>
    <t>YN-AMFT004</t>
  </si>
  <si>
    <t>YN-AMFT005</t>
  </si>
  <si>
    <t>YN-AMFT006</t>
  </si>
  <si>
    <t>YN-AMFT007</t>
  </si>
  <si>
    <t>YN-AMFT009</t>
  </si>
  <si>
    <t>YN-AMFT010</t>
  </si>
  <si>
    <t>YN-AMFT011</t>
  </si>
  <si>
    <t>YN-AMFT012</t>
  </si>
  <si>
    <t>YN-AMFT013</t>
  </si>
  <si>
    <t>YN-AMFT014</t>
  </si>
  <si>
    <t>YN-AMFT1945</t>
  </si>
  <si>
    <t>YN-AMFT1973</t>
  </si>
  <si>
    <t>YN-AMGM001</t>
  </si>
  <si>
    <t>YN-AMGM002</t>
  </si>
  <si>
    <t>YN-AMGM003</t>
  </si>
  <si>
    <t>YN-AMGM004</t>
  </si>
  <si>
    <t>YN-AMGM005</t>
  </si>
  <si>
    <t>YN-AMGM008</t>
  </si>
  <si>
    <t>YN-AMGM009</t>
  </si>
  <si>
    <t>YN-AMGM010</t>
  </si>
  <si>
    <t>YN-AMGM011</t>
  </si>
  <si>
    <t>YN-AMGM012</t>
  </si>
  <si>
    <t>YN-AMGM014</t>
  </si>
  <si>
    <t>YN-AMGM015</t>
  </si>
  <si>
    <t>YN-AMGM016</t>
  </si>
  <si>
    <t>YN-AMGM017</t>
  </si>
  <si>
    <t>YN-AMGM018</t>
  </si>
  <si>
    <t>YN-AMGM1943</t>
  </si>
  <si>
    <t>YN-AMGM1947</t>
  </si>
  <si>
    <t>YN-AMGM1966</t>
  </si>
  <si>
    <t>YN-AMGM1969</t>
  </si>
  <si>
    <t>YN-AMIM001</t>
  </si>
  <si>
    <t>YN-AMIM002</t>
  </si>
  <si>
    <t>YN-AMIM003</t>
  </si>
  <si>
    <t>YN-AMIM004</t>
  </si>
  <si>
    <t>YN-AMIM006</t>
  </si>
  <si>
    <t>YN-AMIM008</t>
  </si>
  <si>
    <t>YN-AMIM009</t>
  </si>
  <si>
    <t>YN-AMIM010</t>
  </si>
  <si>
    <t>YN-AMIM011</t>
  </si>
  <si>
    <t>YN-AMIM012</t>
  </si>
  <si>
    <t>YN-AMIM013</t>
  </si>
  <si>
    <t>YN-AMIM014</t>
  </si>
  <si>
    <t>YN-AMIM016</t>
  </si>
  <si>
    <t>YN-AMIM1942</t>
  </si>
  <si>
    <t>YN-AMIM1944</t>
  </si>
  <si>
    <t>YN-AMIM1948</t>
  </si>
  <si>
    <t>YN-AMIM1953</t>
  </si>
  <si>
    <t>YN-AMIM1954</t>
  </si>
  <si>
    <t>YN-AMIM1955</t>
  </si>
  <si>
    <t>YN-AMIM1957</t>
  </si>
  <si>
    <t>YN-AMIM1959</t>
  </si>
  <si>
    <t>YN-AMIM1961</t>
  </si>
  <si>
    <t>YN-AMIM1962</t>
  </si>
  <si>
    <t>YN-AMIM1967</t>
  </si>
  <si>
    <t>YN-AMIM1971</t>
  </si>
  <si>
    <t>YN-AMIM1972</t>
  </si>
  <si>
    <t>YN-AMVW001</t>
  </si>
  <si>
    <t>YN-AMVW002</t>
  </si>
  <si>
    <t>YN-AMVW003</t>
  </si>
  <si>
    <t>YN-AMVW004</t>
  </si>
  <si>
    <t>YN-AMVW005</t>
  </si>
  <si>
    <t>YN-AMVW006</t>
  </si>
  <si>
    <t>YN-AMVW007</t>
  </si>
  <si>
    <t>YN-AMVW010</t>
  </si>
  <si>
    <t>YN-AMVW011</t>
  </si>
  <si>
    <t>YN-AMVW013</t>
  </si>
  <si>
    <t>YN-AMVW1963</t>
  </si>
  <si>
    <t>YN-AMVW1975</t>
  </si>
  <si>
    <t>ANTENAS</t>
  </si>
  <si>
    <t>YN-ANT01</t>
  </si>
  <si>
    <t>YN-ANT1788</t>
  </si>
  <si>
    <t>YN-ANT2026</t>
  </si>
  <si>
    <t>BOMBAS</t>
  </si>
  <si>
    <t>YN-BOM0683</t>
  </si>
  <si>
    <t>YN-BOM0684</t>
  </si>
  <si>
    <t>YN-BOM0685</t>
  </si>
  <si>
    <t>YN-BOM0686</t>
  </si>
  <si>
    <t>YN-EDA802</t>
  </si>
  <si>
    <t>YN-EDA806</t>
  </si>
  <si>
    <t>YN-EDA807</t>
  </si>
  <si>
    <t>YN-EDA820</t>
  </si>
  <si>
    <t>YN-EDA820-24</t>
  </si>
  <si>
    <t>YN-MB01</t>
  </si>
  <si>
    <t>YN-MB02</t>
  </si>
  <si>
    <t>YN-MB03</t>
  </si>
  <si>
    <t>YN-MB04</t>
  </si>
  <si>
    <t>YN-MB05</t>
  </si>
  <si>
    <t>YN-MB06</t>
  </si>
  <si>
    <t>YN-MB07</t>
  </si>
  <si>
    <t>YN-MB08</t>
  </si>
  <si>
    <t>YN-BZ1282</t>
  </si>
  <si>
    <t>YN-BZC101</t>
  </si>
  <si>
    <t>YN-BZC1780</t>
  </si>
  <si>
    <t>YN-BZC201</t>
  </si>
  <si>
    <t>YN-BZCFT</t>
  </si>
  <si>
    <t>YN-BZCGM</t>
  </si>
  <si>
    <t>YN-BZCVW</t>
  </si>
  <si>
    <t>YN-BZM101</t>
  </si>
  <si>
    <t>YN-BZP101</t>
  </si>
  <si>
    <t>YN-BZP1781</t>
  </si>
  <si>
    <t>YN-BZP201</t>
  </si>
  <si>
    <t>CABOS</t>
  </si>
  <si>
    <t>YN-CAC001</t>
  </si>
  <si>
    <t>YN-CAC002</t>
  </si>
  <si>
    <t>YN-CAC005</t>
  </si>
  <si>
    <t>YN-CV2022</t>
  </si>
  <si>
    <t>YN-CV2023</t>
  </si>
  <si>
    <t>YN-CV2024</t>
  </si>
  <si>
    <t>YN-CV2025</t>
  </si>
  <si>
    <t>YN-TF1591</t>
  </si>
  <si>
    <t>YN-TM1284</t>
  </si>
  <si>
    <t>YN-TM1285</t>
  </si>
  <si>
    <t>YN-TM1286</t>
  </si>
  <si>
    <t>YN-TM1287</t>
  </si>
  <si>
    <t>YN-TM1288</t>
  </si>
  <si>
    <t>YN-TM1355</t>
  </si>
  <si>
    <t>YN-TM1357</t>
  </si>
  <si>
    <t>YN-TM1358</t>
  </si>
  <si>
    <t>YN-TM1763</t>
  </si>
  <si>
    <t>YN-CEB0758</t>
  </si>
  <si>
    <t>YN-CEB0759</t>
  </si>
  <si>
    <t>YN-CEB1322</t>
  </si>
  <si>
    <t>YN-CEB1323</t>
  </si>
  <si>
    <t>YN-CEB1324</t>
  </si>
  <si>
    <t>YN-CEB1325</t>
  </si>
  <si>
    <t>YN-CEB1326</t>
  </si>
  <si>
    <t>YN-CEB1327</t>
  </si>
  <si>
    <t>YN-CEB1328</t>
  </si>
  <si>
    <t>YN-CS2479</t>
  </si>
  <si>
    <t>YN-CS2480</t>
  </si>
  <si>
    <t>YN-CS2490</t>
  </si>
  <si>
    <t>YN-CH1246</t>
  </si>
  <si>
    <t>YN-CHC01</t>
  </si>
  <si>
    <t>YN-CHC017</t>
  </si>
  <si>
    <t>YN-CHC019</t>
  </si>
  <si>
    <t>YN-CHC01G</t>
  </si>
  <si>
    <t>YN-CHC02</t>
  </si>
  <si>
    <t>YN-CHC210785</t>
  </si>
  <si>
    <t>YN-CHL2074</t>
  </si>
  <si>
    <t>YN-CHV02</t>
  </si>
  <si>
    <t>YN-CHV1152</t>
  </si>
  <si>
    <t>YN-CHV1315</t>
  </si>
  <si>
    <t>YN-ESP2207</t>
  </si>
  <si>
    <t>YN-DIS002</t>
  </si>
  <si>
    <t>VL-F1798</t>
  </si>
  <si>
    <t>VL-F1799</t>
  </si>
  <si>
    <t>VL-FA1845</t>
  </si>
  <si>
    <t>VL-FA1853</t>
  </si>
  <si>
    <t>VL-FA1855</t>
  </si>
  <si>
    <t>VL-FA1858</t>
  </si>
  <si>
    <t>VL-FA1859</t>
  </si>
  <si>
    <t>YN-FA001</t>
  </si>
  <si>
    <t>YN-FA002</t>
  </si>
  <si>
    <t>YN-FA006</t>
  </si>
  <si>
    <t>YN-FA008</t>
  </si>
  <si>
    <t>YN-FA009</t>
  </si>
  <si>
    <t>YN-FA0596</t>
  </si>
  <si>
    <t>YN-FA0598</t>
  </si>
  <si>
    <t>YN-FA1506</t>
  </si>
  <si>
    <t>YN-FA1512</t>
  </si>
  <si>
    <t>YN-FA1514</t>
  </si>
  <si>
    <t>YN-FA1515</t>
  </si>
  <si>
    <t>YN-FA1516</t>
  </si>
  <si>
    <t>YN-FA1517</t>
  </si>
  <si>
    <t>YN-FA1518</t>
  </si>
  <si>
    <t>YN-FA1519</t>
  </si>
  <si>
    <t>YN-FA1520</t>
  </si>
  <si>
    <t>YN-FI10M</t>
  </si>
  <si>
    <t>YN-KG0733</t>
  </si>
  <si>
    <t>YN-KG0734</t>
  </si>
  <si>
    <t>YN-KG0735</t>
  </si>
  <si>
    <t>YN-KG0739</t>
  </si>
  <si>
    <t>YN-KG0741</t>
  </si>
  <si>
    <t>YN-KG0742</t>
  </si>
  <si>
    <t>YN-KG0744</t>
  </si>
  <si>
    <t>YN-KG0745</t>
  </si>
  <si>
    <t>YN-KG0748</t>
  </si>
  <si>
    <t>YN-KG1599</t>
  </si>
  <si>
    <t>YN-KG1602</t>
  </si>
  <si>
    <t>YN-KG1627</t>
  </si>
  <si>
    <t>YN-KG1628</t>
  </si>
  <si>
    <t>YN-KG1629</t>
  </si>
  <si>
    <t>YN-KG1630</t>
  </si>
  <si>
    <t>YN-KG1634</t>
  </si>
  <si>
    <t>YN-KG1635</t>
  </si>
  <si>
    <t>YN-KG1637</t>
  </si>
  <si>
    <t>YN-KG1639</t>
  </si>
  <si>
    <t>YN-KG1644</t>
  </si>
  <si>
    <t>YN-KG1645</t>
  </si>
  <si>
    <t>YN-KG1646</t>
  </si>
  <si>
    <t>YN-KG1647</t>
  </si>
  <si>
    <t>YN-KG1648</t>
  </si>
  <si>
    <t>YN-KG1649</t>
  </si>
  <si>
    <t>YN-KG1652</t>
  </si>
  <si>
    <t>YN-KG1654</t>
  </si>
  <si>
    <t>YN-KG1656</t>
  </si>
  <si>
    <t>YN-KG1657</t>
  </si>
  <si>
    <t>YN-KG1660</t>
  </si>
  <si>
    <t>YN-KG1661</t>
  </si>
  <si>
    <t>YN-KG1662</t>
  </si>
  <si>
    <t>YN-KG1664</t>
  </si>
  <si>
    <t>YN-KG1665</t>
  </si>
  <si>
    <t>YN-KG1667</t>
  </si>
  <si>
    <t>YN-KG1669</t>
  </si>
  <si>
    <t>YN-KG1672</t>
  </si>
  <si>
    <t>YN-KG1673</t>
  </si>
  <si>
    <t>YN-KG1675</t>
  </si>
  <si>
    <t>YN-KG1677</t>
  </si>
  <si>
    <t>YN-KG1678</t>
  </si>
  <si>
    <t>YN-KG1679</t>
  </si>
  <si>
    <t>YN-KG1681</t>
  </si>
  <si>
    <t>YN-KG1683</t>
  </si>
  <si>
    <t>YN-KG1685</t>
  </si>
  <si>
    <t>YN-KG1686</t>
  </si>
  <si>
    <t>YN-KG1689</t>
  </si>
  <si>
    <t>YN-KG1690</t>
  </si>
  <si>
    <t>YN-KG1692</t>
  </si>
  <si>
    <t>YN-KG1694</t>
  </si>
  <si>
    <t>YN-KG1696</t>
  </si>
  <si>
    <t>YN-KG1697</t>
  </si>
  <si>
    <t>YN-KG1698</t>
  </si>
  <si>
    <t>YN-KG1701</t>
  </si>
  <si>
    <t>YN-KG1703</t>
  </si>
  <si>
    <t>YN-KG1704</t>
  </si>
  <si>
    <t>YN-KG1705</t>
  </si>
  <si>
    <t>YN-KG1706</t>
  </si>
  <si>
    <t>YN-KG1708</t>
  </si>
  <si>
    <t>YN-KG1709</t>
  </si>
  <si>
    <t>YN-KG1712</t>
  </si>
  <si>
    <t>YN-KG1713</t>
  </si>
  <si>
    <t>YN-KG1714</t>
  </si>
  <si>
    <t>YN-KG1716</t>
  </si>
  <si>
    <t>YN-KG1719</t>
  </si>
  <si>
    <t>YN-KG1720</t>
  </si>
  <si>
    <t>YN-KG1721</t>
  </si>
  <si>
    <t>YN-KG1722</t>
  </si>
  <si>
    <t>YN-KG1725</t>
  </si>
  <si>
    <t>YN-KG1726</t>
  </si>
  <si>
    <t>YN-KG1729</t>
  </si>
  <si>
    <t>YN-KG1730</t>
  </si>
  <si>
    <t>YN-KG1731</t>
  </si>
  <si>
    <t>YN-KG1733</t>
  </si>
  <si>
    <t>YN-KG1735</t>
  </si>
  <si>
    <t>YN-KG1736</t>
  </si>
  <si>
    <t>YN-KG1737</t>
  </si>
  <si>
    <t>YN-KG1738</t>
  </si>
  <si>
    <t>YN-KG1739</t>
  </si>
  <si>
    <t>YN-KG1742</t>
  </si>
  <si>
    <t>YN-KG1743</t>
  </si>
  <si>
    <t>YN-KG1746</t>
  </si>
  <si>
    <t>YN-KGGM2084</t>
  </si>
  <si>
    <t>YN-KGGM2085</t>
  </si>
  <si>
    <t>YN-KGGM2086</t>
  </si>
  <si>
    <t>YN-KGGM2087</t>
  </si>
  <si>
    <t>YN-KGGM2088</t>
  </si>
  <si>
    <t>YN-KGGM2089</t>
  </si>
  <si>
    <t>YN-KGVW2091</t>
  </si>
  <si>
    <t>YN-KGVW2092</t>
  </si>
  <si>
    <t>YN-12/0067</t>
  </si>
  <si>
    <t>YN-12/0069</t>
  </si>
  <si>
    <t>YN-12/1034</t>
  </si>
  <si>
    <t>YN-12/1034AM</t>
  </si>
  <si>
    <t>YN-12/1056AM</t>
  </si>
  <si>
    <t>YN-12/1056BR</t>
  </si>
  <si>
    <t>YN-12/1141</t>
  </si>
  <si>
    <t>YN-12/1141AM</t>
  </si>
  <si>
    <t>YN-12/1141VM</t>
  </si>
  <si>
    <t>YN-12/2825</t>
  </si>
  <si>
    <t>YN-12/2825A</t>
  </si>
  <si>
    <t>YN-12/6411</t>
  </si>
  <si>
    <t>YN-12/6418</t>
  </si>
  <si>
    <t>YN-12/6941</t>
  </si>
  <si>
    <t>YN-12/6941AM</t>
  </si>
  <si>
    <t>YN-12/6941AMP</t>
  </si>
  <si>
    <t>YN-12/6942</t>
  </si>
  <si>
    <t>YN-12/6942AM</t>
  </si>
  <si>
    <t>YN-12/6942AMP</t>
  </si>
  <si>
    <t>YN-12/7225</t>
  </si>
  <si>
    <t>YN-12/9005A</t>
  </si>
  <si>
    <t>YN-12/9005AP</t>
  </si>
  <si>
    <t>YN-12/9006AP</t>
  </si>
  <si>
    <t>YN-12/9012T</t>
  </si>
  <si>
    <t>YN-12/H11AP</t>
  </si>
  <si>
    <t>YN-12/H11T</t>
  </si>
  <si>
    <t>YN-12/H13T</t>
  </si>
  <si>
    <t>YN-12/H15T</t>
  </si>
  <si>
    <t>YN-12/H16A</t>
  </si>
  <si>
    <t>YN-12/H16A-L</t>
  </si>
  <si>
    <t>YN-12/H16AP</t>
  </si>
  <si>
    <t>YN-12/H16AP-L</t>
  </si>
  <si>
    <t>YN-12/H1A</t>
  </si>
  <si>
    <t>YN-12/H1AP</t>
  </si>
  <si>
    <t>YN-12/H1T</t>
  </si>
  <si>
    <t>YN-12/H21T</t>
  </si>
  <si>
    <t>YN-12/H27A</t>
  </si>
  <si>
    <t>YN-12/H27AP</t>
  </si>
  <si>
    <t>YN-12/H27T</t>
  </si>
  <si>
    <t>YN-12/H27T/W1</t>
  </si>
  <si>
    <t>YN-12/H3A</t>
  </si>
  <si>
    <t>YN-12/H3T</t>
  </si>
  <si>
    <t>YN-12/H4A</t>
  </si>
  <si>
    <t>YN-12/H4AP</t>
  </si>
  <si>
    <t>YN-12/H4MT</t>
  </si>
  <si>
    <t>YN-12/H4T</t>
  </si>
  <si>
    <t>YN-12/H7A</t>
  </si>
  <si>
    <t>YN-12/H7AP</t>
  </si>
  <si>
    <t>YN-12/H7T</t>
  </si>
  <si>
    <t>YN-12/H8A</t>
  </si>
  <si>
    <t>YN-12/H8T</t>
  </si>
  <si>
    <t>YN-12/H9T</t>
  </si>
  <si>
    <t>YN-12/MAT</t>
  </si>
  <si>
    <t>YN-24/1034TP</t>
  </si>
  <si>
    <t>YN-24/1056AM</t>
  </si>
  <si>
    <t>YN-24/1141TP</t>
  </si>
  <si>
    <t>YN-24/H1TP</t>
  </si>
  <si>
    <t>YN-24/H3TP</t>
  </si>
  <si>
    <t>YN-24/H4TP</t>
  </si>
  <si>
    <t>YN-L1346</t>
  </si>
  <si>
    <t>YN-L1347</t>
  </si>
  <si>
    <t>YN-L1348</t>
  </si>
  <si>
    <t>VL-L9005/1337</t>
  </si>
  <si>
    <t>VL-LH1/1338</t>
  </si>
  <si>
    <t>VL-LH11/1335</t>
  </si>
  <si>
    <t>VL-LH16/1340</t>
  </si>
  <si>
    <t>VL-LH27/1341</t>
  </si>
  <si>
    <t>VL-LH3/1339</t>
  </si>
  <si>
    <t>VL-LH4/1334</t>
  </si>
  <si>
    <t>VL-LH7/1336</t>
  </si>
  <si>
    <t>VL-LM9005/6</t>
  </si>
  <si>
    <t>VL-LM9012</t>
  </si>
  <si>
    <t>VL-LMH1</t>
  </si>
  <si>
    <t>VL-LMH27</t>
  </si>
  <si>
    <t>VL-LMH3</t>
  </si>
  <si>
    <t>VL-LMH4</t>
  </si>
  <si>
    <t>VL-LMH7</t>
  </si>
  <si>
    <t>VL-LMH8/H9/H11</t>
  </si>
  <si>
    <t>YN-AT9006</t>
  </si>
  <si>
    <t>YN-AT9012</t>
  </si>
  <si>
    <t>YN-ATH1</t>
  </si>
  <si>
    <t>YN-ATH3</t>
  </si>
  <si>
    <t>YN-ATH4</t>
  </si>
  <si>
    <t>YN-ATH7</t>
  </si>
  <si>
    <t>YN-ATH8/9/11/16</t>
  </si>
  <si>
    <t>YN-BLC1388</t>
  </si>
  <si>
    <t>YN-BLC1389</t>
  </si>
  <si>
    <t>YN-BLC2185</t>
  </si>
  <si>
    <t>YN-BLC3089</t>
  </si>
  <si>
    <t>YN-BSH1</t>
  </si>
  <si>
    <t>YN-BSH11/8</t>
  </si>
  <si>
    <t>YN-BSH3</t>
  </si>
  <si>
    <t>YN-BSH4</t>
  </si>
  <si>
    <t>YN-BSH7</t>
  </si>
  <si>
    <t>YN-BSH9006/5</t>
  </si>
  <si>
    <t>YN-BSH9012</t>
  </si>
  <si>
    <t>YN-FL9005/6</t>
  </si>
  <si>
    <t>YN-FL9012</t>
  </si>
  <si>
    <t>YN-FLH1</t>
  </si>
  <si>
    <t>YN-FLH27</t>
  </si>
  <si>
    <t>YN-FLH3</t>
  </si>
  <si>
    <t>YN-FLH4</t>
  </si>
  <si>
    <t>YN-FLH7</t>
  </si>
  <si>
    <t>YN-FLH8/9/11</t>
  </si>
  <si>
    <t>YN-L0637</t>
  </si>
  <si>
    <t>YN-L0638</t>
  </si>
  <si>
    <t>YN-LF60E1839</t>
  </si>
  <si>
    <t>YN-LFAZ1843</t>
  </si>
  <si>
    <t>YN-LH002</t>
  </si>
  <si>
    <t>YN-LH004</t>
  </si>
  <si>
    <t>YN-LH006</t>
  </si>
  <si>
    <t>YN-LH007</t>
  </si>
  <si>
    <t>YN-LH023</t>
  </si>
  <si>
    <t>YN-LH024</t>
  </si>
  <si>
    <t>YN-LH024CO</t>
  </si>
  <si>
    <t>YN-LH034-31CO</t>
  </si>
  <si>
    <t>YN-LH034-31SUP</t>
  </si>
  <si>
    <t>YN-LH034-36CO</t>
  </si>
  <si>
    <t>YN-LH034-36SUP</t>
  </si>
  <si>
    <t>YN-LH034-39CO</t>
  </si>
  <si>
    <t>YN-LH034-41CO</t>
  </si>
  <si>
    <t>YN-LH034-41SUP</t>
  </si>
  <si>
    <t>YN-LH034-44CO</t>
  </si>
  <si>
    <t>YN-LH034-44SUP</t>
  </si>
  <si>
    <t>YN-LH069</t>
  </si>
  <si>
    <t>YN-LH1578</t>
  </si>
  <si>
    <t>YN-LH1847</t>
  </si>
  <si>
    <t>YN-LH1848</t>
  </si>
  <si>
    <t>YN-LH1849</t>
  </si>
  <si>
    <t>YN-LH1850</t>
  </si>
  <si>
    <t>YN-LH42/1840</t>
  </si>
  <si>
    <t>YN-LH96/1841</t>
  </si>
  <si>
    <t>YN-LL2166</t>
  </si>
  <si>
    <t>YN-LL2167</t>
  </si>
  <si>
    <t>YN-LL2168</t>
  </si>
  <si>
    <t>YN-LL2170</t>
  </si>
  <si>
    <t>YN-ML2062</t>
  </si>
  <si>
    <t>YN-ML2065</t>
  </si>
  <si>
    <t>YN-ML2066</t>
  </si>
  <si>
    <t>YN-ML2067</t>
  </si>
  <si>
    <t>YN-PW24VH1</t>
  </si>
  <si>
    <t>YN-PW24VH3</t>
  </si>
  <si>
    <t>YN-PW24VH4</t>
  </si>
  <si>
    <t>YN-PW24VH7</t>
  </si>
  <si>
    <t>YN-PW9006</t>
  </si>
  <si>
    <t>YN-PW9012</t>
  </si>
  <si>
    <t>YN-PWH1</t>
  </si>
  <si>
    <t>YN-PWH11</t>
  </si>
  <si>
    <t>YN-PWH15</t>
  </si>
  <si>
    <t>YN-PWH16</t>
  </si>
  <si>
    <t>YN-PWH27</t>
  </si>
  <si>
    <t>YN-PWH3</t>
  </si>
  <si>
    <t>YN-PWH4</t>
  </si>
  <si>
    <t>YN-PWH7</t>
  </si>
  <si>
    <t>YN-ZSH4</t>
  </si>
  <si>
    <t>YN-ZSH7</t>
  </si>
  <si>
    <t>YN-ZSH8/11/16JP</t>
  </si>
  <si>
    <t>YN-ZSH9006/5</t>
  </si>
  <si>
    <t>MACACOS HIDRAULICO</t>
  </si>
  <si>
    <t>YN-MCG02TC</t>
  </si>
  <si>
    <t>YN-MCG04TC</t>
  </si>
  <si>
    <t>YN-MCG06TC</t>
  </si>
  <si>
    <t>YN-MCG08TC</t>
  </si>
  <si>
    <t>YN-MCG12TC</t>
  </si>
  <si>
    <t>YN-MCG15TC</t>
  </si>
  <si>
    <t>YN-MCS2359</t>
  </si>
  <si>
    <t>MINI VENTILADORES</t>
  </si>
  <si>
    <t>YN-VEL2238</t>
  </si>
  <si>
    <t>YN-VEL2239</t>
  </si>
  <si>
    <t>YN-VEL2240</t>
  </si>
  <si>
    <t>YN-VEL2241</t>
  </si>
  <si>
    <t>YN-VEL2242</t>
  </si>
  <si>
    <t>YN-VEL2243</t>
  </si>
  <si>
    <t>MOTORES</t>
  </si>
  <si>
    <t>YN-M24D/1576</t>
  </si>
  <si>
    <t>YN-M24E/1577</t>
  </si>
  <si>
    <t>YN-MF1482</t>
  </si>
  <si>
    <t>YN-MOV01CD</t>
  </si>
  <si>
    <t>YN-MOV02PE</t>
  </si>
  <si>
    <t>VL-PS1910</t>
  </si>
  <si>
    <t>VL-PS1913</t>
  </si>
  <si>
    <t>VL-PS1914</t>
  </si>
  <si>
    <t>VL-PS1915</t>
  </si>
  <si>
    <t>VL-PS1916</t>
  </si>
  <si>
    <t>VL-PS1917</t>
  </si>
  <si>
    <t>VL-PS1919</t>
  </si>
  <si>
    <t>VL-PS1920</t>
  </si>
  <si>
    <t>VL-PS1921</t>
  </si>
  <si>
    <t>VL-PS1922</t>
  </si>
  <si>
    <t>VL-PS1923</t>
  </si>
  <si>
    <t>VL-PS1924</t>
  </si>
  <si>
    <t>VL-PS1926</t>
  </si>
  <si>
    <t>VL-VC1917D</t>
  </si>
  <si>
    <t>VL-VC1918F</t>
  </si>
  <si>
    <t>VL-VC2116A</t>
  </si>
  <si>
    <t>VL-VC2117B</t>
  </si>
  <si>
    <t>VL-VC2119B</t>
  </si>
  <si>
    <t>VL-VC2119C</t>
  </si>
  <si>
    <t>VL-VC2216D</t>
  </si>
  <si>
    <t>VL-VC2218B</t>
  </si>
  <si>
    <t>VL-VC2218C</t>
  </si>
  <si>
    <t>VL-VC2218D</t>
  </si>
  <si>
    <t>VL-VC2218F</t>
  </si>
  <si>
    <t>VL-VC2220F</t>
  </si>
  <si>
    <t>VL-VC2415A</t>
  </si>
  <si>
    <t>VL-VC2415B</t>
  </si>
  <si>
    <t>VL-VC2416F</t>
  </si>
  <si>
    <t>VL-VC2416H</t>
  </si>
  <si>
    <t>VL-VC2419B</t>
  </si>
  <si>
    <t>VL-VC2419E</t>
  </si>
  <si>
    <t>VL-VC2424E</t>
  </si>
  <si>
    <t>VL-VC2616E</t>
  </si>
  <si>
    <t>VL-VC2616F</t>
  </si>
  <si>
    <t>VL-VC2616H</t>
  </si>
  <si>
    <t>VL-VC2617C</t>
  </si>
  <si>
    <t>VL-VC2618F</t>
  </si>
  <si>
    <t>VL-VC2623F</t>
  </si>
  <si>
    <t>VL-VC2814F</t>
  </si>
  <si>
    <t>VL-VC2826B</t>
  </si>
  <si>
    <t>VL-VC2828B</t>
  </si>
  <si>
    <t>YN-PC1365</t>
  </si>
  <si>
    <t>YN-PC1375</t>
  </si>
  <si>
    <t>YN-PC1380</t>
  </si>
  <si>
    <t>YN-PC1382</t>
  </si>
  <si>
    <t>YN-PH014</t>
  </si>
  <si>
    <t>YN-PH016</t>
  </si>
  <si>
    <t>YN-PH018</t>
  </si>
  <si>
    <t>YN-PH019</t>
  </si>
  <si>
    <t>YN-PH020</t>
  </si>
  <si>
    <t>YN-PH021</t>
  </si>
  <si>
    <t>YN-PH022</t>
  </si>
  <si>
    <t>YN-PH024</t>
  </si>
  <si>
    <t>YN-PH026</t>
  </si>
  <si>
    <t>YN-PH028</t>
  </si>
  <si>
    <t>YN-PR1197</t>
  </si>
  <si>
    <t>YN-PR1199</t>
  </si>
  <si>
    <t>YN-PR1201</t>
  </si>
  <si>
    <t>YN-PR1202</t>
  </si>
  <si>
    <t>YN-PR1203</t>
  </si>
  <si>
    <t>YN-PR1204</t>
  </si>
  <si>
    <t>YN-PR1206</t>
  </si>
  <si>
    <t>YN-PR1207</t>
  </si>
  <si>
    <t>YN-PR1210</t>
  </si>
  <si>
    <t>YN-PR1211</t>
  </si>
  <si>
    <t>YN-PR1212</t>
  </si>
  <si>
    <t>YN-PR1213</t>
  </si>
  <si>
    <t>YN-PR1216</t>
  </si>
  <si>
    <t>YN-PR1217</t>
  </si>
  <si>
    <t>YN-PR1218</t>
  </si>
  <si>
    <t>YN-PR1223</t>
  </si>
  <si>
    <t>YN-PR1224</t>
  </si>
  <si>
    <t>YN-PR1226</t>
  </si>
  <si>
    <t>YN-PR1227</t>
  </si>
  <si>
    <t>YN-PR1228</t>
  </si>
  <si>
    <t>YN-PR1229</t>
  </si>
  <si>
    <t>YN-PR1231</t>
  </si>
  <si>
    <t>YN-PR1232</t>
  </si>
  <si>
    <t>YN-PR1233</t>
  </si>
  <si>
    <t>YN-PR1235</t>
  </si>
  <si>
    <t>YN-PR1238</t>
  </si>
  <si>
    <t>YN-PR1239</t>
  </si>
  <si>
    <t>YN-PR1240</t>
  </si>
  <si>
    <t>YN-PR1241</t>
  </si>
  <si>
    <t>YN-PR1242</t>
  </si>
  <si>
    <t>YN-PR1243</t>
  </si>
  <si>
    <t>YN-PR1244</t>
  </si>
  <si>
    <t>YN-PR1275</t>
  </si>
  <si>
    <t>YN-PR1276</t>
  </si>
  <si>
    <t>YN-PR1277</t>
  </si>
  <si>
    <t>YN-PR1278</t>
  </si>
  <si>
    <t>YN-PR1279</t>
  </si>
  <si>
    <t>YN-PR1280</t>
  </si>
  <si>
    <t>YN-PR1281</t>
  </si>
  <si>
    <t>YN-PS1394</t>
  </si>
  <si>
    <t>YN-PS1395</t>
  </si>
  <si>
    <t>YN-PS1396</t>
  </si>
  <si>
    <t>YN-PS1397</t>
  </si>
  <si>
    <t>YN-PS1398</t>
  </si>
  <si>
    <t>YN-PS1399</t>
  </si>
  <si>
    <t>YN-PS1400</t>
  </si>
  <si>
    <t>YN-PS1401</t>
  </si>
  <si>
    <t>YN-PS1402</t>
  </si>
  <si>
    <t>YN-PS1403</t>
  </si>
  <si>
    <t>YN-PS1521</t>
  </si>
  <si>
    <t>YN-PS1524</t>
  </si>
  <si>
    <t>YN-PS1526</t>
  </si>
  <si>
    <t>YN-PS1527</t>
  </si>
  <si>
    <t>YN-PS1528</t>
  </si>
  <si>
    <t>YN-PS1529</t>
  </si>
  <si>
    <t>YN-PS1530</t>
  </si>
  <si>
    <t>YN-PS1610</t>
  </si>
  <si>
    <t>YN-PS1613</t>
  </si>
  <si>
    <t>YN-PS1614</t>
  </si>
  <si>
    <t>YN-PS1615</t>
  </si>
  <si>
    <t>YN-PS1616</t>
  </si>
  <si>
    <t>YN-PS1616D</t>
  </si>
  <si>
    <t>YN-PS1617</t>
  </si>
  <si>
    <t>YN-PS1618</t>
  </si>
  <si>
    <t>YN-PS1619</t>
  </si>
  <si>
    <t>YN-PS1620</t>
  </si>
  <si>
    <t>YN-PS1621</t>
  </si>
  <si>
    <t>YN-PS1622</t>
  </si>
  <si>
    <t>YN-PS1623</t>
  </si>
  <si>
    <t>YN-PS1624</t>
  </si>
  <si>
    <t>YN-PS1626</t>
  </si>
  <si>
    <t>YN-PS1816F</t>
  </si>
  <si>
    <t>YN-PS1918F</t>
  </si>
  <si>
    <t>YN-PS2017F</t>
  </si>
  <si>
    <t>YN-PS2117B</t>
  </si>
  <si>
    <t>YN-PS2118D</t>
  </si>
  <si>
    <t>YN-PS2218B</t>
  </si>
  <si>
    <t>YN-PS2218F</t>
  </si>
  <si>
    <t>YN-PS2220F</t>
  </si>
  <si>
    <t>YN-PS2222A</t>
  </si>
  <si>
    <t>YN-PS2222Z</t>
  </si>
  <si>
    <t>YN-PS2416F</t>
  </si>
  <si>
    <t>YN-PS2418B</t>
  </si>
  <si>
    <t>YN-PS2418E</t>
  </si>
  <si>
    <t>YN-PS2418F</t>
  </si>
  <si>
    <t>YN-PS2419E</t>
  </si>
  <si>
    <t>YN-PS2419Z</t>
  </si>
  <si>
    <t>YN-PS2420A</t>
  </si>
  <si>
    <t>YN-PS2420F</t>
  </si>
  <si>
    <t>YN-PS2421F</t>
  </si>
  <si>
    <t>YN-PS2614F</t>
  </si>
  <si>
    <t>YN-PS2616E</t>
  </si>
  <si>
    <t>YN-PS2616G</t>
  </si>
  <si>
    <t>YN-PS2616H</t>
  </si>
  <si>
    <t>YN-PS2617C</t>
  </si>
  <si>
    <t>YN-PS2618F</t>
  </si>
  <si>
    <t>YN-PS2619F</t>
  </si>
  <si>
    <t>YN-PS2620B</t>
  </si>
  <si>
    <t>YN-PS2620E</t>
  </si>
  <si>
    <t>YN-PS2622A</t>
  </si>
  <si>
    <t>YN-PS2622B</t>
  </si>
  <si>
    <t>YN-PS2814F</t>
  </si>
  <si>
    <t>YN-PS2815G</t>
  </si>
  <si>
    <t>YN-PS2816L</t>
  </si>
  <si>
    <t>YN-PS2826B</t>
  </si>
  <si>
    <t>YN-PS3028B</t>
  </si>
  <si>
    <t>YN-PSP01</t>
  </si>
  <si>
    <t>YN-PSP03</t>
  </si>
  <si>
    <t>YN-PSP04</t>
  </si>
  <si>
    <t>YN-PSP05</t>
  </si>
  <si>
    <t>YN-PSP06</t>
  </si>
  <si>
    <t>YN-PSP1343</t>
  </si>
  <si>
    <t>YN-PSP1344</t>
  </si>
  <si>
    <t>YN-PSP1345</t>
  </si>
  <si>
    <t>YN-PSP1404</t>
  </si>
  <si>
    <t>YN-PSP1406</t>
  </si>
  <si>
    <t>YN-PSP1408</t>
  </si>
  <si>
    <t>YN-PSP1409</t>
  </si>
  <si>
    <t>YN-PSP1410</t>
  </si>
  <si>
    <t>YN-PSP1411</t>
  </si>
  <si>
    <t>YN-PSP1413</t>
  </si>
  <si>
    <t>YN-PSP1486</t>
  </si>
  <si>
    <t>YN-PSP1488</t>
  </si>
  <si>
    <t>YN-PSP1489</t>
  </si>
  <si>
    <t>YN-PSP1490</t>
  </si>
  <si>
    <t>YN-PSP1493</t>
  </si>
  <si>
    <t>YN-PSP1785</t>
  </si>
  <si>
    <t>YN-PSP1786</t>
  </si>
  <si>
    <t>YN-PSP1800</t>
  </si>
  <si>
    <t>YN-PSP1804</t>
  </si>
  <si>
    <t>YN-PSP1808</t>
  </si>
  <si>
    <t>YN-PSP1809</t>
  </si>
  <si>
    <t>YN-PSP1862</t>
  </si>
  <si>
    <t>YN-PSP1893</t>
  </si>
  <si>
    <t>YN-PSP1895</t>
  </si>
  <si>
    <t>YN-PSP1896</t>
  </si>
  <si>
    <t>YN-PSP1898</t>
  </si>
  <si>
    <t>YN-PSP1899</t>
  </si>
  <si>
    <t>YN-PSP1900</t>
  </si>
  <si>
    <t>YN-PSP1902</t>
  </si>
  <si>
    <t>YN-PSP1903</t>
  </si>
  <si>
    <t>YN-PSP1905</t>
  </si>
  <si>
    <t>YN-PSP1907</t>
  </si>
  <si>
    <t>YN-PSP1908</t>
  </si>
  <si>
    <t>YN-PSP2204</t>
  </si>
  <si>
    <t>YN-PSP2205</t>
  </si>
  <si>
    <t>YN-PSP2208</t>
  </si>
  <si>
    <t>YN-PSP2209</t>
  </si>
  <si>
    <t>YN-PSP2210</t>
  </si>
  <si>
    <t>YN-PSP2211</t>
  </si>
  <si>
    <t>YN-PSP2212</t>
  </si>
  <si>
    <t>YN-PSP2213</t>
  </si>
  <si>
    <t>YN-PST10</t>
  </si>
  <si>
    <t>YN-PST12</t>
  </si>
  <si>
    <t>YN-PST13</t>
  </si>
  <si>
    <t>YN-PST15</t>
  </si>
  <si>
    <t>YN-PST16</t>
  </si>
  <si>
    <t>YN-PSTR02</t>
  </si>
  <si>
    <t>PONTEIRAS</t>
  </si>
  <si>
    <t>YN-PO1A</t>
  </si>
  <si>
    <t>YN-PO1G</t>
  </si>
  <si>
    <t>YN-PO1P</t>
  </si>
  <si>
    <t>YN-PO1S</t>
  </si>
  <si>
    <t>YN-PO1V</t>
  </si>
  <si>
    <t>RADIADORES</t>
  </si>
  <si>
    <t>YN-RR1545</t>
  </si>
  <si>
    <t>YN-MD2290</t>
  </si>
  <si>
    <t>YN-MD2291</t>
  </si>
  <si>
    <t>YN-MD2294</t>
  </si>
  <si>
    <t>YN-MD2368</t>
  </si>
  <si>
    <t>YN-STB2381</t>
  </si>
  <si>
    <t>YN-STB2382</t>
  </si>
  <si>
    <t>YN-STB2383</t>
  </si>
  <si>
    <t>YN-STB2384</t>
  </si>
  <si>
    <t>RELES</t>
  </si>
  <si>
    <t>YN-RL03</t>
  </si>
  <si>
    <t>YN-RL04</t>
  </si>
  <si>
    <t>YN-RL05</t>
  </si>
  <si>
    <t>YN-RLA01</t>
  </si>
  <si>
    <t>SENSORES</t>
  </si>
  <si>
    <t>YN-SE1778</t>
  </si>
  <si>
    <t>YN-SR002PA</t>
  </si>
  <si>
    <t>YN-SR002POF</t>
  </si>
  <si>
    <t>YN-SR002VM</t>
  </si>
  <si>
    <t>YN-SR0725</t>
  </si>
  <si>
    <t>YN-TP004G</t>
  </si>
  <si>
    <t>YN-TP2338</t>
  </si>
  <si>
    <t>TERMINAL DE BATERIA</t>
  </si>
  <si>
    <t>YN-TB01</t>
  </si>
  <si>
    <t>YN-RL1414</t>
  </si>
  <si>
    <t>YN-TV001</t>
  </si>
  <si>
    <t>YN-TV002</t>
  </si>
  <si>
    <t>YN-TV003</t>
  </si>
  <si>
    <t>YN-TV006</t>
  </si>
  <si>
    <t>YN-TV008</t>
  </si>
  <si>
    <t>YN-TV009</t>
  </si>
  <si>
    <t>FATURAMENTO</t>
  </si>
  <si>
    <t>ESTOQUE TOTAL</t>
  </si>
  <si>
    <t>TRÂNSITO TOTAL</t>
  </si>
  <si>
    <t>MÊS TOTAL</t>
  </si>
  <si>
    <t>U/CX</t>
  </si>
  <si>
    <t>MÉDIA PADRÃO</t>
  </si>
  <si>
    <t>COMPRA PADRÃO</t>
  </si>
  <si>
    <t>COMPRA AJUSTADA</t>
  </si>
  <si>
    <t>COMPRA &gt;30%</t>
  </si>
  <si>
    <t>MÉDIA &gt;30%</t>
  </si>
  <si>
    <t>QTD GARANTIA</t>
  </si>
  <si>
    <t>ESTOQUE RJ</t>
  </si>
  <si>
    <t>ESTOQUE SC</t>
  </si>
  <si>
    <t>QTD CONTAINER</t>
  </si>
  <si>
    <t>QTD FÁBRICA</t>
  </si>
  <si>
    <t>INCLUIR MESES ATRASO?</t>
  </si>
  <si>
    <t>MÊS RJ (30%)</t>
  </si>
  <si>
    <t>MÊS SC (30%)</t>
  </si>
  <si>
    <t>MÊS CONTAINER (30%)</t>
  </si>
  <si>
    <t>MÊS FÁBRICA (30%)</t>
  </si>
  <si>
    <t>MÊS TOTAL (30%)</t>
  </si>
  <si>
    <t>MÊS COMPRA AJUSTADO (30%)</t>
  </si>
  <si>
    <t>AJUSTE MANUAL CXs</t>
  </si>
  <si>
    <t>OBSERVAÇÃO</t>
  </si>
  <si>
    <t>YN-BLC2295</t>
  </si>
  <si>
    <t>YN-CS2461</t>
  </si>
  <si>
    <t>YN-CS2462</t>
  </si>
  <si>
    <t>YN-CS2463</t>
  </si>
  <si>
    <t>YN-CS2464</t>
  </si>
  <si>
    <t>YN-CS2466</t>
  </si>
  <si>
    <t>YN-CS2467</t>
  </si>
  <si>
    <t>YN-CS2468</t>
  </si>
  <si>
    <t>YN-CS2469</t>
  </si>
  <si>
    <t>YN-CS2470</t>
  </si>
  <si>
    <t>YN-CS2471</t>
  </si>
  <si>
    <t>YN-CS2472</t>
  </si>
  <si>
    <t>YN-CS2473</t>
  </si>
  <si>
    <t>YN-CS2474</t>
  </si>
  <si>
    <t>YN-CS2476</t>
  </si>
  <si>
    <t>YN-CS2482</t>
  </si>
  <si>
    <t>YN-CS2483</t>
  </si>
  <si>
    <t>YN-CS2484</t>
  </si>
  <si>
    <t>YN-CS2485</t>
  </si>
  <si>
    <t>YN-CS2486</t>
  </si>
  <si>
    <t>YN-CS2487</t>
  </si>
  <si>
    <t>YN-CS2488</t>
  </si>
  <si>
    <t>YN-CS2489</t>
  </si>
  <si>
    <t>YN-CS2493</t>
  </si>
  <si>
    <t>YN-CS2494</t>
  </si>
  <si>
    <t>YN-CS2496</t>
  </si>
  <si>
    <t>YN-CHH2375</t>
  </si>
  <si>
    <t>YN-CHH2376</t>
  </si>
  <si>
    <t>YN-CHT2377</t>
  </si>
  <si>
    <t>YN-CHT2378</t>
  </si>
  <si>
    <t>YN-FA2607</t>
  </si>
  <si>
    <t>YN-PRO2577</t>
  </si>
  <si>
    <t>YN-PRO2578</t>
  </si>
  <si>
    <t>YN-PRS2579</t>
  </si>
  <si>
    <t>YN-KGBZ2460</t>
  </si>
  <si>
    <t>YN-KGFA2438</t>
  </si>
  <si>
    <t>YN-KGFA2439</t>
  </si>
  <si>
    <t>YN-KGFA2440</t>
  </si>
  <si>
    <t>YN-KGFD2436</t>
  </si>
  <si>
    <t>YN-KGFD2437</t>
  </si>
  <si>
    <t>YN-KGHD2418</t>
  </si>
  <si>
    <t>YN-KGHD2419</t>
  </si>
  <si>
    <t>YN-KGHY2421</t>
  </si>
  <si>
    <t>YN-KGHY2422</t>
  </si>
  <si>
    <t>YN-KGNS2412</t>
  </si>
  <si>
    <t>YN-KGNS2413</t>
  </si>
  <si>
    <t>YN-KGNS2415</t>
  </si>
  <si>
    <t>YN-KGNS2416</t>
  </si>
  <si>
    <t>YN-KGNS2417</t>
  </si>
  <si>
    <t>YN-KGRN2425</t>
  </si>
  <si>
    <t>YN-KGRN2428</t>
  </si>
  <si>
    <t>YN-KGRN2429</t>
  </si>
  <si>
    <t>YN-KGRN2432</t>
  </si>
  <si>
    <t>YN-KGTY2407</t>
  </si>
  <si>
    <t>YN-KGTY2409</t>
  </si>
  <si>
    <t>YN-KGTY2410</t>
  </si>
  <si>
    <t>YN-KGVW2424</t>
  </si>
  <si>
    <t>YN-LCAN9005/6</t>
  </si>
  <si>
    <t>YN-LCANH1</t>
  </si>
  <si>
    <t>YN-LCANH3</t>
  </si>
  <si>
    <t>YN-LCANH4</t>
  </si>
  <si>
    <t>YN-LCANH7</t>
  </si>
  <si>
    <t>YN-LCANH8/9/11</t>
  </si>
  <si>
    <t>YN-LPP9005/6</t>
  </si>
  <si>
    <t>YN-LPP9012</t>
  </si>
  <si>
    <t>YN-LPPH1</t>
  </si>
  <si>
    <t>YN-LPPH27</t>
  </si>
  <si>
    <t>YN-LPPH3</t>
  </si>
  <si>
    <t>YN-LPPH4</t>
  </si>
  <si>
    <t>YN-LPPH7/18</t>
  </si>
  <si>
    <t>YN-LPPH8/11</t>
  </si>
  <si>
    <t>YN-PC1368</t>
  </si>
  <si>
    <t>YN-PO2171</t>
  </si>
  <si>
    <t>YN-PO2172</t>
  </si>
  <si>
    <t>YN-PO2173</t>
  </si>
  <si>
    <t>YN-PO2174</t>
  </si>
  <si>
    <t>YN-PO2175</t>
  </si>
  <si>
    <t>YN-PO2176</t>
  </si>
  <si>
    <t>YN-PO2177</t>
  </si>
  <si>
    <t>YN-PO2178</t>
  </si>
  <si>
    <t>YN-PO2179</t>
  </si>
  <si>
    <t>YN-PO2181</t>
  </si>
  <si>
    <t>YN-PO2182</t>
  </si>
  <si>
    <t>YN-PO2183</t>
  </si>
  <si>
    <t>YN-MD2292</t>
  </si>
  <si>
    <t>YN-MD2293</t>
  </si>
  <si>
    <t>202502-FEV</t>
  </si>
  <si>
    <t>YN-PF1822</t>
  </si>
  <si>
    <t>YN-PF1523</t>
  </si>
  <si>
    <t>YN-PC1372</t>
  </si>
  <si>
    <t>YN-PC1359</t>
  </si>
  <si>
    <t>YN-PC1378</t>
  </si>
  <si>
    <t>YN-AMFD1965</t>
  </si>
  <si>
    <t>CALHAS</t>
  </si>
  <si>
    <t>VL-CC2531</t>
  </si>
  <si>
    <t>VL-CC2570</t>
  </si>
  <si>
    <t>VL-CC2571</t>
  </si>
  <si>
    <t>YN-CS2465</t>
  </si>
  <si>
    <t>YN-CS2475</t>
  </si>
  <si>
    <t>YN-CS2477</t>
  </si>
  <si>
    <t>YN-CS2478</t>
  </si>
  <si>
    <t>YN-CS2481</t>
  </si>
  <si>
    <t>YN-CS2495</t>
  </si>
  <si>
    <t>VL-FA1861</t>
  </si>
  <si>
    <t>YN-FA1509</t>
  </si>
  <si>
    <t>YN-PRO2379</t>
  </si>
  <si>
    <t>YN-KG1633</t>
  </si>
  <si>
    <t>YN-KG1666</t>
  </si>
  <si>
    <t>YN-KG1691</t>
  </si>
  <si>
    <t>YN-KG1693</t>
  </si>
  <si>
    <t>YN-KG1732</t>
  </si>
  <si>
    <t>YN-KG1741</t>
  </si>
  <si>
    <t>YN-KGBZ2451</t>
  </si>
  <si>
    <t>YN-KGBZ2452</t>
  </si>
  <si>
    <t>YN-KGBZ2453</t>
  </si>
  <si>
    <t>YN-KGBZ2454</t>
  </si>
  <si>
    <t>YN-KGBZ2455</t>
  </si>
  <si>
    <t>YN-KGBZ2456</t>
  </si>
  <si>
    <t>YN-KGBZ2457</t>
  </si>
  <si>
    <t>YN-KGBZ2458</t>
  </si>
  <si>
    <t>YN-KGBZ2459</t>
  </si>
  <si>
    <t>YN-KGFD2435</t>
  </si>
  <si>
    <t>YN-KGHY2420</t>
  </si>
  <si>
    <t>YN-KGKA2449</t>
  </si>
  <si>
    <t>YN-KGKA2450</t>
  </si>
  <si>
    <t>YN-KGMA2446</t>
  </si>
  <si>
    <t>YN-KGMA2447</t>
  </si>
  <si>
    <t>YN-KGMA2448</t>
  </si>
  <si>
    <t>YN-KGNS2411</t>
  </si>
  <si>
    <t>YN-KGNS2414</t>
  </si>
  <si>
    <t>YN-KGPG2434</t>
  </si>
  <si>
    <t>YN-KGRN2090</t>
  </si>
  <si>
    <t>YN-KGRN2426</t>
  </si>
  <si>
    <t>YN-KGRN2427</t>
  </si>
  <si>
    <t>YN-KGRN2430</t>
  </si>
  <si>
    <t>YN-KGRN2431</t>
  </si>
  <si>
    <t>YN-KGRN2433</t>
  </si>
  <si>
    <t>YN-KGTY2408</t>
  </si>
  <si>
    <t>YN-KGVV2441</t>
  </si>
  <si>
    <t>YN-KGVV2442</t>
  </si>
  <si>
    <t>YN-KGVV2443</t>
  </si>
  <si>
    <t>YN-KGVV2444</t>
  </si>
  <si>
    <t>YN-KGVW2423</t>
  </si>
  <si>
    <t>YN-LCAN9012</t>
  </si>
  <si>
    <t>YN-LCANH27</t>
  </si>
  <si>
    <t>YN-PW120W9006/5</t>
  </si>
  <si>
    <t>YN-PW120W9012</t>
  </si>
  <si>
    <t>YN-PW120WH11</t>
  </si>
  <si>
    <t>YN-PW120WH4</t>
  </si>
  <si>
    <t>YN-PW120WH7</t>
  </si>
  <si>
    <t>YN-PW9006AV</t>
  </si>
  <si>
    <t>YN-PW9012AV</t>
  </si>
  <si>
    <t>YN-PWH11AV</t>
  </si>
  <si>
    <t>YN-PWH1AV</t>
  </si>
  <si>
    <t>YN-PWH27AV</t>
  </si>
  <si>
    <t>YN-PWH3AV</t>
  </si>
  <si>
    <t>YN-PWH4AV</t>
  </si>
  <si>
    <t>YN-PWH7AV</t>
  </si>
  <si>
    <t>LUMINARIAS</t>
  </si>
  <si>
    <t>BL-0691</t>
  </si>
  <si>
    <t>BL-0693</t>
  </si>
  <si>
    <t>YN-MF1481</t>
  </si>
  <si>
    <t>VL-VC2321B</t>
  </si>
  <si>
    <t>YN-PSP1803</t>
  </si>
  <si>
    <t>YN-TBA2380</t>
  </si>
  <si>
    <t>202503-MAR</t>
  </si>
  <si>
    <t>YN-ML2064</t>
  </si>
  <si>
    <t>YN-PSP1901</t>
  </si>
  <si>
    <t>YN-PSP1801</t>
  </si>
  <si>
    <t>YN-PSP1802</t>
  </si>
  <si>
    <t>YN-PR1221</t>
  </si>
  <si>
    <t>YN-PR1222</t>
  </si>
  <si>
    <t>YN-AMGM1956</t>
  </si>
  <si>
    <t>YN-L13P0697</t>
  </si>
  <si>
    <t>YN-AB9F12/16</t>
  </si>
  <si>
    <t>YN-AB9F13/19</t>
  </si>
  <si>
    <t>YN-AB9F14/22</t>
  </si>
  <si>
    <t>YN-AB9F19/27</t>
  </si>
  <si>
    <t>YN-AB9F22/32</t>
  </si>
  <si>
    <t>YN-AB9F25/38</t>
  </si>
  <si>
    <t>YN-AB9F32/44</t>
  </si>
  <si>
    <t>YN-AB9F9/13</t>
  </si>
  <si>
    <t>YN-AMIM1970</t>
  </si>
  <si>
    <t>YN-EDA806-24</t>
  </si>
  <si>
    <t>YN-CHC024</t>
  </si>
  <si>
    <t>YN-CHL2069</t>
  </si>
  <si>
    <t>YN-CHL2070</t>
  </si>
  <si>
    <t>YN-CHL2071</t>
  </si>
  <si>
    <t>YN-CHL2072</t>
  </si>
  <si>
    <t>YN-CHL2073</t>
  </si>
  <si>
    <t>YN-CHL2075</t>
  </si>
  <si>
    <t>YN-CHL2076</t>
  </si>
  <si>
    <t>YN-CHL2078</t>
  </si>
  <si>
    <t>YN-CHL2079</t>
  </si>
  <si>
    <t>YN-CHV04</t>
  </si>
  <si>
    <t>VL-FA1852</t>
  </si>
  <si>
    <t>YN-FA0599</t>
  </si>
  <si>
    <t>YN-FA0600</t>
  </si>
  <si>
    <t>YN-FA1319</t>
  </si>
  <si>
    <t>YN-FA1507</t>
  </si>
  <si>
    <t>YN-FA1510</t>
  </si>
  <si>
    <t>YN-FA1511</t>
  </si>
  <si>
    <t>YN-FA1594</t>
  </si>
  <si>
    <t>YN-KG1632</t>
  </si>
  <si>
    <t>YN-KG1651</t>
  </si>
  <si>
    <t>YN-KG1668</t>
  </si>
  <si>
    <t>YN-KG1670</t>
  </si>
  <si>
    <t>YN-KG1671</t>
  </si>
  <si>
    <t>YN-KG1674</t>
  </si>
  <si>
    <t>YN-KG1682</t>
  </si>
  <si>
    <t>YN-KG1684</t>
  </si>
  <si>
    <t>YN-KG1695</t>
  </si>
  <si>
    <t>YN-KG1702</t>
  </si>
  <si>
    <t>YN-KG1711</t>
  </si>
  <si>
    <t>YN-KG1717</t>
  </si>
  <si>
    <t>YN-KG1718</t>
  </si>
  <si>
    <t>YN-KG1734</t>
  </si>
  <si>
    <t>YN-KG1740</t>
  </si>
  <si>
    <t>YN-KG1744</t>
  </si>
  <si>
    <t>YN-24/1056BR</t>
  </si>
  <si>
    <t>YN-LF1851</t>
  </si>
  <si>
    <t>YN-LF30D1834</t>
  </si>
  <si>
    <t>YN-LF45D1835</t>
  </si>
  <si>
    <t>YN-LF60D1836</t>
  </si>
  <si>
    <t>YN-LH017</t>
  </si>
  <si>
    <t>YN-ML2057</t>
  </si>
  <si>
    <t>YN-ML2058</t>
  </si>
  <si>
    <t>YN-ML2059</t>
  </si>
  <si>
    <t>YN-ML2060</t>
  </si>
  <si>
    <t>YN-ML2063</t>
  </si>
  <si>
    <t>VL-VC2418B</t>
  </si>
  <si>
    <t>VL-VC2420F</t>
  </si>
  <si>
    <t>YN-PC1360</t>
  </si>
  <si>
    <t>YN-PC1377</t>
  </si>
  <si>
    <t>YN-PR1214</t>
  </si>
  <si>
    <t>YN-PR1230</t>
  </si>
  <si>
    <t>YN-PR1237</t>
  </si>
  <si>
    <t>YN-PS1525</t>
  </si>
  <si>
    <t>YN-PS2222V</t>
  </si>
  <si>
    <t>YN-PSP1412</t>
  </si>
  <si>
    <t>YN-SR0726</t>
  </si>
  <si>
    <t>YN-SR0727</t>
  </si>
  <si>
    <t>YN-SR0728</t>
  </si>
  <si>
    <t>YN-SR1505</t>
  </si>
  <si>
    <t>YN-TB0634</t>
  </si>
  <si>
    <t>202504-ABR</t>
  </si>
  <si>
    <t>YN-BLC2252E</t>
  </si>
  <si>
    <t>YN-BLC2253D</t>
  </si>
  <si>
    <t>YN-BLC2254P</t>
  </si>
  <si>
    <t>YN-BLC2255E</t>
  </si>
  <si>
    <t>YN-BLC2256D</t>
  </si>
  <si>
    <t>YN-BLC2257P</t>
  </si>
  <si>
    <t>YN-BLC2258P</t>
  </si>
  <si>
    <t>YN-BLC2263D</t>
  </si>
  <si>
    <t>YN-BLC2264E</t>
  </si>
  <si>
    <t>YN-BLC2272E</t>
  </si>
  <si>
    <t>YN-BLC2273D</t>
  </si>
  <si>
    <t>YN-BLC2280P</t>
  </si>
  <si>
    <t>YN-BLC2283P</t>
  </si>
  <si>
    <t>YN-BLC2284P</t>
  </si>
  <si>
    <t>YN-BLC2285P</t>
  </si>
  <si>
    <t>YN-BLC2506E</t>
  </si>
  <si>
    <t>YN-BLC2507D</t>
  </si>
  <si>
    <t>YN-BLC2508E</t>
  </si>
  <si>
    <t>YN-BLC2509D</t>
  </si>
  <si>
    <t>YN-BLC2510E</t>
  </si>
  <si>
    <t>YN-BLC2511D</t>
  </si>
  <si>
    <t>YN-BLC2512P</t>
  </si>
  <si>
    <t>YN-BLC2513P</t>
  </si>
  <si>
    <t>YN-BLC2514P</t>
  </si>
  <si>
    <t>YN-BLC2515P</t>
  </si>
  <si>
    <t>YN-BLC2516P</t>
  </si>
  <si>
    <t>YN-BLC2517P</t>
  </si>
  <si>
    <t>YN-BLC2518P</t>
  </si>
  <si>
    <t>YN-BLC2519P</t>
  </si>
  <si>
    <t>YN-BLC2520P</t>
  </si>
  <si>
    <t>YN-BLC2521P</t>
  </si>
  <si>
    <t>YN-BLC2522P</t>
  </si>
  <si>
    <t>YN-BLC2523P</t>
  </si>
  <si>
    <t>YN-BLC2524P</t>
  </si>
  <si>
    <t>VL-CC2529</t>
  </si>
  <si>
    <t>VL-CC2530</t>
  </si>
  <si>
    <t>VL-CC2553</t>
  </si>
  <si>
    <t>VL-CC2554</t>
  </si>
  <si>
    <t>VL-CC2555</t>
  </si>
  <si>
    <t>VL-CC2556</t>
  </si>
  <si>
    <t>VL-CC2557</t>
  </si>
  <si>
    <t>VL-CC2558</t>
  </si>
  <si>
    <t>VL-CC2559</t>
  </si>
  <si>
    <t>VL-CC2560</t>
  </si>
  <si>
    <t>VL-CC2561</t>
  </si>
  <si>
    <t>VL-CC2565</t>
  </si>
  <si>
    <t>VL-CC2566</t>
  </si>
  <si>
    <t>VL-CC2567</t>
  </si>
  <si>
    <t>VL-CC2568</t>
  </si>
  <si>
    <t>VL-CC2569</t>
  </si>
  <si>
    <t>YN-CAFD2580</t>
  </si>
  <si>
    <t>YN-CAFD2581</t>
  </si>
  <si>
    <t>YN-CAFD2582</t>
  </si>
  <si>
    <t>YN-CAJP2592</t>
  </si>
  <si>
    <t>YN-CAJP2593</t>
  </si>
  <si>
    <t>YN-CANS2594</t>
  </si>
  <si>
    <t>YN-CART2595</t>
  </si>
  <si>
    <t>YN-CART2596</t>
  </si>
  <si>
    <t>YN-CART2597</t>
  </si>
  <si>
    <t>YN-CAVV2604</t>
  </si>
  <si>
    <t>YN-CAVV2605</t>
  </si>
  <si>
    <t>YN-FA1595</t>
  </si>
  <si>
    <t>YN-PRO2575</t>
  </si>
  <si>
    <t>YN-KGVV2445</t>
  </si>
  <si>
    <t>YN-12/H19T</t>
  </si>
  <si>
    <t>YN-MDMC2498</t>
  </si>
  <si>
    <t>YN-MDMS2499</t>
  </si>
  <si>
    <t>202405-MAI2</t>
  </si>
  <si>
    <t>202406-JUN3</t>
  </si>
  <si>
    <t>202407-JUL4</t>
  </si>
  <si>
    <t>202408-AGO5</t>
  </si>
  <si>
    <t>202409-SET6</t>
  </si>
  <si>
    <t>202410-OUT7</t>
  </si>
  <si>
    <t>202411-NOV8</t>
  </si>
  <si>
    <t>202412-DEZ9</t>
  </si>
  <si>
    <t>202501-JAN10</t>
  </si>
  <si>
    <t>202502-FEV11</t>
  </si>
  <si>
    <t>202503-MAR12</t>
  </si>
  <si>
    <t>202504-ABR13</t>
  </si>
  <si>
    <t>YN-CAHY2588</t>
  </si>
  <si>
    <t>YN-CATO2599</t>
  </si>
  <si>
    <t>YN-CABYD2603</t>
  </si>
  <si>
    <t>YN-CAHY2591</t>
  </si>
  <si>
    <t>YN-CAHD2583</t>
  </si>
  <si>
    <t>YN-CAHD2585</t>
  </si>
  <si>
    <t>YN-CAHD2584</t>
  </si>
  <si>
    <t>YN-CATO2598</t>
  </si>
  <si>
    <t>YN-CATO2600</t>
  </si>
  <si>
    <t>YN-CAVW2601</t>
  </si>
  <si>
    <t>YN-CAHD2586</t>
  </si>
  <si>
    <t>YN-CABYD2602</t>
  </si>
  <si>
    <t>YN-PR2612</t>
  </si>
  <si>
    <t>YN-PR2613</t>
  </si>
  <si>
    <t>MÉDIA DIÁRIA</t>
  </si>
  <si>
    <t>ESTOQUE MÍNIMO</t>
  </si>
  <si>
    <t>ESTOQUE SEGURANÇA</t>
  </si>
  <si>
    <t>COMPRA</t>
  </si>
  <si>
    <t>ESTOQUE TOTAL2</t>
  </si>
  <si>
    <t>AR CONDICIONADOS</t>
  </si>
  <si>
    <t>YN-ARC2305</t>
  </si>
  <si>
    <t>YN-ARC2306</t>
  </si>
  <si>
    <t>YN-BLC2249E</t>
  </si>
  <si>
    <t>YN-BLC2250D</t>
  </si>
  <si>
    <t>YN-BLC2265E</t>
  </si>
  <si>
    <t>YN-BLC2266D</t>
  </si>
  <si>
    <t>YN-BLC2269E</t>
  </si>
  <si>
    <t>YN-BLC2270D</t>
  </si>
  <si>
    <t>YN-BLC2282P</t>
  </si>
  <si>
    <t>YN-BLC2286P</t>
  </si>
  <si>
    <t>YN-BLC2310P</t>
  </si>
  <si>
    <t>YN-BLC2311P</t>
  </si>
  <si>
    <t>YN-BLC2312P</t>
  </si>
  <si>
    <t>YN-BLC2314P</t>
  </si>
  <si>
    <t>YN-BLC2315P</t>
  </si>
  <si>
    <t>YN-BLC2316P</t>
  </si>
  <si>
    <t>YN-BLC2317P</t>
  </si>
  <si>
    <t>YN-BLC2503P</t>
  </si>
  <si>
    <t>VL-CC2532</t>
  </si>
  <si>
    <t>VL-CC2536</t>
  </si>
  <si>
    <t>VL-CC2537</t>
  </si>
  <si>
    <t>VL-CC2538</t>
  </si>
  <si>
    <t>VL-CC2539</t>
  </si>
  <si>
    <t>VL-CC2540</t>
  </si>
  <si>
    <t>VL-CC2541</t>
  </si>
  <si>
    <t>VL-CC2542</t>
  </si>
  <si>
    <t>VL-CC2543</t>
  </si>
  <si>
    <t>VL-CC2548</t>
  </si>
  <si>
    <t>VL-CC2550</t>
  </si>
  <si>
    <t>VL-CC2552</t>
  </si>
  <si>
    <t>VL-CC2562</t>
  </si>
  <si>
    <t>VL-CC2563</t>
  </si>
  <si>
    <t>YN-PRO2576</t>
  </si>
  <si>
    <t>VL-VC2622B</t>
  </si>
  <si>
    <t>YN-PR2614</t>
  </si>
  <si>
    <t>YN-PO2180</t>
  </si>
  <si>
    <t>YN-RADSBR2502</t>
  </si>
  <si>
    <t>YN-RADSPA2500</t>
  </si>
  <si>
    <t>YN-RADSPO2501</t>
  </si>
  <si>
    <t>202505-MAI</t>
  </si>
  <si>
    <t>OK</t>
  </si>
  <si>
    <t>SIM</t>
  </si>
  <si>
    <t>ok</t>
  </si>
  <si>
    <t>item bloqueado para validação</t>
  </si>
  <si>
    <t>sem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</si>
</sst>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Segoe UI Semibold"/>
      <family val="2"/>
    </font>
    <font>
      <sz val="9"/>
      <color theme="1"/>
      <name val="Segoe UI Semibold"/>
      <family val="2"/>
    </font>
    <font>
      <b/>
      <sz val="8"/>
      <color theme="1"/>
      <name val="Segoe UI Semibold"/>
      <family val="2"/>
    </font>
    <font>
      <b/>
      <sz val="8"/>
      <color theme="0"/>
      <name val="Segoe UI Semibold"/>
      <family val="2"/>
    </font>
    <font>
      <sz val="8"/>
      <color theme="1"/>
      <name val="Segoe UI Semibold"/>
      <family val="2"/>
    </font>
    <font>
      <b/>
      <sz val="8"/>
      <color rgb="FF00B050"/>
      <name val="Segoe UI Semibold"/>
      <family val="2"/>
    </font>
    <font>
      <sz val="8"/>
      <color rgb="FF002060"/>
      <name val="Segoe UI Semibold"/>
      <family val="2"/>
    </font>
    <font>
      <b/>
      <sz val="8"/>
      <color theme="8"/>
      <name val="Segoe UI Semibold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9" tint="0.59999389629810485"/>
      <name val="Segoe UI Semibold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F7FFF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4ACEA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center" vertical="center" wrapText="1"/>
    </xf>
    <xf numFmtId="0" fontId="19" fillId="0" borderId="0" xfId="0" applyFont="1"/>
    <xf numFmtId="0" fontId="19" fillId="34" borderId="0" xfId="0" applyFont="1" applyFill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2" fontId="19" fillId="34" borderId="0" xfId="0" applyNumberFormat="1" applyFont="1" applyFill="1" applyAlignment="1">
      <alignment horizontal="center"/>
    </xf>
    <xf numFmtId="2" fontId="19" fillId="34" borderId="12" xfId="0" applyNumberFormat="1" applyFont="1" applyFill="1" applyBorder="1" applyAlignment="1">
      <alignment horizontal="center"/>
    </xf>
    <xf numFmtId="2" fontId="19" fillId="34" borderId="15" xfId="0" applyNumberFormat="1" applyFont="1" applyFill="1" applyBorder="1" applyAlignment="1">
      <alignment horizontal="center"/>
    </xf>
    <xf numFmtId="2" fontId="19" fillId="34" borderId="13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39" borderId="0" xfId="0" applyFont="1" applyFill="1" applyAlignment="1">
      <alignment horizontal="center" vertical="center" wrapText="1"/>
    </xf>
    <xf numFmtId="10" fontId="19" fillId="34" borderId="10" xfId="0" applyNumberFormat="1" applyFont="1" applyFill="1" applyBorder="1" applyAlignment="1">
      <alignment horizontal="center"/>
    </xf>
    <xf numFmtId="1" fontId="19" fillId="34" borderId="0" xfId="0" applyNumberFormat="1" applyFont="1" applyFill="1" applyAlignment="1">
      <alignment horizontal="center"/>
    </xf>
    <xf numFmtId="8" fontId="19" fillId="34" borderId="0" xfId="0" applyNumberFormat="1" applyFont="1" applyFill="1" applyAlignment="1">
      <alignment horizontal="center"/>
    </xf>
    <xf numFmtId="10" fontId="19" fillId="34" borderId="0" xfId="0" applyNumberFormat="1" applyFont="1" applyFill="1" applyAlignment="1">
      <alignment horizontal="center"/>
    </xf>
    <xf numFmtId="10" fontId="19" fillId="34" borderId="11" xfId="0" applyNumberFormat="1" applyFont="1" applyFill="1" applyBorder="1" applyAlignment="1">
      <alignment horizontal="center"/>
    </xf>
    <xf numFmtId="2" fontId="19" fillId="34" borderId="10" xfId="0" applyNumberFormat="1" applyFont="1" applyFill="1" applyBorder="1" applyAlignment="1">
      <alignment horizontal="center"/>
    </xf>
    <xf numFmtId="0" fontId="19" fillId="43" borderId="0" xfId="0" applyFont="1" applyFill="1" applyAlignment="1">
      <alignment horizontal="center"/>
    </xf>
    <xf numFmtId="0" fontId="20" fillId="40" borderId="0" xfId="0" applyFont="1" applyFill="1" applyAlignment="1">
      <alignment horizontal="center" vertical="center" wrapText="1"/>
    </xf>
    <xf numFmtId="0" fontId="20" fillId="42" borderId="0" xfId="0" applyFont="1" applyFill="1" applyAlignment="1">
      <alignment horizontal="center" vertical="center" wrapText="1"/>
    </xf>
    <xf numFmtId="2" fontId="19" fillId="45" borderId="0" xfId="0" applyNumberFormat="1" applyFont="1" applyFill="1" applyAlignment="1">
      <alignment horizontal="center"/>
    </xf>
    <xf numFmtId="0" fontId="19" fillId="46" borderId="13" xfId="0" applyFont="1" applyFill="1" applyBorder="1" applyAlignment="1">
      <alignment horizontal="center"/>
    </xf>
    <xf numFmtId="0" fontId="19" fillId="46" borderId="14" xfId="0" applyFont="1" applyFill="1" applyBorder="1" applyAlignment="1">
      <alignment horizontal="center"/>
    </xf>
    <xf numFmtId="2" fontId="19" fillId="47" borderId="13" xfId="0" applyNumberFormat="1" applyFont="1" applyFill="1" applyBorder="1" applyAlignment="1">
      <alignment horizontal="center"/>
    </xf>
    <xf numFmtId="0" fontId="19" fillId="48" borderId="11" xfId="0" applyFont="1" applyFill="1" applyBorder="1" applyAlignment="1">
      <alignment horizontal="center"/>
    </xf>
    <xf numFmtId="0" fontId="21" fillId="33" borderId="0" xfId="0" applyFont="1" applyFill="1" applyAlignment="1">
      <alignment horizontal="center" vertical="center" wrapText="1"/>
    </xf>
    <xf numFmtId="0" fontId="20" fillId="36" borderId="0" xfId="0" applyFont="1" applyFill="1" applyAlignment="1">
      <alignment horizontal="center" vertical="center" wrapText="1"/>
    </xf>
    <xf numFmtId="0" fontId="20" fillId="37" borderId="0" xfId="0" applyFont="1" applyFill="1" applyAlignment="1">
      <alignment horizontal="center" vertical="center" wrapText="1"/>
    </xf>
    <xf numFmtId="0" fontId="23" fillId="38" borderId="0" xfId="0" applyFont="1" applyFill="1" applyAlignment="1">
      <alignment horizontal="center" vertical="center" wrapText="1"/>
    </xf>
    <xf numFmtId="0" fontId="24" fillId="41" borderId="0" xfId="0" applyFont="1" applyFill="1" applyAlignment="1">
      <alignment horizontal="center" vertical="center" wrapText="1"/>
    </xf>
    <xf numFmtId="0" fontId="22" fillId="0" borderId="0" xfId="0" applyFont="1"/>
    <xf numFmtId="0" fontId="22" fillId="43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19" fillId="43" borderId="10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25" fillId="44" borderId="11" xfId="0" applyFont="1" applyFill="1" applyBorder="1" applyAlignment="1">
      <alignment horizontal="center" vertical="center" wrapText="1"/>
    </xf>
    <xf numFmtId="0" fontId="22" fillId="43" borderId="10" xfId="0" applyFont="1" applyFill="1" applyBorder="1" applyAlignment="1">
      <alignment horizontal="center"/>
    </xf>
    <xf numFmtId="0" fontId="28" fillId="49" borderId="0" xfId="0" applyFont="1" applyFill="1" applyAlignment="1">
      <alignment horizontal="center" vertical="center" wrapText="1"/>
    </xf>
    <xf numFmtId="164" fontId="19" fillId="50" borderId="16" xfId="0" applyNumberFormat="1" applyFont="1" applyFill="1" applyBorder="1" applyAlignment="1">
      <alignment horizontal="center"/>
    </xf>
    <xf numFmtId="164" fontId="19" fillId="50" borderId="0" xfId="0" applyNumberFormat="1" applyFont="1" applyFill="1" applyAlignment="1">
      <alignment horizontal="center"/>
    </xf>
    <xf numFmtId="164" fontId="19" fillId="51" borderId="0" xfId="0" applyNumberFormat="1" applyFont="1" applyFill="1" applyAlignment="1">
      <alignment horizontal="center"/>
    </xf>
    <xf numFmtId="0" fontId="22" fillId="34" borderId="10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5">
    <dxf>
      <fill>
        <patternFill>
          <bgColor rgb="FFFF7D7D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64" formatCode="0.0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outline="0">
        <right style="medium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rgb="FFA4ACEA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outline="0">
        <left style="medium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outline="0">
        <right style="hair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>
        <left style="hair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outline="0">
        <right style="hair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2" formatCode="&quot;R$&quot;\ #,##0.00;[Red]\-&quot;R$&quot;\ #,##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Semibold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Segoe UI Semibold"/>
        <family val="2"/>
        <scheme val="none"/>
      </font>
      <fill>
        <patternFill patternType="solid">
          <fgColor indexed="64"/>
          <bgColor rgb="FF3F7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A4ACEA"/>
      <color rgb="FFB4A5E9"/>
      <color rgb="FFCBA9E5"/>
      <color rgb="FFFF7D7D"/>
      <color rgb="FF3F7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73A04-3EFE-4F52-AA6E-C4AC3C8DBFCB}" name="Tabela1" displayName="Tabela1" ref="A1:BH1336" totalsRowShown="0" headerRowDxfId="64" dataDxfId="63">
  <autoFilter ref="A1:BH1336" xr:uid="{41873A04-3EFE-4F52-AA6E-C4AC3C8DBFCB}"/>
  <sortState xmlns:xlrd2="http://schemas.microsoft.com/office/spreadsheetml/2017/richdata2" ref="A2:BH1336">
    <sortCondition descending="1" ref="AZ1:AZ1336"/>
  </sortState>
  <tableColumns count="60">
    <tableColumn id="1" xr3:uid="{EAC9960B-0557-4F8A-A66D-CAD60E6D92E2}" name="GRUPO | ITEM" dataDxfId="62"/>
    <tableColumn id="2" xr3:uid="{0DA89C54-8892-4E50-881E-BAC937732B03}" name="ITEM" dataDxfId="61"/>
    <tableColumn id="3" xr3:uid="{24585A6B-9E95-475B-856F-BE26926D059A}" name="U/CX" dataDxfId="60"/>
    <tableColumn id="4" xr3:uid="{44280753-5E8E-4F24-88AD-7B6454DFACE6}" name="ABC FAT" dataDxfId="59"/>
    <tableColumn id="5" xr3:uid="{AAF5ACD4-1591-4EA0-AB29-7B7850D5EA73}" name="202406-JUN" dataDxfId="58"/>
    <tableColumn id="6" xr3:uid="{7510CB80-0F06-469A-A1CE-29EF6CAF43E5}" name="202407-JUL" dataDxfId="57"/>
    <tableColumn id="7" xr3:uid="{D49BD788-6C84-4D0C-9955-00C658E5C937}" name="202408-AGO" dataDxfId="56"/>
    <tableColumn id="8" xr3:uid="{86811B5D-8CA6-4F8D-BB64-B585A28A9AF7}" name="202409-SET" dataDxfId="55"/>
    <tableColumn id="9" xr3:uid="{B2E0BD25-811B-4453-9D9B-75D052AB12A3}" name="202410-OUT" dataDxfId="54"/>
    <tableColumn id="10" xr3:uid="{AB8E6B49-8457-4FBC-8356-032F497B75AD}" name="202411-NOV" dataDxfId="53"/>
    <tableColumn id="11" xr3:uid="{FF338A66-B3EC-4E02-8F07-6595FE299A36}" name="202412-DEZ" dataDxfId="52"/>
    <tableColumn id="12" xr3:uid="{9A3B21D3-FECF-4ECC-81D0-A6D755BBACD3}" name="202501-JAN" dataDxfId="51"/>
    <tableColumn id="13" xr3:uid="{6DD69766-9F74-44D7-BF9B-3C6C04BFC871}" name="202502-FEV" dataDxfId="50"/>
    <tableColumn id="14" xr3:uid="{68942757-4612-4660-BFCB-015EE340A128}" name="202503-MAR" dataDxfId="49"/>
    <tableColumn id="15" xr3:uid="{7AF0C6C0-2C3F-4214-B3EC-A5D31FA23740}" name="202504-ABR" dataDxfId="48"/>
    <tableColumn id="16" xr3:uid="{C2E4DC0A-CAEA-49CC-AF35-D22BE8CBEC47}" name="202505-MAI" dataDxfId="47"/>
    <tableColumn id="17" xr3:uid="{C991B5D6-3E0D-4720-8DB3-1BEDC5C0D044}" name="202405-MAI2" dataDxfId="46"/>
    <tableColumn id="18" xr3:uid="{C9DE3D32-9C70-44B7-8F77-D402D142636F}" name="202406-JUN3" dataDxfId="45"/>
    <tableColumn id="19" xr3:uid="{F6AFF44F-57C2-43C9-B14F-67FDE61AFD8B}" name="202407-JUL4" dataDxfId="44"/>
    <tableColumn id="20" xr3:uid="{15C4DA82-C860-4529-93CB-A6FB6F3CEB3B}" name="202408-AGO5" dataDxfId="43"/>
    <tableColumn id="21" xr3:uid="{3E429E01-0BEB-4682-89C3-FAD8A11EA4DC}" name="202409-SET6" dataDxfId="42"/>
    <tableColumn id="22" xr3:uid="{A9B89752-6A2B-43BB-93ED-1986533EEC3B}" name="202410-OUT7" dataDxfId="41"/>
    <tableColumn id="23" xr3:uid="{632FE848-B78E-4DE7-AAC3-39EDDF61FCE8}" name="202411-NOV8" dataDxfId="40"/>
    <tableColumn id="24" xr3:uid="{5D586865-FE48-4FF5-A65C-E90BF8AF104F}" name="202412-DEZ9" dataDxfId="39"/>
    <tableColumn id="25" xr3:uid="{0ACDD851-0421-46C3-BF5D-F2A194D9B872}" name="202501-JAN10" dataDxfId="38"/>
    <tableColumn id="26" xr3:uid="{193953E6-7DA6-4009-8A9C-163773E550B9}" name="202502-FEV11" dataDxfId="37"/>
    <tableColumn id="27" xr3:uid="{9F073C22-EE64-47A4-AFEB-9640346FC9B5}" name="202503-MAR12" dataDxfId="36"/>
    <tableColumn id="28" xr3:uid="{1C940A71-3DE0-492B-A14E-D5D6D0DE8C78}" name="202504-ABR13" dataDxfId="35"/>
    <tableColumn id="29" xr3:uid="{BF9462AA-6624-4212-B510-3C10CFBCDCC1}" name="FATURAMENTO" dataDxfId="34"/>
    <tableColumn id="30" xr3:uid="{48B0E048-F7EE-4AF7-99D6-1FADCA5A94A6}" name="MÉDIA PADRÃO" dataDxfId="33"/>
    <tableColumn id="31" xr3:uid="{CE500360-06B2-4115-BE08-74FF77F0F567}" name="MÉDIA &gt;30%" dataDxfId="32"/>
    <tableColumn id="32" xr3:uid="{FF4A0FC4-2175-48D0-9BA8-425607E995F8}" name="QTD GARANTIA" dataDxfId="31"/>
    <tableColumn id="33" xr3:uid="{83D4DFCF-D45F-4AB1-96A2-2DA90145059E}" name="ESTOQUE RJ" dataDxfId="30"/>
    <tableColumn id="34" xr3:uid="{36066083-B905-487B-BBCF-1DEAAC9EF69C}" name="ESTOQUE SC" dataDxfId="29"/>
    <tableColumn id="35" xr3:uid="{09885647-BC1A-429B-8BD0-78F15689AFEF}" name="ESTOQUE TOTAL" dataDxfId="28"/>
    <tableColumn id="36" xr3:uid="{6B310315-EB49-4135-912C-3DAAB8F30F34}" name="QTD CONTAINER" dataDxfId="27"/>
    <tableColumn id="37" xr3:uid="{18AF6B99-0194-48F0-B2B5-5336D5E728B5}" name="QTD FÁBRICA" dataDxfId="26"/>
    <tableColumn id="38" xr3:uid="{6C9F2664-C0DF-4D8D-87CB-AA3148CDB555}" name="TRÂNSITO TOTAL" dataDxfId="25"/>
    <tableColumn id="39" xr3:uid="{38F95F8E-40D7-4E45-935E-2BAB337E9E1B}" name="MÊS RJ" dataDxfId="24"/>
    <tableColumn id="40" xr3:uid="{6A2093D3-E0E2-45CD-87C5-78B3D056406E}" name="MÊS SC" dataDxfId="23"/>
    <tableColumn id="41" xr3:uid="{E5C13026-D5CF-4337-9D73-B80B508729AC}" name="MÊS CONTAINER" dataDxfId="22"/>
    <tableColumn id="42" xr3:uid="{188004DA-5BF9-4EA2-8E63-8E2FD3A6B7C3}" name="MÊS FÁBRICA" dataDxfId="21"/>
    <tableColumn id="43" xr3:uid="{F6C2CBEA-BC77-494D-9DC5-A70DC3896EF9}" name="MÊS TOTAL" dataDxfId="20"/>
    <tableColumn id="44" xr3:uid="{1F426D68-485E-417E-96DA-931AA0E366F5}" name="MÊS RJ (30%)" dataDxfId="19"/>
    <tableColumn id="45" xr3:uid="{0016F955-3D24-4098-AB52-36DEDDE5037D}" name="MÊS SC (30%)" dataDxfId="18"/>
    <tableColumn id="46" xr3:uid="{32947985-8D0B-44A9-B300-B232AA07DCC0}" name="MÊS CONTAINER (30%)" dataDxfId="17"/>
    <tableColumn id="47" xr3:uid="{A21FA6DE-D3D7-4489-BEB1-CC6FE23413CD}" name="MÊS FÁBRICA (30%)" dataDxfId="16"/>
    <tableColumn id="48" xr3:uid="{8DB8CCBD-3A15-4B1D-A60F-DC01E3A3A3B7}" name="MÊS TOTAL (30%)" dataDxfId="15"/>
    <tableColumn id="49" xr3:uid="{6912386E-C467-4252-A166-0B655667AA89}" name="MÊS COMPRA AJUSTADO (30%)" dataDxfId="14">
      <calculatedColumnFormula>IFERROR(AZ2/AVERAGE(AD2:AE2),0)</calculatedColumnFormula>
    </tableColumn>
    <tableColumn id="50" xr3:uid="{81FB81E1-3BB7-47DB-A46B-6E6B7A0115F4}" name="COMPRA PADRÃO" dataDxfId="13">
      <calculatedColumnFormula>IF(OR(AND(Tabela1[[#This Row],[GRUPO | ITEM]]="PALHETAS",MID(Tabela1[[#This Row],[ITEM]],1,5)&lt;&gt;"YN-PC"),AND(Tabela1[[#This Row],[GRUPO | ITEM]]="PALHETAS",MID(Tabela1[[#This Row],[ITEM]],1,5)&lt;&gt;"YN-PF"))=TRUE,0,
IF(
ROUNDUP(
IF(
IF(D2="A",13-SUM(AM2:AP2),IF(D2="B",11-SUM(AM2:AP2),IF(D2="C",7-SUM(AM2:AP2))))
&lt;0,0,
IF(D2="A",13-SUM(AM2:AP2),IF(D2="B",11-SUM(AM2:AP2),IF(D2="C",7-SUM(AM2:AP2)))))
*AD2/C2,0)
*C2
=0,0,
ROUNDUP(
IF(
IF(D2="A",13-SUM(AM2:AP2),IF(D2="B",11-SUM(AM2:AP2),IF(D2="C",7-SUM(AM2:AP2))))
&lt;0,0,
IF(D2="A",13-SUM(AM2:AP2),IF(D2="B",11-SUM(AM2:AP2),IF(D2="C",7-SUM(AM2:AP2)))))
*AD2/C2,0)
*C2)
)</calculatedColumnFormula>
    </tableColumn>
    <tableColumn id="51" xr3:uid="{03855D51-40E1-4683-B41B-00E30E0A4979}" name="COMPRA &gt;30%" dataDxfId="12">
      <calculatedColumnFormula>IF(OR(AND(Tabela1[[#This Row],[GRUPO | ITEM]]="PALHETAS",MID(Tabela1[[#This Row],[ITEM]],1,5)&lt;&gt;"YN-PC"),AND(Tabela1[[#This Row],[GRUPO | ITEM]]="PALHETAS",MID(Tabela1[[#This Row],[ITEM]],1,5)&lt;&gt;"YN-PF"))=TRUE,0,
IF(
ROUNDUP(
IF(
IF(D2="A",13-SUM(AR2:AU2),IF(D2="B",11-SUM(AR2:AU2),IF(D2="C",7-SUM(AR2:AU2))))
&lt;0,0,
IF(D2="A",13-SUM(AR2:AU2),IF(D2="B",11-SUM(AR2:AU2),IF(D2="C",7-SUM(AR2:AU2)))))
*AE2/C2,0)
*C2
=0,0,
ROUNDUP(
IF(
IF(D2="A",13-SUM(AR2:AU2),IF(D2="B",11-SUM(AR2:AU2),IF(D2="C",7-SUM(AR2:AU2))))
&lt;0,0,
IF(D2="A",13-SUM(AR2:AU2),IF(D2="B",11-SUM(AR2:AU2),IF(D2="C",7-SUM(AR2:AU2)))))
*AE2/C2,0)
*C2)
)</calculatedColumnFormula>
    </tableColumn>
    <tableColumn id="52" xr3:uid="{2936C91C-B3C6-4DE8-AA98-64808A0AF213}" name="COMPRA AJUSTADA" dataDxfId="11">
      <calculatedColumnFormula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+IFERROR(BA2*C2,0),
IFERROR(AVERAGEIF(Tabela1[[#This Row],[COMPRA PADRÃO]:[COMPRA &gt;30%]],"&gt;"&amp;0,Tabela1[[#This Row],[COMPRA PADRÃO]:[COMPRA &gt;30%]]),
0))/Tabela1[[#This Row],[U/CX]],0)*Tabela1[[#This Row],[U/CX]]</calculatedColumnFormula>
    </tableColumn>
    <tableColumn id="53" xr3:uid="{D58F369A-F032-4C42-880D-5D76DD0C7505}" name="AJUSTE MANUAL CXs" dataDxfId="10"/>
    <tableColumn id="55" xr3:uid="{883E096A-5867-491F-AB54-FE1914A9D3BF}" name="INCLUIR MESES ATRASO?" dataDxfId="9"/>
    <tableColumn id="56" xr3:uid="{72308871-1DA6-4B8B-B987-9743A9158501}" name="OBSERVAÇÃO" dataDxfId="8"/>
    <tableColumn id="54" xr3:uid="{DE7D1A55-C2B5-43B5-B9C3-B44341DD2A50}" name="MÉDIA DIÁRIA" dataDxfId="7"/>
    <tableColumn id="59" xr3:uid="{A3BF86D9-91D4-48C5-B2CB-37F51DA50B5D}" name="ESTOQUE MÍNIMO" dataDxfId="6"/>
    <tableColumn id="60" xr3:uid="{222F8AE5-CDE6-4300-94E9-4771201E3CB8}" name="ESTOQUE SEGURANÇA" dataDxfId="5"/>
    <tableColumn id="57" xr3:uid="{B702C3D7-3163-4B76-A13D-B8532763558B}" name="ESTOQUE TOTAL2" dataDxfId="4"/>
    <tableColumn id="58" xr3:uid="{A6E50950-E2E4-4E50-BEE9-06B7E0EB3AC2}" name="COMPRA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BK1336"/>
  <sheetViews>
    <sheetView tabSelected="1" workbookViewId="0">
      <pane ySplit="1" topLeftCell="A94" activePane="bottomLeft" state="frozen"/>
      <selection pane="bottomLeft" activeCell="B258" sqref="B258"/>
    </sheetView>
  </sheetViews>
  <sheetFormatPr defaultColWidth="5.85546875" defaultRowHeight="12" x14ac:dyDescent="0.2"/>
  <cols>
    <col min="1" max="1" width="20" style="34" bestFit="1" customWidth="1"/>
    <col min="2" max="2" width="13.5703125" style="34" customWidth="1"/>
    <col min="3" max="3" width="9.42578125" style="11" customWidth="1"/>
    <col min="4" max="4" width="7.140625" style="34" bestFit="1" customWidth="1"/>
    <col min="5" max="5" width="7.7109375" style="11" customWidth="1"/>
    <col min="6" max="6" width="7.5703125" style="11" customWidth="1"/>
    <col min="7" max="8" width="7.7109375" style="11" customWidth="1"/>
    <col min="9" max="9" width="7.42578125" style="11" customWidth="1"/>
    <col min="10" max="10" width="7.140625" style="11" customWidth="1"/>
    <col min="11" max="12" width="7.42578125" style="11" customWidth="1"/>
    <col min="13" max="16" width="7.7109375" style="11" customWidth="1"/>
    <col min="17" max="28" width="7.85546875" style="11" customWidth="1"/>
    <col min="29" max="29" width="13.5703125" style="11" customWidth="1"/>
    <col min="30" max="30" width="12.42578125" style="11" customWidth="1"/>
    <col min="31" max="31" width="6.7109375" style="11" customWidth="1"/>
    <col min="32" max="32" width="7.5703125" style="34" customWidth="1"/>
    <col min="33" max="35" width="7" style="34" customWidth="1"/>
    <col min="36" max="36" width="7.7109375" style="34" customWidth="1"/>
    <col min="37" max="37" width="7.28515625" style="34" customWidth="1"/>
    <col min="38" max="38" width="8.28515625" style="34" customWidth="1"/>
    <col min="39" max="40" width="6.42578125" style="34" customWidth="1"/>
    <col min="41" max="41" width="9.5703125" style="34" customWidth="1"/>
    <col min="42" max="42" width="7.28515625" style="34" customWidth="1"/>
    <col min="43" max="43" width="9.140625" style="34" customWidth="1"/>
    <col min="44" max="48" width="6.42578125" style="11" customWidth="1"/>
    <col min="49" max="49" width="13.42578125" style="11" customWidth="1"/>
    <col min="50" max="50" width="12" style="34" bestFit="1" customWidth="1"/>
    <col min="51" max="51" width="8" style="34" bestFit="1" customWidth="1"/>
    <col min="52" max="52" width="8.42578125" style="34" customWidth="1"/>
    <col min="53" max="53" width="10.85546875" style="34" customWidth="1"/>
    <col min="54" max="54" width="12.140625" style="34" customWidth="1"/>
    <col min="55" max="55" width="15.5703125" style="35" bestFit="1" customWidth="1"/>
    <col min="56" max="56" width="11.28515625" style="32" hidden="1" customWidth="1"/>
    <col min="57" max="57" width="14" style="32" hidden="1" customWidth="1"/>
    <col min="58" max="58" width="15.28515625" style="32" hidden="1" customWidth="1"/>
    <col min="59" max="59" width="13.5703125" style="32" hidden="1" customWidth="1"/>
    <col min="60" max="60" width="14.5703125" style="32" hidden="1" customWidth="1"/>
    <col min="61" max="16384" width="5.85546875" style="32"/>
  </cols>
  <sheetData>
    <row r="1" spans="1:60" ht="31.5" customHeight="1" x14ac:dyDescent="0.15">
      <c r="A1" s="27" t="s">
        <v>0</v>
      </c>
      <c r="B1" s="27" t="s">
        <v>1</v>
      </c>
      <c r="C1" s="1" t="s">
        <v>1029</v>
      </c>
      <c r="D1" s="27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1135</v>
      </c>
      <c r="N1" s="2" t="s">
        <v>1214</v>
      </c>
      <c r="O1" s="2" t="s">
        <v>1294</v>
      </c>
      <c r="P1" s="2" t="s">
        <v>1433</v>
      </c>
      <c r="Q1" s="12" t="s">
        <v>1362</v>
      </c>
      <c r="R1" s="12" t="s">
        <v>1363</v>
      </c>
      <c r="S1" s="12" t="s">
        <v>1364</v>
      </c>
      <c r="T1" s="12" t="s">
        <v>1365</v>
      </c>
      <c r="U1" s="12" t="s">
        <v>1366</v>
      </c>
      <c r="V1" s="12" t="s">
        <v>1367</v>
      </c>
      <c r="W1" s="12" t="s">
        <v>1368</v>
      </c>
      <c r="X1" s="12" t="s">
        <v>1369</v>
      </c>
      <c r="Y1" s="12" t="s">
        <v>1370</v>
      </c>
      <c r="Z1" s="12" t="s">
        <v>1371</v>
      </c>
      <c r="AA1" s="12" t="s">
        <v>1372</v>
      </c>
      <c r="AB1" s="12" t="s">
        <v>1373</v>
      </c>
      <c r="AC1" s="2" t="s">
        <v>1025</v>
      </c>
      <c r="AD1" s="2" t="s">
        <v>1030</v>
      </c>
      <c r="AE1" s="2" t="s">
        <v>1034</v>
      </c>
      <c r="AF1" s="28" t="s">
        <v>1035</v>
      </c>
      <c r="AG1" s="28" t="s">
        <v>1036</v>
      </c>
      <c r="AH1" s="28" t="s">
        <v>1037</v>
      </c>
      <c r="AI1" s="28" t="s">
        <v>1026</v>
      </c>
      <c r="AJ1" s="28" t="s">
        <v>1038</v>
      </c>
      <c r="AK1" s="28" t="s">
        <v>1039</v>
      </c>
      <c r="AL1" s="28" t="s">
        <v>1027</v>
      </c>
      <c r="AM1" s="29" t="s">
        <v>11</v>
      </c>
      <c r="AN1" s="29" t="s">
        <v>12</v>
      </c>
      <c r="AO1" s="29" t="s">
        <v>13</v>
      </c>
      <c r="AP1" s="29" t="s">
        <v>14</v>
      </c>
      <c r="AQ1" s="29" t="s">
        <v>1028</v>
      </c>
      <c r="AR1" s="20" t="s">
        <v>1041</v>
      </c>
      <c r="AS1" s="20" t="s">
        <v>1042</v>
      </c>
      <c r="AT1" s="20" t="s">
        <v>1043</v>
      </c>
      <c r="AU1" s="20" t="s">
        <v>1044</v>
      </c>
      <c r="AV1" s="20" t="s">
        <v>1045</v>
      </c>
      <c r="AW1" s="21" t="s">
        <v>1046</v>
      </c>
      <c r="AX1" s="30" t="s">
        <v>1031</v>
      </c>
      <c r="AY1" s="30" t="s">
        <v>1033</v>
      </c>
      <c r="AZ1" s="30" t="s">
        <v>1032</v>
      </c>
      <c r="BA1" s="31" t="s">
        <v>1047</v>
      </c>
      <c r="BB1" s="31" t="s">
        <v>1040</v>
      </c>
      <c r="BC1" s="38" t="s">
        <v>1048</v>
      </c>
      <c r="BD1" s="40" t="s">
        <v>1388</v>
      </c>
      <c r="BE1" s="40" t="s">
        <v>1389</v>
      </c>
      <c r="BF1" s="40" t="s">
        <v>1390</v>
      </c>
      <c r="BG1" s="40" t="s">
        <v>1392</v>
      </c>
      <c r="BH1" s="40" t="s">
        <v>1391</v>
      </c>
    </row>
    <row r="2" spans="1:60" x14ac:dyDescent="0.2">
      <c r="A2" s="4" t="s">
        <v>15</v>
      </c>
      <c r="B2" s="4" t="s">
        <v>604</v>
      </c>
      <c r="C2" s="4">
        <v>3000</v>
      </c>
      <c r="D2" s="4" t="s">
        <v>20</v>
      </c>
      <c r="E2" s="5">
        <v>145300</v>
      </c>
      <c r="F2" s="4">
        <v>248000</v>
      </c>
      <c r="G2" s="4">
        <v>176600</v>
      </c>
      <c r="H2" s="4">
        <v>196400</v>
      </c>
      <c r="I2" s="4">
        <v>206450</v>
      </c>
      <c r="J2" s="4">
        <v>207978</v>
      </c>
      <c r="K2" s="4">
        <v>30000</v>
      </c>
      <c r="L2" s="4">
        <v>137230</v>
      </c>
      <c r="M2" s="4">
        <v>254400</v>
      </c>
      <c r="N2" s="4">
        <v>185050</v>
      </c>
      <c r="O2" s="4">
        <v>240600</v>
      </c>
      <c r="P2" s="4">
        <v>136900</v>
      </c>
      <c r="Q2" s="13">
        <v>0.80539219218553393</v>
      </c>
      <c r="R2" s="16">
        <v>1.3746542578252747</v>
      </c>
      <c r="S2" s="16">
        <v>0.97888686262880453</v>
      </c>
      <c r="T2" s="16">
        <v>1.0886374848261451</v>
      </c>
      <c r="U2" s="16">
        <v>1.1443442400323709</v>
      </c>
      <c r="V2" s="16">
        <v>1.152813884008004</v>
      </c>
      <c r="W2" s="16">
        <v>0.16628882151112195</v>
      </c>
      <c r="X2" s="16">
        <v>0.76066049919904222</v>
      </c>
      <c r="Y2" s="16">
        <v>1.4101292064143141</v>
      </c>
      <c r="Z2" s="16">
        <v>1.0257248806877706</v>
      </c>
      <c r="AA2" s="16">
        <v>1.333636348519198</v>
      </c>
      <c r="AB2" s="17">
        <v>0.75883132216241989</v>
      </c>
      <c r="AC2" s="15">
        <v>424655.78</v>
      </c>
      <c r="AD2" s="14">
        <v>180409</v>
      </c>
      <c r="AE2" s="14">
        <v>194082.54545454544</v>
      </c>
      <c r="AF2" s="5">
        <v>3000</v>
      </c>
      <c r="AG2" s="6">
        <v>0</v>
      </c>
      <c r="AH2" s="4">
        <v>3000</v>
      </c>
      <c r="AI2" s="23">
        <v>3000</v>
      </c>
      <c r="AJ2" s="4">
        <v>0</v>
      </c>
      <c r="AK2" s="4">
        <v>0</v>
      </c>
      <c r="AL2" s="24">
        <v>0</v>
      </c>
      <c r="AM2" s="7">
        <v>0</v>
      </c>
      <c r="AN2" s="7">
        <v>1.6628882151112197E-2</v>
      </c>
      <c r="AO2" s="8">
        <v>0</v>
      </c>
      <c r="AP2" s="9">
        <v>0</v>
      </c>
      <c r="AQ2" s="25">
        <v>1.6628882151112197E-2</v>
      </c>
      <c r="AR2" s="18">
        <v>0</v>
      </c>
      <c r="AS2" s="7">
        <v>1.5457340550506158E-2</v>
      </c>
      <c r="AT2" s="8">
        <v>0</v>
      </c>
      <c r="AU2" s="9">
        <v>0</v>
      </c>
      <c r="AV2" s="10">
        <v>1.5457340550506158E-2</v>
      </c>
      <c r="AW2" s="22">
        <f t="shared" ref="AW2:AW65" si="0">IFERROR(AZ2/AVERAGE(AD2:AE2),0)</f>
        <v>12.993617770713117</v>
      </c>
      <c r="AX2" s="5">
        <f>IF(OR(AND(Tabela1[[#This Row],[GRUPO | ITEM]]="PALHETAS",MID(Tabela1[[#This Row],[ITEM]],1,5)&lt;&gt;"YN-PC"),AND(Tabela1[[#This Row],[GRUPO | ITEM]]="PALHETAS",MID(Tabela1[[#This Row],[ITEM]],1,5)&lt;&gt;"YN-PF"))=TRUE,0,
IF(
ROUNDUP(
IF(
IF(D2="A",13-SUM(AM2:AP2),IF(D2="B",11-SUM(AM2:AP2),IF(D2="C",7-SUM(AM2:AP2))))
&lt;0,0,
IF(D2="A",13-SUM(AM2:AP2),IF(D2="B",11-SUM(AM2:AP2),IF(D2="C",7-SUM(AM2:AP2)))))
*AD2/C2,0)
*C2
=0,0,
ROUNDUP(
IF(
IF(D2="A",13-SUM(AM2:AP2),IF(D2="B",11-SUM(AM2:AP2),IF(D2="C",7-SUM(AM2:AP2))))
&lt;0,0,
IF(D2="A",13-SUM(AM2:AP2),IF(D2="B",11-SUM(AM2:AP2),IF(D2="C",7-SUM(AM2:AP2)))))
*AD2/C2,0)
*C2)
)</f>
        <v>2343000</v>
      </c>
      <c r="AY2" s="4">
        <f>IF(OR(AND(Tabela1[[#This Row],[GRUPO | ITEM]]="PALHETAS",MID(Tabela1[[#This Row],[ITEM]],1,5)&lt;&gt;"YN-PC"),AND(Tabela1[[#This Row],[GRUPO | ITEM]]="PALHETAS",MID(Tabela1[[#This Row],[ITEM]],1,5)&lt;&gt;"YN-PF"))=TRUE,0,
IF(
ROUNDUP(
IF(
IF(D2="A",13-SUM(AR2:AU2),IF(D2="B",11-SUM(AR2:AU2),IF(D2="C",7-SUM(AR2:AU2))))
&lt;0,0,
IF(D2="A",13-SUM(AR2:AU2),IF(D2="B",11-SUM(AR2:AU2),IF(D2="C",7-SUM(AR2:AU2)))))
*AE2/C2,0)
*C2
=0,0,
ROUNDUP(
IF(
IF(D2="A",13-SUM(AR2:AU2),IF(D2="B",11-SUM(AR2:AU2),IF(D2="C",7-SUM(AR2:AU2))))
&lt;0,0,
IF(D2="A",13-SUM(AR2:AU2),IF(D2="B",11-SUM(AR2:AU2),IF(D2="C",7-SUM(AR2:AU2)))))
*AE2/C2,0)
*C2)
)</f>
        <v>2523000</v>
      </c>
      <c r="AZ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+IFERROR(BA2*C2,0),
IFERROR(AVERAGEIF(Tabela1[[#This Row],[COMPRA PADRÃO]:[COMPRA &gt;30%]],"&gt;"&amp;0,Tabela1[[#This Row],[COMPRA PADRÃO]:[COMPRA &gt;30%]]),
0))/Tabela1[[#This Row],[U/CX]],0)*Tabela1[[#This Row],[U/CX]]</f>
        <v>2433000</v>
      </c>
      <c r="BA2" s="19"/>
      <c r="BB2" s="19"/>
      <c r="BC2" s="5" t="s">
        <v>1434</v>
      </c>
      <c r="BD2" s="41">
        <v>8169.4641509433959</v>
      </c>
      <c r="BE2" s="42">
        <v>1225419.6226415094</v>
      </c>
      <c r="BF2" s="42">
        <v>2336466.7471698113</v>
      </c>
      <c r="BG2" s="42">
        <v>3000</v>
      </c>
      <c r="BH2" s="43">
        <v>3558000</v>
      </c>
    </row>
    <row r="3" spans="1:60" x14ac:dyDescent="0.2">
      <c r="A3" s="4" t="s">
        <v>15</v>
      </c>
      <c r="B3" s="4" t="s">
        <v>597</v>
      </c>
      <c r="C3" s="4">
        <v>1000</v>
      </c>
      <c r="D3" s="4" t="s">
        <v>20</v>
      </c>
      <c r="E3" s="5">
        <v>63300</v>
      </c>
      <c r="F3" s="4">
        <v>111050</v>
      </c>
      <c r="G3" s="4">
        <v>71510</v>
      </c>
      <c r="H3" s="4">
        <v>70300</v>
      </c>
      <c r="I3" s="4">
        <v>88600</v>
      </c>
      <c r="J3" s="4">
        <v>85000</v>
      </c>
      <c r="K3" s="4">
        <v>18792</v>
      </c>
      <c r="L3" s="4">
        <v>60990</v>
      </c>
      <c r="M3" s="4">
        <v>52500</v>
      </c>
      <c r="N3" s="4">
        <v>80600</v>
      </c>
      <c r="O3" s="4">
        <v>65100</v>
      </c>
      <c r="P3" s="4">
        <v>99100</v>
      </c>
      <c r="Q3" s="13">
        <v>0.87628425941521071</v>
      </c>
      <c r="R3" s="16">
        <v>1.5373043761146785</v>
      </c>
      <c r="S3" s="16">
        <v>0.98993818942783118</v>
      </c>
      <c r="T3" s="16">
        <v>0.97318773202036823</v>
      </c>
      <c r="U3" s="16">
        <v>1.2265210961167088</v>
      </c>
      <c r="V3" s="16">
        <v>1.1766850244911993</v>
      </c>
      <c r="W3" s="16">
        <v>0.26014429388516019</v>
      </c>
      <c r="X3" s="16">
        <v>0.84430611345550866</v>
      </c>
      <c r="Y3" s="16">
        <v>0.72677604453868183</v>
      </c>
      <c r="Z3" s="16">
        <v>1.1157742702822431</v>
      </c>
      <c r="AA3" s="16">
        <v>0.90120229522796547</v>
      </c>
      <c r="AB3" s="17">
        <v>1.3718763050244451</v>
      </c>
      <c r="AC3" s="15">
        <v>726716.46</v>
      </c>
      <c r="AD3" s="14">
        <v>72236.833333333328</v>
      </c>
      <c r="AE3" s="14">
        <v>77095.454545454544</v>
      </c>
      <c r="AF3" s="5">
        <v>26</v>
      </c>
      <c r="AG3" s="6">
        <v>178590</v>
      </c>
      <c r="AH3" s="4">
        <v>322000</v>
      </c>
      <c r="AI3" s="23">
        <v>500590</v>
      </c>
      <c r="AJ3" s="4">
        <v>281000</v>
      </c>
      <c r="AK3" s="4">
        <v>0</v>
      </c>
      <c r="AL3" s="24">
        <v>281000</v>
      </c>
      <c r="AM3" s="7">
        <v>2.472284453222156</v>
      </c>
      <c r="AN3" s="7">
        <v>4.4575597398372482</v>
      </c>
      <c r="AO3" s="8">
        <v>3.8899822574356113</v>
      </c>
      <c r="AP3" s="9">
        <v>0</v>
      </c>
      <c r="AQ3" s="25">
        <v>10.819826450495015</v>
      </c>
      <c r="AR3" s="18">
        <v>2.3164789811921467</v>
      </c>
      <c r="AS3" s="7">
        <v>4.1766405282707391</v>
      </c>
      <c r="AT3" s="8">
        <v>3.6448322622486882</v>
      </c>
      <c r="AU3" s="9">
        <v>0</v>
      </c>
      <c r="AV3" s="10">
        <v>10.137951771711574</v>
      </c>
      <c r="AW3" s="22">
        <f t="shared" si="0"/>
        <v>2.5446606718330314</v>
      </c>
      <c r="AX3" s="5">
        <f>IF(OR(AND(Tabela1[[#This Row],[GRUPO | ITEM]]="PALHETAS",MID(Tabela1[[#This Row],[ITEM]],1,5)&lt;&gt;"YN-PC"),AND(Tabela1[[#This Row],[GRUPO | ITEM]]="PALHETAS",MID(Tabela1[[#This Row],[ITEM]],1,5)&lt;&gt;"YN-PF"))=TRUE,0,
IF(
ROUNDUP(
IF(
IF(D3="A",13-SUM(AM3:AP3),IF(D3="B",11-SUM(AM3:AP3),IF(D3="C",7-SUM(AM3:AP3))))
&lt;0,0,
IF(D3="A",13-SUM(AM3:AP3),IF(D3="B",11-SUM(AM3:AP3),IF(D3="C",7-SUM(AM3:AP3)))))
*AD3/C3,0)
*C3
=0,0,
ROUNDUP(
IF(
IF(D3="A",13-SUM(AM3:AP3),IF(D3="B",11-SUM(AM3:AP3),IF(D3="C",7-SUM(AM3:AP3))))
&lt;0,0,
IF(D3="A",13-SUM(AM3:AP3),IF(D3="B",11-SUM(AM3:AP3),IF(D3="C",7-SUM(AM3:AP3)))))
*AD3/C3,0)
*C3)
)</f>
        <v>158000</v>
      </c>
      <c r="AY3" s="4">
        <f>IF(OR(AND(Tabela1[[#This Row],[GRUPO | ITEM]]="PALHETAS",MID(Tabela1[[#This Row],[ITEM]],1,5)&lt;&gt;"YN-PC"),AND(Tabela1[[#This Row],[GRUPO | ITEM]]="PALHETAS",MID(Tabela1[[#This Row],[ITEM]],1,5)&lt;&gt;"YN-PF"))=TRUE,0,
IF(
ROUNDUP(
IF(
IF(D3="A",13-SUM(AR3:AU3),IF(D3="B",11-SUM(AR3:AU3),IF(D3="C",7-SUM(AR3:AU3))))
&lt;0,0,
IF(D3="A",13-SUM(AR3:AU3),IF(D3="B",11-SUM(AR3:AU3),IF(D3="C",7-SUM(AR3:AU3)))))
*AE3/C3,0)
*C3
=0,0,
ROUNDUP(
IF(
IF(D3="A",13-SUM(AR3:AU3),IF(D3="B",11-SUM(AR3:AU3),IF(D3="C",7-SUM(AR3:AU3))))
&lt;0,0,
IF(D3="A",13-SUM(AR3:AU3),IF(D3="B",11-SUM(AR3:AU3),IF(D3="C",7-SUM(AR3:AU3)))))
*AE3/C3,0)
*C3)
)</f>
        <v>221000</v>
      </c>
      <c r="AZ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+IFERROR(BA3*C3,0),
IFERROR(AVERAGEIF(Tabela1[[#This Row],[COMPRA PADRÃO]:[COMPRA &gt;30%]],"&gt;"&amp;0,Tabela1[[#This Row],[COMPRA PADRÃO]:[COMPRA &gt;30%]]),
0))/Tabela1[[#This Row],[U/CX]],0)*Tabela1[[#This Row],[U/CX]]</f>
        <v>190000</v>
      </c>
      <c r="BA3" s="19"/>
      <c r="BB3" s="19"/>
      <c r="BC3" s="5" t="s">
        <v>1434</v>
      </c>
      <c r="BD3" s="41">
        <v>3271.1018867924527</v>
      </c>
      <c r="BE3" s="42">
        <v>490665.28301886789</v>
      </c>
      <c r="BF3" s="42">
        <v>935535.13962264149</v>
      </c>
      <c r="BG3" s="42">
        <v>781590</v>
      </c>
      <c r="BH3" s="43">
        <v>645000</v>
      </c>
    </row>
    <row r="4" spans="1:60" x14ac:dyDescent="0.2">
      <c r="A4" s="4" t="s">
        <v>15</v>
      </c>
      <c r="B4" s="4" t="s">
        <v>601</v>
      </c>
      <c r="C4" s="4">
        <v>1000</v>
      </c>
      <c r="D4" s="4" t="s">
        <v>20</v>
      </c>
      <c r="E4" s="5">
        <v>63600</v>
      </c>
      <c r="F4" s="4">
        <v>95700</v>
      </c>
      <c r="G4" s="4">
        <v>48050</v>
      </c>
      <c r="H4" s="4">
        <v>50350</v>
      </c>
      <c r="I4" s="4">
        <v>72500</v>
      </c>
      <c r="J4" s="4">
        <v>79800</v>
      </c>
      <c r="K4" s="4">
        <v>21400</v>
      </c>
      <c r="L4" s="4">
        <v>47690</v>
      </c>
      <c r="M4" s="4">
        <v>45900</v>
      </c>
      <c r="N4" s="4">
        <v>57300</v>
      </c>
      <c r="O4" s="4">
        <v>53400</v>
      </c>
      <c r="P4" s="4">
        <v>74000</v>
      </c>
      <c r="Q4" s="13">
        <v>1.0753991179247278</v>
      </c>
      <c r="R4" s="16">
        <v>1.618171314235793</v>
      </c>
      <c r="S4" s="16">
        <v>0.81246741535036426</v>
      </c>
      <c r="T4" s="16">
        <v>0.85135763502374273</v>
      </c>
      <c r="U4" s="16">
        <v>1.2258873592695401</v>
      </c>
      <c r="V4" s="16">
        <v>1.349321534754611</v>
      </c>
      <c r="W4" s="16">
        <v>0.36184813087404361</v>
      </c>
      <c r="X4" s="16">
        <v>0.8063802505319223</v>
      </c>
      <c r="Y4" s="16">
        <v>0.77611351435133646</v>
      </c>
      <c r="Z4" s="16">
        <v>0.96887373360199525</v>
      </c>
      <c r="AA4" s="16">
        <v>0.9029294480688751</v>
      </c>
      <c r="AB4" s="17">
        <v>1.2512505460130479</v>
      </c>
      <c r="AC4" s="15">
        <v>551165</v>
      </c>
      <c r="AD4" s="14">
        <v>59140.833333333336</v>
      </c>
      <c r="AE4" s="14">
        <v>59140.833333333336</v>
      </c>
      <c r="AF4" s="5">
        <v>11</v>
      </c>
      <c r="AG4" s="6">
        <v>264780</v>
      </c>
      <c r="AH4" s="4">
        <v>326000</v>
      </c>
      <c r="AI4" s="23">
        <v>590780</v>
      </c>
      <c r="AJ4" s="4">
        <v>45000</v>
      </c>
      <c r="AK4" s="4">
        <v>55000</v>
      </c>
      <c r="AL4" s="24">
        <v>100000</v>
      </c>
      <c r="AM4" s="7">
        <v>4.4771097239639843</v>
      </c>
      <c r="AN4" s="7">
        <v>5.5122659189223464</v>
      </c>
      <c r="AO4" s="8">
        <v>0.76089560230523179</v>
      </c>
      <c r="AP4" s="9">
        <v>0.92998351392861667</v>
      </c>
      <c r="AQ4" s="25">
        <v>11.680254759120178</v>
      </c>
      <c r="AR4" s="18">
        <v>4.4771097239639843</v>
      </c>
      <c r="AS4" s="7">
        <v>5.5122659189223464</v>
      </c>
      <c r="AT4" s="8">
        <v>0.76089560230523179</v>
      </c>
      <c r="AU4" s="9">
        <v>0.92998351392861667</v>
      </c>
      <c r="AV4" s="10">
        <v>11.680254759120178</v>
      </c>
      <c r="AW4" s="22">
        <f t="shared" si="0"/>
        <v>1.3357945018247404</v>
      </c>
      <c r="AX4" s="5">
        <f>IF(OR(AND(Tabela1[[#This Row],[GRUPO | ITEM]]="PALHETAS",MID(Tabela1[[#This Row],[ITEM]],1,5)&lt;&gt;"YN-PC"),AND(Tabela1[[#This Row],[GRUPO | ITEM]]="PALHETAS",MID(Tabela1[[#This Row],[ITEM]],1,5)&lt;&gt;"YN-PF"))=TRUE,0,
IF(
ROUNDUP(
IF(
IF(D4="A",13-SUM(AM4:AP4),IF(D4="B",11-SUM(AM4:AP4),IF(D4="C",7-SUM(AM4:AP4))))
&lt;0,0,
IF(D4="A",13-SUM(AM4:AP4),IF(D4="B",11-SUM(AM4:AP4),IF(D4="C",7-SUM(AM4:AP4)))))
*AD4/C4,0)
*C4
=0,0,
ROUNDUP(
IF(
IF(D4="A",13-SUM(AM4:AP4),IF(D4="B",11-SUM(AM4:AP4),IF(D4="C",7-SUM(AM4:AP4))))
&lt;0,0,
IF(D4="A",13-SUM(AM4:AP4),IF(D4="B",11-SUM(AM4:AP4),IF(D4="C",7-SUM(AM4:AP4)))))
*AD4/C4,0)
*C4)
)</f>
        <v>79000</v>
      </c>
      <c r="AY4" s="4">
        <f>IF(OR(AND(Tabela1[[#This Row],[GRUPO | ITEM]]="PALHETAS",MID(Tabela1[[#This Row],[ITEM]],1,5)&lt;&gt;"YN-PC"),AND(Tabela1[[#This Row],[GRUPO | ITEM]]="PALHETAS",MID(Tabela1[[#This Row],[ITEM]],1,5)&lt;&gt;"YN-PF"))=TRUE,0,
IF(
ROUNDUP(
IF(
IF(D4="A",13-SUM(AR4:AU4),IF(D4="B",11-SUM(AR4:AU4),IF(D4="C",7-SUM(AR4:AU4))))
&lt;0,0,
IF(D4="A",13-SUM(AR4:AU4),IF(D4="B",11-SUM(AR4:AU4),IF(D4="C",7-SUM(AR4:AU4)))))
*AE4/C4,0)
*C4
=0,0,
ROUNDUP(
IF(
IF(D4="A",13-SUM(AR4:AU4),IF(D4="B",11-SUM(AR4:AU4),IF(D4="C",7-SUM(AR4:AU4))))
&lt;0,0,
IF(D4="A",13-SUM(AR4:AU4),IF(D4="B",11-SUM(AR4:AU4),IF(D4="C",7-SUM(AR4:AU4)))))
*AE4/C4,0)
*C4)
)</f>
        <v>79000</v>
      </c>
      <c r="AZ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+IFERROR(BA4*C4,0),
IFERROR(AVERAGEIF(Tabela1[[#This Row],[COMPRA PADRÃO]:[COMPRA &gt;30%]],"&gt;"&amp;0,Tabela1[[#This Row],[COMPRA PADRÃO]:[COMPRA &gt;30%]]),
0))/Tabela1[[#This Row],[U/CX]],0)*Tabela1[[#This Row],[U/CX]]</f>
        <v>79000</v>
      </c>
      <c r="BA4" s="19"/>
      <c r="BB4" s="19"/>
      <c r="BC4" s="5" t="s">
        <v>1434</v>
      </c>
      <c r="BD4" s="41">
        <v>2678.0754716981132</v>
      </c>
      <c r="BE4" s="42">
        <v>401711.32075471699</v>
      </c>
      <c r="BF4" s="42">
        <v>765929.58490566036</v>
      </c>
      <c r="BG4" s="42">
        <v>690780</v>
      </c>
      <c r="BH4" s="43">
        <v>477000</v>
      </c>
    </row>
    <row r="5" spans="1:60" x14ac:dyDescent="0.2">
      <c r="A5" s="4" t="s">
        <v>15</v>
      </c>
      <c r="B5" s="4" t="s">
        <v>643</v>
      </c>
      <c r="C5" s="4">
        <v>500</v>
      </c>
      <c r="D5" s="4" t="s">
        <v>20</v>
      </c>
      <c r="E5" s="5">
        <v>25420</v>
      </c>
      <c r="F5" s="4">
        <v>41380</v>
      </c>
      <c r="G5" s="4">
        <v>33430</v>
      </c>
      <c r="H5" s="4">
        <v>29000</v>
      </c>
      <c r="I5" s="4">
        <v>42720</v>
      </c>
      <c r="J5" s="4">
        <v>37600</v>
      </c>
      <c r="K5" s="4">
        <v>19500</v>
      </c>
      <c r="L5" s="4">
        <v>30550</v>
      </c>
      <c r="M5" s="4">
        <v>27500</v>
      </c>
      <c r="N5" s="4">
        <v>34210</v>
      </c>
      <c r="O5" s="4">
        <v>28650</v>
      </c>
      <c r="P5" s="4">
        <v>39300</v>
      </c>
      <c r="Q5" s="13">
        <v>0.78364075425165702</v>
      </c>
      <c r="R5" s="16">
        <v>1.275651235677953</v>
      </c>
      <c r="S5" s="16">
        <v>1.0305708266968094</v>
      </c>
      <c r="T5" s="16">
        <v>0.89400400760417209</v>
      </c>
      <c r="U5" s="16">
        <v>1.3169603863741459</v>
      </c>
      <c r="V5" s="16">
        <v>1.1591224374454092</v>
      </c>
      <c r="W5" s="16">
        <v>0.60114062580280536</v>
      </c>
      <c r="X5" s="16">
        <v>0.94178698042439501</v>
      </c>
      <c r="Y5" s="16">
        <v>0.84776242100395627</v>
      </c>
      <c r="Z5" s="16">
        <v>1.0546164517289216</v>
      </c>
      <c r="AA5" s="16">
        <v>0.88321430406412171</v>
      </c>
      <c r="AB5" s="17">
        <v>1.2115295689256538</v>
      </c>
      <c r="AC5" s="15">
        <v>1503057.4</v>
      </c>
      <c r="AD5" s="14">
        <v>32438.333333333332</v>
      </c>
      <c r="AE5" s="14">
        <v>32438.333333333332</v>
      </c>
      <c r="AF5" s="5">
        <v>19</v>
      </c>
      <c r="AG5" s="6">
        <v>50244</v>
      </c>
      <c r="AH5" s="4">
        <v>154000</v>
      </c>
      <c r="AI5" s="23">
        <v>204244</v>
      </c>
      <c r="AJ5" s="4">
        <v>116000</v>
      </c>
      <c r="AK5" s="4">
        <v>51500</v>
      </c>
      <c r="AL5" s="24">
        <v>167500</v>
      </c>
      <c r="AM5" s="7">
        <v>1.5489081847608284</v>
      </c>
      <c r="AN5" s="7">
        <v>4.7474695576221553</v>
      </c>
      <c r="AO5" s="8">
        <v>3.5760160304166884</v>
      </c>
      <c r="AP5" s="9">
        <v>1.587627806607409</v>
      </c>
      <c r="AQ5" s="25">
        <v>11.460021579407082</v>
      </c>
      <c r="AR5" s="18">
        <v>1.5489081847608284</v>
      </c>
      <c r="AS5" s="7">
        <v>4.7474695576221553</v>
      </c>
      <c r="AT5" s="8">
        <v>3.5760160304166884</v>
      </c>
      <c r="AU5" s="9">
        <v>1.587627806607409</v>
      </c>
      <c r="AV5" s="10">
        <v>11.460021579407082</v>
      </c>
      <c r="AW5" s="22">
        <f t="shared" si="0"/>
        <v>1.5413862200071933</v>
      </c>
      <c r="AX5" s="5">
        <f>IF(OR(AND(Tabela1[[#This Row],[GRUPO | ITEM]]="PALHETAS",MID(Tabela1[[#This Row],[ITEM]],1,5)&lt;&gt;"YN-PC"),AND(Tabela1[[#This Row],[GRUPO | ITEM]]="PALHETAS",MID(Tabela1[[#This Row],[ITEM]],1,5)&lt;&gt;"YN-PF"))=TRUE,0,
IF(
ROUNDUP(
IF(
IF(D5="A",13-SUM(AM5:AP5),IF(D5="B",11-SUM(AM5:AP5),IF(D5="C",7-SUM(AM5:AP5))))
&lt;0,0,
IF(D5="A",13-SUM(AM5:AP5),IF(D5="B",11-SUM(AM5:AP5),IF(D5="C",7-SUM(AM5:AP5)))))
*AD5/C5,0)
*C5
=0,0,
ROUNDUP(
IF(
IF(D5="A",13-SUM(AM5:AP5),IF(D5="B",11-SUM(AM5:AP5),IF(D5="C",7-SUM(AM5:AP5))))
&lt;0,0,
IF(D5="A",13-SUM(AM5:AP5),IF(D5="B",11-SUM(AM5:AP5),IF(D5="C",7-SUM(AM5:AP5)))))
*AD5/C5,0)
*C5)
)</f>
        <v>50000</v>
      </c>
      <c r="AY5" s="4">
        <f>IF(OR(AND(Tabela1[[#This Row],[GRUPO | ITEM]]="PALHETAS",MID(Tabela1[[#This Row],[ITEM]],1,5)&lt;&gt;"YN-PC"),AND(Tabela1[[#This Row],[GRUPO | ITEM]]="PALHETAS",MID(Tabela1[[#This Row],[ITEM]],1,5)&lt;&gt;"YN-PF"))=TRUE,0,
IF(
ROUNDUP(
IF(
IF(D5="A",13-SUM(AR5:AU5),IF(D5="B",11-SUM(AR5:AU5),IF(D5="C",7-SUM(AR5:AU5))))
&lt;0,0,
IF(D5="A",13-SUM(AR5:AU5),IF(D5="B",11-SUM(AR5:AU5),IF(D5="C",7-SUM(AR5:AU5)))))
*AE5/C5,0)
*C5
=0,0,
ROUNDUP(
IF(
IF(D5="A",13-SUM(AR5:AU5),IF(D5="B",11-SUM(AR5:AU5),IF(D5="C",7-SUM(AR5:AU5))))
&lt;0,0,
IF(D5="A",13-SUM(AR5:AU5),IF(D5="B",11-SUM(AR5:AU5),IF(D5="C",7-SUM(AR5:AU5)))))
*AE5/C5,0)
*C5)
)</f>
        <v>50000</v>
      </c>
      <c r="AZ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+IFERROR(BA5*C5,0),
IFERROR(AVERAGEIF(Tabela1[[#This Row],[COMPRA PADRÃO]:[COMPRA &gt;30%]],"&gt;"&amp;0,Tabela1[[#This Row],[COMPRA PADRÃO]:[COMPRA &gt;30%]]),
0))/Tabela1[[#This Row],[U/CX]],0)*Tabela1[[#This Row],[U/CX]]</f>
        <v>50000</v>
      </c>
      <c r="BA5" s="19"/>
      <c r="BB5" s="19"/>
      <c r="BC5" s="5" t="s">
        <v>1434</v>
      </c>
      <c r="BD5" s="41">
        <v>1468.9056603773586</v>
      </c>
      <c r="BE5" s="42">
        <v>220335.84905660379</v>
      </c>
      <c r="BF5" s="42">
        <v>420107.01886792458</v>
      </c>
      <c r="BG5" s="42">
        <v>371744</v>
      </c>
      <c r="BH5" s="43">
        <v>268500</v>
      </c>
    </row>
    <row r="6" spans="1:60" x14ac:dyDescent="0.2">
      <c r="A6" s="4" t="s">
        <v>409</v>
      </c>
      <c r="B6" s="4" t="s">
        <v>413</v>
      </c>
      <c r="C6" s="4">
        <v>50</v>
      </c>
      <c r="D6" s="4" t="s">
        <v>20</v>
      </c>
      <c r="E6" s="5">
        <v>11000</v>
      </c>
      <c r="F6" s="4">
        <v>13800</v>
      </c>
      <c r="G6" s="4">
        <v>5400</v>
      </c>
      <c r="H6" s="4">
        <v>6150</v>
      </c>
      <c r="I6" s="4">
        <v>9950</v>
      </c>
      <c r="J6" s="4">
        <v>13650</v>
      </c>
      <c r="K6" s="4">
        <v>5100</v>
      </c>
      <c r="L6" s="4">
        <v>8150</v>
      </c>
      <c r="M6" s="4">
        <v>9970</v>
      </c>
      <c r="N6" s="4">
        <v>9396</v>
      </c>
      <c r="O6" s="4">
        <v>10700</v>
      </c>
      <c r="P6" s="4">
        <v>18350</v>
      </c>
      <c r="Q6" s="13">
        <v>1.0853835021707672</v>
      </c>
      <c r="R6" s="16">
        <v>1.3616629390869623</v>
      </c>
      <c r="S6" s="16">
        <v>0.53282462833837652</v>
      </c>
      <c r="T6" s="16">
        <v>0.6068280489409289</v>
      </c>
      <c r="U6" s="16">
        <v>0.9817787133271938</v>
      </c>
      <c r="V6" s="16">
        <v>1.346862254966452</v>
      </c>
      <c r="W6" s="16">
        <v>0.50322326009735563</v>
      </c>
      <c r="X6" s="16">
        <v>0.80417050388106837</v>
      </c>
      <c r="Y6" s="16">
        <v>0.98375213787659521</v>
      </c>
      <c r="Z6" s="16">
        <v>0.92711485330877519</v>
      </c>
      <c r="AA6" s="16">
        <v>1.0557821339297462</v>
      </c>
      <c r="AB6" s="17">
        <v>1.8106170240757795</v>
      </c>
      <c r="AC6" s="15">
        <v>6547770.5199999996</v>
      </c>
      <c r="AD6" s="14">
        <v>10134.666666666666</v>
      </c>
      <c r="AE6" s="14">
        <v>10134.666666666666</v>
      </c>
      <c r="AF6" s="5">
        <v>423</v>
      </c>
      <c r="AG6" s="6">
        <v>7750</v>
      </c>
      <c r="AH6" s="4">
        <v>6300</v>
      </c>
      <c r="AI6" s="23">
        <v>14050</v>
      </c>
      <c r="AJ6" s="4">
        <v>25000</v>
      </c>
      <c r="AK6" s="4">
        <v>48000</v>
      </c>
      <c r="AL6" s="24">
        <v>73000</v>
      </c>
      <c r="AM6" s="7">
        <v>0.76470201289304041</v>
      </c>
      <c r="AN6" s="7">
        <v>0.62162873306143929</v>
      </c>
      <c r="AO6" s="8">
        <v>2.4667806867517434</v>
      </c>
      <c r="AP6" s="9">
        <v>4.7362189185633472</v>
      </c>
      <c r="AQ6" s="25">
        <v>8.5893303512695702</v>
      </c>
      <c r="AR6" s="18">
        <v>0.76470201289304041</v>
      </c>
      <c r="AS6" s="7">
        <v>0.62162873306143929</v>
      </c>
      <c r="AT6" s="8">
        <v>2.4667806867517434</v>
      </c>
      <c r="AU6" s="9">
        <v>4.7362189185633472</v>
      </c>
      <c r="AV6" s="10">
        <v>8.5893303512695702</v>
      </c>
      <c r="AW6" s="22">
        <f t="shared" si="0"/>
        <v>4.4155374292856209</v>
      </c>
      <c r="AX6" s="5">
        <f>IF(OR(AND(Tabela1[[#This Row],[GRUPO | ITEM]]="PALHETAS",MID(Tabela1[[#This Row],[ITEM]],1,5)&lt;&gt;"YN-PC"),AND(Tabela1[[#This Row],[GRUPO | ITEM]]="PALHETAS",MID(Tabela1[[#This Row],[ITEM]],1,5)&lt;&gt;"YN-PF"))=TRUE,0,
IF(
ROUNDUP(
IF(
IF(D6="A",13-SUM(AM6:AP6),IF(D6="B",11-SUM(AM6:AP6),IF(D6="C",7-SUM(AM6:AP6))))
&lt;0,0,
IF(D6="A",13-SUM(AM6:AP6),IF(D6="B",11-SUM(AM6:AP6),IF(D6="C",7-SUM(AM6:AP6)))))
*AD6/C6,0)
*C6
=0,0,
ROUNDUP(
IF(
IF(D6="A",13-SUM(AM6:AP6),IF(D6="B",11-SUM(AM6:AP6),IF(D6="C",7-SUM(AM6:AP6))))
&lt;0,0,
IF(D6="A",13-SUM(AM6:AP6),IF(D6="B",11-SUM(AM6:AP6),IF(D6="C",7-SUM(AM6:AP6)))))
*AD6/C6,0)
*C6)
)</f>
        <v>44750</v>
      </c>
      <c r="AY6" s="4">
        <f>IF(OR(AND(Tabela1[[#This Row],[GRUPO | ITEM]]="PALHETAS",MID(Tabela1[[#This Row],[ITEM]],1,5)&lt;&gt;"YN-PC"),AND(Tabela1[[#This Row],[GRUPO | ITEM]]="PALHETAS",MID(Tabela1[[#This Row],[ITEM]],1,5)&lt;&gt;"YN-PF"))=TRUE,0,
IF(
ROUNDUP(
IF(
IF(D6="A",13-SUM(AR6:AU6),IF(D6="B",11-SUM(AR6:AU6),IF(D6="C",7-SUM(AR6:AU6))))
&lt;0,0,
IF(D6="A",13-SUM(AR6:AU6),IF(D6="B",11-SUM(AR6:AU6),IF(D6="C",7-SUM(AR6:AU6)))))
*AE6/C6,0)
*C6
=0,0,
ROUNDUP(
IF(
IF(D6="A",13-SUM(AR6:AU6),IF(D6="B",11-SUM(AR6:AU6),IF(D6="C",7-SUM(AR6:AU6))))
&lt;0,0,
IF(D6="A",13-SUM(AR6:AU6),IF(D6="B",11-SUM(AR6:AU6),IF(D6="C",7-SUM(AR6:AU6)))))
*AE6/C6,0)
*C6)
)</f>
        <v>44750</v>
      </c>
      <c r="AZ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+IFERROR(BA6*C6,0),
IFERROR(AVERAGEIF(Tabela1[[#This Row],[COMPRA PADRÃO]:[COMPRA &gt;30%]],"&gt;"&amp;0,Tabela1[[#This Row],[COMPRA PADRÃO]:[COMPRA &gt;30%]]),
0))/Tabela1[[#This Row],[U/CX]],0)*Tabela1[[#This Row],[U/CX]]</f>
        <v>44750</v>
      </c>
      <c r="BA6" s="19"/>
      <c r="BB6" s="19"/>
      <c r="BC6" s="5" t="s">
        <v>1436</v>
      </c>
      <c r="BD6" s="41">
        <v>458.92830188679244</v>
      </c>
      <c r="BE6" s="42">
        <v>68839.24528301887</v>
      </c>
      <c r="BF6" s="42">
        <v>131253.49433962264</v>
      </c>
      <c r="BG6" s="42">
        <v>87050</v>
      </c>
      <c r="BH6" s="43">
        <v>113050</v>
      </c>
    </row>
    <row r="7" spans="1:60" x14ac:dyDescent="0.2">
      <c r="A7" s="4" t="s">
        <v>15</v>
      </c>
      <c r="B7" s="4" t="s">
        <v>611</v>
      </c>
      <c r="C7" s="4">
        <v>1000</v>
      </c>
      <c r="D7" s="4" t="s">
        <v>20</v>
      </c>
      <c r="E7" s="5">
        <v>5450</v>
      </c>
      <c r="F7" s="4">
        <v>8000</v>
      </c>
      <c r="G7" s="4">
        <v>7400</v>
      </c>
      <c r="H7" s="4">
        <v>9670</v>
      </c>
      <c r="I7" s="4">
        <v>10750</v>
      </c>
      <c r="J7" s="4">
        <v>9600</v>
      </c>
      <c r="K7" s="4">
        <v>6600</v>
      </c>
      <c r="L7" s="4">
        <v>9550</v>
      </c>
      <c r="M7" s="4">
        <v>5600</v>
      </c>
      <c r="N7" s="4">
        <v>11650</v>
      </c>
      <c r="O7" s="4">
        <v>11400</v>
      </c>
      <c r="P7" s="4">
        <v>14750</v>
      </c>
      <c r="Q7" s="13">
        <v>0.5922840065205579</v>
      </c>
      <c r="R7" s="16">
        <v>0.86940771599347955</v>
      </c>
      <c r="S7" s="16">
        <v>0.8042021372939685</v>
      </c>
      <c r="T7" s="16">
        <v>1.0508965767071183</v>
      </c>
      <c r="U7" s="16">
        <v>1.168266618366238</v>
      </c>
      <c r="V7" s="16">
        <v>1.0432892591921754</v>
      </c>
      <c r="W7" s="16">
        <v>0.71726136569462062</v>
      </c>
      <c r="X7" s="16">
        <v>1.0378554609672161</v>
      </c>
      <c r="Y7" s="16">
        <v>0.60858540119543569</v>
      </c>
      <c r="Z7" s="16">
        <v>1.2660749864155045</v>
      </c>
      <c r="AA7" s="16">
        <v>1.2389059952907082</v>
      </c>
      <c r="AB7" s="17">
        <v>1.6029704763629777</v>
      </c>
      <c r="AC7" s="15">
        <v>160968.20000000001</v>
      </c>
      <c r="AD7" s="14">
        <v>9201.6666666666661</v>
      </c>
      <c r="AE7" s="14">
        <v>9201.6666666666661</v>
      </c>
      <c r="AF7" s="5">
        <v>3</v>
      </c>
      <c r="AG7" s="6">
        <v>51690</v>
      </c>
      <c r="AH7" s="4">
        <v>0</v>
      </c>
      <c r="AI7" s="23">
        <v>51690</v>
      </c>
      <c r="AJ7" s="4">
        <v>30000</v>
      </c>
      <c r="AK7" s="4">
        <v>0</v>
      </c>
      <c r="AL7" s="24">
        <v>30000</v>
      </c>
      <c r="AM7" s="7">
        <v>5.6174606049628695</v>
      </c>
      <c r="AN7" s="7">
        <v>0</v>
      </c>
      <c r="AO7" s="8">
        <v>3.2602789349755481</v>
      </c>
      <c r="AP7" s="9">
        <v>0</v>
      </c>
      <c r="AQ7" s="25">
        <v>8.8777395399384176</v>
      </c>
      <c r="AR7" s="18">
        <v>5.6174606049628695</v>
      </c>
      <c r="AS7" s="7">
        <v>0</v>
      </c>
      <c r="AT7" s="8">
        <v>3.2602789349755481</v>
      </c>
      <c r="AU7" s="9">
        <v>0</v>
      </c>
      <c r="AV7" s="10">
        <v>8.8777395399384176</v>
      </c>
      <c r="AW7" s="22">
        <f t="shared" si="0"/>
        <v>4.1296866509690275</v>
      </c>
      <c r="AX7" s="5">
        <f>IF(OR(AND(Tabela1[[#This Row],[GRUPO | ITEM]]="PALHETAS",MID(Tabela1[[#This Row],[ITEM]],1,5)&lt;&gt;"YN-PC"),AND(Tabela1[[#This Row],[GRUPO | ITEM]]="PALHETAS",MID(Tabela1[[#This Row],[ITEM]],1,5)&lt;&gt;"YN-PF"))=TRUE,0,
IF(
ROUNDUP(
IF(
IF(D7="A",13-SUM(AM7:AP7),IF(D7="B",11-SUM(AM7:AP7),IF(D7="C",7-SUM(AM7:AP7))))
&lt;0,0,
IF(D7="A",13-SUM(AM7:AP7),IF(D7="B",11-SUM(AM7:AP7),IF(D7="C",7-SUM(AM7:AP7)))))
*AD7/C7,0)
*C7
=0,0,
ROUNDUP(
IF(
IF(D7="A",13-SUM(AM7:AP7),IF(D7="B",11-SUM(AM7:AP7),IF(D7="C",7-SUM(AM7:AP7))))
&lt;0,0,
IF(D7="A",13-SUM(AM7:AP7),IF(D7="B",11-SUM(AM7:AP7),IF(D7="C",7-SUM(AM7:AP7)))))
*AD7/C7,0)
*C7)
)</f>
        <v>38000</v>
      </c>
      <c r="AY7" s="4">
        <f>IF(OR(AND(Tabela1[[#This Row],[GRUPO | ITEM]]="PALHETAS",MID(Tabela1[[#This Row],[ITEM]],1,5)&lt;&gt;"YN-PC"),AND(Tabela1[[#This Row],[GRUPO | ITEM]]="PALHETAS",MID(Tabela1[[#This Row],[ITEM]],1,5)&lt;&gt;"YN-PF"))=TRUE,0,
IF(
ROUNDUP(
IF(
IF(D7="A",13-SUM(AR7:AU7),IF(D7="B",11-SUM(AR7:AU7),IF(D7="C",7-SUM(AR7:AU7))))
&lt;0,0,
IF(D7="A",13-SUM(AR7:AU7),IF(D7="B",11-SUM(AR7:AU7),IF(D7="C",7-SUM(AR7:AU7)))))
*AE7/C7,0)
*C7
=0,0,
ROUNDUP(
IF(
IF(D7="A",13-SUM(AR7:AU7),IF(D7="B",11-SUM(AR7:AU7),IF(D7="C",7-SUM(AR7:AU7))))
&lt;0,0,
IF(D7="A",13-SUM(AR7:AU7),IF(D7="B",11-SUM(AR7:AU7),IF(D7="C",7-SUM(AR7:AU7)))))
*AE7/C7,0)
*C7)
)</f>
        <v>38000</v>
      </c>
      <c r="AZ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+IFERROR(BA7*C7,0),
IFERROR(AVERAGEIF(Tabela1[[#This Row],[COMPRA PADRÃO]:[COMPRA &gt;30%]],"&gt;"&amp;0,Tabela1[[#This Row],[COMPRA PADRÃO]:[COMPRA &gt;30%]]),
0))/Tabela1[[#This Row],[U/CX]],0)*Tabela1[[#This Row],[U/CX]]</f>
        <v>38000</v>
      </c>
      <c r="BA7" s="33"/>
      <c r="BB7" s="33"/>
      <c r="BC7" s="44" t="s">
        <v>1436</v>
      </c>
      <c r="BD7" s="41">
        <v>416.67924528301887</v>
      </c>
      <c r="BE7" s="42">
        <v>62501.886792452831</v>
      </c>
      <c r="BF7" s="42">
        <v>119170.2641509434</v>
      </c>
      <c r="BG7" s="42">
        <v>81690</v>
      </c>
      <c r="BH7" s="43">
        <v>100000</v>
      </c>
    </row>
    <row r="8" spans="1:60" x14ac:dyDescent="0.2">
      <c r="A8" s="4" t="s">
        <v>15</v>
      </c>
      <c r="B8" s="4" t="s">
        <v>640</v>
      </c>
      <c r="C8" s="4">
        <v>200</v>
      </c>
      <c r="D8" s="4" t="s">
        <v>20</v>
      </c>
      <c r="E8" s="5">
        <v>27270</v>
      </c>
      <c r="F8" s="4">
        <v>35030</v>
      </c>
      <c r="G8" s="4">
        <v>25940</v>
      </c>
      <c r="H8" s="4">
        <v>24100</v>
      </c>
      <c r="I8" s="4">
        <v>39870</v>
      </c>
      <c r="J8" s="4">
        <v>35401</v>
      </c>
      <c r="K8" s="4">
        <v>8600</v>
      </c>
      <c r="L8" s="4">
        <v>30147</v>
      </c>
      <c r="M8" s="4">
        <v>21700</v>
      </c>
      <c r="N8" s="4">
        <v>37610</v>
      </c>
      <c r="O8" s="4">
        <v>24200</v>
      </c>
      <c r="P8" s="4">
        <v>29745</v>
      </c>
      <c r="Q8" s="13">
        <v>0.96356735460656695</v>
      </c>
      <c r="R8" s="16">
        <v>1.2377618053490296</v>
      </c>
      <c r="S8" s="16">
        <v>0.9165726871468407</v>
      </c>
      <c r="T8" s="16">
        <v>0.85155750810481345</v>
      </c>
      <c r="U8" s="16">
        <v>1.40877999369871</v>
      </c>
      <c r="V8" s="16">
        <v>1.2508708441667429</v>
      </c>
      <c r="W8" s="16">
        <v>0.30387529334860564</v>
      </c>
      <c r="X8" s="16">
        <v>1.0652242405326062</v>
      </c>
      <c r="Y8" s="16">
        <v>0.7667551006586909</v>
      </c>
      <c r="Z8" s="16">
        <v>1.3289243933536115</v>
      </c>
      <c r="AA8" s="16">
        <v>0.85509094174840194</v>
      </c>
      <c r="AB8" s="17">
        <v>1.0510198372853807</v>
      </c>
      <c r="AC8" s="15">
        <v>1836169.44</v>
      </c>
      <c r="AD8" s="14">
        <v>28301.083333333332</v>
      </c>
      <c r="AE8" s="14">
        <v>28301.083333333332</v>
      </c>
      <c r="AF8" s="5">
        <v>45</v>
      </c>
      <c r="AG8" s="6">
        <v>68500</v>
      </c>
      <c r="AH8" s="4">
        <v>124800</v>
      </c>
      <c r="AI8" s="23">
        <v>193300</v>
      </c>
      <c r="AJ8" s="4">
        <v>101200</v>
      </c>
      <c r="AK8" s="4">
        <v>39400</v>
      </c>
      <c r="AL8" s="24">
        <v>140600</v>
      </c>
      <c r="AM8" s="7">
        <v>2.4204020458580797</v>
      </c>
      <c r="AN8" s="7">
        <v>4.4097251871983705</v>
      </c>
      <c r="AO8" s="8">
        <v>3.5758348473114987</v>
      </c>
      <c r="AP8" s="9">
        <v>1.3921728555738444</v>
      </c>
      <c r="AQ8" s="25">
        <v>11.798134935941794</v>
      </c>
      <c r="AR8" s="18">
        <v>2.4204020458580797</v>
      </c>
      <c r="AS8" s="7">
        <v>4.4097251871983705</v>
      </c>
      <c r="AT8" s="8">
        <v>3.5758348473114987</v>
      </c>
      <c r="AU8" s="9">
        <v>1.3921728555738444</v>
      </c>
      <c r="AV8" s="10">
        <v>11.798134935941794</v>
      </c>
      <c r="AW8" s="22">
        <f t="shared" si="0"/>
        <v>1.2084343061072456</v>
      </c>
      <c r="AX8" s="5">
        <f>IF(OR(AND(Tabela1[[#This Row],[GRUPO | ITEM]]="PALHETAS",MID(Tabela1[[#This Row],[ITEM]],1,5)&lt;&gt;"YN-PC"),AND(Tabela1[[#This Row],[GRUPO | ITEM]]="PALHETAS",MID(Tabela1[[#This Row],[ITEM]],1,5)&lt;&gt;"YN-PF"))=TRUE,0,
IF(
ROUNDUP(
IF(
IF(D8="A",13-SUM(AM8:AP8),IF(D8="B",11-SUM(AM8:AP8),IF(D8="C",7-SUM(AM8:AP8))))
&lt;0,0,
IF(D8="A",13-SUM(AM8:AP8),IF(D8="B",11-SUM(AM8:AP8),IF(D8="C",7-SUM(AM8:AP8)))))
*AD8/C8,0)
*C8
=0,0,
ROUNDUP(
IF(
IF(D8="A",13-SUM(AM8:AP8),IF(D8="B",11-SUM(AM8:AP8),IF(D8="C",7-SUM(AM8:AP8))))
&lt;0,0,
IF(D8="A",13-SUM(AM8:AP8),IF(D8="B",11-SUM(AM8:AP8),IF(D8="C",7-SUM(AM8:AP8)))))
*AD8/C8,0)
*C8)
)</f>
        <v>34200</v>
      </c>
      <c r="AY8" s="4">
        <f>IF(OR(AND(Tabela1[[#This Row],[GRUPO | ITEM]]="PALHETAS",MID(Tabela1[[#This Row],[ITEM]],1,5)&lt;&gt;"YN-PC"),AND(Tabela1[[#This Row],[GRUPO | ITEM]]="PALHETAS",MID(Tabela1[[#This Row],[ITEM]],1,5)&lt;&gt;"YN-PF"))=TRUE,0,
IF(
ROUNDUP(
IF(
IF(D8="A",13-SUM(AR8:AU8),IF(D8="B",11-SUM(AR8:AU8),IF(D8="C",7-SUM(AR8:AU8))))
&lt;0,0,
IF(D8="A",13-SUM(AR8:AU8),IF(D8="B",11-SUM(AR8:AU8),IF(D8="C",7-SUM(AR8:AU8)))))
*AE8/C8,0)
*C8
=0,0,
ROUNDUP(
IF(
IF(D8="A",13-SUM(AR8:AU8),IF(D8="B",11-SUM(AR8:AU8),IF(D8="C",7-SUM(AR8:AU8))))
&lt;0,0,
IF(D8="A",13-SUM(AR8:AU8),IF(D8="B",11-SUM(AR8:AU8),IF(D8="C",7-SUM(AR8:AU8)))))
*AE8/C8,0)
*C8)
)</f>
        <v>34200</v>
      </c>
      <c r="AZ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+IFERROR(BA8*C8,0),
IFERROR(AVERAGEIF(Tabela1[[#This Row],[COMPRA PADRÃO]:[COMPRA &gt;30%]],"&gt;"&amp;0,Tabela1[[#This Row],[COMPRA PADRÃO]:[COMPRA &gt;30%]]),
0))/Tabela1[[#This Row],[U/CX]],0)*Tabela1[[#This Row],[U/CX]]</f>
        <v>34200</v>
      </c>
      <c r="BA8" s="19"/>
      <c r="BB8" s="19"/>
      <c r="BC8" s="5" t="s">
        <v>1436</v>
      </c>
      <c r="BD8" s="41">
        <v>1281.5584905660378</v>
      </c>
      <c r="BE8" s="42">
        <v>192233.77358490566</v>
      </c>
      <c r="BF8" s="42">
        <v>366525.72830188682</v>
      </c>
      <c r="BG8" s="42">
        <v>333900</v>
      </c>
      <c r="BH8" s="43">
        <v>224800</v>
      </c>
    </row>
    <row r="9" spans="1:60" x14ac:dyDescent="0.2">
      <c r="A9" s="4" t="s">
        <v>768</v>
      </c>
      <c r="B9" s="4" t="s">
        <v>772</v>
      </c>
      <c r="C9" s="4">
        <v>30</v>
      </c>
      <c r="D9" s="4" t="s">
        <v>20</v>
      </c>
      <c r="E9" s="5">
        <v>3390</v>
      </c>
      <c r="F9" s="4">
        <v>8010</v>
      </c>
      <c r="G9" s="4">
        <v>7650</v>
      </c>
      <c r="H9" s="4">
        <v>6691</v>
      </c>
      <c r="I9" s="4">
        <v>7589</v>
      </c>
      <c r="J9" s="4">
        <v>7140</v>
      </c>
      <c r="K9" s="4">
        <v>3030</v>
      </c>
      <c r="L9" s="4">
        <v>7620</v>
      </c>
      <c r="M9" s="4">
        <v>5400</v>
      </c>
      <c r="N9" s="4">
        <v>5910</v>
      </c>
      <c r="O9" s="4">
        <v>12420</v>
      </c>
      <c r="P9" s="4">
        <v>5730</v>
      </c>
      <c r="Q9" s="13">
        <v>0.50483991064780342</v>
      </c>
      <c r="R9" s="16">
        <v>1.1928518242740134</v>
      </c>
      <c r="S9" s="16">
        <v>1.139240506329114</v>
      </c>
      <c r="T9" s="16">
        <v>0.99642591213700671</v>
      </c>
      <c r="U9" s="16">
        <v>1.130156366344006</v>
      </c>
      <c r="V9" s="16">
        <v>1.0632911392405062</v>
      </c>
      <c r="W9" s="16">
        <v>0.45122859270290394</v>
      </c>
      <c r="X9" s="16">
        <v>1.1347728965003723</v>
      </c>
      <c r="Y9" s="16">
        <v>0.80416976917349214</v>
      </c>
      <c r="Z9" s="16">
        <v>0.88011913626209981</v>
      </c>
      <c r="AA9" s="16">
        <v>1.8495904690990319</v>
      </c>
      <c r="AB9" s="17">
        <v>0.85331347728965001</v>
      </c>
      <c r="AC9" s="15">
        <v>2531917.38</v>
      </c>
      <c r="AD9" s="14">
        <v>6715</v>
      </c>
      <c r="AE9" s="14">
        <v>6715</v>
      </c>
      <c r="AF9" s="5">
        <v>52</v>
      </c>
      <c r="AG9" s="6">
        <v>5610</v>
      </c>
      <c r="AH9" s="4">
        <v>30480</v>
      </c>
      <c r="AI9" s="23">
        <v>36090</v>
      </c>
      <c r="AJ9" s="4">
        <v>20100</v>
      </c>
      <c r="AK9" s="4">
        <v>0</v>
      </c>
      <c r="AL9" s="24">
        <v>20100</v>
      </c>
      <c r="AM9" s="7">
        <v>0.83544303797468356</v>
      </c>
      <c r="AN9" s="7">
        <v>4.5390915860014891</v>
      </c>
      <c r="AO9" s="8">
        <v>2.9932985852568876</v>
      </c>
      <c r="AP9" s="9">
        <v>0</v>
      </c>
      <c r="AQ9" s="25">
        <v>8.3678332092330603</v>
      </c>
      <c r="AR9" s="18">
        <v>0.83544303797468356</v>
      </c>
      <c r="AS9" s="7">
        <v>4.5390915860014891</v>
      </c>
      <c r="AT9" s="8">
        <v>2.9932985852568876</v>
      </c>
      <c r="AU9" s="9">
        <v>0</v>
      </c>
      <c r="AV9" s="10">
        <v>8.3678332092330603</v>
      </c>
      <c r="AW9" s="22">
        <f t="shared" si="0"/>
        <v>4.6775874906924795</v>
      </c>
      <c r="AX9" s="5">
        <f>IF(OR(AND(Tabela1[[#This Row],[GRUPO | ITEM]]="PALHETAS",MID(Tabela1[[#This Row],[ITEM]],1,5)&lt;&gt;"YN-PC"),AND(Tabela1[[#This Row],[GRUPO | ITEM]]="PALHETAS",MID(Tabela1[[#This Row],[ITEM]],1,5)&lt;&gt;"YN-PF"))=TRUE,0,
IF(
ROUNDUP(
IF(
IF(D9="A",13-SUM(AM9:AP9),IF(D9="B",11-SUM(AM9:AP9),IF(D9="C",7-SUM(AM9:AP9))))
&lt;0,0,
IF(D9="A",13-SUM(AM9:AP9),IF(D9="B",11-SUM(AM9:AP9),IF(D9="C",7-SUM(AM9:AP9)))))
*AD9/C9,0)
*C9
=0,0,
ROUNDUP(
IF(
IF(D9="A",13-SUM(AM9:AP9),IF(D9="B",11-SUM(AM9:AP9),IF(D9="C",7-SUM(AM9:AP9))))
&lt;0,0,
IF(D9="A",13-SUM(AM9:AP9),IF(D9="B",11-SUM(AM9:AP9),IF(D9="C",7-SUM(AM9:AP9)))))
*AD9/C9,0)
*C9)
)</f>
        <v>31110</v>
      </c>
      <c r="AY9" s="4">
        <f>IF(OR(AND(Tabela1[[#This Row],[GRUPO | ITEM]]="PALHETAS",MID(Tabela1[[#This Row],[ITEM]],1,5)&lt;&gt;"YN-PC"),AND(Tabela1[[#This Row],[GRUPO | ITEM]]="PALHETAS",MID(Tabela1[[#This Row],[ITEM]],1,5)&lt;&gt;"YN-PF"))=TRUE,0,
IF(
ROUNDUP(
IF(
IF(D9="A",13-SUM(AR9:AU9),IF(D9="B",11-SUM(AR9:AU9),IF(D9="C",7-SUM(AR9:AU9))))
&lt;0,0,
IF(D9="A",13-SUM(AR9:AU9),IF(D9="B",11-SUM(AR9:AU9),IF(D9="C",7-SUM(AR9:AU9)))))
*AE9/C9,0)
*C9
=0,0,
ROUNDUP(
IF(
IF(D9="A",13-SUM(AR9:AU9),IF(D9="B",11-SUM(AR9:AU9),IF(D9="C",7-SUM(AR9:AU9))))
&lt;0,0,
IF(D9="A",13-SUM(AR9:AU9),IF(D9="B",11-SUM(AR9:AU9),IF(D9="C",7-SUM(AR9:AU9)))))
*AE9/C9,0)
*C9)
)</f>
        <v>31110</v>
      </c>
      <c r="AZ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+IFERROR(BA9*C9,0),
IFERROR(AVERAGEIF(Tabela1[[#This Row],[COMPRA PADRÃO]:[COMPRA &gt;30%]],"&gt;"&amp;0,Tabela1[[#This Row],[COMPRA PADRÃO]:[COMPRA &gt;30%]]),
0))/Tabela1[[#This Row],[U/CX]],0)*Tabela1[[#This Row],[U/CX]]</f>
        <v>31410</v>
      </c>
      <c r="BA9" s="33">
        <v>10</v>
      </c>
      <c r="BB9" s="33"/>
      <c r="BC9" s="44" t="s">
        <v>1436</v>
      </c>
      <c r="BD9" s="41">
        <v>304.07547169811323</v>
      </c>
      <c r="BE9" s="42">
        <v>45611.320754716988</v>
      </c>
      <c r="BF9" s="42">
        <v>86965.584905660391</v>
      </c>
      <c r="BG9" s="42">
        <v>56190</v>
      </c>
      <c r="BH9" s="43">
        <v>76380</v>
      </c>
    </row>
    <row r="10" spans="1:60" x14ac:dyDescent="0.2">
      <c r="A10" s="4" t="s">
        <v>35</v>
      </c>
      <c r="B10" s="4" t="s">
        <v>45</v>
      </c>
      <c r="C10" s="4">
        <v>500</v>
      </c>
      <c r="D10" s="4" t="s">
        <v>20</v>
      </c>
      <c r="E10" s="5">
        <v>3435</v>
      </c>
      <c r="F10" s="4">
        <v>6447</v>
      </c>
      <c r="G10" s="4">
        <v>3490</v>
      </c>
      <c r="H10" s="4">
        <v>4895</v>
      </c>
      <c r="I10" s="4">
        <v>5117</v>
      </c>
      <c r="J10" s="4">
        <v>5430</v>
      </c>
      <c r="K10" s="4">
        <v>1890</v>
      </c>
      <c r="L10" s="4">
        <v>6030</v>
      </c>
      <c r="M10" s="4">
        <v>5660</v>
      </c>
      <c r="N10" s="4">
        <v>3775</v>
      </c>
      <c r="O10" s="4">
        <v>215</v>
      </c>
      <c r="P10" s="4"/>
      <c r="Q10" s="13">
        <v>0.81461279751638493</v>
      </c>
      <c r="R10" s="16">
        <v>1.528910831321145</v>
      </c>
      <c r="S10" s="16">
        <v>0.82765608830631243</v>
      </c>
      <c r="T10" s="16">
        <v>1.1608528803035529</v>
      </c>
      <c r="U10" s="16">
        <v>1.2135003449465331</v>
      </c>
      <c r="V10" s="16">
        <v>1.2877285270783028</v>
      </c>
      <c r="W10" s="16">
        <v>0.44821490169023798</v>
      </c>
      <c r="X10" s="16">
        <v>1.4300189720593308</v>
      </c>
      <c r="Y10" s="16">
        <v>1.3422731976543636</v>
      </c>
      <c r="Z10" s="16">
        <v>0.89524404967230076</v>
      </c>
      <c r="AA10" s="16">
        <v>5.0987409451535008E-2</v>
      </c>
      <c r="AB10" s="17">
        <v>0</v>
      </c>
      <c r="AC10" s="15">
        <v>558141.99</v>
      </c>
      <c r="AD10" s="14">
        <v>4216.727272727273</v>
      </c>
      <c r="AE10" s="14">
        <v>4616.8999999999996</v>
      </c>
      <c r="AF10" s="5">
        <v>18</v>
      </c>
      <c r="AG10" s="6">
        <v>0</v>
      </c>
      <c r="AH10" s="4">
        <v>0</v>
      </c>
      <c r="AI10" s="23">
        <v>0</v>
      </c>
      <c r="AJ10" s="4">
        <v>31000</v>
      </c>
      <c r="AK10" s="4">
        <v>2000</v>
      </c>
      <c r="AL10" s="24">
        <v>33000</v>
      </c>
      <c r="AM10" s="7">
        <v>0</v>
      </c>
      <c r="AN10" s="7">
        <v>0</v>
      </c>
      <c r="AO10" s="8">
        <v>7.3516729906864429</v>
      </c>
      <c r="AP10" s="9">
        <v>0.47430148327009308</v>
      </c>
      <c r="AQ10" s="25">
        <v>7.8259744739565358</v>
      </c>
      <c r="AR10" s="18">
        <v>0</v>
      </c>
      <c r="AS10" s="7">
        <v>0</v>
      </c>
      <c r="AT10" s="8">
        <v>6.7144620849487753</v>
      </c>
      <c r="AU10" s="9">
        <v>0.43319110225475971</v>
      </c>
      <c r="AV10" s="10">
        <v>7.1476531872035354</v>
      </c>
      <c r="AW10" s="22">
        <f t="shared" si="0"/>
        <v>10.414747776832126</v>
      </c>
      <c r="AX10" s="5">
        <f>IF(OR(AND(Tabela1[[#This Row],[GRUPO | ITEM]]="PALHETAS",MID(Tabela1[[#This Row],[ITEM]],1,5)&lt;&gt;"YN-PC"),AND(Tabela1[[#This Row],[GRUPO | ITEM]]="PALHETAS",MID(Tabela1[[#This Row],[ITEM]],1,5)&lt;&gt;"YN-PF"))=TRUE,0,
IF(
ROUNDUP(
IF(
IF(D10="A",13-SUM(AM10:AP10),IF(D10="B",11-SUM(AM10:AP10),IF(D10="C",7-SUM(AM10:AP10))))
&lt;0,0,
IF(D10="A",13-SUM(AM10:AP10),IF(D10="B",11-SUM(AM10:AP10),IF(D10="C",7-SUM(AM10:AP10)))))
*AD10/C10,0)
*C10
=0,0,
ROUNDUP(
IF(
IF(D10="A",13-SUM(AM10:AP10),IF(D10="B",11-SUM(AM10:AP10),IF(D10="C",7-SUM(AM10:AP10))))
&lt;0,0,
IF(D10="A",13-SUM(AM10:AP10),IF(D10="B",11-SUM(AM10:AP10),IF(D10="C",7-SUM(AM10:AP10)))))
*AD10/C10,0)
*C10)
)</f>
        <v>22000</v>
      </c>
      <c r="AY10" s="4">
        <f>IF(OR(AND(Tabela1[[#This Row],[GRUPO | ITEM]]="PALHETAS",MID(Tabela1[[#This Row],[ITEM]],1,5)&lt;&gt;"YN-PC"),AND(Tabela1[[#This Row],[GRUPO | ITEM]]="PALHETAS",MID(Tabela1[[#This Row],[ITEM]],1,5)&lt;&gt;"YN-PF"))=TRUE,0,
IF(
ROUNDUP(
IF(
IF(D10="A",13-SUM(AR10:AU10),IF(D10="B",11-SUM(AR10:AU10),IF(D10="C",7-SUM(AR10:AU10))))
&lt;0,0,
IF(D10="A",13-SUM(AR10:AU10),IF(D10="B",11-SUM(AR10:AU10),IF(D10="C",7-SUM(AR10:AU10)))))
*AE10/C10,0)
*C10
=0,0,
ROUNDUP(
IF(
IF(D10="A",13-SUM(AR10:AU10),IF(D10="B",11-SUM(AR10:AU10),IF(D10="C",7-SUM(AR10:AU10))))
&lt;0,0,
IF(D10="A",13-SUM(AR10:AU10),IF(D10="B",11-SUM(AR10:AU10),IF(D10="C",7-SUM(AR10:AU10)))))
*AE10/C10,0)
*C10)
)</f>
        <v>27500</v>
      </c>
      <c r="AZ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+IFERROR(BA10*C10,0),
IFERROR(AVERAGEIF(Tabela1[[#This Row],[COMPRA PADRÃO]:[COMPRA &gt;30%]],"&gt;"&amp;0,Tabela1[[#This Row],[COMPRA PADRÃO]:[COMPRA &gt;30%]]),
0))/Tabela1[[#This Row],[U/CX]],0)*Tabela1[[#This Row],[U/CX]]</f>
        <v>46000</v>
      </c>
      <c r="BA10" s="33"/>
      <c r="BB10" s="33" t="s">
        <v>1435</v>
      </c>
      <c r="BC10" s="44" t="s">
        <v>1436</v>
      </c>
      <c r="BD10" s="41">
        <v>175.03396226415094</v>
      </c>
      <c r="BE10" s="42">
        <v>26255.094339622643</v>
      </c>
      <c r="BF10" s="42">
        <v>50059.713207547167</v>
      </c>
      <c r="BG10" s="42">
        <v>33000</v>
      </c>
      <c r="BH10" s="43">
        <v>43500</v>
      </c>
    </row>
    <row r="11" spans="1:60" x14ac:dyDescent="0.2">
      <c r="A11" s="4" t="s">
        <v>15</v>
      </c>
      <c r="B11" s="4" t="s">
        <v>28</v>
      </c>
      <c r="C11" s="4">
        <v>250</v>
      </c>
      <c r="D11" s="4" t="s">
        <v>20</v>
      </c>
      <c r="E11" s="5">
        <v>3010</v>
      </c>
      <c r="F11" s="4">
        <v>5000</v>
      </c>
      <c r="G11" s="4">
        <v>3665</v>
      </c>
      <c r="H11" s="4">
        <v>3270</v>
      </c>
      <c r="I11" s="4">
        <v>4920</v>
      </c>
      <c r="J11" s="4">
        <v>4130</v>
      </c>
      <c r="K11" s="4">
        <v>1350</v>
      </c>
      <c r="L11" s="4">
        <v>4380</v>
      </c>
      <c r="M11" s="4">
        <v>2900</v>
      </c>
      <c r="N11" s="4">
        <v>7380</v>
      </c>
      <c r="O11" s="4">
        <v>4080</v>
      </c>
      <c r="P11" s="4">
        <v>4350</v>
      </c>
      <c r="Q11" s="13">
        <v>0.74574171570145553</v>
      </c>
      <c r="R11" s="16">
        <v>1.2387736141220191</v>
      </c>
      <c r="S11" s="16">
        <v>0.90802105915144005</v>
      </c>
      <c r="T11" s="16">
        <v>0.81015794363580051</v>
      </c>
      <c r="U11" s="16">
        <v>1.2189532362960669</v>
      </c>
      <c r="V11" s="16">
        <v>1.0232270052647878</v>
      </c>
      <c r="W11" s="16">
        <v>0.33446887581294521</v>
      </c>
      <c r="X11" s="16">
        <v>1.0851656859708889</v>
      </c>
      <c r="Y11" s="16">
        <v>0.71848869619077116</v>
      </c>
      <c r="Z11" s="16">
        <v>1.8284298544441004</v>
      </c>
      <c r="AA11" s="16">
        <v>1.0108392691235677</v>
      </c>
      <c r="AB11" s="17">
        <v>1.0777330442861568</v>
      </c>
      <c r="AC11" s="15">
        <v>269514.55</v>
      </c>
      <c r="AD11" s="14">
        <v>4036.25</v>
      </c>
      <c r="AE11" s="14">
        <v>4036.25</v>
      </c>
      <c r="AF11" s="5">
        <v>2</v>
      </c>
      <c r="AG11" s="6">
        <v>515</v>
      </c>
      <c r="AH11" s="4">
        <v>0</v>
      </c>
      <c r="AI11" s="23">
        <v>515</v>
      </c>
      <c r="AJ11" s="4">
        <v>30000</v>
      </c>
      <c r="AK11" s="4">
        <v>0</v>
      </c>
      <c r="AL11" s="24">
        <v>30000</v>
      </c>
      <c r="AM11" s="7">
        <v>0.12759368225456796</v>
      </c>
      <c r="AN11" s="7">
        <v>0</v>
      </c>
      <c r="AO11" s="8">
        <v>7.4326416847321148</v>
      </c>
      <c r="AP11" s="9">
        <v>0</v>
      </c>
      <c r="AQ11" s="25">
        <v>7.5602353669866824</v>
      </c>
      <c r="AR11" s="18">
        <v>0.12759368225456796</v>
      </c>
      <c r="AS11" s="7">
        <v>0</v>
      </c>
      <c r="AT11" s="8">
        <v>7.4326416847321148</v>
      </c>
      <c r="AU11" s="9">
        <v>0</v>
      </c>
      <c r="AV11" s="10">
        <v>7.5602353669866824</v>
      </c>
      <c r="AW11" s="22">
        <f t="shared" si="0"/>
        <v>5.4506039021368844</v>
      </c>
      <c r="AX11" s="5">
        <f>IF(OR(AND(Tabela1[[#This Row],[GRUPO | ITEM]]="PALHETAS",MID(Tabela1[[#This Row],[ITEM]],1,5)&lt;&gt;"YN-PC"),AND(Tabela1[[#This Row],[GRUPO | ITEM]]="PALHETAS",MID(Tabela1[[#This Row],[ITEM]],1,5)&lt;&gt;"YN-PF"))=TRUE,0,
IF(
ROUNDUP(
IF(
IF(D11="A",13-SUM(AM11:AP11),IF(D11="B",11-SUM(AM11:AP11),IF(D11="C",7-SUM(AM11:AP11))))
&lt;0,0,
IF(D11="A",13-SUM(AM11:AP11),IF(D11="B",11-SUM(AM11:AP11),IF(D11="C",7-SUM(AM11:AP11)))))
*AD11/C11,0)
*C11
=0,0,
ROUNDUP(
IF(
IF(D11="A",13-SUM(AM11:AP11),IF(D11="B",11-SUM(AM11:AP11),IF(D11="C",7-SUM(AM11:AP11))))
&lt;0,0,
IF(D11="A",13-SUM(AM11:AP11),IF(D11="B",11-SUM(AM11:AP11),IF(D11="C",7-SUM(AM11:AP11)))))
*AD11/C11,0)
*C11)
)</f>
        <v>22000</v>
      </c>
      <c r="AY11" s="4">
        <f>IF(OR(AND(Tabela1[[#This Row],[GRUPO | ITEM]]="PALHETAS",MID(Tabela1[[#This Row],[ITEM]],1,5)&lt;&gt;"YN-PC"),AND(Tabela1[[#This Row],[GRUPO | ITEM]]="PALHETAS",MID(Tabela1[[#This Row],[ITEM]],1,5)&lt;&gt;"YN-PF"))=TRUE,0,
IF(
ROUNDUP(
IF(
IF(D11="A",13-SUM(AR11:AU11),IF(D11="B",11-SUM(AR11:AU11),IF(D11="C",7-SUM(AR11:AU11))))
&lt;0,0,
IF(D11="A",13-SUM(AR11:AU11),IF(D11="B",11-SUM(AR11:AU11),IF(D11="C",7-SUM(AR11:AU11)))))
*AE11/C11,0)
*C11
=0,0,
ROUNDUP(
IF(
IF(D11="A",13-SUM(AR11:AU11),IF(D11="B",11-SUM(AR11:AU11),IF(D11="C",7-SUM(AR11:AU11))))
&lt;0,0,
IF(D11="A",13-SUM(AR11:AU11),IF(D11="B",11-SUM(AR11:AU11),IF(D11="C",7-SUM(AR11:AU11)))))
*AE11/C11,0)
*C11)
)</f>
        <v>22000</v>
      </c>
      <c r="AZ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+IFERROR(BA11*C11,0),
IFERROR(AVERAGEIF(Tabela1[[#This Row],[COMPRA PADRÃO]:[COMPRA &gt;30%]],"&gt;"&amp;0,Tabela1[[#This Row],[COMPRA PADRÃO]:[COMPRA &gt;30%]]),
0))/Tabela1[[#This Row],[U/CX]],0)*Tabela1[[#This Row],[U/CX]]</f>
        <v>22000</v>
      </c>
      <c r="BA11" s="19"/>
      <c r="BB11" s="19"/>
      <c r="BC11" s="5" t="s">
        <v>1436</v>
      </c>
      <c r="BD11" s="41">
        <v>182.77358490566039</v>
      </c>
      <c r="BE11" s="42">
        <v>27416.037735849059</v>
      </c>
      <c r="BF11" s="42">
        <v>52273.24528301887</v>
      </c>
      <c r="BG11" s="42">
        <v>30515</v>
      </c>
      <c r="BH11" s="43">
        <v>49250</v>
      </c>
    </row>
    <row r="12" spans="1:60" x14ac:dyDescent="0.2">
      <c r="A12" s="4" t="s">
        <v>1016</v>
      </c>
      <c r="B12" s="4" t="s">
        <v>1213</v>
      </c>
      <c r="C12" s="4">
        <v>100</v>
      </c>
      <c r="D12" s="4" t="s">
        <v>17</v>
      </c>
      <c r="E12" s="5"/>
      <c r="F12" s="4"/>
      <c r="G12" s="4"/>
      <c r="H12" s="4"/>
      <c r="I12" s="4"/>
      <c r="J12" s="4"/>
      <c r="K12" s="4"/>
      <c r="L12" s="4"/>
      <c r="M12" s="4"/>
      <c r="N12" s="4">
        <v>200</v>
      </c>
      <c r="O12" s="4">
        <v>700</v>
      </c>
      <c r="P12" s="4">
        <v>3848</v>
      </c>
      <c r="Q12" s="13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0.12636899747262004</v>
      </c>
      <c r="AA12" s="16">
        <v>0.44229149115417016</v>
      </c>
      <c r="AB12" s="17">
        <v>2.4313395113732095</v>
      </c>
      <c r="AC12" s="15">
        <v>58326.18</v>
      </c>
      <c r="AD12" s="14">
        <v>1582.6666666666667</v>
      </c>
      <c r="AE12" s="14">
        <v>2274</v>
      </c>
      <c r="AF12" s="5">
        <v>0</v>
      </c>
      <c r="AG12" s="6">
        <v>0</v>
      </c>
      <c r="AH12" s="4">
        <v>0</v>
      </c>
      <c r="AI12" s="23">
        <v>0</v>
      </c>
      <c r="AJ12" s="4">
        <v>0</v>
      </c>
      <c r="AK12" s="4">
        <v>0</v>
      </c>
      <c r="AL12" s="24">
        <v>0</v>
      </c>
      <c r="AM12" s="7">
        <v>0</v>
      </c>
      <c r="AN12" s="7">
        <v>0</v>
      </c>
      <c r="AO12" s="8">
        <v>0</v>
      </c>
      <c r="AP12" s="9">
        <v>0</v>
      </c>
      <c r="AQ12" s="25">
        <v>0</v>
      </c>
      <c r="AR12" s="18">
        <v>0</v>
      </c>
      <c r="AS12" s="7">
        <v>0</v>
      </c>
      <c r="AT12" s="8">
        <v>0</v>
      </c>
      <c r="AU12" s="9">
        <v>0</v>
      </c>
      <c r="AV12" s="10">
        <v>0</v>
      </c>
      <c r="AW12" s="22">
        <f t="shared" si="0"/>
        <v>11.56439066551426</v>
      </c>
      <c r="AX12" s="5">
        <f>IF(OR(AND(Tabela1[[#This Row],[GRUPO | ITEM]]="PALHETAS",MID(Tabela1[[#This Row],[ITEM]],1,5)&lt;&gt;"YN-PC"),AND(Tabela1[[#This Row],[GRUPO | ITEM]]="PALHETAS",MID(Tabela1[[#This Row],[ITEM]],1,5)&lt;&gt;"YN-PF"))=TRUE,0,
IF(
ROUNDUP(
IF(
IF(D12="A",13-SUM(AM12:AP12),IF(D12="B",11-SUM(AM12:AP12),IF(D12="C",7-SUM(AM12:AP12))))
&lt;0,0,
IF(D12="A",13-SUM(AM12:AP12),IF(D12="B",11-SUM(AM12:AP12),IF(D12="C",7-SUM(AM12:AP12)))))
*AD12/C12,0)
*C12
=0,0,
ROUNDUP(
IF(
IF(D12="A",13-SUM(AM12:AP12),IF(D12="B",11-SUM(AM12:AP12),IF(D12="C",7-SUM(AM12:AP12))))
&lt;0,0,
IF(D12="A",13-SUM(AM12:AP12),IF(D12="B",11-SUM(AM12:AP12),IF(D12="C",7-SUM(AM12:AP12)))))
*AD12/C12,0)
*C12)
)</f>
        <v>17500</v>
      </c>
      <c r="AY12" s="4">
        <f>IF(OR(AND(Tabela1[[#This Row],[GRUPO | ITEM]]="PALHETAS",MID(Tabela1[[#This Row],[ITEM]],1,5)&lt;&gt;"YN-PC"),AND(Tabela1[[#This Row],[GRUPO | ITEM]]="PALHETAS",MID(Tabela1[[#This Row],[ITEM]],1,5)&lt;&gt;"YN-PF"))=TRUE,0,
IF(
ROUNDUP(
IF(
IF(D12="A",13-SUM(AR12:AU12),IF(D12="B",11-SUM(AR12:AU12),IF(D12="C",7-SUM(AR12:AU12))))
&lt;0,0,
IF(D12="A",13-SUM(AR12:AU12),IF(D12="B",11-SUM(AR12:AU12),IF(D12="C",7-SUM(AR12:AU12)))))
*AE12/C12,0)
*C12
=0,0,
ROUNDUP(
IF(
IF(D12="A",13-SUM(AR12:AU12),IF(D12="B",11-SUM(AR12:AU12),IF(D12="C",7-SUM(AR12:AU12))))
&lt;0,0,
IF(D12="A",13-SUM(AR12:AU12),IF(D12="B",11-SUM(AR12:AU12),IF(D12="C",7-SUM(AR12:AU12)))))
*AE12/C12,0)
*C12)
)</f>
        <v>25100</v>
      </c>
      <c r="AZ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+IFERROR(BA12*C12,0),
IFERROR(AVERAGEIF(Tabela1[[#This Row],[COMPRA PADRÃO]:[COMPRA &gt;30%]],"&gt;"&amp;0,Tabela1[[#This Row],[COMPRA PADRÃO]:[COMPRA &gt;30%]]),
0))/Tabela1[[#This Row],[U/CX]],0)*Tabela1[[#This Row],[U/CX]]</f>
        <v>22300</v>
      </c>
      <c r="BA12" s="19">
        <v>10</v>
      </c>
      <c r="BB12" s="19"/>
      <c r="BC12" s="5" t="s">
        <v>1436</v>
      </c>
      <c r="BD12" s="41">
        <v>17.91698113207547</v>
      </c>
      <c r="BE12" s="42">
        <v>2687.5471698113206</v>
      </c>
      <c r="BF12" s="42">
        <v>3547.5622641509431</v>
      </c>
      <c r="BG12" s="42">
        <v>0</v>
      </c>
      <c r="BH12" s="43">
        <v>6200</v>
      </c>
    </row>
    <row r="13" spans="1:60" x14ac:dyDescent="0.2">
      <c r="A13" s="4" t="s">
        <v>15</v>
      </c>
      <c r="B13" s="4" t="s">
        <v>16</v>
      </c>
      <c r="C13" s="4">
        <v>3000</v>
      </c>
      <c r="D13" s="4" t="s">
        <v>17</v>
      </c>
      <c r="E13" s="5">
        <v>11300</v>
      </c>
      <c r="F13" s="4">
        <v>21100</v>
      </c>
      <c r="G13" s="4">
        <v>18750</v>
      </c>
      <c r="H13" s="4">
        <v>19450</v>
      </c>
      <c r="I13" s="4">
        <v>14650</v>
      </c>
      <c r="J13" s="4">
        <v>16500</v>
      </c>
      <c r="K13" s="4">
        <v>3000</v>
      </c>
      <c r="L13" s="4">
        <v>13600</v>
      </c>
      <c r="M13" s="4">
        <v>14900</v>
      </c>
      <c r="N13" s="4">
        <v>14900</v>
      </c>
      <c r="O13" s="4">
        <v>13000</v>
      </c>
      <c r="P13" s="4">
        <v>26200</v>
      </c>
      <c r="Q13" s="13">
        <v>0.7237790232185749</v>
      </c>
      <c r="R13" s="16">
        <v>1.3514811849479584</v>
      </c>
      <c r="S13" s="16">
        <v>1.200960768614892</v>
      </c>
      <c r="T13" s="16">
        <v>1.2457966373098479</v>
      </c>
      <c r="U13" s="16">
        <v>0.9383506805444356</v>
      </c>
      <c r="V13" s="16">
        <v>1.0568454763811048</v>
      </c>
      <c r="W13" s="16">
        <v>0.19215372297838271</v>
      </c>
      <c r="X13" s="16">
        <v>0.8710968775020016</v>
      </c>
      <c r="Y13" s="16">
        <v>0.95436349079263416</v>
      </c>
      <c r="Z13" s="16">
        <v>0.95436349079263416</v>
      </c>
      <c r="AA13" s="16">
        <v>0.83266613290632507</v>
      </c>
      <c r="AB13" s="17">
        <v>1.678142514011209</v>
      </c>
      <c r="AC13" s="15">
        <v>36780</v>
      </c>
      <c r="AD13" s="14">
        <v>15612.5</v>
      </c>
      <c r="AE13" s="14">
        <v>16759.090909090908</v>
      </c>
      <c r="AF13" s="5">
        <v>0</v>
      </c>
      <c r="AG13" s="6">
        <v>109282</v>
      </c>
      <c r="AH13" s="4">
        <v>0</v>
      </c>
      <c r="AI13" s="23">
        <v>109282</v>
      </c>
      <c r="AJ13" s="4">
        <v>24000</v>
      </c>
      <c r="AK13" s="4">
        <v>27000</v>
      </c>
      <c r="AL13" s="24">
        <v>51000</v>
      </c>
      <c r="AM13" s="7">
        <v>6.9996477181745398</v>
      </c>
      <c r="AN13" s="7">
        <v>0</v>
      </c>
      <c r="AO13" s="8">
        <v>1.5372297838270617</v>
      </c>
      <c r="AP13" s="9">
        <v>1.7293835068054444</v>
      </c>
      <c r="AQ13" s="25">
        <v>10.266261008807046</v>
      </c>
      <c r="AR13" s="18">
        <v>6.5207594250067809</v>
      </c>
      <c r="AS13" s="7">
        <v>0</v>
      </c>
      <c r="AT13" s="8">
        <v>1.4320585842148088</v>
      </c>
      <c r="AU13" s="9">
        <v>1.61106590724166</v>
      </c>
      <c r="AV13" s="10">
        <v>9.563883916463249</v>
      </c>
      <c r="AW13" s="22">
        <f t="shared" si="0"/>
        <v>1.297433917225401</v>
      </c>
      <c r="AX13" s="5">
        <f>IF(OR(AND(Tabela1[[#This Row],[GRUPO | ITEM]]="PALHETAS",MID(Tabela1[[#This Row],[ITEM]],1,5)&lt;&gt;"YN-PC"),AND(Tabela1[[#This Row],[GRUPO | ITEM]]="PALHETAS",MID(Tabela1[[#This Row],[ITEM]],1,5)&lt;&gt;"YN-PF"))=TRUE,0,
IF(
ROUNDUP(
IF(
IF(D13="A",13-SUM(AM13:AP13),IF(D13="B",11-SUM(AM13:AP13),IF(D13="C",7-SUM(AM13:AP13))))
&lt;0,0,
IF(D13="A",13-SUM(AM13:AP13),IF(D13="B",11-SUM(AM13:AP13),IF(D13="C",7-SUM(AM13:AP13)))))
*AD13/C13,0)
*C13
=0,0,
ROUNDUP(
IF(
IF(D13="A",13-SUM(AM13:AP13),IF(D13="B",11-SUM(AM13:AP13),IF(D13="C",7-SUM(AM13:AP13))))
&lt;0,0,
IF(D13="A",13-SUM(AM13:AP13),IF(D13="B",11-SUM(AM13:AP13),IF(D13="C",7-SUM(AM13:AP13)))))
*AD13/C13,0)
*C13)
)</f>
        <v>12000</v>
      </c>
      <c r="AY13" s="4">
        <f>IF(OR(AND(Tabela1[[#This Row],[GRUPO | ITEM]]="PALHETAS",MID(Tabela1[[#This Row],[ITEM]],1,5)&lt;&gt;"YN-PC"),AND(Tabela1[[#This Row],[GRUPO | ITEM]]="PALHETAS",MID(Tabela1[[#This Row],[ITEM]],1,5)&lt;&gt;"YN-PF"))=TRUE,0,
IF(
ROUNDUP(
IF(
IF(D13="A",13-SUM(AR13:AU13),IF(D13="B",11-SUM(AR13:AU13),IF(D13="C",7-SUM(AR13:AU13))))
&lt;0,0,
IF(D13="A",13-SUM(AR13:AU13),IF(D13="B",11-SUM(AR13:AU13),IF(D13="C",7-SUM(AR13:AU13)))))
*AE13/C13,0)
*C13
=0,0,
ROUNDUP(
IF(
IF(D13="A",13-SUM(AR13:AU13),IF(D13="B",11-SUM(AR13:AU13),IF(D13="C",7-SUM(AR13:AU13))))
&lt;0,0,
IF(D13="A",13-SUM(AR13:AU13),IF(D13="B",11-SUM(AR13:AU13),IF(D13="C",7-SUM(AR13:AU13)))))
*AE13/C13,0)
*C13)
)</f>
        <v>27000</v>
      </c>
      <c r="AZ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+IFERROR(BA13*C13,0),
IFERROR(AVERAGEIF(Tabela1[[#This Row],[COMPRA PADRÃO]:[COMPRA &gt;30%]],"&gt;"&amp;0,Tabela1[[#This Row],[COMPRA PADRÃO]:[COMPRA &gt;30%]]),
0))/Tabela1[[#This Row],[U/CX]],0)*Tabela1[[#This Row],[U/CX]]</f>
        <v>21000</v>
      </c>
      <c r="BA13" s="19"/>
      <c r="BB13" s="19"/>
      <c r="BC13" s="5" t="s">
        <v>1436</v>
      </c>
      <c r="BD13" s="41">
        <v>706.98113207547169</v>
      </c>
      <c r="BE13" s="42">
        <v>106047.16981132075</v>
      </c>
      <c r="BF13" s="42">
        <v>139982.2641509434</v>
      </c>
      <c r="BG13" s="42">
        <v>160282</v>
      </c>
      <c r="BH13" s="43">
        <v>87000</v>
      </c>
    </row>
    <row r="14" spans="1:60" x14ac:dyDescent="0.2">
      <c r="A14" s="4" t="s">
        <v>115</v>
      </c>
      <c r="B14" s="4" t="s">
        <v>476</v>
      </c>
      <c r="C14" s="4">
        <v>50</v>
      </c>
      <c r="D14" s="4" t="s">
        <v>20</v>
      </c>
      <c r="E14" s="5">
        <v>3350</v>
      </c>
      <c r="F14" s="4">
        <v>4800</v>
      </c>
      <c r="G14" s="4">
        <v>2150</v>
      </c>
      <c r="H14" s="4">
        <v>3650</v>
      </c>
      <c r="I14" s="4">
        <v>6450</v>
      </c>
      <c r="J14" s="4">
        <v>5108</v>
      </c>
      <c r="K14" s="4">
        <v>600</v>
      </c>
      <c r="L14" s="4">
        <v>5700</v>
      </c>
      <c r="M14" s="4">
        <v>2100</v>
      </c>
      <c r="N14" s="4">
        <v>4100</v>
      </c>
      <c r="O14" s="4">
        <v>4500</v>
      </c>
      <c r="P14" s="4">
        <v>7450</v>
      </c>
      <c r="Q14" s="13">
        <v>0.80467592777933461</v>
      </c>
      <c r="R14" s="16">
        <v>1.152968493534569</v>
      </c>
      <c r="S14" s="16">
        <v>0.51643380439569231</v>
      </c>
      <c r="T14" s="16">
        <v>0.87673645862524519</v>
      </c>
      <c r="U14" s="16">
        <v>1.549301413187077</v>
      </c>
      <c r="V14" s="16">
        <v>1.2269506385363704</v>
      </c>
      <c r="W14" s="16">
        <v>0.14412106169182112</v>
      </c>
      <c r="X14" s="16">
        <v>1.3691500860723007</v>
      </c>
      <c r="Y14" s="16">
        <v>0.50442371592137392</v>
      </c>
      <c r="Z14" s="16">
        <v>0.98482725489411094</v>
      </c>
      <c r="AA14" s="16">
        <v>1.0809079626886584</v>
      </c>
      <c r="AB14" s="17">
        <v>1.7895031826734455</v>
      </c>
      <c r="AC14" s="15">
        <v>606365.84</v>
      </c>
      <c r="AD14" s="14">
        <v>4163.166666666667</v>
      </c>
      <c r="AE14" s="14">
        <v>4487.090909090909</v>
      </c>
      <c r="AF14" s="5">
        <v>70</v>
      </c>
      <c r="AG14" s="6">
        <v>15400</v>
      </c>
      <c r="AH14" s="4">
        <v>20100</v>
      </c>
      <c r="AI14" s="23">
        <v>35500</v>
      </c>
      <c r="AJ14" s="4">
        <v>0</v>
      </c>
      <c r="AK14" s="4">
        <v>0</v>
      </c>
      <c r="AL14" s="24">
        <v>0</v>
      </c>
      <c r="AM14" s="7">
        <v>3.6991072500900755</v>
      </c>
      <c r="AN14" s="7">
        <v>4.8280555666760074</v>
      </c>
      <c r="AO14" s="8">
        <v>0</v>
      </c>
      <c r="AP14" s="9">
        <v>0</v>
      </c>
      <c r="AQ14" s="25">
        <v>8.5271628167660829</v>
      </c>
      <c r="AR14" s="18">
        <v>3.4320677499088292</v>
      </c>
      <c r="AS14" s="7">
        <v>4.4795169982576279</v>
      </c>
      <c r="AT14" s="8">
        <v>0</v>
      </c>
      <c r="AU14" s="9">
        <v>0</v>
      </c>
      <c r="AV14" s="10">
        <v>7.9115847481664572</v>
      </c>
      <c r="AW14" s="22">
        <f t="shared" si="0"/>
        <v>4.7975450021631865</v>
      </c>
      <c r="AX14" s="5">
        <f>IF(OR(AND(Tabela1[[#This Row],[GRUPO | ITEM]]="PALHETAS",MID(Tabela1[[#This Row],[ITEM]],1,5)&lt;&gt;"YN-PC"),AND(Tabela1[[#This Row],[GRUPO | ITEM]]="PALHETAS",MID(Tabela1[[#This Row],[ITEM]],1,5)&lt;&gt;"YN-PF"))=TRUE,0,
IF(
ROUNDUP(
IF(
IF(D14="A",13-SUM(AM14:AP14),IF(D14="B",11-SUM(AM14:AP14),IF(D14="C",7-SUM(AM14:AP14))))
&lt;0,0,
IF(D14="A",13-SUM(AM14:AP14),IF(D14="B",11-SUM(AM14:AP14),IF(D14="C",7-SUM(AM14:AP14)))))
*AD14/C14,0)
*C14
=0,0,
ROUNDUP(
IF(
IF(D14="A",13-SUM(AM14:AP14),IF(D14="B",11-SUM(AM14:AP14),IF(D14="C",7-SUM(AM14:AP14))))
&lt;0,0,
IF(D14="A",13-SUM(AM14:AP14),IF(D14="B",11-SUM(AM14:AP14),IF(D14="C",7-SUM(AM14:AP14)))))
*AD14/C14,0)
*C14)
)</f>
        <v>18650</v>
      </c>
      <c r="AY14" s="4">
        <f>IF(OR(AND(Tabela1[[#This Row],[GRUPO | ITEM]]="PALHETAS",MID(Tabela1[[#This Row],[ITEM]],1,5)&lt;&gt;"YN-PC"),AND(Tabela1[[#This Row],[GRUPO | ITEM]]="PALHETAS",MID(Tabela1[[#This Row],[ITEM]],1,5)&lt;&gt;"YN-PF"))=TRUE,0,
IF(
ROUNDUP(
IF(
IF(D14="A",13-SUM(AR14:AU14),IF(D14="B",11-SUM(AR14:AU14),IF(D14="C",7-SUM(AR14:AU14))))
&lt;0,0,
IF(D14="A",13-SUM(AR14:AU14),IF(D14="B",11-SUM(AR14:AU14),IF(D14="C",7-SUM(AR14:AU14)))))
*AE14/C14,0)
*C14
=0,0,
ROUNDUP(
IF(
IF(D14="A",13-SUM(AR14:AU14),IF(D14="B",11-SUM(AR14:AU14),IF(D14="C",7-SUM(AR14:AU14))))
&lt;0,0,
IF(D14="A",13-SUM(AR14:AU14),IF(D14="B",11-SUM(AR14:AU14),IF(D14="C",7-SUM(AR14:AU14)))))
*AE14/C14,0)
*C14)
)</f>
        <v>22850</v>
      </c>
      <c r="AZ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+IFERROR(BA14*C14,0),
IFERROR(AVERAGEIF(Tabela1[[#This Row],[COMPRA PADRÃO]:[COMPRA &gt;30%]],"&gt;"&amp;0,Tabela1[[#This Row],[COMPRA PADRÃO]:[COMPRA &gt;30%]]),
0))/Tabela1[[#This Row],[U/CX]],0)*Tabela1[[#This Row],[U/CX]]</f>
        <v>20750</v>
      </c>
      <c r="BA14" s="33"/>
      <c r="BB14" s="33"/>
      <c r="BC14" s="44" t="s">
        <v>1434</v>
      </c>
      <c r="BD14" s="41">
        <v>188.52075471698114</v>
      </c>
      <c r="BE14" s="42">
        <v>28278.113207547172</v>
      </c>
      <c r="BF14" s="42">
        <v>53916.935849056608</v>
      </c>
      <c r="BG14" s="42">
        <v>35500</v>
      </c>
      <c r="BH14" s="43">
        <v>46700</v>
      </c>
    </row>
    <row r="15" spans="1:60" x14ac:dyDescent="0.2">
      <c r="A15" s="4" t="s">
        <v>40</v>
      </c>
      <c r="B15" s="4" t="s">
        <v>715</v>
      </c>
      <c r="C15" s="4">
        <v>200</v>
      </c>
      <c r="D15" s="4" t="s">
        <v>17</v>
      </c>
      <c r="E15" s="5">
        <v>2050</v>
      </c>
      <c r="F15" s="4">
        <v>4600</v>
      </c>
      <c r="G15" s="4">
        <v>1500</v>
      </c>
      <c r="H15" s="4">
        <v>2450</v>
      </c>
      <c r="I15" s="4">
        <v>2000</v>
      </c>
      <c r="J15" s="4">
        <v>3700</v>
      </c>
      <c r="K15" s="4">
        <v>900</v>
      </c>
      <c r="L15" s="4">
        <v>1600</v>
      </c>
      <c r="M15" s="4">
        <v>1100</v>
      </c>
      <c r="N15" s="4">
        <v>1000</v>
      </c>
      <c r="O15" s="4">
        <v>1350</v>
      </c>
      <c r="P15" s="4">
        <v>2900</v>
      </c>
      <c r="Q15" s="13">
        <v>0.97813121272365799</v>
      </c>
      <c r="R15" s="16">
        <v>2.194831013916501</v>
      </c>
      <c r="S15" s="16">
        <v>0.71570576540755459</v>
      </c>
      <c r="T15" s="16">
        <v>1.1689860834990058</v>
      </c>
      <c r="U15" s="16">
        <v>0.95427435387673953</v>
      </c>
      <c r="V15" s="16">
        <v>1.7654075546719681</v>
      </c>
      <c r="W15" s="16">
        <v>0.42942345924453279</v>
      </c>
      <c r="X15" s="16">
        <v>0.76341948310139163</v>
      </c>
      <c r="Y15" s="16">
        <v>0.52485089463220669</v>
      </c>
      <c r="Z15" s="16">
        <v>0.47713717693836977</v>
      </c>
      <c r="AA15" s="16">
        <v>0.64413518886679921</v>
      </c>
      <c r="AB15" s="17">
        <v>1.3836978131212723</v>
      </c>
      <c r="AC15" s="15">
        <v>82893.5</v>
      </c>
      <c r="AD15" s="14">
        <v>2095.8333333333335</v>
      </c>
      <c r="AE15" s="14">
        <v>2095.8333333333335</v>
      </c>
      <c r="AF15" s="5">
        <v>5</v>
      </c>
      <c r="AG15" s="6">
        <v>0</v>
      </c>
      <c r="AH15" s="4">
        <v>0</v>
      </c>
      <c r="AI15" s="23">
        <v>0</v>
      </c>
      <c r="AJ15" s="4">
        <v>600</v>
      </c>
      <c r="AK15" s="4">
        <v>2000</v>
      </c>
      <c r="AL15" s="24">
        <v>2600</v>
      </c>
      <c r="AM15" s="7">
        <v>0</v>
      </c>
      <c r="AN15" s="7">
        <v>0</v>
      </c>
      <c r="AO15" s="8">
        <v>0.28628230616302186</v>
      </c>
      <c r="AP15" s="9">
        <v>0.95427435387673953</v>
      </c>
      <c r="AQ15" s="25">
        <v>1.2405566600397613</v>
      </c>
      <c r="AR15" s="18">
        <v>0</v>
      </c>
      <c r="AS15" s="7">
        <v>0</v>
      </c>
      <c r="AT15" s="8">
        <v>0.28628230616302186</v>
      </c>
      <c r="AU15" s="9">
        <v>0.95427435387673953</v>
      </c>
      <c r="AV15" s="10">
        <v>1.2405566600397613</v>
      </c>
      <c r="AW15" s="22">
        <f t="shared" si="0"/>
        <v>9.8290258449304169</v>
      </c>
      <c r="AX15" s="5">
        <f>IF(OR(AND(Tabela1[[#This Row],[GRUPO | ITEM]]="PALHETAS",MID(Tabela1[[#This Row],[ITEM]],1,5)&lt;&gt;"YN-PC"),AND(Tabela1[[#This Row],[GRUPO | ITEM]]="PALHETAS",MID(Tabela1[[#This Row],[ITEM]],1,5)&lt;&gt;"YN-PF"))=TRUE,0,
IF(
ROUNDUP(
IF(
IF(D15="A",13-SUM(AM15:AP15),IF(D15="B",11-SUM(AM15:AP15),IF(D15="C",7-SUM(AM15:AP15))))
&lt;0,0,
IF(D15="A",13-SUM(AM15:AP15),IF(D15="B",11-SUM(AM15:AP15),IF(D15="C",7-SUM(AM15:AP15)))))
*AD15/C15,0)
*C15
=0,0,
ROUNDUP(
IF(
IF(D15="A",13-SUM(AM15:AP15),IF(D15="B",11-SUM(AM15:AP15),IF(D15="C",7-SUM(AM15:AP15))))
&lt;0,0,
IF(D15="A",13-SUM(AM15:AP15),IF(D15="B",11-SUM(AM15:AP15),IF(D15="C",7-SUM(AM15:AP15)))))
*AD15/C15,0)
*C15)
)</f>
        <v>20600</v>
      </c>
      <c r="AY15" s="4">
        <f>IF(OR(AND(Tabela1[[#This Row],[GRUPO | ITEM]]="PALHETAS",MID(Tabela1[[#This Row],[ITEM]],1,5)&lt;&gt;"YN-PC"),AND(Tabela1[[#This Row],[GRUPO | ITEM]]="PALHETAS",MID(Tabela1[[#This Row],[ITEM]],1,5)&lt;&gt;"YN-PF"))=TRUE,0,
IF(
ROUNDUP(
IF(
IF(D15="A",13-SUM(AR15:AU15),IF(D15="B",11-SUM(AR15:AU15),IF(D15="C",7-SUM(AR15:AU15))))
&lt;0,0,
IF(D15="A",13-SUM(AR15:AU15),IF(D15="B",11-SUM(AR15:AU15),IF(D15="C",7-SUM(AR15:AU15)))))
*AE15/C15,0)
*C15
=0,0,
ROUNDUP(
IF(
IF(D15="A",13-SUM(AR15:AU15),IF(D15="B",11-SUM(AR15:AU15),IF(D15="C",7-SUM(AR15:AU15))))
&lt;0,0,
IF(D15="A",13-SUM(AR15:AU15),IF(D15="B",11-SUM(AR15:AU15),IF(D15="C",7-SUM(AR15:AU15)))))
*AE15/C15,0)
*C15)
)</f>
        <v>20600</v>
      </c>
      <c r="AZ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+IFERROR(BA15*C15,0),
IFERROR(AVERAGEIF(Tabela1[[#This Row],[COMPRA PADRÃO]:[COMPRA &gt;30%]],"&gt;"&amp;0,Tabela1[[#This Row],[COMPRA PADRÃO]:[COMPRA &gt;30%]]),
0))/Tabela1[[#This Row],[U/CX]],0)*Tabela1[[#This Row],[U/CX]]</f>
        <v>20600</v>
      </c>
      <c r="BA15" s="19"/>
      <c r="BB15" s="19"/>
      <c r="BC15" s="5" t="s">
        <v>1437</v>
      </c>
      <c r="BD15" s="41">
        <v>94.905660377358487</v>
      </c>
      <c r="BE15" s="42">
        <v>14235.849056603773</v>
      </c>
      <c r="BF15" s="42">
        <v>18791.32075471698</v>
      </c>
      <c r="BG15" s="42">
        <v>2600</v>
      </c>
      <c r="BH15" s="43">
        <v>30400</v>
      </c>
    </row>
    <row r="16" spans="1:60" x14ac:dyDescent="0.2">
      <c r="A16" s="4" t="s">
        <v>15</v>
      </c>
      <c r="B16" s="4" t="s">
        <v>59</v>
      </c>
      <c r="C16" s="4">
        <v>250</v>
      </c>
      <c r="D16" s="4" t="s">
        <v>20</v>
      </c>
      <c r="E16" s="5">
        <v>2080</v>
      </c>
      <c r="F16" s="4">
        <v>2970</v>
      </c>
      <c r="G16" s="4">
        <v>1200</v>
      </c>
      <c r="H16" s="4">
        <v>1100</v>
      </c>
      <c r="I16" s="4">
        <v>1490</v>
      </c>
      <c r="J16" s="4">
        <v>2700</v>
      </c>
      <c r="K16" s="4">
        <v>800</v>
      </c>
      <c r="L16" s="4">
        <v>1709</v>
      </c>
      <c r="M16" s="4">
        <v>2255</v>
      </c>
      <c r="N16" s="4">
        <v>4450</v>
      </c>
      <c r="O16" s="4">
        <v>1800</v>
      </c>
      <c r="P16" s="4">
        <v>3140</v>
      </c>
      <c r="Q16" s="13">
        <v>0.97143301938195692</v>
      </c>
      <c r="R16" s="16">
        <v>1.3870942632521213</v>
      </c>
      <c r="S16" s="16">
        <v>0.5604421265665136</v>
      </c>
      <c r="T16" s="16">
        <v>0.51373861601930415</v>
      </c>
      <c r="U16" s="16">
        <v>0.69588230715342103</v>
      </c>
      <c r="V16" s="16">
        <v>1.2609947847746557</v>
      </c>
      <c r="W16" s="16">
        <v>0.37362808437767575</v>
      </c>
      <c r="X16" s="16">
        <v>0.79816299525180978</v>
      </c>
      <c r="Y16" s="16">
        <v>1.0531641628395736</v>
      </c>
      <c r="Z16" s="16">
        <v>2.0783062193508215</v>
      </c>
      <c r="AA16" s="16">
        <v>0.8406631898497704</v>
      </c>
      <c r="AB16" s="17">
        <v>1.4664902311823773</v>
      </c>
      <c r="AC16" s="15">
        <v>145873.5</v>
      </c>
      <c r="AD16" s="14">
        <v>2141.1666666666665</v>
      </c>
      <c r="AE16" s="14">
        <v>2141.1666666666665</v>
      </c>
      <c r="AF16" s="5">
        <v>2</v>
      </c>
      <c r="AG16" s="6">
        <v>0</v>
      </c>
      <c r="AH16" s="4">
        <v>0</v>
      </c>
      <c r="AI16" s="23">
        <v>0</v>
      </c>
      <c r="AJ16" s="4">
        <v>11000</v>
      </c>
      <c r="AK16" s="4">
        <v>0</v>
      </c>
      <c r="AL16" s="24">
        <v>11000</v>
      </c>
      <c r="AM16" s="7">
        <v>0</v>
      </c>
      <c r="AN16" s="7">
        <v>0</v>
      </c>
      <c r="AO16" s="8">
        <v>5.1373861601930413</v>
      </c>
      <c r="AP16" s="9">
        <v>0</v>
      </c>
      <c r="AQ16" s="25">
        <v>5.1373861601930413</v>
      </c>
      <c r="AR16" s="18">
        <v>0</v>
      </c>
      <c r="AS16" s="7">
        <v>0</v>
      </c>
      <c r="AT16" s="8">
        <v>5.1373861601930413</v>
      </c>
      <c r="AU16" s="9">
        <v>0</v>
      </c>
      <c r="AV16" s="10">
        <v>5.1373861601930413</v>
      </c>
      <c r="AW16" s="22">
        <f t="shared" si="0"/>
        <v>7.9395967930256095</v>
      </c>
      <c r="AX16" s="5">
        <f>IF(OR(AND(Tabela1[[#This Row],[GRUPO | ITEM]]="PALHETAS",MID(Tabela1[[#This Row],[ITEM]],1,5)&lt;&gt;"YN-PC"),AND(Tabela1[[#This Row],[GRUPO | ITEM]]="PALHETAS",MID(Tabela1[[#This Row],[ITEM]],1,5)&lt;&gt;"YN-PF"))=TRUE,0,
IF(
ROUNDUP(
IF(
IF(D16="A",13-SUM(AM16:AP16),IF(D16="B",11-SUM(AM16:AP16),IF(D16="C",7-SUM(AM16:AP16))))
&lt;0,0,
IF(D16="A",13-SUM(AM16:AP16),IF(D16="B",11-SUM(AM16:AP16),IF(D16="C",7-SUM(AM16:AP16)))))
*AD16/C16,0)
*C16
=0,0,
ROUNDUP(
IF(
IF(D16="A",13-SUM(AM16:AP16),IF(D16="B",11-SUM(AM16:AP16),IF(D16="C",7-SUM(AM16:AP16))))
&lt;0,0,
IF(D16="A",13-SUM(AM16:AP16),IF(D16="B",11-SUM(AM16:AP16),IF(D16="C",7-SUM(AM16:AP16)))))
*AD16/C16,0)
*C16)
)</f>
        <v>17000</v>
      </c>
      <c r="AY16" s="4">
        <f>IF(OR(AND(Tabela1[[#This Row],[GRUPO | ITEM]]="PALHETAS",MID(Tabela1[[#This Row],[ITEM]],1,5)&lt;&gt;"YN-PC"),AND(Tabela1[[#This Row],[GRUPO | ITEM]]="PALHETAS",MID(Tabela1[[#This Row],[ITEM]],1,5)&lt;&gt;"YN-PF"))=TRUE,0,
IF(
ROUNDUP(
IF(
IF(D16="A",13-SUM(AR16:AU16),IF(D16="B",11-SUM(AR16:AU16),IF(D16="C",7-SUM(AR16:AU16))))
&lt;0,0,
IF(D16="A",13-SUM(AR16:AU16),IF(D16="B",11-SUM(AR16:AU16),IF(D16="C",7-SUM(AR16:AU16)))))
*AE16/C16,0)
*C16
=0,0,
ROUNDUP(
IF(
IF(D16="A",13-SUM(AR16:AU16),IF(D16="B",11-SUM(AR16:AU16),IF(D16="C",7-SUM(AR16:AU16))))
&lt;0,0,
IF(D16="A",13-SUM(AR16:AU16),IF(D16="B",11-SUM(AR16:AU16),IF(D16="C",7-SUM(AR16:AU16)))))
*AE16/C16,0)
*C16)
)</f>
        <v>17000</v>
      </c>
      <c r="AZ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+IFERROR(BA16*C16,0),
IFERROR(AVERAGEIF(Tabela1[[#This Row],[COMPRA PADRÃO]:[COMPRA &gt;30%]],"&gt;"&amp;0,Tabela1[[#This Row],[COMPRA PADRÃO]:[COMPRA &gt;30%]]),
0))/Tabela1[[#This Row],[U/CX]],0)*Tabela1[[#This Row],[U/CX]]</f>
        <v>17000</v>
      </c>
      <c r="BA16" s="33"/>
      <c r="BB16" s="33"/>
      <c r="BC16" s="5" t="s">
        <v>1436</v>
      </c>
      <c r="BD16" s="41">
        <v>96.958490566037739</v>
      </c>
      <c r="BE16" s="42">
        <v>14543.773584905661</v>
      </c>
      <c r="BF16" s="42">
        <v>27730.128301886794</v>
      </c>
      <c r="BG16" s="42">
        <v>11000</v>
      </c>
      <c r="BH16" s="43">
        <v>31250</v>
      </c>
    </row>
    <row r="17" spans="1:60" x14ac:dyDescent="0.2">
      <c r="A17" s="4" t="s">
        <v>15</v>
      </c>
      <c r="B17" s="4" t="s">
        <v>629</v>
      </c>
      <c r="C17" s="4">
        <v>600</v>
      </c>
      <c r="D17" s="4" t="s">
        <v>20</v>
      </c>
      <c r="E17" s="5">
        <v>10800</v>
      </c>
      <c r="F17" s="4">
        <v>17540</v>
      </c>
      <c r="G17" s="4">
        <v>15660</v>
      </c>
      <c r="H17" s="4">
        <v>13390</v>
      </c>
      <c r="I17" s="4">
        <v>18150</v>
      </c>
      <c r="J17" s="4">
        <v>8317</v>
      </c>
      <c r="K17" s="4">
        <v>2721</v>
      </c>
      <c r="L17" s="4">
        <v>12000</v>
      </c>
      <c r="M17" s="4">
        <v>12330</v>
      </c>
      <c r="N17" s="4">
        <v>16060</v>
      </c>
      <c r="O17" s="4">
        <v>9000</v>
      </c>
      <c r="P17" s="4">
        <v>14900</v>
      </c>
      <c r="Q17" s="13">
        <v>0.85902908502797148</v>
      </c>
      <c r="R17" s="16">
        <v>1.3951268658695017</v>
      </c>
      <c r="S17" s="16">
        <v>1.2455921732905586</v>
      </c>
      <c r="T17" s="16">
        <v>1.0650369859744941</v>
      </c>
      <c r="U17" s="16">
        <v>1.4436461012275632</v>
      </c>
      <c r="V17" s="16">
        <v>0.66153193520163323</v>
      </c>
      <c r="W17" s="16">
        <v>0.21642760558899168</v>
      </c>
      <c r="X17" s="16">
        <v>0.95447676114219049</v>
      </c>
      <c r="Y17" s="16">
        <v>0.98072487207360071</v>
      </c>
      <c r="Z17" s="16">
        <v>1.2774080653286315</v>
      </c>
      <c r="AA17" s="16">
        <v>0.71585757085664281</v>
      </c>
      <c r="AB17" s="17">
        <v>1.1851419784182198</v>
      </c>
      <c r="AC17" s="15">
        <v>371674.96</v>
      </c>
      <c r="AD17" s="14">
        <v>12572.333333333334</v>
      </c>
      <c r="AE17" s="14">
        <v>13467.90909090909</v>
      </c>
      <c r="AF17" s="5">
        <v>605</v>
      </c>
      <c r="AG17" s="6">
        <v>109318</v>
      </c>
      <c r="AH17" s="4">
        <v>0</v>
      </c>
      <c r="AI17" s="23">
        <v>109318</v>
      </c>
      <c r="AJ17" s="4">
        <v>10200</v>
      </c>
      <c r="AK17" s="4">
        <v>33600</v>
      </c>
      <c r="AL17" s="24">
        <v>43800</v>
      </c>
      <c r="AM17" s="7">
        <v>8.6951242145451655</v>
      </c>
      <c r="AN17" s="7">
        <v>0</v>
      </c>
      <c r="AO17" s="8">
        <v>0.81130524697086193</v>
      </c>
      <c r="AP17" s="9">
        <v>2.6725349311981335</v>
      </c>
      <c r="AQ17" s="25">
        <v>12.17896439271416</v>
      </c>
      <c r="AR17" s="18">
        <v>8.1169244061641486</v>
      </c>
      <c r="AS17" s="7">
        <v>0</v>
      </c>
      <c r="AT17" s="8">
        <v>0.75735586950798872</v>
      </c>
      <c r="AU17" s="9">
        <v>2.4948193348498453</v>
      </c>
      <c r="AV17" s="10">
        <v>11.369099610521983</v>
      </c>
      <c r="AW17" s="22">
        <f t="shared" si="0"/>
        <v>1.2903105682579876</v>
      </c>
      <c r="AX17" s="5">
        <f>IF(OR(AND(Tabela1[[#This Row],[GRUPO | ITEM]]="PALHETAS",MID(Tabela1[[#This Row],[ITEM]],1,5)&lt;&gt;"YN-PC"),AND(Tabela1[[#This Row],[GRUPO | ITEM]]="PALHETAS",MID(Tabela1[[#This Row],[ITEM]],1,5)&lt;&gt;"YN-PF"))=TRUE,0,
IF(
ROUNDUP(
IF(
IF(D17="A",13-SUM(AM17:AP17),IF(D17="B",11-SUM(AM17:AP17),IF(D17="C",7-SUM(AM17:AP17))))
&lt;0,0,
IF(D17="A",13-SUM(AM17:AP17),IF(D17="B",11-SUM(AM17:AP17),IF(D17="C",7-SUM(AM17:AP17)))))
*AD17/C17,0)
*C17
=0,0,
ROUNDUP(
IF(
IF(D17="A",13-SUM(AM17:AP17),IF(D17="B",11-SUM(AM17:AP17),IF(D17="C",7-SUM(AM17:AP17))))
&lt;0,0,
IF(D17="A",13-SUM(AM17:AP17),IF(D17="B",11-SUM(AM17:AP17),IF(D17="C",7-SUM(AM17:AP17)))))
*AD17/C17,0)
*C17)
)</f>
        <v>10800</v>
      </c>
      <c r="AY17" s="4">
        <f>IF(OR(AND(Tabela1[[#This Row],[GRUPO | ITEM]]="PALHETAS",MID(Tabela1[[#This Row],[ITEM]],1,5)&lt;&gt;"YN-PC"),AND(Tabela1[[#This Row],[GRUPO | ITEM]]="PALHETAS",MID(Tabela1[[#This Row],[ITEM]],1,5)&lt;&gt;"YN-PF"))=TRUE,0,
IF(
ROUNDUP(
IF(
IF(D17="A",13-SUM(AR17:AU17),IF(D17="B",11-SUM(AR17:AU17),IF(D17="C",7-SUM(AR17:AU17))))
&lt;0,0,
IF(D17="A",13-SUM(AR17:AU17),IF(D17="B",11-SUM(AR17:AU17),IF(D17="C",7-SUM(AR17:AU17)))))
*AE17/C17,0)
*C17
=0,0,
ROUNDUP(
IF(
IF(D17="A",13-SUM(AR17:AU17),IF(D17="B",11-SUM(AR17:AU17),IF(D17="C",7-SUM(AR17:AU17))))
&lt;0,0,
IF(D17="A",13-SUM(AR17:AU17),IF(D17="B",11-SUM(AR17:AU17),IF(D17="C",7-SUM(AR17:AU17)))))
*AE17/C17,0)
*C17)
)</f>
        <v>22200</v>
      </c>
      <c r="AZ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+IFERROR(BA17*C17,0),
IFERROR(AVERAGEIF(Tabela1[[#This Row],[COMPRA PADRÃO]:[COMPRA &gt;30%]],"&gt;"&amp;0,Tabela1[[#This Row],[COMPRA PADRÃO]:[COMPRA &gt;30%]]),
0))/Tabela1[[#This Row],[U/CX]],0)*Tabela1[[#This Row],[U/CX]]</f>
        <v>16800</v>
      </c>
      <c r="BA17" s="19"/>
      <c r="BB17" s="19"/>
      <c r="BC17" s="5" t="s">
        <v>1436</v>
      </c>
      <c r="BD17" s="41">
        <v>569.31320754716978</v>
      </c>
      <c r="BE17" s="42">
        <v>85396.981132075467</v>
      </c>
      <c r="BF17" s="42">
        <v>162823.57735849055</v>
      </c>
      <c r="BG17" s="42">
        <v>153118</v>
      </c>
      <c r="BH17" s="43">
        <v>95400</v>
      </c>
    </row>
    <row r="18" spans="1:60" x14ac:dyDescent="0.2">
      <c r="A18" s="4" t="s">
        <v>199</v>
      </c>
      <c r="B18" s="4" t="s">
        <v>338</v>
      </c>
      <c r="C18" s="4">
        <v>15</v>
      </c>
      <c r="D18" s="4" t="s">
        <v>20</v>
      </c>
      <c r="E18" s="5">
        <v>10335</v>
      </c>
      <c r="F18" s="4">
        <v>5475</v>
      </c>
      <c r="G18" s="4">
        <v>7365</v>
      </c>
      <c r="H18" s="4">
        <v>3225</v>
      </c>
      <c r="I18" s="4">
        <v>9825</v>
      </c>
      <c r="J18" s="4">
        <v>4470</v>
      </c>
      <c r="K18" s="4">
        <v>2490</v>
      </c>
      <c r="L18" s="4">
        <v>4410</v>
      </c>
      <c r="M18" s="4">
        <v>3720</v>
      </c>
      <c r="N18" s="4">
        <v>6120</v>
      </c>
      <c r="O18" s="4">
        <v>7140</v>
      </c>
      <c r="P18" s="4">
        <v>8265</v>
      </c>
      <c r="Q18" s="13">
        <v>1.7026359143327843</v>
      </c>
      <c r="R18" s="16">
        <v>0.90197693574958815</v>
      </c>
      <c r="S18" s="16">
        <v>1.21334431630972</v>
      </c>
      <c r="T18" s="16">
        <v>0.53130148270181221</v>
      </c>
      <c r="U18" s="16">
        <v>1.6186161449752883</v>
      </c>
      <c r="V18" s="16">
        <v>0.7364085667215815</v>
      </c>
      <c r="W18" s="16">
        <v>0.4102141680395387</v>
      </c>
      <c r="X18" s="16">
        <v>0.72652388797364087</v>
      </c>
      <c r="Y18" s="16">
        <v>0.61285008237232286</v>
      </c>
      <c r="Z18" s="16">
        <v>1.0082372322899507</v>
      </c>
      <c r="AA18" s="16">
        <v>1.1762767710049424</v>
      </c>
      <c r="AB18" s="17">
        <v>1.3616144975288302</v>
      </c>
      <c r="AC18" s="15">
        <v>1054449.6000000001</v>
      </c>
      <c r="AD18" s="14">
        <v>6070</v>
      </c>
      <c r="AE18" s="14">
        <v>6070</v>
      </c>
      <c r="AF18" s="5">
        <v>31</v>
      </c>
      <c r="AG18" s="6">
        <v>3240</v>
      </c>
      <c r="AH18" s="4">
        <v>3870</v>
      </c>
      <c r="AI18" s="23">
        <v>7110</v>
      </c>
      <c r="AJ18" s="4">
        <v>28845</v>
      </c>
      <c r="AK18" s="4">
        <v>26595</v>
      </c>
      <c r="AL18" s="24">
        <v>55440</v>
      </c>
      <c r="AM18" s="7">
        <v>0.53377265238879734</v>
      </c>
      <c r="AN18" s="7">
        <v>0.63756177924217461</v>
      </c>
      <c r="AO18" s="8">
        <v>4.7520593080724876</v>
      </c>
      <c r="AP18" s="9">
        <v>4.3813838550247119</v>
      </c>
      <c r="AQ18" s="25">
        <v>10.304777594728172</v>
      </c>
      <c r="AR18" s="18">
        <v>0.53377265238879734</v>
      </c>
      <c r="AS18" s="7">
        <v>0.63756177924217461</v>
      </c>
      <c r="AT18" s="8">
        <v>4.7520593080724876</v>
      </c>
      <c r="AU18" s="9">
        <v>4.3813838550247119</v>
      </c>
      <c r="AV18" s="10">
        <v>10.304777594728172</v>
      </c>
      <c r="AW18" s="22">
        <f t="shared" si="0"/>
        <v>2.6960461285008237</v>
      </c>
      <c r="AX18" s="5">
        <f>IF(OR(AND(Tabela1[[#This Row],[GRUPO | ITEM]]="PALHETAS",MID(Tabela1[[#This Row],[ITEM]],1,5)&lt;&gt;"YN-PC"),AND(Tabela1[[#This Row],[GRUPO | ITEM]]="PALHETAS",MID(Tabela1[[#This Row],[ITEM]],1,5)&lt;&gt;"YN-PF"))=TRUE,0,
IF(
ROUNDUP(
IF(
IF(D18="A",13-SUM(AM18:AP18),IF(D18="B",11-SUM(AM18:AP18),IF(D18="C",7-SUM(AM18:AP18))))
&lt;0,0,
IF(D18="A",13-SUM(AM18:AP18),IF(D18="B",11-SUM(AM18:AP18),IF(D18="C",7-SUM(AM18:AP18)))))
*AD18/C18,0)
*C18
=0,0,
ROUNDUP(
IF(
IF(D18="A",13-SUM(AM18:AP18),IF(D18="B",11-SUM(AM18:AP18),IF(D18="C",7-SUM(AM18:AP18))))
&lt;0,0,
IF(D18="A",13-SUM(AM18:AP18),IF(D18="B",11-SUM(AM18:AP18),IF(D18="C",7-SUM(AM18:AP18)))))
*AD18/C18,0)
*C18)
)</f>
        <v>16365</v>
      </c>
      <c r="AY18" s="4">
        <f>IF(OR(AND(Tabela1[[#This Row],[GRUPO | ITEM]]="PALHETAS",MID(Tabela1[[#This Row],[ITEM]],1,5)&lt;&gt;"YN-PC"),AND(Tabela1[[#This Row],[GRUPO | ITEM]]="PALHETAS",MID(Tabela1[[#This Row],[ITEM]],1,5)&lt;&gt;"YN-PF"))=TRUE,0,
IF(
ROUNDUP(
IF(
IF(D18="A",13-SUM(AR18:AU18),IF(D18="B",11-SUM(AR18:AU18),IF(D18="C",7-SUM(AR18:AU18))))
&lt;0,0,
IF(D18="A",13-SUM(AR18:AU18),IF(D18="B",11-SUM(AR18:AU18),IF(D18="C",7-SUM(AR18:AU18)))))
*AE18/C18,0)
*C18
=0,0,
ROUNDUP(
IF(
IF(D18="A",13-SUM(AR18:AU18),IF(D18="B",11-SUM(AR18:AU18),IF(D18="C",7-SUM(AR18:AU18))))
&lt;0,0,
IF(D18="A",13-SUM(AR18:AU18),IF(D18="B",11-SUM(AR18:AU18),IF(D18="C",7-SUM(AR18:AU18)))))
*AE18/C18,0)
*C18)
)</f>
        <v>16365</v>
      </c>
      <c r="AZ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+IFERROR(BA18*C18,0),
IFERROR(AVERAGEIF(Tabela1[[#This Row],[COMPRA PADRÃO]:[COMPRA &gt;30%]],"&gt;"&amp;0,Tabela1[[#This Row],[COMPRA PADRÃO]:[COMPRA &gt;30%]]),
0))/Tabela1[[#This Row],[U/CX]],0)*Tabela1[[#This Row],[U/CX]]</f>
        <v>16365</v>
      </c>
      <c r="BA18" s="19"/>
      <c r="BB18" s="19"/>
      <c r="BC18" s="5" t="s">
        <v>1436</v>
      </c>
      <c r="BD18" s="41">
        <v>274.8679245283019</v>
      </c>
      <c r="BE18" s="42">
        <v>41230.188679245286</v>
      </c>
      <c r="BF18" s="42">
        <v>78612.226415094337</v>
      </c>
      <c r="BG18" s="42">
        <v>62550</v>
      </c>
      <c r="BH18" s="43">
        <v>57285</v>
      </c>
    </row>
    <row r="19" spans="1:60" x14ac:dyDescent="0.2">
      <c r="A19" s="4" t="s">
        <v>35</v>
      </c>
      <c r="B19" s="4" t="s">
        <v>510</v>
      </c>
      <c r="C19" s="4">
        <v>100</v>
      </c>
      <c r="D19" s="4" t="s">
        <v>20</v>
      </c>
      <c r="E19" s="5">
        <v>1920</v>
      </c>
      <c r="F19" s="4">
        <v>2460</v>
      </c>
      <c r="G19" s="4">
        <v>2305</v>
      </c>
      <c r="H19" s="4">
        <v>2415</v>
      </c>
      <c r="I19" s="4">
        <v>1277</v>
      </c>
      <c r="J19" s="4">
        <v>3055</v>
      </c>
      <c r="K19" s="4">
        <v>765</v>
      </c>
      <c r="L19" s="4">
        <v>2515</v>
      </c>
      <c r="M19" s="4">
        <v>2370</v>
      </c>
      <c r="N19" s="4">
        <v>1576</v>
      </c>
      <c r="O19" s="4">
        <v>21</v>
      </c>
      <c r="P19" s="4"/>
      <c r="Q19" s="13">
        <v>1.0213259828811838</v>
      </c>
      <c r="R19" s="16">
        <v>1.3085739155665166</v>
      </c>
      <c r="S19" s="16">
        <v>1.2261231200735045</v>
      </c>
      <c r="T19" s="16">
        <v>1.284636587842739</v>
      </c>
      <c r="U19" s="16">
        <v>0.679288166739204</v>
      </c>
      <c r="V19" s="16">
        <v>1.6250785821364668</v>
      </c>
      <c r="W19" s="16">
        <v>0.40693457130422167</v>
      </c>
      <c r="X19" s="16">
        <v>1.3378306494511338</v>
      </c>
      <c r="Y19" s="16">
        <v>1.2606992601189613</v>
      </c>
      <c r="Z19" s="16">
        <v>0.83833841094830497</v>
      </c>
      <c r="AA19" s="16">
        <v>1.1170752937762948E-2</v>
      </c>
      <c r="AB19" s="17">
        <v>0</v>
      </c>
      <c r="AC19" s="15">
        <v>481291</v>
      </c>
      <c r="AD19" s="14">
        <v>1879.909090909091</v>
      </c>
      <c r="AE19" s="14">
        <v>2065.8000000000002</v>
      </c>
      <c r="AF19" s="5">
        <v>5</v>
      </c>
      <c r="AG19" s="6">
        <v>0</v>
      </c>
      <c r="AH19" s="4">
        <v>0</v>
      </c>
      <c r="AI19" s="23">
        <v>0</v>
      </c>
      <c r="AJ19" s="4">
        <v>9400</v>
      </c>
      <c r="AK19" s="4">
        <v>0</v>
      </c>
      <c r="AL19" s="24">
        <v>9400</v>
      </c>
      <c r="AM19" s="7">
        <v>0</v>
      </c>
      <c r="AN19" s="7">
        <v>0</v>
      </c>
      <c r="AO19" s="8">
        <v>5.0002417911891293</v>
      </c>
      <c r="AP19" s="9">
        <v>0</v>
      </c>
      <c r="AQ19" s="25">
        <v>5.0002417911891293</v>
      </c>
      <c r="AR19" s="18">
        <v>0</v>
      </c>
      <c r="AS19" s="7">
        <v>0</v>
      </c>
      <c r="AT19" s="8">
        <v>4.5502952851195655</v>
      </c>
      <c r="AU19" s="9">
        <v>0</v>
      </c>
      <c r="AV19" s="10">
        <v>4.5502952851195655</v>
      </c>
      <c r="AW19" s="22">
        <f t="shared" si="0"/>
        <v>12.976121356225864</v>
      </c>
      <c r="AX19" s="5">
        <f>IF(OR(AND(Tabela1[[#This Row],[GRUPO | ITEM]]="PALHETAS",MID(Tabela1[[#This Row],[ITEM]],1,5)&lt;&gt;"YN-PC"),AND(Tabela1[[#This Row],[GRUPO | ITEM]]="PALHETAS",MID(Tabela1[[#This Row],[ITEM]],1,5)&lt;&gt;"YN-PF"))=TRUE,0,
IF(
ROUNDUP(
IF(
IF(D19="A",13-SUM(AM19:AP19),IF(D19="B",11-SUM(AM19:AP19),IF(D19="C",7-SUM(AM19:AP19))))
&lt;0,0,
IF(D19="A",13-SUM(AM19:AP19),IF(D19="B",11-SUM(AM19:AP19),IF(D19="C",7-SUM(AM19:AP19)))))
*AD19/C19,0)
*C19
=0,0,
ROUNDUP(
IF(
IF(D19="A",13-SUM(AM19:AP19),IF(D19="B",11-SUM(AM19:AP19),IF(D19="C",7-SUM(AM19:AP19))))
&lt;0,0,
IF(D19="A",13-SUM(AM19:AP19),IF(D19="B",11-SUM(AM19:AP19),IF(D19="C",7-SUM(AM19:AP19)))))
*AD19/C19,0)
*C19)
)</f>
        <v>15100</v>
      </c>
      <c r="AY19" s="4">
        <f>IF(OR(AND(Tabela1[[#This Row],[GRUPO | ITEM]]="PALHETAS",MID(Tabela1[[#This Row],[ITEM]],1,5)&lt;&gt;"YN-PC"),AND(Tabela1[[#This Row],[GRUPO | ITEM]]="PALHETAS",MID(Tabela1[[#This Row],[ITEM]],1,5)&lt;&gt;"YN-PF"))=TRUE,0,
IF(
ROUNDUP(
IF(
IF(D19="A",13-SUM(AR19:AU19),IF(D19="B",11-SUM(AR19:AU19),IF(D19="C",7-SUM(AR19:AU19))))
&lt;0,0,
IF(D19="A",13-SUM(AR19:AU19),IF(D19="B",11-SUM(AR19:AU19),IF(D19="C",7-SUM(AR19:AU19)))))
*AE19/C19,0)
*C19
=0,0,
ROUNDUP(
IF(
IF(D19="A",13-SUM(AR19:AU19),IF(D19="B",11-SUM(AR19:AU19),IF(D19="C",7-SUM(AR19:AU19))))
&lt;0,0,
IF(D19="A",13-SUM(AR19:AU19),IF(D19="B",11-SUM(AR19:AU19),IF(D19="C",7-SUM(AR19:AU19)))))
*AE19/C19,0)
*C19)
)</f>
        <v>17500</v>
      </c>
      <c r="AZ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+IFERROR(BA19*C19,0),
IFERROR(AVERAGEIF(Tabela1[[#This Row],[COMPRA PADRÃO]:[COMPRA &gt;30%]],"&gt;"&amp;0,Tabela1[[#This Row],[COMPRA PADRÃO]:[COMPRA &gt;30%]]),
0))/Tabela1[[#This Row],[U/CX]],0)*Tabela1[[#This Row],[U/CX]]</f>
        <v>25600</v>
      </c>
      <c r="BA19" s="19"/>
      <c r="BB19" s="19" t="s">
        <v>1435</v>
      </c>
      <c r="BC19" s="5" t="s">
        <v>1436</v>
      </c>
      <c r="BD19" s="41">
        <v>78.033962264150944</v>
      </c>
      <c r="BE19" s="42">
        <v>11705.094339622641</v>
      </c>
      <c r="BF19" s="42">
        <v>22317.713207547171</v>
      </c>
      <c r="BG19" s="42">
        <v>9400</v>
      </c>
      <c r="BH19" s="43">
        <v>24600</v>
      </c>
    </row>
    <row r="20" spans="1:60" x14ac:dyDescent="0.2">
      <c r="A20" s="4" t="s">
        <v>15</v>
      </c>
      <c r="B20" s="4" t="s">
        <v>636</v>
      </c>
      <c r="C20" s="4">
        <v>600</v>
      </c>
      <c r="D20" s="4" t="s">
        <v>20</v>
      </c>
      <c r="E20" s="5">
        <v>3250</v>
      </c>
      <c r="F20" s="4">
        <v>5250</v>
      </c>
      <c r="G20" s="4">
        <v>6610</v>
      </c>
      <c r="H20" s="4">
        <v>3000</v>
      </c>
      <c r="I20" s="4">
        <v>4370</v>
      </c>
      <c r="J20" s="4">
        <v>4550</v>
      </c>
      <c r="K20" s="4">
        <v>1650</v>
      </c>
      <c r="L20" s="4">
        <v>2380</v>
      </c>
      <c r="M20" s="4">
        <v>4280</v>
      </c>
      <c r="N20" s="4">
        <v>4900</v>
      </c>
      <c r="O20" s="4">
        <v>3800</v>
      </c>
      <c r="P20" s="4">
        <v>4750</v>
      </c>
      <c r="Q20" s="13">
        <v>0.79934412789506049</v>
      </c>
      <c r="R20" s="16">
        <v>1.2912482065997131</v>
      </c>
      <c r="S20" s="16">
        <v>1.6257429801188767</v>
      </c>
      <c r="T20" s="16">
        <v>0.73785611805697882</v>
      </c>
      <c r="U20" s="16">
        <v>1.074810411969666</v>
      </c>
      <c r="V20" s="16">
        <v>1.1190817790530847</v>
      </c>
      <c r="W20" s="16">
        <v>0.4058208649313384</v>
      </c>
      <c r="X20" s="16">
        <v>0.58536585365853655</v>
      </c>
      <c r="Y20" s="16">
        <v>1.0526747284279565</v>
      </c>
      <c r="Z20" s="16">
        <v>1.2051649928263988</v>
      </c>
      <c r="AA20" s="16">
        <v>0.93461774953883991</v>
      </c>
      <c r="AB20" s="17">
        <v>1.1682721869235499</v>
      </c>
      <c r="AC20" s="15">
        <v>113569.7</v>
      </c>
      <c r="AD20" s="14">
        <v>4065.8333333333335</v>
      </c>
      <c r="AE20" s="14">
        <v>4065.8333333333335</v>
      </c>
      <c r="AF20" s="5">
        <v>2</v>
      </c>
      <c r="AG20" s="6">
        <v>29030</v>
      </c>
      <c r="AH20" s="4">
        <v>0</v>
      </c>
      <c r="AI20" s="23">
        <v>29030</v>
      </c>
      <c r="AJ20" s="4">
        <v>5400</v>
      </c>
      <c r="AK20" s="4">
        <v>5400</v>
      </c>
      <c r="AL20" s="24">
        <v>10800</v>
      </c>
      <c r="AM20" s="7">
        <v>7.1399877023980318</v>
      </c>
      <c r="AN20" s="7">
        <v>0</v>
      </c>
      <c r="AO20" s="8">
        <v>1.3281410125025619</v>
      </c>
      <c r="AP20" s="9">
        <v>1.3281410125025619</v>
      </c>
      <c r="AQ20" s="25">
        <v>9.7962697274031552</v>
      </c>
      <c r="AR20" s="18">
        <v>7.1399877023980318</v>
      </c>
      <c r="AS20" s="7">
        <v>0</v>
      </c>
      <c r="AT20" s="8">
        <v>1.3281410125025619</v>
      </c>
      <c r="AU20" s="9">
        <v>1.3281410125025619</v>
      </c>
      <c r="AV20" s="10">
        <v>9.7962697274031552</v>
      </c>
      <c r="AW20" s="22">
        <f t="shared" si="0"/>
        <v>3.2465669194507072</v>
      </c>
      <c r="AX20" s="5">
        <f>IF(OR(AND(Tabela1[[#This Row],[GRUPO | ITEM]]="PALHETAS",MID(Tabela1[[#This Row],[ITEM]],1,5)&lt;&gt;"YN-PC"),AND(Tabela1[[#This Row],[GRUPO | ITEM]]="PALHETAS",MID(Tabela1[[#This Row],[ITEM]],1,5)&lt;&gt;"YN-PF"))=TRUE,0,
IF(
ROUNDUP(
IF(
IF(D20="A",13-SUM(AM20:AP20),IF(D20="B",11-SUM(AM20:AP20),IF(D20="C",7-SUM(AM20:AP20))))
&lt;0,0,
IF(D20="A",13-SUM(AM20:AP20),IF(D20="B",11-SUM(AM20:AP20),IF(D20="C",7-SUM(AM20:AP20)))))
*AD20/C20,0)
*C20
=0,0,
ROUNDUP(
IF(
IF(D20="A",13-SUM(AM20:AP20),IF(D20="B",11-SUM(AM20:AP20),IF(D20="C",7-SUM(AM20:AP20))))
&lt;0,0,
IF(D20="A",13-SUM(AM20:AP20),IF(D20="B",11-SUM(AM20:AP20),IF(D20="C",7-SUM(AM20:AP20)))))
*AD20/C20,0)
*C20)
)</f>
        <v>13200</v>
      </c>
      <c r="AY20" s="4">
        <f>IF(OR(AND(Tabela1[[#This Row],[GRUPO | ITEM]]="PALHETAS",MID(Tabela1[[#This Row],[ITEM]],1,5)&lt;&gt;"YN-PC"),AND(Tabela1[[#This Row],[GRUPO | ITEM]]="PALHETAS",MID(Tabela1[[#This Row],[ITEM]],1,5)&lt;&gt;"YN-PF"))=TRUE,0,
IF(
ROUNDUP(
IF(
IF(D20="A",13-SUM(AR20:AU20),IF(D20="B",11-SUM(AR20:AU20),IF(D20="C",7-SUM(AR20:AU20))))
&lt;0,0,
IF(D20="A",13-SUM(AR20:AU20),IF(D20="B",11-SUM(AR20:AU20),IF(D20="C",7-SUM(AR20:AU20)))))
*AE20/C20,0)
*C20
=0,0,
ROUNDUP(
IF(
IF(D20="A",13-SUM(AR20:AU20),IF(D20="B",11-SUM(AR20:AU20),IF(D20="C",7-SUM(AR20:AU20))))
&lt;0,0,
IF(D20="A",13-SUM(AR20:AU20),IF(D20="B",11-SUM(AR20:AU20),IF(D20="C",7-SUM(AR20:AU20)))))
*AE20/C20,0)
*C20)
)</f>
        <v>13200</v>
      </c>
      <c r="AZ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+IFERROR(BA20*C20,0),
IFERROR(AVERAGEIF(Tabela1[[#This Row],[COMPRA PADRÃO]:[COMPRA &gt;30%]],"&gt;"&amp;0,Tabela1[[#This Row],[COMPRA PADRÃO]:[COMPRA &gt;30%]]),
0))/Tabela1[[#This Row],[U/CX]],0)*Tabela1[[#This Row],[U/CX]]</f>
        <v>13200</v>
      </c>
      <c r="BA20" s="19"/>
      <c r="BB20" s="19"/>
      <c r="BC20" s="5" t="s">
        <v>1436</v>
      </c>
      <c r="BD20" s="41">
        <v>184.11320754716982</v>
      </c>
      <c r="BE20" s="42">
        <v>27616.981132075474</v>
      </c>
      <c r="BF20" s="42">
        <v>52656.377358490572</v>
      </c>
      <c r="BG20" s="42">
        <v>39830</v>
      </c>
      <c r="BH20" s="43">
        <v>40200</v>
      </c>
    </row>
    <row r="21" spans="1:60" x14ac:dyDescent="0.2">
      <c r="A21" s="4" t="s">
        <v>15</v>
      </c>
      <c r="B21" s="4" t="s">
        <v>638</v>
      </c>
      <c r="C21" s="4">
        <v>200</v>
      </c>
      <c r="D21" s="4" t="s">
        <v>20</v>
      </c>
      <c r="E21" s="5">
        <v>3700</v>
      </c>
      <c r="F21" s="4">
        <v>5848</v>
      </c>
      <c r="G21" s="4">
        <v>2950</v>
      </c>
      <c r="H21" s="4">
        <v>3450</v>
      </c>
      <c r="I21" s="4">
        <v>3560</v>
      </c>
      <c r="J21" s="4">
        <v>2840</v>
      </c>
      <c r="K21" s="4">
        <v>1970</v>
      </c>
      <c r="L21" s="4">
        <v>4400</v>
      </c>
      <c r="M21" s="4">
        <v>2560</v>
      </c>
      <c r="N21" s="4">
        <v>2600</v>
      </c>
      <c r="O21" s="4">
        <v>7150</v>
      </c>
      <c r="P21" s="4">
        <v>9470</v>
      </c>
      <c r="Q21" s="13">
        <v>0.8792427422868232</v>
      </c>
      <c r="R21" s="16">
        <v>1.3896787991603627</v>
      </c>
      <c r="S21" s="16">
        <v>0.70101786209354822</v>
      </c>
      <c r="T21" s="16">
        <v>0.81983444888906487</v>
      </c>
      <c r="U21" s="16">
        <v>0.84597409798407852</v>
      </c>
      <c r="V21" s="16">
        <v>0.67487821299853457</v>
      </c>
      <c r="W21" s="16">
        <v>0.46813735197433559</v>
      </c>
      <c r="X21" s="16">
        <v>1.0455859638005465</v>
      </c>
      <c r="Y21" s="16">
        <v>0.60834092439304521</v>
      </c>
      <c r="Z21" s="16">
        <v>0.61784625133668658</v>
      </c>
      <c r="AA21" s="16">
        <v>1.699077191175888</v>
      </c>
      <c r="AB21" s="17">
        <v>2.2503861539070851</v>
      </c>
      <c r="AC21" s="15">
        <v>313590.56</v>
      </c>
      <c r="AD21" s="14">
        <v>4208.166666666667</v>
      </c>
      <c r="AE21" s="14">
        <v>4208.166666666667</v>
      </c>
      <c r="AF21" s="5">
        <v>25</v>
      </c>
      <c r="AG21" s="6">
        <v>0</v>
      </c>
      <c r="AH21" s="4">
        <v>0</v>
      </c>
      <c r="AI21" s="23">
        <v>0</v>
      </c>
      <c r="AJ21" s="4">
        <v>31000</v>
      </c>
      <c r="AK21" s="4">
        <v>10600</v>
      </c>
      <c r="AL21" s="24">
        <v>41600</v>
      </c>
      <c r="AM21" s="7">
        <v>0</v>
      </c>
      <c r="AN21" s="7">
        <v>0</v>
      </c>
      <c r="AO21" s="8">
        <v>7.3666283813220321</v>
      </c>
      <c r="AP21" s="9">
        <v>2.5189116400649527</v>
      </c>
      <c r="AQ21" s="25">
        <v>9.8855400213869853</v>
      </c>
      <c r="AR21" s="18">
        <v>0</v>
      </c>
      <c r="AS21" s="7">
        <v>0</v>
      </c>
      <c r="AT21" s="8">
        <v>7.3666283813220321</v>
      </c>
      <c r="AU21" s="9">
        <v>2.5189116400649527</v>
      </c>
      <c r="AV21" s="10">
        <v>9.8855400213869853</v>
      </c>
      <c r="AW21" s="22">
        <f t="shared" si="0"/>
        <v>7.6517881896312723</v>
      </c>
      <c r="AX21" s="5">
        <f>IF(OR(AND(Tabela1[[#This Row],[GRUPO | ITEM]]="PALHETAS",MID(Tabela1[[#This Row],[ITEM]],1,5)&lt;&gt;"YN-PC"),AND(Tabela1[[#This Row],[GRUPO | ITEM]]="PALHETAS",MID(Tabela1[[#This Row],[ITEM]],1,5)&lt;&gt;"YN-PF"))=TRUE,0,
IF(
ROUNDUP(
IF(
IF(D21="A",13-SUM(AM21:AP21),IF(D21="B",11-SUM(AM21:AP21),IF(D21="C",7-SUM(AM21:AP21))))
&lt;0,0,
IF(D21="A",13-SUM(AM21:AP21),IF(D21="B",11-SUM(AM21:AP21),IF(D21="C",7-SUM(AM21:AP21)))))
*AD21/C21,0)
*C21
=0,0,
ROUNDUP(
IF(
IF(D21="A",13-SUM(AM21:AP21),IF(D21="B",11-SUM(AM21:AP21),IF(D21="C",7-SUM(AM21:AP21))))
&lt;0,0,
IF(D21="A",13-SUM(AM21:AP21),IF(D21="B",11-SUM(AM21:AP21),IF(D21="C",7-SUM(AM21:AP21)))))
*AD21/C21,0)
*C21)
)</f>
        <v>13200</v>
      </c>
      <c r="AY21" s="4">
        <f>IF(OR(AND(Tabela1[[#This Row],[GRUPO | ITEM]]="PALHETAS",MID(Tabela1[[#This Row],[ITEM]],1,5)&lt;&gt;"YN-PC"),AND(Tabela1[[#This Row],[GRUPO | ITEM]]="PALHETAS",MID(Tabela1[[#This Row],[ITEM]],1,5)&lt;&gt;"YN-PF"))=TRUE,0,
IF(
ROUNDUP(
IF(
IF(D21="A",13-SUM(AR21:AU21),IF(D21="B",11-SUM(AR21:AU21),IF(D21="C",7-SUM(AR21:AU21))))
&lt;0,0,
IF(D21="A",13-SUM(AR21:AU21),IF(D21="B",11-SUM(AR21:AU21),IF(D21="C",7-SUM(AR21:AU21)))))
*AE21/C21,0)
*C21
=0,0,
ROUNDUP(
IF(
IF(D21="A",13-SUM(AR21:AU21),IF(D21="B",11-SUM(AR21:AU21),IF(D21="C",7-SUM(AR21:AU21))))
&lt;0,0,
IF(D21="A",13-SUM(AR21:AU21),IF(D21="B",11-SUM(AR21:AU21),IF(D21="C",7-SUM(AR21:AU21)))))
*AE21/C21,0)
*C21)
)</f>
        <v>13200</v>
      </c>
      <c r="AZ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+IFERROR(BA21*C21,0),
IFERROR(AVERAGEIF(Tabela1[[#This Row],[COMPRA PADRÃO]:[COMPRA &gt;30%]],"&gt;"&amp;0,Tabela1[[#This Row],[COMPRA PADRÃO]:[COMPRA &gt;30%]]),
0))/Tabela1[[#This Row],[U/CX]],0)*Tabela1[[#This Row],[U/CX]]</f>
        <v>32200</v>
      </c>
      <c r="BA21" s="19">
        <v>0</v>
      </c>
      <c r="BB21" s="19" t="s">
        <v>1435</v>
      </c>
      <c r="BC21" s="5" t="s">
        <v>1436</v>
      </c>
      <c r="BD21" s="41">
        <v>190.55849056603773</v>
      </c>
      <c r="BE21" s="42">
        <v>28583.773584905659</v>
      </c>
      <c r="BF21" s="42">
        <v>54499.728301886789</v>
      </c>
      <c r="BG21" s="42">
        <v>41600</v>
      </c>
      <c r="BH21" s="43">
        <v>41400</v>
      </c>
    </row>
    <row r="22" spans="1:60" x14ac:dyDescent="0.2">
      <c r="A22" s="4" t="s">
        <v>15</v>
      </c>
      <c r="B22" s="4" t="s">
        <v>620</v>
      </c>
      <c r="C22" s="4">
        <v>250</v>
      </c>
      <c r="D22" s="4" t="s">
        <v>20</v>
      </c>
      <c r="E22" s="5">
        <v>6230</v>
      </c>
      <c r="F22" s="4">
        <v>10550</v>
      </c>
      <c r="G22" s="4">
        <v>10200</v>
      </c>
      <c r="H22" s="4">
        <v>7310</v>
      </c>
      <c r="I22" s="4">
        <v>8880</v>
      </c>
      <c r="J22" s="4">
        <v>11860</v>
      </c>
      <c r="K22" s="4">
        <v>3300</v>
      </c>
      <c r="L22" s="4">
        <v>12300</v>
      </c>
      <c r="M22" s="4">
        <v>8280</v>
      </c>
      <c r="N22" s="4">
        <v>7200</v>
      </c>
      <c r="O22" s="4">
        <v>8639</v>
      </c>
      <c r="P22" s="4">
        <v>8679</v>
      </c>
      <c r="Q22" s="13">
        <v>0.72282167304791745</v>
      </c>
      <c r="R22" s="16">
        <v>1.2240399118227172</v>
      </c>
      <c r="S22" s="16">
        <v>1.1834319526627219</v>
      </c>
      <c r="T22" s="16">
        <v>0.84812623274161736</v>
      </c>
      <c r="U22" s="16">
        <v>1.0302819352593109</v>
      </c>
      <c r="V22" s="16">
        <v>1.376029701821557</v>
      </c>
      <c r="W22" s="16">
        <v>0.38287504350852769</v>
      </c>
      <c r="X22" s="16">
        <v>1.427079707622694</v>
      </c>
      <c r="Y22" s="16">
        <v>0.96066829098503304</v>
      </c>
      <c r="Z22" s="16">
        <v>0.83536373129133312</v>
      </c>
      <c r="AA22" s="16">
        <v>1.0023204548091427</v>
      </c>
      <c r="AB22" s="17">
        <v>1.0069613644274278</v>
      </c>
      <c r="AC22" s="15">
        <v>578675.78</v>
      </c>
      <c r="AD22" s="14">
        <v>8619</v>
      </c>
      <c r="AE22" s="14">
        <v>8619</v>
      </c>
      <c r="AF22" s="5">
        <v>11</v>
      </c>
      <c r="AG22" s="6">
        <v>50511</v>
      </c>
      <c r="AH22" s="4">
        <v>500</v>
      </c>
      <c r="AI22" s="23">
        <v>51011</v>
      </c>
      <c r="AJ22" s="4">
        <v>28250</v>
      </c>
      <c r="AK22" s="4">
        <v>20750</v>
      </c>
      <c r="AL22" s="24">
        <v>49000</v>
      </c>
      <c r="AM22" s="7">
        <v>5.8604246432300728</v>
      </c>
      <c r="AN22" s="7">
        <v>5.8011370228564799E-2</v>
      </c>
      <c r="AO22" s="8">
        <v>3.2776424179139112</v>
      </c>
      <c r="AP22" s="9">
        <v>2.4074718644854389</v>
      </c>
      <c r="AQ22" s="25">
        <v>11.603550295857987</v>
      </c>
      <c r="AR22" s="18">
        <v>5.8604246432300728</v>
      </c>
      <c r="AS22" s="7">
        <v>5.8011370228564799E-2</v>
      </c>
      <c r="AT22" s="8">
        <v>3.2776424179139112</v>
      </c>
      <c r="AU22" s="9">
        <v>2.4074718644854389</v>
      </c>
      <c r="AV22" s="10">
        <v>11.603550295857987</v>
      </c>
      <c r="AW22" s="22">
        <f t="shared" si="0"/>
        <v>1.4212785705998376</v>
      </c>
      <c r="AX22" s="5">
        <f>IF(OR(AND(Tabela1[[#This Row],[GRUPO | ITEM]]="PALHETAS",MID(Tabela1[[#This Row],[ITEM]],1,5)&lt;&gt;"YN-PC"),AND(Tabela1[[#This Row],[GRUPO | ITEM]]="PALHETAS",MID(Tabela1[[#This Row],[ITEM]],1,5)&lt;&gt;"YN-PF"))=TRUE,0,
IF(
ROUNDUP(
IF(
IF(D22="A",13-SUM(AM22:AP22),IF(D22="B",11-SUM(AM22:AP22),IF(D22="C",7-SUM(AM22:AP22))))
&lt;0,0,
IF(D22="A",13-SUM(AM22:AP22),IF(D22="B",11-SUM(AM22:AP22),IF(D22="C",7-SUM(AM22:AP22)))))
*AD22/C22,0)
*C22
=0,0,
ROUNDUP(
IF(
IF(D22="A",13-SUM(AM22:AP22),IF(D22="B",11-SUM(AM22:AP22),IF(D22="C",7-SUM(AM22:AP22))))
&lt;0,0,
IF(D22="A",13-SUM(AM22:AP22),IF(D22="B",11-SUM(AM22:AP22),IF(D22="C",7-SUM(AM22:AP22)))))
*AD22/C22,0)
*C22)
)</f>
        <v>12250</v>
      </c>
      <c r="AY22" s="4">
        <f>IF(OR(AND(Tabela1[[#This Row],[GRUPO | ITEM]]="PALHETAS",MID(Tabela1[[#This Row],[ITEM]],1,5)&lt;&gt;"YN-PC"),AND(Tabela1[[#This Row],[GRUPO | ITEM]]="PALHETAS",MID(Tabela1[[#This Row],[ITEM]],1,5)&lt;&gt;"YN-PF"))=TRUE,0,
IF(
ROUNDUP(
IF(
IF(D22="A",13-SUM(AR22:AU22),IF(D22="B",11-SUM(AR22:AU22),IF(D22="C",7-SUM(AR22:AU22))))
&lt;0,0,
IF(D22="A",13-SUM(AR22:AU22),IF(D22="B",11-SUM(AR22:AU22),IF(D22="C",7-SUM(AR22:AU22)))))
*AE22/C22,0)
*C22
=0,0,
ROUNDUP(
IF(
IF(D22="A",13-SUM(AR22:AU22),IF(D22="B",11-SUM(AR22:AU22),IF(D22="C",7-SUM(AR22:AU22))))
&lt;0,0,
IF(D22="A",13-SUM(AR22:AU22),IF(D22="B",11-SUM(AR22:AU22),IF(D22="C",7-SUM(AR22:AU22)))))
*AE22/C22,0)
*C22)
)</f>
        <v>12250</v>
      </c>
      <c r="AZ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+IFERROR(BA22*C22,0),
IFERROR(AVERAGEIF(Tabela1[[#This Row],[COMPRA PADRÃO]:[COMPRA &gt;30%]],"&gt;"&amp;0,Tabela1[[#This Row],[COMPRA PADRÃO]:[COMPRA &gt;30%]]),
0))/Tabela1[[#This Row],[U/CX]],0)*Tabela1[[#This Row],[U/CX]]</f>
        <v>12250</v>
      </c>
      <c r="BA22" s="33"/>
      <c r="BB22" s="33"/>
      <c r="BC22" s="44" t="s">
        <v>1436</v>
      </c>
      <c r="BD22" s="41">
        <v>390.29433962264153</v>
      </c>
      <c r="BE22" s="42">
        <v>58544.150943396227</v>
      </c>
      <c r="BF22" s="42">
        <v>111624.18113207548</v>
      </c>
      <c r="BG22" s="42">
        <v>100011</v>
      </c>
      <c r="BH22" s="43">
        <v>70250</v>
      </c>
    </row>
    <row r="23" spans="1:60" x14ac:dyDescent="0.2">
      <c r="A23" s="4" t="s">
        <v>35</v>
      </c>
      <c r="B23" s="4" t="s">
        <v>509</v>
      </c>
      <c r="C23" s="4">
        <v>100</v>
      </c>
      <c r="D23" s="4" t="s">
        <v>20</v>
      </c>
      <c r="E23" s="5">
        <v>1230</v>
      </c>
      <c r="F23" s="4">
        <v>1750</v>
      </c>
      <c r="G23" s="4">
        <v>1105</v>
      </c>
      <c r="H23" s="4">
        <v>1685</v>
      </c>
      <c r="I23" s="4">
        <v>1462</v>
      </c>
      <c r="J23" s="4">
        <v>1525</v>
      </c>
      <c r="K23" s="4">
        <v>360</v>
      </c>
      <c r="L23" s="4">
        <v>1415</v>
      </c>
      <c r="M23" s="4">
        <v>1240</v>
      </c>
      <c r="N23" s="4">
        <v>1160</v>
      </c>
      <c r="O23" s="4">
        <v>628</v>
      </c>
      <c r="P23" s="4">
        <v>50</v>
      </c>
      <c r="Q23" s="13">
        <v>1.0844966936076414</v>
      </c>
      <c r="R23" s="16">
        <v>1.5429831006612784</v>
      </c>
      <c r="S23" s="16">
        <v>0.97428361498897864</v>
      </c>
      <c r="T23" s="16">
        <v>1.4856722997795737</v>
      </c>
      <c r="U23" s="16">
        <v>1.2890521675238795</v>
      </c>
      <c r="V23" s="16">
        <v>1.3445995591476854</v>
      </c>
      <c r="W23" s="16">
        <v>0.31741366642174867</v>
      </c>
      <c r="X23" s="16">
        <v>1.2476120499632621</v>
      </c>
      <c r="Y23" s="16">
        <v>1.0933137398971344</v>
      </c>
      <c r="Z23" s="16">
        <v>1.0227773695811901</v>
      </c>
      <c r="AA23" s="16">
        <v>0.55371050698016155</v>
      </c>
      <c r="AB23" s="17">
        <v>4.4085231447465095E-2</v>
      </c>
      <c r="AC23" s="15">
        <v>227684.2</v>
      </c>
      <c r="AD23" s="14">
        <v>1134.1666666666667</v>
      </c>
      <c r="AE23" s="14">
        <v>1232.7272727272727</v>
      </c>
      <c r="AF23" s="5">
        <v>1</v>
      </c>
      <c r="AG23" s="6">
        <v>0</v>
      </c>
      <c r="AH23" s="4">
        <v>0</v>
      </c>
      <c r="AI23" s="23">
        <v>0</v>
      </c>
      <c r="AJ23" s="4">
        <v>3300</v>
      </c>
      <c r="AK23" s="4">
        <v>400</v>
      </c>
      <c r="AL23" s="24">
        <v>3700</v>
      </c>
      <c r="AM23" s="7">
        <v>0</v>
      </c>
      <c r="AN23" s="7">
        <v>0</v>
      </c>
      <c r="AO23" s="8">
        <v>2.9096252755326963</v>
      </c>
      <c r="AP23" s="9">
        <v>0.35268185157972076</v>
      </c>
      <c r="AQ23" s="25">
        <v>3.2623071271124173</v>
      </c>
      <c r="AR23" s="18">
        <v>0</v>
      </c>
      <c r="AS23" s="7">
        <v>0</v>
      </c>
      <c r="AT23" s="8">
        <v>2.6769911504424777</v>
      </c>
      <c r="AU23" s="9">
        <v>0.32448377581120941</v>
      </c>
      <c r="AV23" s="10">
        <v>3.0014749262536871</v>
      </c>
      <c r="AW23" s="22">
        <f t="shared" si="0"/>
        <v>14.618314502448548</v>
      </c>
      <c r="AX23" s="5">
        <f>IF(OR(AND(Tabela1[[#This Row],[GRUPO | ITEM]]="PALHETAS",MID(Tabela1[[#This Row],[ITEM]],1,5)&lt;&gt;"YN-PC"),AND(Tabela1[[#This Row],[GRUPO | ITEM]]="PALHETAS",MID(Tabela1[[#This Row],[ITEM]],1,5)&lt;&gt;"YN-PF"))=TRUE,0,
IF(
ROUNDUP(
IF(
IF(D23="A",13-SUM(AM23:AP23),IF(D23="B",11-SUM(AM23:AP23),IF(D23="C",7-SUM(AM23:AP23))))
&lt;0,0,
IF(D23="A",13-SUM(AM23:AP23),IF(D23="B",11-SUM(AM23:AP23),IF(D23="C",7-SUM(AM23:AP23)))))
*AD23/C23,0)
*C23
=0,0,
ROUNDUP(
IF(
IF(D23="A",13-SUM(AM23:AP23),IF(D23="B",11-SUM(AM23:AP23),IF(D23="C",7-SUM(AM23:AP23))))
&lt;0,0,
IF(D23="A",13-SUM(AM23:AP23),IF(D23="B",11-SUM(AM23:AP23),IF(D23="C",7-SUM(AM23:AP23)))))
*AD23/C23,0)
*C23)
)</f>
        <v>11100</v>
      </c>
      <c r="AY23" s="4">
        <f>IF(OR(AND(Tabela1[[#This Row],[GRUPO | ITEM]]="PALHETAS",MID(Tabela1[[#This Row],[ITEM]],1,5)&lt;&gt;"YN-PC"),AND(Tabela1[[#This Row],[GRUPO | ITEM]]="PALHETAS",MID(Tabela1[[#This Row],[ITEM]],1,5)&lt;&gt;"YN-PF"))=TRUE,0,
IF(
ROUNDUP(
IF(
IF(D23="A",13-SUM(AR23:AU23),IF(D23="B",11-SUM(AR23:AU23),IF(D23="C",7-SUM(AR23:AU23))))
&lt;0,0,
IF(D23="A",13-SUM(AR23:AU23),IF(D23="B",11-SUM(AR23:AU23),IF(D23="C",7-SUM(AR23:AU23)))))
*AE23/C23,0)
*C23
=0,0,
ROUNDUP(
IF(
IF(D23="A",13-SUM(AR23:AU23),IF(D23="B",11-SUM(AR23:AU23),IF(D23="C",7-SUM(AR23:AU23))))
&lt;0,0,
IF(D23="A",13-SUM(AR23:AU23),IF(D23="B",11-SUM(AR23:AU23),IF(D23="C",7-SUM(AR23:AU23)))))
*AE23/C23,0)
*C23)
)</f>
        <v>12400</v>
      </c>
      <c r="AZ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+IFERROR(BA23*C23,0),
IFERROR(AVERAGEIF(Tabela1[[#This Row],[COMPRA PADRÃO]:[COMPRA &gt;30%]],"&gt;"&amp;0,Tabela1[[#This Row],[COMPRA PADRÃO]:[COMPRA &gt;30%]]),
0))/Tabela1[[#This Row],[U/CX]],0)*Tabela1[[#This Row],[U/CX]]</f>
        <v>17300</v>
      </c>
      <c r="BA23" s="19"/>
      <c r="BB23" s="19" t="s">
        <v>1435</v>
      </c>
      <c r="BC23" s="5" t="s">
        <v>1436</v>
      </c>
      <c r="BD23" s="41">
        <v>51.358490566037737</v>
      </c>
      <c r="BE23" s="42">
        <v>7703.7735849056608</v>
      </c>
      <c r="BF23" s="42">
        <v>14688.528301886792</v>
      </c>
      <c r="BG23" s="42">
        <v>3700</v>
      </c>
      <c r="BH23" s="43">
        <v>18700</v>
      </c>
    </row>
    <row r="24" spans="1:60" x14ac:dyDescent="0.2">
      <c r="A24" s="4" t="s">
        <v>405</v>
      </c>
      <c r="B24" s="4" t="s">
        <v>406</v>
      </c>
      <c r="C24" s="4">
        <v>100</v>
      </c>
      <c r="D24" s="4" t="s">
        <v>20</v>
      </c>
      <c r="E24" s="5">
        <v>4000</v>
      </c>
      <c r="F24" s="4">
        <v>5360</v>
      </c>
      <c r="G24" s="4">
        <v>3260</v>
      </c>
      <c r="H24" s="4">
        <v>2460</v>
      </c>
      <c r="I24" s="4">
        <v>4400</v>
      </c>
      <c r="J24" s="4">
        <v>4250</v>
      </c>
      <c r="K24" s="4">
        <v>1300</v>
      </c>
      <c r="L24" s="4">
        <v>4850</v>
      </c>
      <c r="M24" s="4">
        <v>2500</v>
      </c>
      <c r="N24" s="4">
        <v>2400</v>
      </c>
      <c r="O24" s="4">
        <v>2210</v>
      </c>
      <c r="P24" s="4">
        <v>5800</v>
      </c>
      <c r="Q24" s="13">
        <v>1.1217574199579341</v>
      </c>
      <c r="R24" s="16">
        <v>1.5031549427436317</v>
      </c>
      <c r="S24" s="16">
        <v>0.9142322972657162</v>
      </c>
      <c r="T24" s="16">
        <v>0.68988081327412942</v>
      </c>
      <c r="U24" s="16">
        <v>1.2339331619537275</v>
      </c>
      <c r="V24" s="16">
        <v>1.191867258705305</v>
      </c>
      <c r="W24" s="16">
        <v>0.36457116148632857</v>
      </c>
      <c r="X24" s="16">
        <v>1.360130871698995</v>
      </c>
      <c r="Y24" s="16">
        <v>0.70109838747370878</v>
      </c>
      <c r="Z24" s="16">
        <v>0.67305445197476044</v>
      </c>
      <c r="AA24" s="16">
        <v>0.61977097452675856</v>
      </c>
      <c r="AB24" s="17">
        <v>1.6265482589390043</v>
      </c>
      <c r="AC24" s="15">
        <v>403811.8</v>
      </c>
      <c r="AD24" s="14">
        <v>3565.8333333333335</v>
      </c>
      <c r="AE24" s="14">
        <v>3565.8333333333335</v>
      </c>
      <c r="AF24" s="5">
        <v>10</v>
      </c>
      <c r="AG24" s="6">
        <v>14979</v>
      </c>
      <c r="AH24" s="4">
        <v>22600</v>
      </c>
      <c r="AI24" s="23">
        <v>37579</v>
      </c>
      <c r="AJ24" s="4">
        <v>200</v>
      </c>
      <c r="AK24" s="4">
        <v>0</v>
      </c>
      <c r="AL24" s="24">
        <v>200</v>
      </c>
      <c r="AM24" s="7">
        <v>4.2007010983874737</v>
      </c>
      <c r="AN24" s="7">
        <v>6.3379294227623273</v>
      </c>
      <c r="AO24" s="8">
        <v>5.6087870997896701E-2</v>
      </c>
      <c r="AP24" s="9">
        <v>0</v>
      </c>
      <c r="AQ24" s="25">
        <v>10.5947183921477</v>
      </c>
      <c r="AR24" s="18">
        <v>4.2007010983874737</v>
      </c>
      <c r="AS24" s="7">
        <v>6.3379294227623273</v>
      </c>
      <c r="AT24" s="8">
        <v>5.6087870997896701E-2</v>
      </c>
      <c r="AU24" s="9">
        <v>0</v>
      </c>
      <c r="AV24" s="10">
        <v>10.5947183921477</v>
      </c>
      <c r="AW24" s="22">
        <f t="shared" si="0"/>
        <v>2.4117784529095583</v>
      </c>
      <c r="AX24" s="5">
        <f>IF(OR(AND(Tabela1[[#This Row],[GRUPO | ITEM]]="PALHETAS",MID(Tabela1[[#This Row],[ITEM]],1,5)&lt;&gt;"YN-PC"),AND(Tabela1[[#This Row],[GRUPO | ITEM]]="PALHETAS",MID(Tabela1[[#This Row],[ITEM]],1,5)&lt;&gt;"YN-PF"))=TRUE,0,
IF(
ROUNDUP(
IF(
IF(D24="A",13-SUM(AM24:AP24),IF(D24="B",11-SUM(AM24:AP24),IF(D24="C",7-SUM(AM24:AP24))))
&lt;0,0,
IF(D24="A",13-SUM(AM24:AP24),IF(D24="B",11-SUM(AM24:AP24),IF(D24="C",7-SUM(AM24:AP24)))))
*AD24/C24,0)
*C24
=0,0,
ROUNDUP(
IF(
IF(D24="A",13-SUM(AM24:AP24),IF(D24="B",11-SUM(AM24:AP24),IF(D24="C",7-SUM(AM24:AP24))))
&lt;0,0,
IF(D24="A",13-SUM(AM24:AP24),IF(D24="B",11-SUM(AM24:AP24),IF(D24="C",7-SUM(AM24:AP24)))))
*AD24/C24,0)
*C24)
)</f>
        <v>8600</v>
      </c>
      <c r="AY24" s="4">
        <f>IF(OR(AND(Tabela1[[#This Row],[GRUPO | ITEM]]="PALHETAS",MID(Tabela1[[#This Row],[ITEM]],1,5)&lt;&gt;"YN-PC"),AND(Tabela1[[#This Row],[GRUPO | ITEM]]="PALHETAS",MID(Tabela1[[#This Row],[ITEM]],1,5)&lt;&gt;"YN-PF"))=TRUE,0,
IF(
ROUNDUP(
IF(
IF(D24="A",13-SUM(AR24:AU24),IF(D24="B",11-SUM(AR24:AU24),IF(D24="C",7-SUM(AR24:AU24))))
&lt;0,0,
IF(D24="A",13-SUM(AR24:AU24),IF(D24="B",11-SUM(AR24:AU24),IF(D24="C",7-SUM(AR24:AU24)))))
*AE24/C24,0)
*C24
=0,0,
ROUNDUP(
IF(
IF(D24="A",13-SUM(AR24:AU24),IF(D24="B",11-SUM(AR24:AU24),IF(D24="C",7-SUM(AR24:AU24))))
&lt;0,0,
IF(D24="A",13-SUM(AR24:AU24),IF(D24="B",11-SUM(AR24:AU24),IF(D24="C",7-SUM(AR24:AU24)))))
*AE24/C24,0)
*C24)
)</f>
        <v>8600</v>
      </c>
      <c r="AZ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+IFERROR(BA24*C24,0),
IFERROR(AVERAGEIF(Tabela1[[#This Row],[COMPRA PADRÃO]:[COMPRA &gt;30%]],"&gt;"&amp;0,Tabela1[[#This Row],[COMPRA PADRÃO]:[COMPRA &gt;30%]]),
0))/Tabela1[[#This Row],[U/CX]],0)*Tabela1[[#This Row],[U/CX]]</f>
        <v>8600</v>
      </c>
      <c r="BA24" s="19"/>
      <c r="BB24" s="19"/>
      <c r="BC24" s="5" t="s">
        <v>1436</v>
      </c>
      <c r="BD24" s="41">
        <v>161.47169811320754</v>
      </c>
      <c r="BE24" s="42">
        <v>24220.75471698113</v>
      </c>
      <c r="BF24" s="42">
        <v>46180.905660377357</v>
      </c>
      <c r="BG24" s="42">
        <v>37779</v>
      </c>
      <c r="BH24" s="43">
        <v>32600</v>
      </c>
    </row>
    <row r="25" spans="1:60" x14ac:dyDescent="0.2">
      <c r="A25" s="4" t="s">
        <v>15</v>
      </c>
      <c r="B25" s="4" t="s">
        <v>37</v>
      </c>
      <c r="C25" s="4">
        <v>2000</v>
      </c>
      <c r="D25" s="4" t="s">
        <v>17</v>
      </c>
      <c r="E25" s="5"/>
      <c r="F25" s="4">
        <v>15300</v>
      </c>
      <c r="G25" s="4">
        <v>12200</v>
      </c>
      <c r="H25" s="4">
        <v>14400</v>
      </c>
      <c r="I25" s="4">
        <v>10400</v>
      </c>
      <c r="J25" s="4">
        <v>18400</v>
      </c>
      <c r="K25" s="4">
        <v>3900</v>
      </c>
      <c r="L25" s="4">
        <v>9300</v>
      </c>
      <c r="M25" s="4">
        <v>5100</v>
      </c>
      <c r="N25" s="4">
        <v>9200</v>
      </c>
      <c r="O25" s="4">
        <v>9500</v>
      </c>
      <c r="P25" s="4">
        <v>12500</v>
      </c>
      <c r="Q25" s="13">
        <v>0</v>
      </c>
      <c r="R25" s="16">
        <v>1.4001663893510814</v>
      </c>
      <c r="S25" s="16">
        <v>1.1164725457570714</v>
      </c>
      <c r="T25" s="16">
        <v>1.3178036605657237</v>
      </c>
      <c r="U25" s="16">
        <v>0.95174708818635601</v>
      </c>
      <c r="V25" s="16">
        <v>1.6838602329450914</v>
      </c>
      <c r="W25" s="16">
        <v>0.35690515806988349</v>
      </c>
      <c r="X25" s="16">
        <v>0.85108153078202986</v>
      </c>
      <c r="Y25" s="16">
        <v>0.46672212978369382</v>
      </c>
      <c r="Z25" s="16">
        <v>0.84193011647254568</v>
      </c>
      <c r="AA25" s="16">
        <v>0.86938435940099823</v>
      </c>
      <c r="AB25" s="17">
        <v>1.143926788685524</v>
      </c>
      <c r="AC25" s="15">
        <v>44446</v>
      </c>
      <c r="AD25" s="14">
        <v>10927.272727272728</v>
      </c>
      <c r="AE25" s="14">
        <v>10927.272727272728</v>
      </c>
      <c r="AF25" s="5">
        <v>0</v>
      </c>
      <c r="AG25" s="6">
        <v>113688</v>
      </c>
      <c r="AH25" s="4">
        <v>0</v>
      </c>
      <c r="AI25" s="23">
        <v>113688</v>
      </c>
      <c r="AJ25" s="4">
        <v>0</v>
      </c>
      <c r="AK25" s="4">
        <v>0</v>
      </c>
      <c r="AL25" s="24">
        <v>0</v>
      </c>
      <c r="AM25" s="7">
        <v>10.40405990016639</v>
      </c>
      <c r="AN25" s="7">
        <v>0</v>
      </c>
      <c r="AO25" s="8">
        <v>0</v>
      </c>
      <c r="AP25" s="9">
        <v>0</v>
      </c>
      <c r="AQ25" s="25">
        <v>10.40405990016639</v>
      </c>
      <c r="AR25" s="18">
        <v>10.40405990016639</v>
      </c>
      <c r="AS25" s="7">
        <v>0</v>
      </c>
      <c r="AT25" s="8">
        <v>0</v>
      </c>
      <c r="AU25" s="9">
        <v>0</v>
      </c>
      <c r="AV25" s="10">
        <v>10.40405990016639</v>
      </c>
      <c r="AW25" s="22">
        <f t="shared" si="0"/>
        <v>0.73211314475873535</v>
      </c>
      <c r="AX25" s="5">
        <f>IF(OR(AND(Tabela1[[#This Row],[GRUPO | ITEM]]="PALHETAS",MID(Tabela1[[#This Row],[ITEM]],1,5)&lt;&gt;"YN-PC"),AND(Tabela1[[#This Row],[GRUPO | ITEM]]="PALHETAS",MID(Tabela1[[#This Row],[ITEM]],1,5)&lt;&gt;"YN-PF"))=TRUE,0,
IF(
ROUNDUP(
IF(
IF(D25="A",13-SUM(AM25:AP25),IF(D25="B",11-SUM(AM25:AP25),IF(D25="C",7-SUM(AM25:AP25))))
&lt;0,0,
IF(D25="A",13-SUM(AM25:AP25),IF(D25="B",11-SUM(AM25:AP25),IF(D25="C",7-SUM(AM25:AP25)))))
*AD25/C25,0)
*C25
=0,0,
ROUNDUP(
IF(
IF(D25="A",13-SUM(AM25:AP25),IF(D25="B",11-SUM(AM25:AP25),IF(D25="C",7-SUM(AM25:AP25))))
&lt;0,0,
IF(D25="A",13-SUM(AM25:AP25),IF(D25="B",11-SUM(AM25:AP25),IF(D25="C",7-SUM(AM25:AP25)))))
*AD25/C25,0)
*C25)
)</f>
        <v>8000</v>
      </c>
      <c r="AY25" s="4">
        <f>IF(OR(AND(Tabela1[[#This Row],[GRUPO | ITEM]]="PALHETAS",MID(Tabela1[[#This Row],[ITEM]],1,5)&lt;&gt;"YN-PC"),AND(Tabela1[[#This Row],[GRUPO | ITEM]]="PALHETAS",MID(Tabela1[[#This Row],[ITEM]],1,5)&lt;&gt;"YN-PF"))=TRUE,0,
IF(
ROUNDUP(
IF(
IF(D25="A",13-SUM(AR25:AU25),IF(D25="B",11-SUM(AR25:AU25),IF(D25="C",7-SUM(AR25:AU25))))
&lt;0,0,
IF(D25="A",13-SUM(AR25:AU25),IF(D25="B",11-SUM(AR25:AU25),IF(D25="C",7-SUM(AR25:AU25)))))
*AE25/C25,0)
*C25
=0,0,
ROUNDUP(
IF(
IF(D25="A",13-SUM(AR25:AU25),IF(D25="B",11-SUM(AR25:AU25),IF(D25="C",7-SUM(AR25:AU25))))
&lt;0,0,
IF(D25="A",13-SUM(AR25:AU25),IF(D25="B",11-SUM(AR25:AU25),IF(D25="C",7-SUM(AR25:AU25)))))
*AE25/C25,0)
*C25)
)</f>
        <v>8000</v>
      </c>
      <c r="AZ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+IFERROR(BA25*C25,0),
IFERROR(AVERAGEIF(Tabela1[[#This Row],[COMPRA PADRÃO]:[COMPRA &gt;30%]],"&gt;"&amp;0,Tabela1[[#This Row],[COMPRA PADRÃO]:[COMPRA &gt;30%]]),
0))/Tabela1[[#This Row],[U/CX]],0)*Tabela1[[#This Row],[U/CX]]</f>
        <v>8000</v>
      </c>
      <c r="BA25" s="19"/>
      <c r="BB25" s="19"/>
      <c r="BC25" s="5" t="s">
        <v>1436</v>
      </c>
      <c r="BD25" s="41">
        <v>453.58490566037733</v>
      </c>
      <c r="BE25" s="42">
        <v>68037.735849056597</v>
      </c>
      <c r="BF25" s="42">
        <v>89809.811320754714</v>
      </c>
      <c r="BG25" s="42">
        <v>113688</v>
      </c>
      <c r="BH25" s="43">
        <v>44000</v>
      </c>
    </row>
    <row r="26" spans="1:60" x14ac:dyDescent="0.2">
      <c r="A26" s="4" t="s">
        <v>199</v>
      </c>
      <c r="B26" s="4" t="s">
        <v>374</v>
      </c>
      <c r="C26" s="4">
        <v>15</v>
      </c>
      <c r="D26" s="4" t="s">
        <v>20</v>
      </c>
      <c r="E26" s="5">
        <v>6915</v>
      </c>
      <c r="F26" s="4">
        <v>5505</v>
      </c>
      <c r="G26" s="4">
        <v>5175</v>
      </c>
      <c r="H26" s="4">
        <v>3991</v>
      </c>
      <c r="I26" s="4">
        <v>7155</v>
      </c>
      <c r="J26" s="4">
        <v>2370</v>
      </c>
      <c r="K26" s="4">
        <v>600</v>
      </c>
      <c r="L26" s="4">
        <v>7005</v>
      </c>
      <c r="M26" s="4">
        <v>3615</v>
      </c>
      <c r="N26" s="4">
        <v>2925</v>
      </c>
      <c r="O26" s="4">
        <v>3705</v>
      </c>
      <c r="P26" s="4">
        <v>5145</v>
      </c>
      <c r="Q26" s="13">
        <v>1.5336561564336673</v>
      </c>
      <c r="R26" s="16">
        <v>1.2209366798506636</v>
      </c>
      <c r="S26" s="16">
        <v>1.1477470151184712</v>
      </c>
      <c r="T26" s="16">
        <v>0.88515136953387796</v>
      </c>
      <c r="U26" s="16">
        <v>1.5868850035116255</v>
      </c>
      <c r="V26" s="16">
        <v>0.52563486489483613</v>
      </c>
      <c r="W26" s="16">
        <v>0.13307211769489521</v>
      </c>
      <c r="X26" s="16">
        <v>1.5536169740879016</v>
      </c>
      <c r="Y26" s="16">
        <v>0.80175950911174365</v>
      </c>
      <c r="Z26" s="16">
        <v>0.64872657376261422</v>
      </c>
      <c r="AA26" s="16">
        <v>0.82172032676597795</v>
      </c>
      <c r="AB26" s="17">
        <v>1.1410934092337264</v>
      </c>
      <c r="AC26" s="15">
        <v>781223.65</v>
      </c>
      <c r="AD26" s="14">
        <v>4508.833333333333</v>
      </c>
      <c r="AE26" s="14">
        <v>4864.181818181818</v>
      </c>
      <c r="AF26" s="5">
        <v>6</v>
      </c>
      <c r="AG26" s="6">
        <v>1575</v>
      </c>
      <c r="AH26" s="4">
        <v>3840</v>
      </c>
      <c r="AI26" s="23">
        <v>5415</v>
      </c>
      <c r="AJ26" s="4">
        <v>19905</v>
      </c>
      <c r="AK26" s="4">
        <v>28110</v>
      </c>
      <c r="AL26" s="24">
        <v>48015</v>
      </c>
      <c r="AM26" s="7">
        <v>0.34931430894909993</v>
      </c>
      <c r="AN26" s="7">
        <v>0.85166155324732939</v>
      </c>
      <c r="AO26" s="8">
        <v>4.4146675045281487</v>
      </c>
      <c r="AP26" s="9">
        <v>6.2344287140058405</v>
      </c>
      <c r="AQ26" s="25">
        <v>11.850072080730419</v>
      </c>
      <c r="AR26" s="18">
        <v>0.32379546219115612</v>
      </c>
      <c r="AS26" s="7">
        <v>0.78944417448510451</v>
      </c>
      <c r="AT26" s="8">
        <v>4.0921578888348975</v>
      </c>
      <c r="AU26" s="9">
        <v>5.7789780585354915</v>
      </c>
      <c r="AV26" s="10">
        <v>10.984375584046649</v>
      </c>
      <c r="AW26" s="22">
        <f t="shared" si="0"/>
        <v>1.6323455955927637</v>
      </c>
      <c r="AX26" s="5">
        <f>IF(OR(AND(Tabela1[[#This Row],[GRUPO | ITEM]]="PALHETAS",MID(Tabela1[[#This Row],[ITEM]],1,5)&lt;&gt;"YN-PC"),AND(Tabela1[[#This Row],[GRUPO | ITEM]]="PALHETAS",MID(Tabela1[[#This Row],[ITEM]],1,5)&lt;&gt;"YN-PF"))=TRUE,0,
IF(
ROUNDUP(
IF(
IF(D26="A",13-SUM(AM26:AP26),IF(D26="B",11-SUM(AM26:AP26),IF(D26="C",7-SUM(AM26:AP26))))
&lt;0,0,
IF(D26="A",13-SUM(AM26:AP26),IF(D26="B",11-SUM(AM26:AP26),IF(D26="C",7-SUM(AM26:AP26)))))
*AD26/C26,0)
*C26
=0,0,
ROUNDUP(
IF(
IF(D26="A",13-SUM(AM26:AP26),IF(D26="B",11-SUM(AM26:AP26),IF(D26="C",7-SUM(AM26:AP26))))
&lt;0,0,
IF(D26="A",13-SUM(AM26:AP26),IF(D26="B",11-SUM(AM26:AP26),IF(D26="C",7-SUM(AM26:AP26)))))
*AD26/C26,0)
*C26)
)</f>
        <v>5190</v>
      </c>
      <c r="AY26" s="4">
        <f>IF(OR(AND(Tabela1[[#This Row],[GRUPO | ITEM]]="PALHETAS",MID(Tabela1[[#This Row],[ITEM]],1,5)&lt;&gt;"YN-PC"),AND(Tabela1[[#This Row],[GRUPO | ITEM]]="PALHETAS",MID(Tabela1[[#This Row],[ITEM]],1,5)&lt;&gt;"YN-PF"))=TRUE,0,
IF(
ROUNDUP(
IF(
IF(D26="A",13-SUM(AR26:AU26),IF(D26="B",11-SUM(AR26:AU26),IF(D26="C",7-SUM(AR26:AU26))))
&lt;0,0,
IF(D26="A",13-SUM(AR26:AU26),IF(D26="B",11-SUM(AR26:AU26),IF(D26="C",7-SUM(AR26:AU26)))))
*AE26/C26,0)
*C26
=0,0,
ROUNDUP(
IF(
IF(D26="A",13-SUM(AR26:AU26),IF(D26="B",11-SUM(AR26:AU26),IF(D26="C",7-SUM(AR26:AU26))))
&lt;0,0,
IF(D26="A",13-SUM(AR26:AU26),IF(D26="B",11-SUM(AR26:AU26),IF(D26="C",7-SUM(AR26:AU26)))))
*AE26/C26,0)
*C26)
)</f>
        <v>9810</v>
      </c>
      <c r="AZ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+IFERROR(BA26*C26,0),
IFERROR(AVERAGEIF(Tabela1[[#This Row],[COMPRA PADRÃO]:[COMPRA &gt;30%]],"&gt;"&amp;0,Tabela1[[#This Row],[COMPRA PADRÃO]:[COMPRA &gt;30%]]),
0))/Tabela1[[#This Row],[U/CX]],0)*Tabela1[[#This Row],[U/CX]]</f>
        <v>7650</v>
      </c>
      <c r="BA26" s="19">
        <v>10</v>
      </c>
      <c r="BB26" s="19"/>
      <c r="BC26" s="5" t="s">
        <v>1436</v>
      </c>
      <c r="BD26" s="41">
        <v>204.17358490566039</v>
      </c>
      <c r="BE26" s="42">
        <v>30626.037735849059</v>
      </c>
      <c r="BF26" s="42">
        <v>58393.645283018872</v>
      </c>
      <c r="BG26" s="42">
        <v>53430</v>
      </c>
      <c r="BH26" s="43">
        <v>35595</v>
      </c>
    </row>
    <row r="27" spans="1:60" x14ac:dyDescent="0.2">
      <c r="A27" s="4" t="s">
        <v>409</v>
      </c>
      <c r="B27" s="4" t="s">
        <v>412</v>
      </c>
      <c r="C27" s="4">
        <v>50</v>
      </c>
      <c r="D27" s="4" t="s">
        <v>20</v>
      </c>
      <c r="E27" s="5">
        <v>7950</v>
      </c>
      <c r="F27" s="4">
        <v>6000</v>
      </c>
      <c r="G27" s="4">
        <v>2650</v>
      </c>
      <c r="H27" s="4">
        <v>3350</v>
      </c>
      <c r="I27" s="4">
        <v>5650</v>
      </c>
      <c r="J27" s="4">
        <v>7150</v>
      </c>
      <c r="K27" s="4">
        <v>2300</v>
      </c>
      <c r="L27" s="4">
        <v>3800</v>
      </c>
      <c r="M27" s="4">
        <v>5220</v>
      </c>
      <c r="N27" s="4">
        <v>4200</v>
      </c>
      <c r="O27" s="4">
        <v>3800</v>
      </c>
      <c r="P27" s="4">
        <v>5100</v>
      </c>
      <c r="Q27" s="13">
        <v>1.6687073640020988</v>
      </c>
      <c r="R27" s="16">
        <v>1.2594017841525276</v>
      </c>
      <c r="S27" s="16">
        <v>0.55623578800069962</v>
      </c>
      <c r="T27" s="16">
        <v>0.70316599615182784</v>
      </c>
      <c r="U27" s="16">
        <v>1.1859366800769633</v>
      </c>
      <c r="V27" s="16">
        <v>1.5007871261150951</v>
      </c>
      <c r="W27" s="16">
        <v>0.48277068392513556</v>
      </c>
      <c r="X27" s="16">
        <v>0.79762112996326739</v>
      </c>
      <c r="Y27" s="16">
        <v>1.095679552212699</v>
      </c>
      <c r="Z27" s="16">
        <v>0.88158124890676925</v>
      </c>
      <c r="AA27" s="16">
        <v>0.79762112996326739</v>
      </c>
      <c r="AB27" s="17">
        <v>1.0704915165296482</v>
      </c>
      <c r="AC27" s="15">
        <v>2394613.2000000002</v>
      </c>
      <c r="AD27" s="14">
        <v>4764.166666666667</v>
      </c>
      <c r="AE27" s="14">
        <v>4764.166666666667</v>
      </c>
      <c r="AF27" s="5">
        <v>244</v>
      </c>
      <c r="AG27" s="6">
        <v>4399</v>
      </c>
      <c r="AH27" s="4">
        <v>28500</v>
      </c>
      <c r="AI27" s="23">
        <v>32899</v>
      </c>
      <c r="AJ27" s="4">
        <v>10000</v>
      </c>
      <c r="AK27" s="4">
        <v>12000</v>
      </c>
      <c r="AL27" s="24">
        <v>22000</v>
      </c>
      <c r="AM27" s="7">
        <v>0.92335140808116134</v>
      </c>
      <c r="AN27" s="7">
        <v>5.9821584747245051</v>
      </c>
      <c r="AO27" s="8">
        <v>2.0990029735875457</v>
      </c>
      <c r="AP27" s="9">
        <v>2.5188035683050551</v>
      </c>
      <c r="AQ27" s="25">
        <v>11.523316424698267</v>
      </c>
      <c r="AR27" s="18">
        <v>0.92335140808116134</v>
      </c>
      <c r="AS27" s="7">
        <v>5.9821584747245051</v>
      </c>
      <c r="AT27" s="8">
        <v>2.0990029735875457</v>
      </c>
      <c r="AU27" s="9">
        <v>2.5188035683050551</v>
      </c>
      <c r="AV27" s="10">
        <v>11.523316424698267</v>
      </c>
      <c r="AW27" s="22">
        <f t="shared" si="0"/>
        <v>1.4797970963792197</v>
      </c>
      <c r="AX27" s="5">
        <f>IF(OR(AND(Tabela1[[#This Row],[GRUPO | ITEM]]="PALHETAS",MID(Tabela1[[#This Row],[ITEM]],1,5)&lt;&gt;"YN-PC"),AND(Tabela1[[#This Row],[GRUPO | ITEM]]="PALHETAS",MID(Tabela1[[#This Row],[ITEM]],1,5)&lt;&gt;"YN-PF"))=TRUE,0,
IF(
ROUNDUP(
IF(
IF(D27="A",13-SUM(AM27:AP27),IF(D27="B",11-SUM(AM27:AP27),IF(D27="C",7-SUM(AM27:AP27))))
&lt;0,0,
IF(D27="A",13-SUM(AM27:AP27),IF(D27="B",11-SUM(AM27:AP27),IF(D27="C",7-SUM(AM27:AP27)))))
*AD27/C27,0)
*C27
=0,0,
ROUNDUP(
IF(
IF(D27="A",13-SUM(AM27:AP27),IF(D27="B",11-SUM(AM27:AP27),IF(D27="C",7-SUM(AM27:AP27))))
&lt;0,0,
IF(D27="A",13-SUM(AM27:AP27),IF(D27="B",11-SUM(AM27:AP27),IF(D27="C",7-SUM(AM27:AP27)))))
*AD27/C27,0)
*C27)
)</f>
        <v>7050</v>
      </c>
      <c r="AY27" s="4">
        <f>IF(OR(AND(Tabela1[[#This Row],[GRUPO | ITEM]]="PALHETAS",MID(Tabela1[[#This Row],[ITEM]],1,5)&lt;&gt;"YN-PC"),AND(Tabela1[[#This Row],[GRUPO | ITEM]]="PALHETAS",MID(Tabela1[[#This Row],[ITEM]],1,5)&lt;&gt;"YN-PF"))=TRUE,0,
IF(
ROUNDUP(
IF(
IF(D27="A",13-SUM(AR27:AU27),IF(D27="B",11-SUM(AR27:AU27),IF(D27="C",7-SUM(AR27:AU27))))
&lt;0,0,
IF(D27="A",13-SUM(AR27:AU27),IF(D27="B",11-SUM(AR27:AU27),IF(D27="C",7-SUM(AR27:AU27)))))
*AE27/C27,0)
*C27
=0,0,
ROUNDUP(
IF(
IF(D27="A",13-SUM(AR27:AU27),IF(D27="B",11-SUM(AR27:AU27),IF(D27="C",7-SUM(AR27:AU27))))
&lt;0,0,
IF(D27="A",13-SUM(AR27:AU27),IF(D27="B",11-SUM(AR27:AU27),IF(D27="C",7-SUM(AR27:AU27)))))
*AE27/C27,0)
*C27)
)</f>
        <v>7050</v>
      </c>
      <c r="AZ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+IFERROR(BA27*C27,0),
IFERROR(AVERAGEIF(Tabela1[[#This Row],[COMPRA PADRÃO]:[COMPRA &gt;30%]],"&gt;"&amp;0,Tabela1[[#This Row],[COMPRA PADRÃO]:[COMPRA &gt;30%]]),
0))/Tabela1[[#This Row],[U/CX]],0)*Tabela1[[#This Row],[U/CX]]</f>
        <v>7050</v>
      </c>
      <c r="BA27" s="19"/>
      <c r="BB27" s="19"/>
      <c r="BC27" s="5" t="s">
        <v>1436</v>
      </c>
      <c r="BD27" s="41">
        <v>215.73584905660377</v>
      </c>
      <c r="BE27" s="42">
        <v>32360.377358490565</v>
      </c>
      <c r="BF27" s="42">
        <v>61700.452830188675</v>
      </c>
      <c r="BG27" s="42">
        <v>54899</v>
      </c>
      <c r="BH27" s="43">
        <v>39150</v>
      </c>
    </row>
    <row r="28" spans="1:60" x14ac:dyDescent="0.2">
      <c r="A28" s="4" t="s">
        <v>40</v>
      </c>
      <c r="B28" s="4" t="s">
        <v>714</v>
      </c>
      <c r="C28" s="4">
        <v>200</v>
      </c>
      <c r="D28" s="4" t="s">
        <v>17</v>
      </c>
      <c r="E28" s="5">
        <v>1000</v>
      </c>
      <c r="F28" s="4">
        <v>3200</v>
      </c>
      <c r="G28" s="4">
        <v>1900</v>
      </c>
      <c r="H28" s="4">
        <v>2050</v>
      </c>
      <c r="I28" s="4">
        <v>1400</v>
      </c>
      <c r="J28" s="4">
        <v>1100</v>
      </c>
      <c r="K28" s="4">
        <v>400</v>
      </c>
      <c r="L28" s="4">
        <v>2300</v>
      </c>
      <c r="M28" s="4">
        <v>1150</v>
      </c>
      <c r="N28" s="4">
        <v>700</v>
      </c>
      <c r="O28" s="4">
        <v>1450</v>
      </c>
      <c r="P28" s="4">
        <v>1400</v>
      </c>
      <c r="Q28" s="13">
        <v>0.66481994459833793</v>
      </c>
      <c r="R28" s="16">
        <v>2.1274238227146811</v>
      </c>
      <c r="S28" s="16">
        <v>1.263157894736842</v>
      </c>
      <c r="T28" s="16">
        <v>1.3628808864265927</v>
      </c>
      <c r="U28" s="16">
        <v>0.93074792243767313</v>
      </c>
      <c r="V28" s="16">
        <v>0.73130193905817176</v>
      </c>
      <c r="W28" s="16">
        <v>0.26592797783933514</v>
      </c>
      <c r="X28" s="16">
        <v>1.5290858725761771</v>
      </c>
      <c r="Y28" s="16">
        <v>0.76454293628808856</v>
      </c>
      <c r="Z28" s="16">
        <v>0.46537396121883656</v>
      </c>
      <c r="AA28" s="16">
        <v>0.96398891966758993</v>
      </c>
      <c r="AB28" s="17">
        <v>0.93074792243767313</v>
      </c>
      <c r="AC28" s="15">
        <v>59555.5</v>
      </c>
      <c r="AD28" s="14">
        <v>1504.1666666666667</v>
      </c>
      <c r="AE28" s="14">
        <v>1604.5454545454545</v>
      </c>
      <c r="AF28" s="5">
        <v>5</v>
      </c>
      <c r="AG28" s="6">
        <v>0</v>
      </c>
      <c r="AH28" s="4">
        <v>0</v>
      </c>
      <c r="AI28" s="23">
        <v>0</v>
      </c>
      <c r="AJ28" s="4">
        <v>10200</v>
      </c>
      <c r="AK28" s="4">
        <v>0</v>
      </c>
      <c r="AL28" s="24">
        <v>10200</v>
      </c>
      <c r="AM28" s="7">
        <v>0</v>
      </c>
      <c r="AN28" s="7">
        <v>0</v>
      </c>
      <c r="AO28" s="8">
        <v>6.7811634349030472</v>
      </c>
      <c r="AP28" s="9">
        <v>0</v>
      </c>
      <c r="AQ28" s="25">
        <v>6.7811634349030472</v>
      </c>
      <c r="AR28" s="18">
        <v>0</v>
      </c>
      <c r="AS28" s="7">
        <v>0</v>
      </c>
      <c r="AT28" s="8">
        <v>6.356940509915014</v>
      </c>
      <c r="AU28" s="9">
        <v>0</v>
      </c>
      <c r="AV28" s="10">
        <v>6.356940509915014</v>
      </c>
      <c r="AW28" s="22">
        <f t="shared" si="0"/>
        <v>4.5034726453027902</v>
      </c>
      <c r="AX28" s="5">
        <f>IF(OR(AND(Tabela1[[#This Row],[GRUPO | ITEM]]="PALHETAS",MID(Tabela1[[#This Row],[ITEM]],1,5)&lt;&gt;"YN-PC"),AND(Tabela1[[#This Row],[GRUPO | ITEM]]="PALHETAS",MID(Tabela1[[#This Row],[ITEM]],1,5)&lt;&gt;"YN-PF"))=TRUE,0,
IF(
ROUNDUP(
IF(
IF(D28="A",13-SUM(AM28:AP28),IF(D28="B",11-SUM(AM28:AP28),IF(D28="C",7-SUM(AM28:AP28))))
&lt;0,0,
IF(D28="A",13-SUM(AM28:AP28),IF(D28="B",11-SUM(AM28:AP28),IF(D28="C",7-SUM(AM28:AP28)))))
*AD28/C28,0)
*C28
=0,0,
ROUNDUP(
IF(
IF(D28="A",13-SUM(AM28:AP28),IF(D28="B",11-SUM(AM28:AP28),IF(D28="C",7-SUM(AM28:AP28))))
&lt;0,0,
IF(D28="A",13-SUM(AM28:AP28),IF(D28="B",11-SUM(AM28:AP28),IF(D28="C",7-SUM(AM28:AP28)))))
*AD28/C28,0)
*C28)
)</f>
        <v>6400</v>
      </c>
      <c r="AY28" s="4">
        <f>IF(OR(AND(Tabela1[[#This Row],[GRUPO | ITEM]]="PALHETAS",MID(Tabela1[[#This Row],[ITEM]],1,5)&lt;&gt;"YN-PC"),AND(Tabela1[[#This Row],[GRUPO | ITEM]]="PALHETAS",MID(Tabela1[[#This Row],[ITEM]],1,5)&lt;&gt;"YN-PF"))=TRUE,0,
IF(
ROUNDUP(
IF(
IF(D28="A",13-SUM(AR28:AU28),IF(D28="B",11-SUM(AR28:AU28),IF(D28="C",7-SUM(AR28:AU28))))
&lt;0,0,
IF(D28="A",13-SUM(AR28:AU28),IF(D28="B",11-SUM(AR28:AU28),IF(D28="C",7-SUM(AR28:AU28)))))
*AE28/C28,0)
*C28
=0,0,
ROUNDUP(
IF(
IF(D28="A",13-SUM(AR28:AU28),IF(D28="B",11-SUM(AR28:AU28),IF(D28="C",7-SUM(AR28:AU28))))
&lt;0,0,
IF(D28="A",13-SUM(AR28:AU28),IF(D28="B",11-SUM(AR28:AU28),IF(D28="C",7-SUM(AR28:AU28)))))
*AE28/C28,0)
*C28)
)</f>
        <v>7600</v>
      </c>
      <c r="AZ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+IFERROR(BA28*C28,0),
IFERROR(AVERAGEIF(Tabela1[[#This Row],[COMPRA PADRÃO]:[COMPRA &gt;30%]],"&gt;"&amp;0,Tabela1[[#This Row],[COMPRA PADRÃO]:[COMPRA &gt;30%]]),
0))/Tabela1[[#This Row],[U/CX]],0)*Tabela1[[#This Row],[U/CX]]</f>
        <v>7000</v>
      </c>
      <c r="BA28" s="19"/>
      <c r="BB28" s="19"/>
      <c r="BC28" s="5" t="s">
        <v>1437</v>
      </c>
      <c r="BD28" s="41">
        <v>68.113207547169807</v>
      </c>
      <c r="BE28" s="42">
        <v>10216.981132075471</v>
      </c>
      <c r="BF28" s="42">
        <v>13486.415094339622</v>
      </c>
      <c r="BG28" s="42">
        <v>10200</v>
      </c>
      <c r="BH28" s="43">
        <v>13600</v>
      </c>
    </row>
    <row r="29" spans="1:60" x14ac:dyDescent="0.2">
      <c r="A29" s="4" t="s">
        <v>768</v>
      </c>
      <c r="B29" s="4" t="s">
        <v>773</v>
      </c>
      <c r="C29" s="4">
        <v>30</v>
      </c>
      <c r="D29" s="4" t="s">
        <v>20</v>
      </c>
      <c r="E29" s="5">
        <v>3720</v>
      </c>
      <c r="F29" s="4">
        <v>8220</v>
      </c>
      <c r="G29" s="4">
        <v>8430</v>
      </c>
      <c r="H29" s="4">
        <v>6240</v>
      </c>
      <c r="I29" s="4">
        <v>8095</v>
      </c>
      <c r="J29" s="4">
        <v>7590</v>
      </c>
      <c r="K29" s="4">
        <v>1565</v>
      </c>
      <c r="L29" s="4">
        <v>6990</v>
      </c>
      <c r="M29" s="4">
        <v>6300</v>
      </c>
      <c r="N29" s="4">
        <v>6180</v>
      </c>
      <c r="O29" s="4">
        <v>13530</v>
      </c>
      <c r="P29" s="4">
        <v>5760</v>
      </c>
      <c r="Q29" s="13">
        <v>0.54030501089324623</v>
      </c>
      <c r="R29" s="16">
        <v>1.1938997821350763</v>
      </c>
      <c r="S29" s="16">
        <v>1.224400871459695</v>
      </c>
      <c r="T29" s="16">
        <v>0.90631808278867099</v>
      </c>
      <c r="U29" s="16">
        <v>1.1757443718228031</v>
      </c>
      <c r="V29" s="16">
        <v>1.10239651416122</v>
      </c>
      <c r="W29" s="16">
        <v>0.22730573710965868</v>
      </c>
      <c r="X29" s="16">
        <v>1.0152505446623095</v>
      </c>
      <c r="Y29" s="16">
        <v>0.91503267973856206</v>
      </c>
      <c r="Z29" s="16">
        <v>0.89760348583877991</v>
      </c>
      <c r="AA29" s="16">
        <v>1.9651416122004357</v>
      </c>
      <c r="AB29" s="17">
        <v>0.83660130718954251</v>
      </c>
      <c r="AC29" s="15">
        <v>2597579.2000000002</v>
      </c>
      <c r="AD29" s="14">
        <v>6885</v>
      </c>
      <c r="AE29" s="14">
        <v>7368.636363636364</v>
      </c>
      <c r="AF29" s="5">
        <v>52</v>
      </c>
      <c r="AG29" s="6">
        <v>19229</v>
      </c>
      <c r="AH29" s="4">
        <v>35040</v>
      </c>
      <c r="AI29" s="23">
        <v>54269</v>
      </c>
      <c r="AJ29" s="4">
        <v>32370</v>
      </c>
      <c r="AK29" s="4">
        <v>0</v>
      </c>
      <c r="AL29" s="24">
        <v>32370</v>
      </c>
      <c r="AM29" s="7">
        <v>2.7928830791575892</v>
      </c>
      <c r="AN29" s="7">
        <v>5.0893246187363834</v>
      </c>
      <c r="AO29" s="8">
        <v>4.7015250544662308</v>
      </c>
      <c r="AP29" s="9">
        <v>0</v>
      </c>
      <c r="AQ29" s="25">
        <v>12.583732752360204</v>
      </c>
      <c r="AR29" s="18">
        <v>2.609573746221701</v>
      </c>
      <c r="AS29" s="7">
        <v>4.755289618160508</v>
      </c>
      <c r="AT29" s="8">
        <v>4.3929430633520443</v>
      </c>
      <c r="AU29" s="9">
        <v>0</v>
      </c>
      <c r="AV29" s="10">
        <v>11.757806427734254</v>
      </c>
      <c r="AW29" s="22">
        <f t="shared" si="0"/>
        <v>0.88819440015307094</v>
      </c>
      <c r="AX29" s="5">
        <f>IF(OR(AND(Tabela1[[#This Row],[GRUPO | ITEM]]="PALHETAS",MID(Tabela1[[#This Row],[ITEM]],1,5)&lt;&gt;"YN-PC"),AND(Tabela1[[#This Row],[GRUPO | ITEM]]="PALHETAS",MID(Tabela1[[#This Row],[ITEM]],1,5)&lt;&gt;"YN-PF"))=TRUE,0,
IF(
ROUNDUP(
IF(
IF(D29="A",13-SUM(AM29:AP29),IF(D29="B",11-SUM(AM29:AP29),IF(D29="C",7-SUM(AM29:AP29))))
&lt;0,0,
IF(D29="A",13-SUM(AM29:AP29),IF(D29="B",11-SUM(AM29:AP29),IF(D29="C",7-SUM(AM29:AP29)))))
*AD29/C29,0)
*C29
=0,0,
ROUNDUP(
IF(
IF(D29="A",13-SUM(AM29:AP29),IF(D29="B",11-SUM(AM29:AP29),IF(D29="C",7-SUM(AM29:AP29))))
&lt;0,0,
IF(D29="A",13-SUM(AM29:AP29),IF(D29="B",11-SUM(AM29:AP29),IF(D29="C",7-SUM(AM29:AP29)))))
*AD29/C29,0)
*C29)
)</f>
        <v>2880</v>
      </c>
      <c r="AY29" s="4">
        <f>IF(OR(AND(Tabela1[[#This Row],[GRUPO | ITEM]]="PALHETAS",MID(Tabela1[[#This Row],[ITEM]],1,5)&lt;&gt;"YN-PC"),AND(Tabela1[[#This Row],[GRUPO | ITEM]]="PALHETAS",MID(Tabela1[[#This Row],[ITEM]],1,5)&lt;&gt;"YN-PF"))=TRUE,0,
IF(
ROUNDUP(
IF(
IF(D29="A",13-SUM(AR29:AU29),IF(D29="B",11-SUM(AR29:AU29),IF(D29="C",7-SUM(AR29:AU29))))
&lt;0,0,
IF(D29="A",13-SUM(AR29:AU29),IF(D29="B",11-SUM(AR29:AU29),IF(D29="C",7-SUM(AR29:AU29)))))
*AE29/C29,0)
*C29
=0,0,
ROUNDUP(
IF(
IF(D29="A",13-SUM(AR29:AU29),IF(D29="B",11-SUM(AR29:AU29),IF(D29="C",7-SUM(AR29:AU29))))
&lt;0,0,
IF(D29="A",13-SUM(AR29:AU29),IF(D29="B",11-SUM(AR29:AU29),IF(D29="C",7-SUM(AR29:AU29)))))
*AE29/C29,0)
*C29)
)</f>
        <v>9180</v>
      </c>
      <c r="AZ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+IFERROR(BA29*C29,0),
IFERROR(AVERAGEIF(Tabela1[[#This Row],[COMPRA PADRÃO]:[COMPRA &gt;30%]],"&gt;"&amp;0,Tabela1[[#This Row],[COMPRA PADRÃO]:[COMPRA &gt;30%]]),
0))/Tabela1[[#This Row],[U/CX]],0)*Tabela1[[#This Row],[U/CX]]</f>
        <v>6330</v>
      </c>
      <c r="BA29" s="33">
        <v>10</v>
      </c>
      <c r="BB29" s="33"/>
      <c r="BC29" s="44" t="s">
        <v>1436</v>
      </c>
      <c r="BD29" s="41">
        <v>311.77358490566036</v>
      </c>
      <c r="BE29" s="42">
        <v>46766.037735849051</v>
      </c>
      <c r="BF29" s="42">
        <v>89167.245283018856</v>
      </c>
      <c r="BG29" s="42">
        <v>86639</v>
      </c>
      <c r="BH29" s="43">
        <v>49290</v>
      </c>
    </row>
    <row r="30" spans="1:60" x14ac:dyDescent="0.2">
      <c r="A30" s="4" t="s">
        <v>15</v>
      </c>
      <c r="B30" s="4" t="s">
        <v>649</v>
      </c>
      <c r="C30" s="4">
        <v>1000</v>
      </c>
      <c r="D30" s="4" t="s">
        <v>83</v>
      </c>
      <c r="E30" s="5"/>
      <c r="F30" s="4"/>
      <c r="G30" s="4">
        <v>1000</v>
      </c>
      <c r="H30" s="4">
        <v>750</v>
      </c>
      <c r="I30" s="4">
        <v>100</v>
      </c>
      <c r="J30" s="4">
        <v>800</v>
      </c>
      <c r="K30" s="4"/>
      <c r="L30" s="4"/>
      <c r="M30" s="4">
        <v>100</v>
      </c>
      <c r="N30" s="4">
        <v>100</v>
      </c>
      <c r="O30" s="4"/>
      <c r="P30" s="4">
        <v>1000</v>
      </c>
      <c r="Q30" s="13">
        <v>0</v>
      </c>
      <c r="R30" s="16">
        <v>0</v>
      </c>
      <c r="S30" s="16">
        <v>1.8181818181818181</v>
      </c>
      <c r="T30" s="16">
        <v>1.3636363636363635</v>
      </c>
      <c r="U30" s="16">
        <v>0.18181818181818182</v>
      </c>
      <c r="V30" s="16">
        <v>1.4545454545454546</v>
      </c>
      <c r="W30" s="16">
        <v>0</v>
      </c>
      <c r="X30" s="16">
        <v>0</v>
      </c>
      <c r="Y30" s="16">
        <v>0.18181818181818182</v>
      </c>
      <c r="Z30" s="16">
        <v>0.18181818181818182</v>
      </c>
      <c r="AA30" s="16">
        <v>0</v>
      </c>
      <c r="AB30" s="17">
        <v>1.8181818181818181</v>
      </c>
      <c r="AC30" s="15">
        <v>3588</v>
      </c>
      <c r="AD30" s="14">
        <v>550</v>
      </c>
      <c r="AE30" s="14">
        <v>887.5</v>
      </c>
      <c r="AF30" s="5">
        <v>450</v>
      </c>
      <c r="AG30" s="6">
        <v>0</v>
      </c>
      <c r="AH30" s="4">
        <v>0</v>
      </c>
      <c r="AI30" s="23">
        <v>0</v>
      </c>
      <c r="AJ30" s="4">
        <v>0</v>
      </c>
      <c r="AK30" s="4">
        <v>0</v>
      </c>
      <c r="AL30" s="24">
        <v>0</v>
      </c>
      <c r="AM30" s="7">
        <v>0</v>
      </c>
      <c r="AN30" s="7">
        <v>0</v>
      </c>
      <c r="AO30" s="8">
        <v>0</v>
      </c>
      <c r="AP30" s="9">
        <v>0</v>
      </c>
      <c r="AQ30" s="25">
        <v>0</v>
      </c>
      <c r="AR30" s="18">
        <v>0</v>
      </c>
      <c r="AS30" s="7">
        <v>0</v>
      </c>
      <c r="AT30" s="8">
        <v>0</v>
      </c>
      <c r="AU30" s="9">
        <v>0</v>
      </c>
      <c r="AV30" s="10">
        <v>0</v>
      </c>
      <c r="AW30" s="22">
        <f t="shared" si="0"/>
        <v>8.3478260869565215</v>
      </c>
      <c r="AX30" s="5">
        <f>IF(OR(AND(Tabela1[[#This Row],[GRUPO | ITEM]]="PALHETAS",MID(Tabela1[[#This Row],[ITEM]],1,5)&lt;&gt;"YN-PC"),AND(Tabela1[[#This Row],[GRUPO | ITEM]]="PALHETAS",MID(Tabela1[[#This Row],[ITEM]],1,5)&lt;&gt;"YN-PF"))=TRUE,0,
IF(
ROUNDUP(
IF(
IF(D30="A",13-SUM(AM30:AP30),IF(D30="B",11-SUM(AM30:AP30),IF(D30="C",7-SUM(AM30:AP30))))
&lt;0,0,
IF(D30="A",13-SUM(AM30:AP30),IF(D30="B",11-SUM(AM30:AP30),IF(D30="C",7-SUM(AM30:AP30)))))
*AD30/C30,0)
*C30
=0,0,
ROUNDUP(
IF(
IF(D30="A",13-SUM(AM30:AP30),IF(D30="B",11-SUM(AM30:AP30),IF(D30="C",7-SUM(AM30:AP30))))
&lt;0,0,
IF(D30="A",13-SUM(AM30:AP30),IF(D30="B",11-SUM(AM30:AP30),IF(D30="C",7-SUM(AM30:AP30)))))
*AD30/C30,0)
*C30)
)</f>
        <v>4000</v>
      </c>
      <c r="AY30" s="4">
        <f>IF(OR(AND(Tabela1[[#This Row],[GRUPO | ITEM]]="PALHETAS",MID(Tabela1[[#This Row],[ITEM]],1,5)&lt;&gt;"YN-PC"),AND(Tabela1[[#This Row],[GRUPO | ITEM]]="PALHETAS",MID(Tabela1[[#This Row],[ITEM]],1,5)&lt;&gt;"YN-PF"))=TRUE,0,
IF(
ROUNDUP(
IF(
IF(D30="A",13-SUM(AR30:AU30),IF(D30="B",11-SUM(AR30:AU30),IF(D30="C",7-SUM(AR30:AU30))))
&lt;0,0,
IF(D30="A",13-SUM(AR30:AU30),IF(D30="B",11-SUM(AR30:AU30),IF(D30="C",7-SUM(AR30:AU30)))))
*AE30/C30,0)
*C30
=0,0,
ROUNDUP(
IF(
IF(D30="A",13-SUM(AR30:AU30),IF(D30="B",11-SUM(AR30:AU30),IF(D30="C",7-SUM(AR30:AU30))))
&lt;0,0,
IF(D30="A",13-SUM(AR30:AU30),IF(D30="B",11-SUM(AR30:AU30),IF(D30="C",7-SUM(AR30:AU30)))))
*AE30/C30,0)
*C30)
)</f>
        <v>7000</v>
      </c>
      <c r="AZ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+IFERROR(BA30*C30,0),
IFERROR(AVERAGEIF(Tabela1[[#This Row],[COMPRA PADRÃO]:[COMPRA &gt;30%]],"&gt;"&amp;0,Tabela1[[#This Row],[COMPRA PADRÃO]:[COMPRA &gt;30%]]),
0))/Tabela1[[#This Row],[U/CX]],0)*Tabela1[[#This Row],[U/CX]]</f>
        <v>6000</v>
      </c>
      <c r="BA30" s="19"/>
      <c r="BB30" s="19"/>
      <c r="BC30" s="5" t="s">
        <v>1437</v>
      </c>
      <c r="BD30" s="41">
        <v>14.528301886792454</v>
      </c>
      <c r="BE30" s="42">
        <v>2179.2452830188681</v>
      </c>
      <c r="BF30" s="42">
        <v>958.86792452830196</v>
      </c>
      <c r="BG30" s="42">
        <v>0</v>
      </c>
      <c r="BH30" s="43">
        <v>3000</v>
      </c>
    </row>
    <row r="31" spans="1:60" x14ac:dyDescent="0.2">
      <c r="A31" s="4" t="s">
        <v>15</v>
      </c>
      <c r="B31" s="4" t="s">
        <v>1268</v>
      </c>
      <c r="C31" s="4">
        <v>1000</v>
      </c>
      <c r="D31" s="4" t="s">
        <v>83</v>
      </c>
      <c r="E31" s="5"/>
      <c r="F31" s="4"/>
      <c r="G31" s="4">
        <v>1000</v>
      </c>
      <c r="H31" s="4"/>
      <c r="I31" s="4"/>
      <c r="J31" s="4"/>
      <c r="K31" s="4"/>
      <c r="L31" s="4"/>
      <c r="M31" s="4"/>
      <c r="N31" s="4"/>
      <c r="O31" s="4"/>
      <c r="P31" s="4">
        <v>500</v>
      </c>
      <c r="Q31" s="13">
        <v>0</v>
      </c>
      <c r="R31" s="16">
        <v>0</v>
      </c>
      <c r="S31" s="16">
        <v>1.3333333333333333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7">
        <v>0.66666666666666663</v>
      </c>
      <c r="AC31" s="15">
        <v>1385</v>
      </c>
      <c r="AD31" s="14">
        <v>750</v>
      </c>
      <c r="AE31" s="14">
        <v>750</v>
      </c>
      <c r="AF31" s="5">
        <v>0</v>
      </c>
      <c r="AG31" s="6">
        <v>0</v>
      </c>
      <c r="AH31" s="4">
        <v>0</v>
      </c>
      <c r="AI31" s="23">
        <v>0</v>
      </c>
      <c r="AJ31" s="4">
        <v>0</v>
      </c>
      <c r="AK31" s="4">
        <v>0</v>
      </c>
      <c r="AL31" s="24">
        <v>0</v>
      </c>
      <c r="AM31" s="7">
        <v>0</v>
      </c>
      <c r="AN31" s="7">
        <v>0</v>
      </c>
      <c r="AO31" s="8">
        <v>0</v>
      </c>
      <c r="AP31" s="9">
        <v>0</v>
      </c>
      <c r="AQ31" s="25">
        <v>0</v>
      </c>
      <c r="AR31" s="18">
        <v>0</v>
      </c>
      <c r="AS31" s="7">
        <v>0</v>
      </c>
      <c r="AT31" s="8">
        <v>0</v>
      </c>
      <c r="AU31" s="9">
        <v>0</v>
      </c>
      <c r="AV31" s="10">
        <v>0</v>
      </c>
      <c r="AW31" s="22">
        <f t="shared" si="0"/>
        <v>8</v>
      </c>
      <c r="AX31" s="5">
        <f>IF(OR(AND(Tabela1[[#This Row],[GRUPO | ITEM]]="PALHETAS",MID(Tabela1[[#This Row],[ITEM]],1,5)&lt;&gt;"YN-PC"),AND(Tabela1[[#This Row],[GRUPO | ITEM]]="PALHETAS",MID(Tabela1[[#This Row],[ITEM]],1,5)&lt;&gt;"YN-PF"))=TRUE,0,
IF(
ROUNDUP(
IF(
IF(D31="A",13-SUM(AM31:AP31),IF(D31="B",11-SUM(AM31:AP31),IF(D31="C",7-SUM(AM31:AP31))))
&lt;0,0,
IF(D31="A",13-SUM(AM31:AP31),IF(D31="B",11-SUM(AM31:AP31),IF(D31="C",7-SUM(AM31:AP31)))))
*AD31/C31,0)
*C31
=0,0,
ROUNDUP(
IF(
IF(D31="A",13-SUM(AM31:AP31),IF(D31="B",11-SUM(AM31:AP31),IF(D31="C",7-SUM(AM31:AP31))))
&lt;0,0,
IF(D31="A",13-SUM(AM31:AP31),IF(D31="B",11-SUM(AM31:AP31),IF(D31="C",7-SUM(AM31:AP31)))))
*AD31/C31,0)
*C31)
)</f>
        <v>6000</v>
      </c>
      <c r="AY31" s="4">
        <f>IF(OR(AND(Tabela1[[#This Row],[GRUPO | ITEM]]="PALHETAS",MID(Tabela1[[#This Row],[ITEM]],1,5)&lt;&gt;"YN-PC"),AND(Tabela1[[#This Row],[GRUPO | ITEM]]="PALHETAS",MID(Tabela1[[#This Row],[ITEM]],1,5)&lt;&gt;"YN-PF"))=TRUE,0,
IF(
ROUNDUP(
IF(
IF(D31="A",13-SUM(AR31:AU31),IF(D31="B",11-SUM(AR31:AU31),IF(D31="C",7-SUM(AR31:AU31))))
&lt;0,0,
IF(D31="A",13-SUM(AR31:AU31),IF(D31="B",11-SUM(AR31:AU31),IF(D31="C",7-SUM(AR31:AU31)))))
*AE31/C31,0)
*C31
=0,0,
ROUNDUP(
IF(
IF(D31="A",13-SUM(AR31:AU31),IF(D31="B",11-SUM(AR31:AU31),IF(D31="C",7-SUM(AR31:AU31))))
&lt;0,0,
IF(D31="A",13-SUM(AR31:AU31),IF(D31="B",11-SUM(AR31:AU31),IF(D31="C",7-SUM(AR31:AU31)))))
*AE31/C31,0)
*C31)
)</f>
        <v>6000</v>
      </c>
      <c r="AZ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+IFERROR(BA31*C31,0),
IFERROR(AVERAGEIF(Tabela1[[#This Row],[COMPRA PADRÃO]:[COMPRA &gt;30%]],"&gt;"&amp;0,Tabela1[[#This Row],[COMPRA PADRÃO]:[COMPRA &gt;30%]]),
0))/Tabela1[[#This Row],[U/CX]],0)*Tabela1[[#This Row],[U/CX]]</f>
        <v>6000</v>
      </c>
      <c r="BA31" s="33"/>
      <c r="BB31" s="33"/>
      <c r="BC31" s="5" t="s">
        <v>1437</v>
      </c>
      <c r="BD31" s="41">
        <v>5.6603773584905657</v>
      </c>
      <c r="BE31" s="42">
        <v>849.05660377358481</v>
      </c>
      <c r="BF31" s="42">
        <v>373.58490566037733</v>
      </c>
      <c r="BG31" s="42">
        <v>0</v>
      </c>
      <c r="BH31" s="43">
        <v>1000</v>
      </c>
    </row>
    <row r="32" spans="1:60" x14ac:dyDescent="0.2">
      <c r="A32" s="4" t="s">
        <v>120</v>
      </c>
      <c r="B32" s="4" t="s">
        <v>481</v>
      </c>
      <c r="C32" s="4">
        <v>100</v>
      </c>
      <c r="D32" s="4" t="s">
        <v>20</v>
      </c>
      <c r="E32" s="5">
        <v>2360</v>
      </c>
      <c r="F32" s="4">
        <v>2450</v>
      </c>
      <c r="G32" s="4">
        <v>1890</v>
      </c>
      <c r="H32" s="4">
        <v>1100</v>
      </c>
      <c r="I32" s="4">
        <v>1430</v>
      </c>
      <c r="J32" s="4">
        <v>1650</v>
      </c>
      <c r="K32" s="4">
        <v>820</v>
      </c>
      <c r="L32" s="4">
        <v>1570</v>
      </c>
      <c r="M32" s="4">
        <v>1260</v>
      </c>
      <c r="N32" s="4">
        <v>850</v>
      </c>
      <c r="O32" s="4">
        <v>1850</v>
      </c>
      <c r="P32" s="4">
        <v>2550</v>
      </c>
      <c r="Q32" s="13">
        <v>1.4317492416582407</v>
      </c>
      <c r="R32" s="16">
        <v>1.4863498483316482</v>
      </c>
      <c r="S32" s="16">
        <v>1.1466127401415571</v>
      </c>
      <c r="T32" s="16">
        <v>0.66734074823053591</v>
      </c>
      <c r="U32" s="16">
        <v>0.86754297269969671</v>
      </c>
      <c r="V32" s="16">
        <v>1.0010111223458038</v>
      </c>
      <c r="W32" s="16">
        <v>0.49747219413549043</v>
      </c>
      <c r="X32" s="16">
        <v>0.95247724974721948</v>
      </c>
      <c r="Y32" s="16">
        <v>0.76440849342770478</v>
      </c>
      <c r="Z32" s="16">
        <v>0.51567239635995954</v>
      </c>
      <c r="AA32" s="16">
        <v>1.1223458038422649</v>
      </c>
      <c r="AB32" s="17">
        <v>1.5470171890798787</v>
      </c>
      <c r="AC32" s="15">
        <v>252673.6</v>
      </c>
      <c r="AD32" s="14">
        <v>1648.3333333333333</v>
      </c>
      <c r="AE32" s="14">
        <v>1648.3333333333333</v>
      </c>
      <c r="AF32" s="5">
        <v>6</v>
      </c>
      <c r="AG32" s="6">
        <v>4116</v>
      </c>
      <c r="AH32" s="4">
        <v>6600</v>
      </c>
      <c r="AI32" s="23">
        <v>10716</v>
      </c>
      <c r="AJ32" s="4">
        <v>4100</v>
      </c>
      <c r="AK32" s="4">
        <v>1000</v>
      </c>
      <c r="AL32" s="24">
        <v>5100</v>
      </c>
      <c r="AM32" s="7">
        <v>2.4970677451971688</v>
      </c>
      <c r="AN32" s="7">
        <v>4.0040444893832152</v>
      </c>
      <c r="AO32" s="8">
        <v>2.487360970677452</v>
      </c>
      <c r="AP32" s="9">
        <v>0.60667340748230536</v>
      </c>
      <c r="AQ32" s="25">
        <v>9.595146612740141</v>
      </c>
      <c r="AR32" s="18">
        <v>2.4970677451971688</v>
      </c>
      <c r="AS32" s="7">
        <v>4.0040444893832152</v>
      </c>
      <c r="AT32" s="8">
        <v>2.487360970677452</v>
      </c>
      <c r="AU32" s="9">
        <v>0.60667340748230536</v>
      </c>
      <c r="AV32" s="10">
        <v>9.595146612740141</v>
      </c>
      <c r="AW32" s="22">
        <f t="shared" si="0"/>
        <v>3.4580384226491407</v>
      </c>
      <c r="AX32" s="5">
        <f>IF(OR(AND(Tabela1[[#This Row],[GRUPO | ITEM]]="PALHETAS",MID(Tabela1[[#This Row],[ITEM]],1,5)&lt;&gt;"YN-PC"),AND(Tabela1[[#This Row],[GRUPO | ITEM]]="PALHETAS",MID(Tabela1[[#This Row],[ITEM]],1,5)&lt;&gt;"YN-PF"))=TRUE,0,
IF(
ROUNDUP(
IF(
IF(D32="A",13-SUM(AM32:AP32),IF(D32="B",11-SUM(AM32:AP32),IF(D32="C",7-SUM(AM32:AP32))))
&lt;0,0,
IF(D32="A",13-SUM(AM32:AP32),IF(D32="B",11-SUM(AM32:AP32),IF(D32="C",7-SUM(AM32:AP32)))))
*AD32/C32,0)
*C32
=0,0,
ROUNDUP(
IF(
IF(D32="A",13-SUM(AM32:AP32),IF(D32="B",11-SUM(AM32:AP32),IF(D32="C",7-SUM(AM32:AP32))))
&lt;0,0,
IF(D32="A",13-SUM(AM32:AP32),IF(D32="B",11-SUM(AM32:AP32),IF(D32="C",7-SUM(AM32:AP32)))))
*AD32/C32,0)
*C32)
)</f>
        <v>5700</v>
      </c>
      <c r="AY32" s="4">
        <f>IF(OR(AND(Tabela1[[#This Row],[GRUPO | ITEM]]="PALHETAS",MID(Tabela1[[#This Row],[ITEM]],1,5)&lt;&gt;"YN-PC"),AND(Tabela1[[#This Row],[GRUPO | ITEM]]="PALHETAS",MID(Tabela1[[#This Row],[ITEM]],1,5)&lt;&gt;"YN-PF"))=TRUE,0,
IF(
ROUNDUP(
IF(
IF(D32="A",13-SUM(AR32:AU32),IF(D32="B",11-SUM(AR32:AU32),IF(D32="C",7-SUM(AR32:AU32))))
&lt;0,0,
IF(D32="A",13-SUM(AR32:AU32),IF(D32="B",11-SUM(AR32:AU32),IF(D32="C",7-SUM(AR32:AU32)))))
*AE32/C32,0)
*C32
=0,0,
ROUNDUP(
IF(
IF(D32="A",13-SUM(AR32:AU32),IF(D32="B",11-SUM(AR32:AU32),IF(D32="C",7-SUM(AR32:AU32))))
&lt;0,0,
IF(D32="A",13-SUM(AR32:AU32),IF(D32="B",11-SUM(AR32:AU32),IF(D32="C",7-SUM(AR32:AU32)))))
*AE32/C32,0)
*C32)
)</f>
        <v>5700</v>
      </c>
      <c r="AZ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+IFERROR(BA32*C32,0),
IFERROR(AVERAGEIF(Tabela1[[#This Row],[COMPRA PADRÃO]:[COMPRA &gt;30%]],"&gt;"&amp;0,Tabela1[[#This Row],[COMPRA PADRÃO]:[COMPRA &gt;30%]]),
0))/Tabela1[[#This Row],[U/CX]],0)*Tabela1[[#This Row],[U/CX]]</f>
        <v>5700</v>
      </c>
      <c r="BA32" s="33"/>
      <c r="BB32" s="33"/>
      <c r="BC32" s="44" t="s">
        <v>1436</v>
      </c>
      <c r="BD32" s="41">
        <v>74.64150943396227</v>
      </c>
      <c r="BE32" s="42">
        <v>11196.226415094341</v>
      </c>
      <c r="BF32" s="42">
        <v>21347.471698113208</v>
      </c>
      <c r="BG32" s="42">
        <v>15816</v>
      </c>
      <c r="BH32" s="43">
        <v>16700</v>
      </c>
    </row>
    <row r="33" spans="1:60" x14ac:dyDescent="0.2">
      <c r="A33" s="4" t="s">
        <v>40</v>
      </c>
      <c r="B33" s="4" t="s">
        <v>82</v>
      </c>
      <c r="C33" s="4">
        <v>200</v>
      </c>
      <c r="D33" s="4" t="s">
        <v>20</v>
      </c>
      <c r="E33" s="5">
        <v>3250</v>
      </c>
      <c r="F33" s="4">
        <v>5250</v>
      </c>
      <c r="G33" s="4">
        <v>4000</v>
      </c>
      <c r="H33" s="4">
        <v>2750</v>
      </c>
      <c r="I33" s="4">
        <v>5050</v>
      </c>
      <c r="J33" s="4">
        <v>4800</v>
      </c>
      <c r="K33" s="4">
        <v>2200</v>
      </c>
      <c r="L33" s="4">
        <v>7300</v>
      </c>
      <c r="M33" s="4">
        <v>1850</v>
      </c>
      <c r="N33" s="4">
        <v>5100</v>
      </c>
      <c r="O33" s="4">
        <v>3800</v>
      </c>
      <c r="P33" s="4">
        <v>5400</v>
      </c>
      <c r="Q33" s="13">
        <v>0.76847290640394084</v>
      </c>
      <c r="R33" s="16">
        <v>1.2413793103448274</v>
      </c>
      <c r="S33" s="16">
        <v>0.94581280788177335</v>
      </c>
      <c r="T33" s="16">
        <v>0.65024630541871919</v>
      </c>
      <c r="U33" s="16">
        <v>1.1940886699507389</v>
      </c>
      <c r="V33" s="16">
        <v>1.1349753694581279</v>
      </c>
      <c r="W33" s="16">
        <v>0.52019704433497538</v>
      </c>
      <c r="X33" s="16">
        <v>1.7261083743842363</v>
      </c>
      <c r="Y33" s="16">
        <v>0.43743842364532015</v>
      </c>
      <c r="Z33" s="16">
        <v>1.205911330049261</v>
      </c>
      <c r="AA33" s="16">
        <v>0.89852216748768465</v>
      </c>
      <c r="AB33" s="17">
        <v>1.276847290640394</v>
      </c>
      <c r="AC33" s="15">
        <v>127930</v>
      </c>
      <c r="AD33" s="14">
        <v>4229.166666666667</v>
      </c>
      <c r="AE33" s="14">
        <v>4229.166666666667</v>
      </c>
      <c r="AF33" s="5">
        <v>14</v>
      </c>
      <c r="AG33" s="6">
        <v>36450</v>
      </c>
      <c r="AH33" s="4">
        <v>0</v>
      </c>
      <c r="AI33" s="23">
        <v>36450</v>
      </c>
      <c r="AJ33" s="4">
        <v>5600</v>
      </c>
      <c r="AK33" s="4">
        <v>7400</v>
      </c>
      <c r="AL33" s="24">
        <v>13000</v>
      </c>
      <c r="AM33" s="7">
        <v>8.6187192118226594</v>
      </c>
      <c r="AN33" s="7">
        <v>0</v>
      </c>
      <c r="AO33" s="8">
        <v>1.3241379310344827</v>
      </c>
      <c r="AP33" s="9">
        <v>1.7497536945812806</v>
      </c>
      <c r="AQ33" s="25">
        <v>11.692610837438423</v>
      </c>
      <c r="AR33" s="18">
        <v>8.6187192118226594</v>
      </c>
      <c r="AS33" s="7">
        <v>0</v>
      </c>
      <c r="AT33" s="8">
        <v>1.3241379310344827</v>
      </c>
      <c r="AU33" s="9">
        <v>1.7497536945812806</v>
      </c>
      <c r="AV33" s="10">
        <v>11.692610837438423</v>
      </c>
      <c r="AW33" s="22">
        <f t="shared" si="0"/>
        <v>1.3241379310344827</v>
      </c>
      <c r="AX33" s="5">
        <f>IF(OR(AND(Tabela1[[#This Row],[GRUPO | ITEM]]="PALHETAS",MID(Tabela1[[#This Row],[ITEM]],1,5)&lt;&gt;"YN-PC"),AND(Tabela1[[#This Row],[GRUPO | ITEM]]="PALHETAS",MID(Tabela1[[#This Row],[ITEM]],1,5)&lt;&gt;"YN-PF"))=TRUE,0,
IF(
ROUNDUP(
IF(
IF(D33="A",13-SUM(AM33:AP33),IF(D33="B",11-SUM(AM33:AP33),IF(D33="C",7-SUM(AM33:AP33))))
&lt;0,0,
IF(D33="A",13-SUM(AM33:AP33),IF(D33="B",11-SUM(AM33:AP33),IF(D33="C",7-SUM(AM33:AP33)))))
*AD33/C33,0)
*C33
=0,0,
ROUNDUP(
IF(
IF(D33="A",13-SUM(AM33:AP33),IF(D33="B",11-SUM(AM33:AP33),IF(D33="C",7-SUM(AM33:AP33))))
&lt;0,0,
IF(D33="A",13-SUM(AM33:AP33),IF(D33="B",11-SUM(AM33:AP33),IF(D33="C",7-SUM(AM33:AP33)))))
*AD33/C33,0)
*C33)
)</f>
        <v>5600</v>
      </c>
      <c r="AY33" s="4">
        <f>IF(OR(AND(Tabela1[[#This Row],[GRUPO | ITEM]]="PALHETAS",MID(Tabela1[[#This Row],[ITEM]],1,5)&lt;&gt;"YN-PC"),AND(Tabela1[[#This Row],[GRUPO | ITEM]]="PALHETAS",MID(Tabela1[[#This Row],[ITEM]],1,5)&lt;&gt;"YN-PF"))=TRUE,0,
IF(
ROUNDUP(
IF(
IF(D33="A",13-SUM(AR33:AU33),IF(D33="B",11-SUM(AR33:AU33),IF(D33="C",7-SUM(AR33:AU33))))
&lt;0,0,
IF(D33="A",13-SUM(AR33:AU33),IF(D33="B",11-SUM(AR33:AU33),IF(D33="C",7-SUM(AR33:AU33)))))
*AE33/C33,0)
*C33
=0,0,
ROUNDUP(
IF(
IF(D33="A",13-SUM(AR33:AU33),IF(D33="B",11-SUM(AR33:AU33),IF(D33="C",7-SUM(AR33:AU33))))
&lt;0,0,
IF(D33="A",13-SUM(AR33:AU33),IF(D33="B",11-SUM(AR33:AU33),IF(D33="C",7-SUM(AR33:AU33)))))
*AE33/C33,0)
*C33)
)</f>
        <v>5600</v>
      </c>
      <c r="AZ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+IFERROR(BA33*C33,0),
IFERROR(AVERAGEIF(Tabela1[[#This Row],[COMPRA PADRÃO]:[COMPRA &gt;30%]],"&gt;"&amp;0,Tabela1[[#This Row],[COMPRA PADRÃO]:[COMPRA &gt;30%]]),
0))/Tabela1[[#This Row],[U/CX]],0)*Tabela1[[#This Row],[U/CX]]</f>
        <v>5600</v>
      </c>
      <c r="BA33" s="33"/>
      <c r="BB33" s="33"/>
      <c r="BC33" s="44" t="s">
        <v>1436</v>
      </c>
      <c r="BD33" s="41">
        <v>191.50943396226415</v>
      </c>
      <c r="BE33" s="42">
        <v>28726.415094339623</v>
      </c>
      <c r="BF33" s="42">
        <v>54771.698113207545</v>
      </c>
      <c r="BG33" s="42">
        <v>49450</v>
      </c>
      <c r="BH33" s="43">
        <v>34000</v>
      </c>
    </row>
    <row r="34" spans="1:60" x14ac:dyDescent="0.2">
      <c r="A34" s="4" t="s">
        <v>40</v>
      </c>
      <c r="B34" s="4" t="s">
        <v>663</v>
      </c>
      <c r="C34" s="4">
        <v>20</v>
      </c>
      <c r="D34" s="4" t="s">
        <v>20</v>
      </c>
      <c r="E34" s="5">
        <v>2680</v>
      </c>
      <c r="F34" s="4">
        <v>3740</v>
      </c>
      <c r="G34" s="4">
        <v>2600</v>
      </c>
      <c r="H34" s="4">
        <v>2560</v>
      </c>
      <c r="I34" s="4">
        <v>2616</v>
      </c>
      <c r="J34" s="4">
        <v>2938</v>
      </c>
      <c r="K34" s="4">
        <v>320</v>
      </c>
      <c r="L34" s="4">
        <v>3420</v>
      </c>
      <c r="M34" s="4">
        <v>1740</v>
      </c>
      <c r="N34" s="4">
        <v>1760</v>
      </c>
      <c r="O34" s="4">
        <v>2300</v>
      </c>
      <c r="P34" s="4">
        <v>3460</v>
      </c>
      <c r="Q34" s="13">
        <v>1.0672330258180129</v>
      </c>
      <c r="R34" s="16">
        <v>1.4893475808057344</v>
      </c>
      <c r="S34" s="16">
        <v>1.0353753235547887</v>
      </c>
      <c r="T34" s="16">
        <v>1.0194464724231764</v>
      </c>
      <c r="U34" s="16">
        <v>1.0417468640074334</v>
      </c>
      <c r="V34" s="16">
        <v>1.1699741156169112</v>
      </c>
      <c r="W34" s="16">
        <v>0.12743080905289705</v>
      </c>
      <c r="X34" s="16">
        <v>1.3619167717528373</v>
      </c>
      <c r="Y34" s="16">
        <v>0.69290502422512779</v>
      </c>
      <c r="Z34" s="16">
        <v>0.70086944979093391</v>
      </c>
      <c r="AA34" s="16">
        <v>0.91590894006769763</v>
      </c>
      <c r="AB34" s="17">
        <v>1.3778456228844496</v>
      </c>
      <c r="AC34" s="15">
        <v>1065163.07</v>
      </c>
      <c r="AD34" s="14">
        <v>2511.1666666666665</v>
      </c>
      <c r="AE34" s="14">
        <v>2710.3636363636365</v>
      </c>
      <c r="AF34" s="5">
        <v>65</v>
      </c>
      <c r="AG34" s="6">
        <v>3423</v>
      </c>
      <c r="AH34" s="4">
        <v>12740</v>
      </c>
      <c r="AI34" s="23">
        <v>16163</v>
      </c>
      <c r="AJ34" s="4">
        <v>9520</v>
      </c>
      <c r="AK34" s="4">
        <v>3240</v>
      </c>
      <c r="AL34" s="24">
        <v>12760</v>
      </c>
      <c r="AM34" s="7">
        <v>1.3631114355877083</v>
      </c>
      <c r="AN34" s="7">
        <v>5.0733390854184641</v>
      </c>
      <c r="AO34" s="8">
        <v>3.7910665693236876</v>
      </c>
      <c r="AP34" s="9">
        <v>1.2902369416605828</v>
      </c>
      <c r="AQ34" s="25">
        <v>11.517754031990442</v>
      </c>
      <c r="AR34" s="18">
        <v>1.2629301670356208</v>
      </c>
      <c r="AS34" s="7">
        <v>4.7004762863084455</v>
      </c>
      <c r="AT34" s="8">
        <v>3.512443818340377</v>
      </c>
      <c r="AU34" s="9">
        <v>1.1954115516200443</v>
      </c>
      <c r="AV34" s="10">
        <v>10.671261823304487</v>
      </c>
      <c r="AW34" s="22">
        <f t="shared" si="0"/>
        <v>1.9304685437045335</v>
      </c>
      <c r="AX34" s="5">
        <f>IF(OR(AND(Tabela1[[#This Row],[GRUPO | ITEM]]="PALHETAS",MID(Tabela1[[#This Row],[ITEM]],1,5)&lt;&gt;"YN-PC"),AND(Tabela1[[#This Row],[GRUPO | ITEM]]="PALHETAS",MID(Tabela1[[#This Row],[ITEM]],1,5)&lt;&gt;"YN-PF"))=TRUE,0,
IF(
ROUNDUP(
IF(
IF(D34="A",13-SUM(AM34:AP34),IF(D34="B",11-SUM(AM34:AP34),IF(D34="C",7-SUM(AM34:AP34))))
&lt;0,0,
IF(D34="A",13-SUM(AM34:AP34),IF(D34="B",11-SUM(AM34:AP34),IF(D34="C",7-SUM(AM34:AP34)))))
*AD34/C34,0)
*C34
=0,0,
ROUNDUP(
IF(
IF(D34="A",13-SUM(AM34:AP34),IF(D34="B",11-SUM(AM34:AP34),IF(D34="C",7-SUM(AM34:AP34))))
&lt;0,0,
IF(D34="A",13-SUM(AM34:AP34),IF(D34="B",11-SUM(AM34:AP34),IF(D34="C",7-SUM(AM34:AP34)))))
*AD34/C34,0)
*C34)
)</f>
        <v>3740</v>
      </c>
      <c r="AY34" s="4">
        <f>IF(OR(AND(Tabela1[[#This Row],[GRUPO | ITEM]]="PALHETAS",MID(Tabela1[[#This Row],[ITEM]],1,5)&lt;&gt;"YN-PC"),AND(Tabela1[[#This Row],[GRUPO | ITEM]]="PALHETAS",MID(Tabela1[[#This Row],[ITEM]],1,5)&lt;&gt;"YN-PF"))=TRUE,0,
IF(
ROUNDUP(
IF(
IF(D34="A",13-SUM(AR34:AU34),IF(D34="B",11-SUM(AR34:AU34),IF(D34="C",7-SUM(AR34:AU34))))
&lt;0,0,
IF(D34="A",13-SUM(AR34:AU34),IF(D34="B",11-SUM(AR34:AU34),IF(D34="C",7-SUM(AR34:AU34)))))
*AE34/C34,0)
*C34
=0,0,
ROUNDUP(
IF(
IF(D34="A",13-SUM(AR34:AU34),IF(D34="B",11-SUM(AR34:AU34),IF(D34="C",7-SUM(AR34:AU34))))
&lt;0,0,
IF(D34="A",13-SUM(AR34:AU34),IF(D34="B",11-SUM(AR34:AU34),IF(D34="C",7-SUM(AR34:AU34)))))
*AE34/C34,0)
*C34)
)</f>
        <v>6320</v>
      </c>
      <c r="AZ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+IFERROR(BA34*C34,0),
IFERROR(AVERAGEIF(Tabela1[[#This Row],[COMPRA PADRÃO]:[COMPRA &gt;30%]],"&gt;"&amp;0,Tabela1[[#This Row],[COMPRA PADRÃO]:[COMPRA &gt;30%]]),
0))/Tabela1[[#This Row],[U/CX]],0)*Tabela1[[#This Row],[U/CX]]</f>
        <v>5040</v>
      </c>
      <c r="BA34" s="33"/>
      <c r="BB34" s="33"/>
      <c r="BC34" s="44" t="s">
        <v>1436</v>
      </c>
      <c r="BD34" s="41">
        <v>113.71320754716982</v>
      </c>
      <c r="BE34" s="42">
        <v>17056.981132075471</v>
      </c>
      <c r="BF34" s="42">
        <v>32521.977358490567</v>
      </c>
      <c r="BG34" s="42">
        <v>28923</v>
      </c>
      <c r="BH34" s="43">
        <v>20660</v>
      </c>
    </row>
    <row r="35" spans="1:60" x14ac:dyDescent="0.2">
      <c r="A35" s="4" t="s">
        <v>15</v>
      </c>
      <c r="B35" s="4" t="s">
        <v>599</v>
      </c>
      <c r="C35" s="4">
        <v>1000</v>
      </c>
      <c r="D35" s="4" t="s">
        <v>20</v>
      </c>
      <c r="E35" s="5">
        <v>19100</v>
      </c>
      <c r="F35" s="4">
        <v>22050</v>
      </c>
      <c r="G35" s="4">
        <v>10900</v>
      </c>
      <c r="H35" s="4">
        <v>14100</v>
      </c>
      <c r="I35" s="4">
        <v>17600</v>
      </c>
      <c r="J35" s="4">
        <v>22600</v>
      </c>
      <c r="K35" s="4">
        <v>8400</v>
      </c>
      <c r="L35" s="4">
        <v>14720</v>
      </c>
      <c r="M35" s="4">
        <v>9500</v>
      </c>
      <c r="N35" s="4">
        <v>22250</v>
      </c>
      <c r="O35" s="4">
        <v>18200</v>
      </c>
      <c r="P35" s="4">
        <v>12900</v>
      </c>
      <c r="Q35" s="13">
        <v>1.1917637271214643</v>
      </c>
      <c r="R35" s="16">
        <v>1.3758319467554077</v>
      </c>
      <c r="S35" s="16">
        <v>0.68011647254575713</v>
      </c>
      <c r="T35" s="16">
        <v>0.87978369384359401</v>
      </c>
      <c r="U35" s="16">
        <v>1.0981697171381033</v>
      </c>
      <c r="V35" s="16">
        <v>1.4101497504159735</v>
      </c>
      <c r="W35" s="16">
        <v>0.52412645590682194</v>
      </c>
      <c r="X35" s="16">
        <v>0.91846921797004999</v>
      </c>
      <c r="Y35" s="16">
        <v>0.59276206322795344</v>
      </c>
      <c r="Z35" s="16">
        <v>1.3883111480865225</v>
      </c>
      <c r="AA35" s="16">
        <v>1.1356073211314477</v>
      </c>
      <c r="AB35" s="17">
        <v>0.80490848585690522</v>
      </c>
      <c r="AC35" s="15">
        <v>185411.1</v>
      </c>
      <c r="AD35" s="14">
        <v>16026.666666666666</v>
      </c>
      <c r="AE35" s="14">
        <v>16026.666666666666</v>
      </c>
      <c r="AF35" s="5">
        <v>0</v>
      </c>
      <c r="AG35" s="6">
        <v>71356</v>
      </c>
      <c r="AH35" s="4">
        <v>96000</v>
      </c>
      <c r="AI35" s="23">
        <v>167356</v>
      </c>
      <c r="AJ35" s="4">
        <v>14000</v>
      </c>
      <c r="AK35" s="4">
        <v>22000</v>
      </c>
      <c r="AL35" s="24">
        <v>36000</v>
      </c>
      <c r="AM35" s="7">
        <v>4.4523294509151414</v>
      </c>
      <c r="AN35" s="7">
        <v>5.9900166389351082</v>
      </c>
      <c r="AO35" s="8">
        <v>0.87354409317803661</v>
      </c>
      <c r="AP35" s="9">
        <v>1.3727121464226291</v>
      </c>
      <c r="AQ35" s="25">
        <v>12.688602329450916</v>
      </c>
      <c r="AR35" s="18">
        <v>4.4523294509151414</v>
      </c>
      <c r="AS35" s="7">
        <v>5.9900166389351082</v>
      </c>
      <c r="AT35" s="8">
        <v>0.87354409317803661</v>
      </c>
      <c r="AU35" s="9">
        <v>1.3727121464226291</v>
      </c>
      <c r="AV35" s="10">
        <v>12.688602329450916</v>
      </c>
      <c r="AW35" s="22">
        <f t="shared" si="0"/>
        <v>0.31198003327787022</v>
      </c>
      <c r="AX35" s="5">
        <f>IF(OR(AND(Tabela1[[#This Row],[GRUPO | ITEM]]="PALHETAS",MID(Tabela1[[#This Row],[ITEM]],1,5)&lt;&gt;"YN-PC"),AND(Tabela1[[#This Row],[GRUPO | ITEM]]="PALHETAS",MID(Tabela1[[#This Row],[ITEM]],1,5)&lt;&gt;"YN-PF"))=TRUE,0,
IF(
ROUNDUP(
IF(
IF(D35="A",13-SUM(AM35:AP35),IF(D35="B",11-SUM(AM35:AP35),IF(D35="C",7-SUM(AM35:AP35))))
&lt;0,0,
IF(D35="A",13-SUM(AM35:AP35),IF(D35="B",11-SUM(AM35:AP35),IF(D35="C",7-SUM(AM35:AP35)))))
*AD35/C35,0)
*C35
=0,0,
ROUNDUP(
IF(
IF(D35="A",13-SUM(AM35:AP35),IF(D35="B",11-SUM(AM35:AP35),IF(D35="C",7-SUM(AM35:AP35))))
&lt;0,0,
IF(D35="A",13-SUM(AM35:AP35),IF(D35="B",11-SUM(AM35:AP35),IF(D35="C",7-SUM(AM35:AP35)))))
*AD35/C35,0)
*C35)
)</f>
        <v>5000</v>
      </c>
      <c r="AY35" s="4">
        <f>IF(OR(AND(Tabela1[[#This Row],[GRUPO | ITEM]]="PALHETAS",MID(Tabela1[[#This Row],[ITEM]],1,5)&lt;&gt;"YN-PC"),AND(Tabela1[[#This Row],[GRUPO | ITEM]]="PALHETAS",MID(Tabela1[[#This Row],[ITEM]],1,5)&lt;&gt;"YN-PF"))=TRUE,0,
IF(
ROUNDUP(
IF(
IF(D35="A",13-SUM(AR35:AU35),IF(D35="B",11-SUM(AR35:AU35),IF(D35="C",7-SUM(AR35:AU35))))
&lt;0,0,
IF(D35="A",13-SUM(AR35:AU35),IF(D35="B",11-SUM(AR35:AU35),IF(D35="C",7-SUM(AR35:AU35)))))
*AE35/C35,0)
*C35
=0,0,
ROUNDUP(
IF(
IF(D35="A",13-SUM(AR35:AU35),IF(D35="B",11-SUM(AR35:AU35),IF(D35="C",7-SUM(AR35:AU35))))
&lt;0,0,
IF(D35="A",13-SUM(AR35:AU35),IF(D35="B",11-SUM(AR35:AU35),IF(D35="C",7-SUM(AR35:AU35)))))
*AE35/C35,0)
*C35)
)</f>
        <v>5000</v>
      </c>
      <c r="AZ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+IFERROR(BA35*C35,0),
IFERROR(AVERAGEIF(Tabela1[[#This Row],[COMPRA PADRÃO]:[COMPRA &gt;30%]],"&gt;"&amp;0,Tabela1[[#This Row],[COMPRA PADRÃO]:[COMPRA &gt;30%]]),
0))/Tabela1[[#This Row],[U/CX]],0)*Tabela1[[#This Row],[U/CX]]</f>
        <v>5000</v>
      </c>
      <c r="BA35" s="19"/>
      <c r="BB35" s="19"/>
      <c r="BC35" s="5" t="s">
        <v>1436</v>
      </c>
      <c r="BD35" s="41">
        <v>725.7358490566038</v>
      </c>
      <c r="BE35" s="42">
        <v>108860.37735849057</v>
      </c>
      <c r="BF35" s="42">
        <v>207560.45283018867</v>
      </c>
      <c r="BG35" s="42">
        <v>203356</v>
      </c>
      <c r="BH35" s="43">
        <v>113000</v>
      </c>
    </row>
    <row r="36" spans="1:60" x14ac:dyDescent="0.2">
      <c r="A36" s="4" t="s">
        <v>40</v>
      </c>
      <c r="B36" s="4" t="s">
        <v>1278</v>
      </c>
      <c r="C36" s="4">
        <v>100</v>
      </c>
      <c r="D36" s="4" t="s">
        <v>83</v>
      </c>
      <c r="E36" s="5"/>
      <c r="F36" s="4"/>
      <c r="G36" s="4"/>
      <c r="H36" s="4">
        <v>700</v>
      </c>
      <c r="I36" s="4"/>
      <c r="J36" s="4"/>
      <c r="K36" s="4"/>
      <c r="L36" s="4"/>
      <c r="M36" s="4"/>
      <c r="N36" s="4"/>
      <c r="O36" s="4"/>
      <c r="P36" s="4"/>
      <c r="Q36" s="13">
        <v>0</v>
      </c>
      <c r="R36" s="16">
        <v>0</v>
      </c>
      <c r="S36" s="16">
        <v>0</v>
      </c>
      <c r="T36" s="16">
        <v>1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7">
        <v>0</v>
      </c>
      <c r="AC36" s="15">
        <v>9702</v>
      </c>
      <c r="AD36" s="14">
        <v>700</v>
      </c>
      <c r="AE36" s="14">
        <v>700</v>
      </c>
      <c r="AF36" s="5">
        <v>0</v>
      </c>
      <c r="AG36" s="6">
        <v>0</v>
      </c>
      <c r="AH36" s="4">
        <v>100</v>
      </c>
      <c r="AI36" s="23">
        <v>100</v>
      </c>
      <c r="AJ36" s="4">
        <v>0</v>
      </c>
      <c r="AK36" s="4">
        <v>0</v>
      </c>
      <c r="AL36" s="24">
        <v>0</v>
      </c>
      <c r="AM36" s="7">
        <v>0</v>
      </c>
      <c r="AN36" s="7">
        <v>0.14285714285714285</v>
      </c>
      <c r="AO36" s="8">
        <v>0</v>
      </c>
      <c r="AP36" s="9">
        <v>0</v>
      </c>
      <c r="AQ36" s="25">
        <v>0.14285714285714285</v>
      </c>
      <c r="AR36" s="18">
        <v>0</v>
      </c>
      <c r="AS36" s="7">
        <v>0.14285714285714285</v>
      </c>
      <c r="AT36" s="8">
        <v>0</v>
      </c>
      <c r="AU36" s="9">
        <v>0</v>
      </c>
      <c r="AV36" s="10">
        <v>0.14285714285714285</v>
      </c>
      <c r="AW36" s="22">
        <f t="shared" si="0"/>
        <v>6.8571428571428568</v>
      </c>
      <c r="AX36" s="5">
        <f>IF(OR(AND(Tabela1[[#This Row],[GRUPO | ITEM]]="PALHETAS",MID(Tabela1[[#This Row],[ITEM]],1,5)&lt;&gt;"YN-PC"),AND(Tabela1[[#This Row],[GRUPO | ITEM]]="PALHETAS",MID(Tabela1[[#This Row],[ITEM]],1,5)&lt;&gt;"YN-PF"))=TRUE,0,
IF(
ROUNDUP(
IF(
IF(D36="A",13-SUM(AM36:AP36),IF(D36="B",11-SUM(AM36:AP36),IF(D36="C",7-SUM(AM36:AP36))))
&lt;0,0,
IF(D36="A",13-SUM(AM36:AP36),IF(D36="B",11-SUM(AM36:AP36),IF(D36="C",7-SUM(AM36:AP36)))))
*AD36/C36,0)
*C36
=0,0,
ROUNDUP(
IF(
IF(D36="A",13-SUM(AM36:AP36),IF(D36="B",11-SUM(AM36:AP36),IF(D36="C",7-SUM(AM36:AP36))))
&lt;0,0,
IF(D36="A",13-SUM(AM36:AP36),IF(D36="B",11-SUM(AM36:AP36),IF(D36="C",7-SUM(AM36:AP36)))))
*AD36/C36,0)
*C36)
)</f>
        <v>4800</v>
      </c>
      <c r="AY36" s="4">
        <f>IF(OR(AND(Tabela1[[#This Row],[GRUPO | ITEM]]="PALHETAS",MID(Tabela1[[#This Row],[ITEM]],1,5)&lt;&gt;"YN-PC"),AND(Tabela1[[#This Row],[GRUPO | ITEM]]="PALHETAS",MID(Tabela1[[#This Row],[ITEM]],1,5)&lt;&gt;"YN-PF"))=TRUE,0,
IF(
ROUNDUP(
IF(
IF(D36="A",13-SUM(AR36:AU36),IF(D36="B",11-SUM(AR36:AU36),IF(D36="C",7-SUM(AR36:AU36))))
&lt;0,0,
IF(D36="A",13-SUM(AR36:AU36),IF(D36="B",11-SUM(AR36:AU36),IF(D36="C",7-SUM(AR36:AU36)))))
*AE36/C36,0)
*C36
=0,0,
ROUNDUP(
IF(
IF(D36="A",13-SUM(AR36:AU36),IF(D36="B",11-SUM(AR36:AU36),IF(D36="C",7-SUM(AR36:AU36))))
&lt;0,0,
IF(D36="A",13-SUM(AR36:AU36),IF(D36="B",11-SUM(AR36:AU36),IF(D36="C",7-SUM(AR36:AU36)))))
*AE36/C36,0)
*C36)
)</f>
        <v>4800</v>
      </c>
      <c r="AZ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+IFERROR(BA36*C36,0),
IFERROR(AVERAGEIF(Tabela1[[#This Row],[COMPRA PADRÃO]:[COMPRA &gt;30%]],"&gt;"&amp;0,Tabela1[[#This Row],[COMPRA PADRÃO]:[COMPRA &gt;30%]]),
0))/Tabela1[[#This Row],[U/CX]],0)*Tabela1[[#This Row],[U/CX]]</f>
        <v>4800</v>
      </c>
      <c r="BA36" s="19"/>
      <c r="BB36" s="19"/>
      <c r="BC36" s="5" t="s">
        <v>1436</v>
      </c>
      <c r="BD36" s="41">
        <v>2.641509433962264</v>
      </c>
      <c r="BE36" s="42">
        <v>396.22641509433959</v>
      </c>
      <c r="BF36" s="42">
        <v>174.33962264150944</v>
      </c>
      <c r="BG36" s="42">
        <v>100</v>
      </c>
      <c r="BH36" s="43">
        <v>500</v>
      </c>
    </row>
    <row r="37" spans="1:60" x14ac:dyDescent="0.2">
      <c r="A37" s="4" t="s">
        <v>35</v>
      </c>
      <c r="B37" s="4" t="s">
        <v>513</v>
      </c>
      <c r="C37" s="4">
        <v>500</v>
      </c>
      <c r="D37" s="4" t="s">
        <v>17</v>
      </c>
      <c r="E37" s="5">
        <v>590</v>
      </c>
      <c r="F37" s="4">
        <v>693</v>
      </c>
      <c r="G37" s="4">
        <v>340</v>
      </c>
      <c r="H37" s="4">
        <v>615</v>
      </c>
      <c r="I37" s="4">
        <v>45</v>
      </c>
      <c r="J37" s="4">
        <v>650</v>
      </c>
      <c r="K37" s="4">
        <v>185</v>
      </c>
      <c r="L37" s="4">
        <v>590</v>
      </c>
      <c r="M37" s="4">
        <v>510</v>
      </c>
      <c r="N37" s="4">
        <v>570</v>
      </c>
      <c r="O37" s="4">
        <v>20</v>
      </c>
      <c r="P37" s="4"/>
      <c r="Q37" s="13">
        <v>1.3498336106489186</v>
      </c>
      <c r="R37" s="16">
        <v>1.5854825291181365</v>
      </c>
      <c r="S37" s="16">
        <v>0.77787021630615649</v>
      </c>
      <c r="T37" s="16">
        <v>1.4070299500831949</v>
      </c>
      <c r="U37" s="16">
        <v>0.10295341098169718</v>
      </c>
      <c r="V37" s="16">
        <v>1.4871048252911814</v>
      </c>
      <c r="W37" s="16">
        <v>0.42325291181364394</v>
      </c>
      <c r="X37" s="16">
        <v>1.3498336106489186</v>
      </c>
      <c r="Y37" s="16">
        <v>1.1668053244592347</v>
      </c>
      <c r="Z37" s="16">
        <v>1.3040765391014977</v>
      </c>
      <c r="AA37" s="16">
        <v>4.5757071547420966E-2</v>
      </c>
      <c r="AB37" s="17">
        <v>0</v>
      </c>
      <c r="AC37" s="15">
        <v>47001.53</v>
      </c>
      <c r="AD37" s="14">
        <v>437.09090909090907</v>
      </c>
      <c r="AE37" s="14">
        <v>527</v>
      </c>
      <c r="AF37" s="5">
        <v>0</v>
      </c>
      <c r="AG37" s="6">
        <v>0</v>
      </c>
      <c r="AH37" s="4">
        <v>0</v>
      </c>
      <c r="AI37" s="23">
        <v>0</v>
      </c>
      <c r="AJ37" s="4">
        <v>1000</v>
      </c>
      <c r="AK37" s="4">
        <v>0</v>
      </c>
      <c r="AL37" s="24">
        <v>1000</v>
      </c>
      <c r="AM37" s="7">
        <v>0</v>
      </c>
      <c r="AN37" s="7">
        <v>0</v>
      </c>
      <c r="AO37" s="8">
        <v>2.2878535773710484</v>
      </c>
      <c r="AP37" s="9">
        <v>0</v>
      </c>
      <c r="AQ37" s="25">
        <v>2.2878535773710484</v>
      </c>
      <c r="AR37" s="18">
        <v>0</v>
      </c>
      <c r="AS37" s="7">
        <v>0</v>
      </c>
      <c r="AT37" s="8">
        <v>1.8975332068311195</v>
      </c>
      <c r="AU37" s="9">
        <v>0</v>
      </c>
      <c r="AV37" s="10">
        <v>1.8975332068311195</v>
      </c>
      <c r="AW37" s="22">
        <f t="shared" si="0"/>
        <v>14.521452145214523</v>
      </c>
      <c r="AX37" s="5">
        <f>IF(OR(AND(Tabela1[[#This Row],[GRUPO | ITEM]]="PALHETAS",MID(Tabela1[[#This Row],[ITEM]],1,5)&lt;&gt;"YN-PC"),AND(Tabela1[[#This Row],[GRUPO | ITEM]]="PALHETAS",MID(Tabela1[[#This Row],[ITEM]],1,5)&lt;&gt;"YN-PF"))=TRUE,0,
IF(
ROUNDUP(
IF(
IF(D37="A",13-SUM(AM37:AP37),IF(D37="B",11-SUM(AM37:AP37),IF(D37="C",7-SUM(AM37:AP37))))
&lt;0,0,
IF(D37="A",13-SUM(AM37:AP37),IF(D37="B",11-SUM(AM37:AP37),IF(D37="C",7-SUM(AM37:AP37)))))
*AD37/C37,0)
*C37
=0,0,
ROUNDUP(
IF(
IF(D37="A",13-SUM(AM37:AP37),IF(D37="B",11-SUM(AM37:AP37),IF(D37="C",7-SUM(AM37:AP37))))
&lt;0,0,
IF(D37="A",13-SUM(AM37:AP37),IF(D37="B",11-SUM(AM37:AP37),IF(D37="C",7-SUM(AM37:AP37)))))
*AD37/C37,0)
*C37)
)</f>
        <v>4000</v>
      </c>
      <c r="AY37" s="4">
        <f>IF(OR(AND(Tabela1[[#This Row],[GRUPO | ITEM]]="PALHETAS",MID(Tabela1[[#This Row],[ITEM]],1,5)&lt;&gt;"YN-PC"),AND(Tabela1[[#This Row],[GRUPO | ITEM]]="PALHETAS",MID(Tabela1[[#This Row],[ITEM]],1,5)&lt;&gt;"YN-PF"))=TRUE,0,
IF(
ROUNDUP(
IF(
IF(D37="A",13-SUM(AR37:AU37),IF(D37="B",11-SUM(AR37:AU37),IF(D37="C",7-SUM(AR37:AU37))))
&lt;0,0,
IF(D37="A",13-SUM(AR37:AU37),IF(D37="B",11-SUM(AR37:AU37),IF(D37="C",7-SUM(AR37:AU37)))))
*AE37/C37,0)
*C37
=0,0,
ROUNDUP(
IF(
IF(D37="A",13-SUM(AR37:AU37),IF(D37="B",11-SUM(AR37:AU37),IF(D37="C",7-SUM(AR37:AU37))))
&lt;0,0,
IF(D37="A",13-SUM(AR37:AU37),IF(D37="B",11-SUM(AR37:AU37),IF(D37="C",7-SUM(AR37:AU37)))))
*AE37/C37,0)
*C37)
)</f>
        <v>5000</v>
      </c>
      <c r="AZ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+IFERROR(BA37*C37,0),
IFERROR(AVERAGEIF(Tabela1[[#This Row],[COMPRA PADRÃO]:[COMPRA &gt;30%]],"&gt;"&amp;0,Tabela1[[#This Row],[COMPRA PADRÃO]:[COMPRA &gt;30%]]),
0))/Tabela1[[#This Row],[U/CX]],0)*Tabela1[[#This Row],[U/CX]]</f>
        <v>7000</v>
      </c>
      <c r="BA37" s="19"/>
      <c r="BB37" s="19" t="s">
        <v>1435</v>
      </c>
      <c r="BC37" s="5" t="s">
        <v>1436</v>
      </c>
      <c r="BD37" s="41">
        <v>18.143396226415096</v>
      </c>
      <c r="BE37" s="42">
        <v>2721.5094339622642</v>
      </c>
      <c r="BF37" s="42">
        <v>3592.3924528301891</v>
      </c>
      <c r="BG37" s="42">
        <v>1000</v>
      </c>
      <c r="BH37" s="43">
        <v>5500</v>
      </c>
    </row>
    <row r="38" spans="1:60" x14ac:dyDescent="0.2">
      <c r="A38" s="4" t="s">
        <v>35</v>
      </c>
      <c r="B38" s="4" t="s">
        <v>121</v>
      </c>
      <c r="C38" s="4">
        <v>500</v>
      </c>
      <c r="D38" s="4" t="s">
        <v>17</v>
      </c>
      <c r="E38" s="5">
        <v>690</v>
      </c>
      <c r="F38" s="4">
        <v>1090</v>
      </c>
      <c r="G38" s="4">
        <v>360</v>
      </c>
      <c r="H38" s="4">
        <v>660</v>
      </c>
      <c r="I38" s="4"/>
      <c r="J38" s="4">
        <v>1585</v>
      </c>
      <c r="K38" s="4">
        <v>350</v>
      </c>
      <c r="L38" s="4">
        <v>1790</v>
      </c>
      <c r="M38" s="4">
        <v>1420</v>
      </c>
      <c r="N38" s="4">
        <v>706</v>
      </c>
      <c r="O38" s="4"/>
      <c r="P38" s="4">
        <v>380</v>
      </c>
      <c r="Q38" s="13">
        <v>0.76403499058797475</v>
      </c>
      <c r="R38" s="16">
        <v>1.2069538257114383</v>
      </c>
      <c r="S38" s="16">
        <v>0.39862695161111728</v>
      </c>
      <c r="T38" s="16">
        <v>0.73081607795371495</v>
      </c>
      <c r="U38" s="16">
        <v>0</v>
      </c>
      <c r="V38" s="16">
        <v>1.7550658841767246</v>
      </c>
      <c r="W38" s="16">
        <v>0.38755398073303066</v>
      </c>
      <c r="X38" s="16">
        <v>1.9820617871774997</v>
      </c>
      <c r="Y38" s="16">
        <v>1.5723618646882958</v>
      </c>
      <c r="Z38" s="16">
        <v>0.78175174399291325</v>
      </c>
      <c r="AA38" s="16">
        <v>0</v>
      </c>
      <c r="AB38" s="17">
        <v>0.42077289336729046</v>
      </c>
      <c r="AC38" s="15">
        <v>74376.179999999993</v>
      </c>
      <c r="AD38" s="14">
        <v>903.1</v>
      </c>
      <c r="AE38" s="14">
        <v>903.1</v>
      </c>
      <c r="AF38" s="5">
        <v>1</v>
      </c>
      <c r="AG38" s="6">
        <v>310</v>
      </c>
      <c r="AH38" s="4">
        <v>0</v>
      </c>
      <c r="AI38" s="23">
        <v>310</v>
      </c>
      <c r="AJ38" s="4">
        <v>5500</v>
      </c>
      <c r="AK38" s="4">
        <v>0</v>
      </c>
      <c r="AL38" s="24">
        <v>5500</v>
      </c>
      <c r="AM38" s="7">
        <v>0.34326209722068429</v>
      </c>
      <c r="AN38" s="7">
        <v>0</v>
      </c>
      <c r="AO38" s="8">
        <v>6.0901339829476244</v>
      </c>
      <c r="AP38" s="9">
        <v>0</v>
      </c>
      <c r="AQ38" s="25">
        <v>6.4333960801683086</v>
      </c>
      <c r="AR38" s="18">
        <v>0.34326209722068429</v>
      </c>
      <c r="AS38" s="7">
        <v>0</v>
      </c>
      <c r="AT38" s="8">
        <v>6.0901339829476244</v>
      </c>
      <c r="AU38" s="9">
        <v>0</v>
      </c>
      <c r="AV38" s="10">
        <v>6.4333960801683086</v>
      </c>
      <c r="AW38" s="22">
        <f t="shared" si="0"/>
        <v>4.9828368951389654</v>
      </c>
      <c r="AX38" s="5">
        <f>IF(OR(AND(Tabela1[[#This Row],[GRUPO | ITEM]]="PALHETAS",MID(Tabela1[[#This Row],[ITEM]],1,5)&lt;&gt;"YN-PC"),AND(Tabela1[[#This Row],[GRUPO | ITEM]]="PALHETAS",MID(Tabela1[[#This Row],[ITEM]],1,5)&lt;&gt;"YN-PF"))=TRUE,0,
IF(
ROUNDUP(
IF(
IF(D38="A",13-SUM(AM38:AP38),IF(D38="B",11-SUM(AM38:AP38),IF(D38="C",7-SUM(AM38:AP38))))
&lt;0,0,
IF(D38="A",13-SUM(AM38:AP38),IF(D38="B",11-SUM(AM38:AP38),IF(D38="C",7-SUM(AM38:AP38)))))
*AD38/C38,0)
*C38
=0,0,
ROUNDUP(
IF(
IF(D38="A",13-SUM(AM38:AP38),IF(D38="B",11-SUM(AM38:AP38),IF(D38="C",7-SUM(AM38:AP38))))
&lt;0,0,
IF(D38="A",13-SUM(AM38:AP38),IF(D38="B",11-SUM(AM38:AP38),IF(D38="C",7-SUM(AM38:AP38)))))
*AD38/C38,0)
*C38)
)</f>
        <v>4500</v>
      </c>
      <c r="AY38" s="4">
        <f>IF(OR(AND(Tabela1[[#This Row],[GRUPO | ITEM]]="PALHETAS",MID(Tabela1[[#This Row],[ITEM]],1,5)&lt;&gt;"YN-PC"),AND(Tabela1[[#This Row],[GRUPO | ITEM]]="PALHETAS",MID(Tabela1[[#This Row],[ITEM]],1,5)&lt;&gt;"YN-PF"))=TRUE,0,
IF(
ROUNDUP(
IF(
IF(D38="A",13-SUM(AR38:AU38),IF(D38="B",11-SUM(AR38:AU38),IF(D38="C",7-SUM(AR38:AU38))))
&lt;0,0,
IF(D38="A",13-SUM(AR38:AU38),IF(D38="B",11-SUM(AR38:AU38),IF(D38="C",7-SUM(AR38:AU38)))))
*AE38/C38,0)
*C38
=0,0,
ROUNDUP(
IF(
IF(D38="A",13-SUM(AR38:AU38),IF(D38="B",11-SUM(AR38:AU38),IF(D38="C",7-SUM(AR38:AU38))))
&lt;0,0,
IF(D38="A",13-SUM(AR38:AU38),IF(D38="B",11-SUM(AR38:AU38),IF(D38="C",7-SUM(AR38:AU38)))))
*AE38/C38,0)
*C38)
)</f>
        <v>4500</v>
      </c>
      <c r="AZ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+IFERROR(BA38*C38,0),
IFERROR(AVERAGEIF(Tabela1[[#This Row],[COMPRA PADRÃO]:[COMPRA &gt;30%]],"&gt;"&amp;0,Tabela1[[#This Row],[COMPRA PADRÃO]:[COMPRA &gt;30%]]),
0))/Tabela1[[#This Row],[U/CX]],0)*Tabela1[[#This Row],[U/CX]]</f>
        <v>4500</v>
      </c>
      <c r="BA38" s="19"/>
      <c r="BB38" s="19"/>
      <c r="BC38" s="5" t="s">
        <v>1436</v>
      </c>
      <c r="BD38" s="41">
        <v>34.079245283018871</v>
      </c>
      <c r="BE38" s="42">
        <v>5111.8867924528304</v>
      </c>
      <c r="BF38" s="42">
        <v>6747.6905660377361</v>
      </c>
      <c r="BG38" s="42">
        <v>5810</v>
      </c>
      <c r="BH38" s="43">
        <v>6000</v>
      </c>
    </row>
    <row r="39" spans="1:60" x14ac:dyDescent="0.2">
      <c r="A39" s="4" t="s">
        <v>199</v>
      </c>
      <c r="B39" s="4" t="s">
        <v>398</v>
      </c>
      <c r="C39" s="4">
        <v>15</v>
      </c>
      <c r="D39" s="4" t="s">
        <v>20</v>
      </c>
      <c r="E39" s="5">
        <v>1005</v>
      </c>
      <c r="F39" s="4">
        <v>1320</v>
      </c>
      <c r="G39" s="4">
        <v>870</v>
      </c>
      <c r="H39" s="4">
        <v>570</v>
      </c>
      <c r="I39" s="4">
        <v>1380</v>
      </c>
      <c r="J39" s="4">
        <v>1440</v>
      </c>
      <c r="K39" s="4">
        <v>540</v>
      </c>
      <c r="L39" s="4">
        <v>1230</v>
      </c>
      <c r="M39" s="4">
        <v>720</v>
      </c>
      <c r="N39" s="4">
        <v>885</v>
      </c>
      <c r="O39" s="4">
        <v>1620</v>
      </c>
      <c r="P39" s="4">
        <v>1140</v>
      </c>
      <c r="Q39" s="13">
        <v>0.94811320754716977</v>
      </c>
      <c r="R39" s="16">
        <v>1.2452830188679245</v>
      </c>
      <c r="S39" s="16">
        <v>0.82075471698113212</v>
      </c>
      <c r="T39" s="16">
        <v>0.53773584905660377</v>
      </c>
      <c r="U39" s="16">
        <v>1.3018867924528301</v>
      </c>
      <c r="V39" s="16">
        <v>1.3584905660377358</v>
      </c>
      <c r="W39" s="16">
        <v>0.50943396226415094</v>
      </c>
      <c r="X39" s="16">
        <v>1.1603773584905661</v>
      </c>
      <c r="Y39" s="16">
        <v>0.67924528301886788</v>
      </c>
      <c r="Z39" s="16">
        <v>0.83490566037735847</v>
      </c>
      <c r="AA39" s="16">
        <v>1.5283018867924529</v>
      </c>
      <c r="AB39" s="17">
        <v>1.0754716981132075</v>
      </c>
      <c r="AC39" s="15">
        <v>183272.1</v>
      </c>
      <c r="AD39" s="14">
        <v>1060</v>
      </c>
      <c r="AE39" s="14">
        <v>1060</v>
      </c>
      <c r="AF39" s="5">
        <v>8</v>
      </c>
      <c r="AG39" s="6">
        <v>2145</v>
      </c>
      <c r="AH39" s="4">
        <v>2880</v>
      </c>
      <c r="AI39" s="23">
        <v>5025</v>
      </c>
      <c r="AJ39" s="4">
        <v>0</v>
      </c>
      <c r="AK39" s="4">
        <v>4275</v>
      </c>
      <c r="AL39" s="24">
        <v>4275</v>
      </c>
      <c r="AM39" s="7">
        <v>2.0235849056603774</v>
      </c>
      <c r="AN39" s="7">
        <v>2.7169811320754715</v>
      </c>
      <c r="AO39" s="8">
        <v>0</v>
      </c>
      <c r="AP39" s="9">
        <v>4.033018867924528</v>
      </c>
      <c r="AQ39" s="25">
        <v>8.7735849056603783</v>
      </c>
      <c r="AR39" s="18">
        <v>2.0235849056603774</v>
      </c>
      <c r="AS39" s="7">
        <v>2.7169811320754715</v>
      </c>
      <c r="AT39" s="8">
        <v>0</v>
      </c>
      <c r="AU39" s="9">
        <v>4.033018867924528</v>
      </c>
      <c r="AV39" s="10">
        <v>8.7735849056603783</v>
      </c>
      <c r="AW39" s="22">
        <f t="shared" si="0"/>
        <v>4.2311320754716979</v>
      </c>
      <c r="AX39" s="5">
        <f>IF(OR(AND(Tabela1[[#This Row],[GRUPO | ITEM]]="PALHETAS",MID(Tabela1[[#This Row],[ITEM]],1,5)&lt;&gt;"YN-PC"),AND(Tabela1[[#This Row],[GRUPO | ITEM]]="PALHETAS",MID(Tabela1[[#This Row],[ITEM]],1,5)&lt;&gt;"YN-PF"))=TRUE,0,
IF(
ROUNDUP(
IF(
IF(D39="A",13-SUM(AM39:AP39),IF(D39="B",11-SUM(AM39:AP39),IF(D39="C",7-SUM(AM39:AP39))))
&lt;0,0,
IF(D39="A",13-SUM(AM39:AP39),IF(D39="B",11-SUM(AM39:AP39),IF(D39="C",7-SUM(AM39:AP39)))))
*AD39/C39,0)
*C39
=0,0,
ROUNDUP(
IF(
IF(D39="A",13-SUM(AM39:AP39),IF(D39="B",11-SUM(AM39:AP39),IF(D39="C",7-SUM(AM39:AP39))))
&lt;0,0,
IF(D39="A",13-SUM(AM39:AP39),IF(D39="B",11-SUM(AM39:AP39),IF(D39="C",7-SUM(AM39:AP39)))))
*AD39/C39,0)
*C39)
)</f>
        <v>4485</v>
      </c>
      <c r="AY39" s="4">
        <f>IF(OR(AND(Tabela1[[#This Row],[GRUPO | ITEM]]="PALHETAS",MID(Tabela1[[#This Row],[ITEM]],1,5)&lt;&gt;"YN-PC"),AND(Tabela1[[#This Row],[GRUPO | ITEM]]="PALHETAS",MID(Tabela1[[#This Row],[ITEM]],1,5)&lt;&gt;"YN-PF"))=TRUE,0,
IF(
ROUNDUP(
IF(
IF(D39="A",13-SUM(AR39:AU39),IF(D39="B",11-SUM(AR39:AU39),IF(D39="C",7-SUM(AR39:AU39))))
&lt;0,0,
IF(D39="A",13-SUM(AR39:AU39),IF(D39="B",11-SUM(AR39:AU39),IF(D39="C",7-SUM(AR39:AU39)))))
*AE39/C39,0)
*C39
=0,0,
ROUNDUP(
IF(
IF(D39="A",13-SUM(AR39:AU39),IF(D39="B",11-SUM(AR39:AU39),IF(D39="C",7-SUM(AR39:AU39))))
&lt;0,0,
IF(D39="A",13-SUM(AR39:AU39),IF(D39="B",11-SUM(AR39:AU39),IF(D39="C",7-SUM(AR39:AU39)))))
*AE39/C39,0)
*C39)
)</f>
        <v>4485</v>
      </c>
      <c r="AZ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+IFERROR(BA39*C39,0),
IFERROR(AVERAGEIF(Tabela1[[#This Row],[COMPRA PADRÃO]:[COMPRA &gt;30%]],"&gt;"&amp;0,Tabela1[[#This Row],[COMPRA PADRÃO]:[COMPRA &gt;30%]]),
0))/Tabela1[[#This Row],[U/CX]],0)*Tabela1[[#This Row],[U/CX]]</f>
        <v>4485</v>
      </c>
      <c r="BA39" s="19"/>
      <c r="BB39" s="19"/>
      <c r="BC39" s="5" t="s">
        <v>1436</v>
      </c>
      <c r="BD39" s="41">
        <v>48</v>
      </c>
      <c r="BE39" s="42">
        <v>7200</v>
      </c>
      <c r="BF39" s="42">
        <v>13728</v>
      </c>
      <c r="BG39" s="42">
        <v>9300</v>
      </c>
      <c r="BH39" s="43">
        <v>11625</v>
      </c>
    </row>
    <row r="40" spans="1:60" x14ac:dyDescent="0.2">
      <c r="A40" s="4" t="s">
        <v>40</v>
      </c>
      <c r="B40" s="4" t="s">
        <v>721</v>
      </c>
      <c r="C40" s="4">
        <v>200</v>
      </c>
      <c r="D40" s="4" t="s">
        <v>17</v>
      </c>
      <c r="E40" s="5">
        <v>1500</v>
      </c>
      <c r="F40" s="4">
        <v>3600</v>
      </c>
      <c r="G40" s="4">
        <v>2250</v>
      </c>
      <c r="H40" s="4">
        <v>3100</v>
      </c>
      <c r="I40" s="4">
        <v>2460</v>
      </c>
      <c r="J40" s="4">
        <v>3700</v>
      </c>
      <c r="K40" s="4">
        <v>700</v>
      </c>
      <c r="L40" s="4">
        <v>3800</v>
      </c>
      <c r="M40" s="4">
        <v>1030</v>
      </c>
      <c r="N40" s="4">
        <v>2150</v>
      </c>
      <c r="O40" s="4">
        <v>4150</v>
      </c>
      <c r="P40" s="4">
        <v>2900</v>
      </c>
      <c r="Q40" s="13">
        <v>0.57434588385449903</v>
      </c>
      <c r="R40" s="16">
        <v>1.3784301212507979</v>
      </c>
      <c r="S40" s="16">
        <v>0.86151882578174865</v>
      </c>
      <c r="T40" s="16">
        <v>1.1869814932992981</v>
      </c>
      <c r="U40" s="16">
        <v>0.94192724952137852</v>
      </c>
      <c r="V40" s="16">
        <v>1.4167198468410978</v>
      </c>
      <c r="W40" s="16">
        <v>0.26802807913209958</v>
      </c>
      <c r="X40" s="16">
        <v>1.4550095724313976</v>
      </c>
      <c r="Y40" s="16">
        <v>0.39438417358008937</v>
      </c>
      <c r="Z40" s="16">
        <v>0.82322910019144868</v>
      </c>
      <c r="AA40" s="16">
        <v>1.5890236119974475</v>
      </c>
      <c r="AB40" s="17">
        <v>1.1104020421186982</v>
      </c>
      <c r="AC40" s="15">
        <v>99203.5</v>
      </c>
      <c r="AD40" s="14">
        <v>2611.6666666666665</v>
      </c>
      <c r="AE40" s="14">
        <v>2785.4545454545455</v>
      </c>
      <c r="AF40" s="5">
        <v>2</v>
      </c>
      <c r="AG40" s="6">
        <v>18612</v>
      </c>
      <c r="AH40" s="4">
        <v>0</v>
      </c>
      <c r="AI40" s="23">
        <v>18612</v>
      </c>
      <c r="AJ40" s="4">
        <v>1200</v>
      </c>
      <c r="AK40" s="4">
        <v>5600</v>
      </c>
      <c r="AL40" s="24">
        <v>6800</v>
      </c>
      <c r="AM40" s="7">
        <v>7.1264837268666241</v>
      </c>
      <c r="AN40" s="7">
        <v>0</v>
      </c>
      <c r="AO40" s="8">
        <v>0.45947670708359928</v>
      </c>
      <c r="AP40" s="9">
        <v>2.1442246330567967</v>
      </c>
      <c r="AQ40" s="25">
        <v>9.7301850670070209</v>
      </c>
      <c r="AR40" s="18">
        <v>6.6818537859007829</v>
      </c>
      <c r="AS40" s="7">
        <v>0</v>
      </c>
      <c r="AT40" s="8">
        <v>0.43080939947780678</v>
      </c>
      <c r="AU40" s="9">
        <v>2.0104438642297651</v>
      </c>
      <c r="AV40" s="10">
        <v>9.1231070496083539</v>
      </c>
      <c r="AW40" s="22">
        <f t="shared" si="0"/>
        <v>1.6304988630302351</v>
      </c>
      <c r="AX40" s="5">
        <f>IF(OR(AND(Tabela1[[#This Row],[GRUPO | ITEM]]="PALHETAS",MID(Tabela1[[#This Row],[ITEM]],1,5)&lt;&gt;"YN-PC"),AND(Tabela1[[#This Row],[GRUPO | ITEM]]="PALHETAS",MID(Tabela1[[#This Row],[ITEM]],1,5)&lt;&gt;"YN-PF"))=TRUE,0,
IF(
ROUNDUP(
IF(
IF(D40="A",13-SUM(AM40:AP40),IF(D40="B",11-SUM(AM40:AP40),IF(D40="C",7-SUM(AM40:AP40))))
&lt;0,0,
IF(D40="A",13-SUM(AM40:AP40),IF(D40="B",11-SUM(AM40:AP40),IF(D40="C",7-SUM(AM40:AP40)))))
*AD40/C40,0)
*C40
=0,0,
ROUNDUP(
IF(
IF(D40="A",13-SUM(AM40:AP40),IF(D40="B",11-SUM(AM40:AP40),IF(D40="C",7-SUM(AM40:AP40))))
&lt;0,0,
IF(D40="A",13-SUM(AM40:AP40),IF(D40="B",11-SUM(AM40:AP40),IF(D40="C",7-SUM(AM40:AP40)))))
*AD40/C40,0)
*C40)
)</f>
        <v>3400</v>
      </c>
      <c r="AY40" s="4">
        <f>IF(OR(AND(Tabela1[[#This Row],[GRUPO | ITEM]]="PALHETAS",MID(Tabela1[[#This Row],[ITEM]],1,5)&lt;&gt;"YN-PC"),AND(Tabela1[[#This Row],[GRUPO | ITEM]]="PALHETAS",MID(Tabela1[[#This Row],[ITEM]],1,5)&lt;&gt;"YN-PF"))=TRUE,0,
IF(
ROUNDUP(
IF(
IF(D40="A",13-SUM(AR40:AU40),IF(D40="B",11-SUM(AR40:AU40),IF(D40="C",7-SUM(AR40:AU40))))
&lt;0,0,
IF(D40="A",13-SUM(AR40:AU40),IF(D40="B",11-SUM(AR40:AU40),IF(D40="C",7-SUM(AR40:AU40)))))
*AE40/C40,0)
*C40
=0,0,
ROUNDUP(
IF(
IF(D40="A",13-SUM(AR40:AU40),IF(D40="B",11-SUM(AR40:AU40),IF(D40="C",7-SUM(AR40:AU40))))
&lt;0,0,
IF(D40="A",13-SUM(AR40:AU40),IF(D40="B",11-SUM(AR40:AU40),IF(D40="C",7-SUM(AR40:AU40)))))
*AE40/C40,0)
*C40)
)</f>
        <v>5400</v>
      </c>
      <c r="AZ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+IFERROR(BA40*C40,0),
IFERROR(AVERAGEIF(Tabela1[[#This Row],[COMPRA PADRÃO]:[COMPRA &gt;30%]],"&gt;"&amp;0,Tabela1[[#This Row],[COMPRA PADRÃO]:[COMPRA &gt;30%]]),
0))/Tabela1[[#This Row],[U/CX]],0)*Tabela1[[#This Row],[U/CX]]</f>
        <v>4400</v>
      </c>
      <c r="BA40" s="33"/>
      <c r="BB40" s="33"/>
      <c r="BC40" s="44" t="s">
        <v>1436</v>
      </c>
      <c r="BD40" s="41">
        <v>118.26415094339623</v>
      </c>
      <c r="BE40" s="42">
        <v>17739.622641509435</v>
      </c>
      <c r="BF40" s="42">
        <v>23416.301886792455</v>
      </c>
      <c r="BG40" s="42">
        <v>25412</v>
      </c>
      <c r="BH40" s="43">
        <v>15800</v>
      </c>
    </row>
    <row r="41" spans="1:60" x14ac:dyDescent="0.2">
      <c r="A41" s="4" t="s">
        <v>1003</v>
      </c>
      <c r="B41" s="4" t="s">
        <v>1005</v>
      </c>
      <c r="C41" s="4">
        <v>200</v>
      </c>
      <c r="D41" s="4" t="s">
        <v>17</v>
      </c>
      <c r="E41" s="5">
        <v>260</v>
      </c>
      <c r="F41" s="4">
        <v>1650</v>
      </c>
      <c r="G41" s="4">
        <v>940</v>
      </c>
      <c r="H41" s="4">
        <v>1150</v>
      </c>
      <c r="I41" s="4">
        <v>1650</v>
      </c>
      <c r="J41" s="4">
        <v>1400</v>
      </c>
      <c r="K41" s="4">
        <v>200</v>
      </c>
      <c r="L41" s="4">
        <v>2050</v>
      </c>
      <c r="M41" s="4">
        <v>648</v>
      </c>
      <c r="N41" s="4">
        <v>800</v>
      </c>
      <c r="O41" s="4">
        <v>900</v>
      </c>
      <c r="P41" s="4">
        <v>1450</v>
      </c>
      <c r="Q41" s="13">
        <v>0.23820430600091616</v>
      </c>
      <c r="R41" s="16">
        <v>1.5116811726981219</v>
      </c>
      <c r="S41" s="16">
        <v>0.86120018323408154</v>
      </c>
      <c r="T41" s="16">
        <v>1.0535959688502061</v>
      </c>
      <c r="U41" s="16">
        <v>1.5116811726981219</v>
      </c>
      <c r="V41" s="16">
        <v>1.2826385707741641</v>
      </c>
      <c r="W41" s="16">
        <v>0.18323408153916629</v>
      </c>
      <c r="X41" s="16">
        <v>1.8781493357764545</v>
      </c>
      <c r="Y41" s="16">
        <v>0.59367842418689876</v>
      </c>
      <c r="Z41" s="16">
        <v>0.73293632615666515</v>
      </c>
      <c r="AA41" s="16">
        <v>0.82455336692624825</v>
      </c>
      <c r="AB41" s="17">
        <v>1.3284470911589557</v>
      </c>
      <c r="AC41" s="15">
        <v>50728.94</v>
      </c>
      <c r="AD41" s="14">
        <v>1091.5</v>
      </c>
      <c r="AE41" s="14">
        <v>1263.8</v>
      </c>
      <c r="AF41" s="5">
        <v>0</v>
      </c>
      <c r="AG41" s="6">
        <v>7948</v>
      </c>
      <c r="AH41" s="4">
        <v>800</v>
      </c>
      <c r="AI41" s="23">
        <v>8748</v>
      </c>
      <c r="AJ41" s="4">
        <v>0</v>
      </c>
      <c r="AK41" s="4">
        <v>0</v>
      </c>
      <c r="AL41" s="24">
        <v>0</v>
      </c>
      <c r="AM41" s="7">
        <v>7.2817224003664682</v>
      </c>
      <c r="AN41" s="7">
        <v>0.73293632615666515</v>
      </c>
      <c r="AO41" s="8">
        <v>0</v>
      </c>
      <c r="AP41" s="9">
        <v>0</v>
      </c>
      <c r="AQ41" s="25">
        <v>8.0146587265231339</v>
      </c>
      <c r="AR41" s="18">
        <v>6.2889697736983701</v>
      </c>
      <c r="AS41" s="7">
        <v>0.63301155246083241</v>
      </c>
      <c r="AT41" s="8">
        <v>0</v>
      </c>
      <c r="AU41" s="9">
        <v>0</v>
      </c>
      <c r="AV41" s="10">
        <v>6.9219813261592025</v>
      </c>
      <c r="AW41" s="22">
        <f t="shared" si="0"/>
        <v>3.7362544049590283</v>
      </c>
      <c r="AX41" s="5">
        <f>IF(OR(AND(Tabela1[[#This Row],[GRUPO | ITEM]]="PALHETAS",MID(Tabela1[[#This Row],[ITEM]],1,5)&lt;&gt;"YN-PC"),AND(Tabela1[[#This Row],[GRUPO | ITEM]]="PALHETAS",MID(Tabela1[[#This Row],[ITEM]],1,5)&lt;&gt;"YN-PF"))=TRUE,0,
IF(
ROUNDUP(
IF(
IF(D41="A",13-SUM(AM41:AP41),IF(D41="B",11-SUM(AM41:AP41),IF(D41="C",7-SUM(AM41:AP41))))
&lt;0,0,
IF(D41="A",13-SUM(AM41:AP41),IF(D41="B",11-SUM(AM41:AP41),IF(D41="C",7-SUM(AM41:AP41)))))
*AD41/C41,0)
*C41
=0,0,
ROUNDUP(
IF(
IF(D41="A",13-SUM(AM41:AP41),IF(D41="B",11-SUM(AM41:AP41),IF(D41="C",7-SUM(AM41:AP41))))
&lt;0,0,
IF(D41="A",13-SUM(AM41:AP41),IF(D41="B",11-SUM(AM41:AP41),IF(D41="C",7-SUM(AM41:AP41)))))
*AD41/C41,0)
*C41)
)</f>
        <v>3400</v>
      </c>
      <c r="AY41" s="4">
        <f>IF(OR(AND(Tabela1[[#This Row],[GRUPO | ITEM]]="PALHETAS",MID(Tabela1[[#This Row],[ITEM]],1,5)&lt;&gt;"YN-PC"),AND(Tabela1[[#This Row],[GRUPO | ITEM]]="PALHETAS",MID(Tabela1[[#This Row],[ITEM]],1,5)&lt;&gt;"YN-PF"))=TRUE,0,
IF(
ROUNDUP(
IF(
IF(D41="A",13-SUM(AR41:AU41),IF(D41="B",11-SUM(AR41:AU41),IF(D41="C",7-SUM(AR41:AU41))))
&lt;0,0,
IF(D41="A",13-SUM(AR41:AU41),IF(D41="B",11-SUM(AR41:AU41),IF(D41="C",7-SUM(AR41:AU41)))))
*AE41/C41,0)
*C41
=0,0,
ROUNDUP(
IF(
IF(D41="A",13-SUM(AR41:AU41),IF(D41="B",11-SUM(AR41:AU41),IF(D41="C",7-SUM(AR41:AU41))))
&lt;0,0,
IF(D41="A",13-SUM(AR41:AU41),IF(D41="B",11-SUM(AR41:AU41),IF(D41="C",7-SUM(AR41:AU41)))))
*AE41/C41,0)
*C41)
)</f>
        <v>5200</v>
      </c>
      <c r="AZ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+IFERROR(BA41*C41,0),
IFERROR(AVERAGEIF(Tabela1[[#This Row],[COMPRA PADRÃO]:[COMPRA &gt;30%]],"&gt;"&amp;0,Tabela1[[#This Row],[COMPRA PADRÃO]:[COMPRA &gt;30%]]),
0))/Tabela1[[#This Row],[U/CX]],0)*Tabela1[[#This Row],[U/CX]]</f>
        <v>4400</v>
      </c>
      <c r="BA41" s="19"/>
      <c r="BB41" s="19"/>
      <c r="BC41" s="5" t="s">
        <v>1436</v>
      </c>
      <c r="BD41" s="41">
        <v>49.426415094339625</v>
      </c>
      <c r="BE41" s="42">
        <v>7413.9622641509441</v>
      </c>
      <c r="BF41" s="42">
        <v>9786.4301886792455</v>
      </c>
      <c r="BG41" s="42">
        <v>8748</v>
      </c>
      <c r="BH41" s="43">
        <v>8400</v>
      </c>
    </row>
    <row r="42" spans="1:60" x14ac:dyDescent="0.2">
      <c r="A42" s="4" t="s">
        <v>115</v>
      </c>
      <c r="B42" s="4" t="s">
        <v>159</v>
      </c>
      <c r="C42" s="4">
        <v>40</v>
      </c>
      <c r="D42" s="4" t="s">
        <v>20</v>
      </c>
      <c r="E42" s="5">
        <v>440</v>
      </c>
      <c r="F42" s="4">
        <v>120</v>
      </c>
      <c r="G42" s="4">
        <v>1150</v>
      </c>
      <c r="H42" s="4">
        <v>40</v>
      </c>
      <c r="I42" s="4">
        <v>1160</v>
      </c>
      <c r="J42" s="4">
        <v>1120</v>
      </c>
      <c r="K42" s="4"/>
      <c r="L42" s="4">
        <v>1640</v>
      </c>
      <c r="M42" s="4">
        <v>200</v>
      </c>
      <c r="N42" s="4">
        <v>760</v>
      </c>
      <c r="O42" s="4"/>
      <c r="P42" s="4">
        <v>2120</v>
      </c>
      <c r="Q42" s="13">
        <v>0.50285714285714289</v>
      </c>
      <c r="R42" s="16">
        <v>0.13714285714285715</v>
      </c>
      <c r="S42" s="16">
        <v>1.3142857142857143</v>
      </c>
      <c r="T42" s="16">
        <v>4.5714285714285714E-2</v>
      </c>
      <c r="U42" s="16">
        <v>1.3257142857142856</v>
      </c>
      <c r="V42" s="16">
        <v>1.28</v>
      </c>
      <c r="W42" s="16">
        <v>0</v>
      </c>
      <c r="X42" s="16">
        <v>1.8742857142857143</v>
      </c>
      <c r="Y42" s="16">
        <v>0.22857142857142856</v>
      </c>
      <c r="Z42" s="16">
        <v>0.86857142857142855</v>
      </c>
      <c r="AA42" s="16">
        <v>0</v>
      </c>
      <c r="AB42" s="17">
        <v>2.422857142857143</v>
      </c>
      <c r="AC42" s="15">
        <v>215643.2</v>
      </c>
      <c r="AD42" s="14">
        <v>875</v>
      </c>
      <c r="AE42" s="14">
        <v>1198.5714285714287</v>
      </c>
      <c r="AF42" s="5">
        <v>1</v>
      </c>
      <c r="AG42" s="6">
        <v>0</v>
      </c>
      <c r="AH42" s="4">
        <v>0</v>
      </c>
      <c r="AI42" s="23">
        <v>0</v>
      </c>
      <c r="AJ42" s="4">
        <v>8240</v>
      </c>
      <c r="AK42" s="4">
        <v>3240</v>
      </c>
      <c r="AL42" s="24">
        <v>11480</v>
      </c>
      <c r="AM42" s="7">
        <v>0</v>
      </c>
      <c r="AN42" s="7">
        <v>0</v>
      </c>
      <c r="AO42" s="8">
        <v>9.4171428571428564</v>
      </c>
      <c r="AP42" s="9">
        <v>3.7028571428571428</v>
      </c>
      <c r="AQ42" s="25">
        <v>13.12</v>
      </c>
      <c r="AR42" s="18">
        <v>0</v>
      </c>
      <c r="AS42" s="7">
        <v>0</v>
      </c>
      <c r="AT42" s="8">
        <v>6.8748510131108453</v>
      </c>
      <c r="AU42" s="9">
        <v>2.7032181168057208</v>
      </c>
      <c r="AV42" s="10">
        <v>9.5780691299165657</v>
      </c>
      <c r="AW42" s="22">
        <f t="shared" si="0"/>
        <v>3.9738201860144682</v>
      </c>
      <c r="AX42" s="5">
        <f>IF(OR(AND(Tabela1[[#This Row],[GRUPO | ITEM]]="PALHETAS",MID(Tabela1[[#This Row],[ITEM]],1,5)&lt;&gt;"YN-PC"),AND(Tabela1[[#This Row],[GRUPO | ITEM]]="PALHETAS",MID(Tabela1[[#This Row],[ITEM]],1,5)&lt;&gt;"YN-PF"))=TRUE,0,
IF(
ROUNDUP(
IF(
IF(D42="A",13-SUM(AM42:AP42),IF(D42="B",11-SUM(AM42:AP42),IF(D42="C",7-SUM(AM42:AP42))))
&lt;0,0,
IF(D42="A",13-SUM(AM42:AP42),IF(D42="B",11-SUM(AM42:AP42),IF(D42="C",7-SUM(AM42:AP42)))))
*AD42/C42,0)
*C42
=0,0,
ROUNDUP(
IF(
IF(D42="A",13-SUM(AM42:AP42),IF(D42="B",11-SUM(AM42:AP42),IF(D42="C",7-SUM(AM42:AP42))))
&lt;0,0,
IF(D42="A",13-SUM(AM42:AP42),IF(D42="B",11-SUM(AM42:AP42),IF(D42="C",7-SUM(AM42:AP42)))))
*AD42/C42,0)
*C42)
)</f>
        <v>0</v>
      </c>
      <c r="AY42" s="4">
        <f>IF(OR(AND(Tabela1[[#This Row],[GRUPO | ITEM]]="PALHETAS",MID(Tabela1[[#This Row],[ITEM]],1,5)&lt;&gt;"YN-PC"),AND(Tabela1[[#This Row],[GRUPO | ITEM]]="PALHETAS",MID(Tabela1[[#This Row],[ITEM]],1,5)&lt;&gt;"YN-PF"))=TRUE,0,
IF(
ROUNDUP(
IF(
IF(D42="A",13-SUM(AR42:AU42),IF(D42="B",11-SUM(AR42:AU42),IF(D42="C",7-SUM(AR42:AU42))))
&lt;0,0,
IF(D42="A",13-SUM(AR42:AU42),IF(D42="B",11-SUM(AR42:AU42),IF(D42="C",7-SUM(AR42:AU42)))))
*AE42/C42,0)
*C42
=0,0,
ROUNDUP(
IF(
IF(D42="A",13-SUM(AR42:AU42),IF(D42="B",11-SUM(AR42:AU42),IF(D42="C",7-SUM(AR42:AU42))))
&lt;0,0,
IF(D42="A",13-SUM(AR42:AU42),IF(D42="B",11-SUM(AR42:AU42),IF(D42="C",7-SUM(AR42:AU42)))))
*AE42/C42,0)
*C42)
)</f>
        <v>4120</v>
      </c>
      <c r="AZ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+IFERROR(BA42*C42,0),
IFERROR(AVERAGEIF(Tabela1[[#This Row],[COMPRA PADRÃO]:[COMPRA &gt;30%]],"&gt;"&amp;0,Tabela1[[#This Row],[COMPRA PADRÃO]:[COMPRA &gt;30%]]),
0))/Tabela1[[#This Row],[U/CX]],0)*Tabela1[[#This Row],[U/CX]]</f>
        <v>4120</v>
      </c>
      <c r="BA42" s="19"/>
      <c r="BB42" s="19"/>
      <c r="BC42" s="5" t="s">
        <v>1436</v>
      </c>
      <c r="BD42" s="41">
        <v>33.018867924528301</v>
      </c>
      <c r="BE42" s="42">
        <v>4952.8301886792451</v>
      </c>
      <c r="BF42" s="42">
        <v>9443.3962264150941</v>
      </c>
      <c r="BG42" s="42">
        <v>11480</v>
      </c>
      <c r="BH42" s="43">
        <v>2920</v>
      </c>
    </row>
    <row r="43" spans="1:60" x14ac:dyDescent="0.2">
      <c r="A43" s="4" t="s">
        <v>35</v>
      </c>
      <c r="B43" s="4" t="s">
        <v>507</v>
      </c>
      <c r="C43" s="4">
        <v>100</v>
      </c>
      <c r="D43" s="4" t="s">
        <v>17</v>
      </c>
      <c r="E43" s="5">
        <v>410</v>
      </c>
      <c r="F43" s="4">
        <v>235</v>
      </c>
      <c r="G43" s="4">
        <v>508</v>
      </c>
      <c r="H43" s="4">
        <v>118</v>
      </c>
      <c r="I43" s="4"/>
      <c r="J43" s="4">
        <v>600</v>
      </c>
      <c r="K43" s="4">
        <v>120</v>
      </c>
      <c r="L43" s="4">
        <v>360</v>
      </c>
      <c r="M43" s="4">
        <v>465</v>
      </c>
      <c r="N43" s="4">
        <v>165</v>
      </c>
      <c r="O43" s="4"/>
      <c r="P43" s="4"/>
      <c r="Q43" s="13">
        <v>1.2378396511237839</v>
      </c>
      <c r="R43" s="16">
        <v>0.70949345857094936</v>
      </c>
      <c r="S43" s="16">
        <v>1.5337135189533713</v>
      </c>
      <c r="T43" s="16">
        <v>0.35625628983562563</v>
      </c>
      <c r="U43" s="16">
        <v>0</v>
      </c>
      <c r="V43" s="16">
        <v>1.8114726601811473</v>
      </c>
      <c r="W43" s="16">
        <v>0.36229453203622947</v>
      </c>
      <c r="X43" s="16">
        <v>1.0868835961086882</v>
      </c>
      <c r="Y43" s="16">
        <v>1.4038913116403891</v>
      </c>
      <c r="Z43" s="16">
        <v>0.49815498154981547</v>
      </c>
      <c r="AA43" s="16">
        <v>0</v>
      </c>
      <c r="AB43" s="17">
        <v>0</v>
      </c>
      <c r="AC43" s="15">
        <v>50207.71</v>
      </c>
      <c r="AD43" s="14">
        <v>331.22222222222223</v>
      </c>
      <c r="AE43" s="14">
        <v>331.22222222222223</v>
      </c>
      <c r="AF43" s="5">
        <v>0</v>
      </c>
      <c r="AG43" s="6">
        <v>0</v>
      </c>
      <c r="AH43" s="4">
        <v>0</v>
      </c>
      <c r="AI43" s="23">
        <v>0</v>
      </c>
      <c r="AJ43" s="4">
        <v>0</v>
      </c>
      <c r="AK43" s="4">
        <v>0</v>
      </c>
      <c r="AL43" s="24">
        <v>0</v>
      </c>
      <c r="AM43" s="7">
        <v>0</v>
      </c>
      <c r="AN43" s="7">
        <v>0</v>
      </c>
      <c r="AO43" s="8">
        <v>0</v>
      </c>
      <c r="AP43" s="9">
        <v>0</v>
      </c>
      <c r="AQ43" s="25">
        <v>0</v>
      </c>
      <c r="AR43" s="18">
        <v>0</v>
      </c>
      <c r="AS43" s="7">
        <v>0</v>
      </c>
      <c r="AT43" s="8">
        <v>0</v>
      </c>
      <c r="AU43" s="9">
        <v>0</v>
      </c>
      <c r="AV43" s="10">
        <v>0</v>
      </c>
      <c r="AW43" s="22">
        <f t="shared" si="0"/>
        <v>15.699429721569942</v>
      </c>
      <c r="AX43" s="5">
        <f>IF(OR(AND(Tabela1[[#This Row],[GRUPO | ITEM]]="PALHETAS",MID(Tabela1[[#This Row],[ITEM]],1,5)&lt;&gt;"YN-PC"),AND(Tabela1[[#This Row],[GRUPO | ITEM]]="PALHETAS",MID(Tabela1[[#This Row],[ITEM]],1,5)&lt;&gt;"YN-PF"))=TRUE,0,
IF(
ROUNDUP(
IF(
IF(D43="A",13-SUM(AM43:AP43),IF(D43="B",11-SUM(AM43:AP43),IF(D43="C",7-SUM(AM43:AP43))))
&lt;0,0,
IF(D43="A",13-SUM(AM43:AP43),IF(D43="B",11-SUM(AM43:AP43),IF(D43="C",7-SUM(AM43:AP43)))))
*AD43/C43,0)
*C43
=0,0,
ROUNDUP(
IF(
IF(D43="A",13-SUM(AM43:AP43),IF(D43="B",11-SUM(AM43:AP43),IF(D43="C",7-SUM(AM43:AP43))))
&lt;0,0,
IF(D43="A",13-SUM(AM43:AP43),IF(D43="B",11-SUM(AM43:AP43),IF(D43="C",7-SUM(AM43:AP43)))))
*AD43/C43,0)
*C43)
)</f>
        <v>3700</v>
      </c>
      <c r="AY43" s="4">
        <f>IF(OR(AND(Tabela1[[#This Row],[GRUPO | ITEM]]="PALHETAS",MID(Tabela1[[#This Row],[ITEM]],1,5)&lt;&gt;"YN-PC"),AND(Tabela1[[#This Row],[GRUPO | ITEM]]="PALHETAS",MID(Tabela1[[#This Row],[ITEM]],1,5)&lt;&gt;"YN-PF"))=TRUE,0,
IF(
ROUNDUP(
IF(
IF(D43="A",13-SUM(AR43:AU43),IF(D43="B",11-SUM(AR43:AU43),IF(D43="C",7-SUM(AR43:AU43))))
&lt;0,0,
IF(D43="A",13-SUM(AR43:AU43),IF(D43="B",11-SUM(AR43:AU43),IF(D43="C",7-SUM(AR43:AU43)))))
*AE43/C43,0)
*C43
=0,0,
ROUNDUP(
IF(
IF(D43="A",13-SUM(AR43:AU43),IF(D43="B",11-SUM(AR43:AU43),IF(D43="C",7-SUM(AR43:AU43))))
&lt;0,0,
IF(D43="A",13-SUM(AR43:AU43),IF(D43="B",11-SUM(AR43:AU43),IF(D43="C",7-SUM(AR43:AU43)))))
*AE43/C43,0)
*C43)
)</f>
        <v>3700</v>
      </c>
      <c r="AZ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+IFERROR(BA43*C43,0),
IFERROR(AVERAGEIF(Tabela1[[#This Row],[COMPRA PADRÃO]:[COMPRA &gt;30%]],"&gt;"&amp;0,Tabela1[[#This Row],[COMPRA PADRÃO]:[COMPRA &gt;30%]]),
0))/Tabela1[[#This Row],[U/CX]],0)*Tabela1[[#This Row],[U/CX]]</f>
        <v>5200</v>
      </c>
      <c r="BA43" s="19"/>
      <c r="BB43" s="19" t="s">
        <v>1435</v>
      </c>
      <c r="BC43" s="5" t="s">
        <v>1436</v>
      </c>
      <c r="BD43" s="41">
        <v>11.249056603773585</v>
      </c>
      <c r="BE43" s="42">
        <v>1687.3584905660377</v>
      </c>
      <c r="BF43" s="42">
        <v>2227.3132075471699</v>
      </c>
      <c r="BG43" s="42">
        <v>0</v>
      </c>
      <c r="BH43" s="43">
        <v>3900</v>
      </c>
    </row>
    <row r="44" spans="1:60" x14ac:dyDescent="0.2">
      <c r="A44" s="4" t="s">
        <v>35</v>
      </c>
      <c r="B44" s="4" t="s">
        <v>577</v>
      </c>
      <c r="C44" s="4">
        <v>500</v>
      </c>
      <c r="D44" s="4" t="s">
        <v>17</v>
      </c>
      <c r="E44" s="5">
        <v>10</v>
      </c>
      <c r="F44" s="4">
        <v>1245</v>
      </c>
      <c r="G44" s="4"/>
      <c r="H44" s="4"/>
      <c r="I44" s="4"/>
      <c r="J44" s="4">
        <v>1000</v>
      </c>
      <c r="K44" s="4"/>
      <c r="L44" s="4"/>
      <c r="M44" s="4">
        <v>1030</v>
      </c>
      <c r="N44" s="4"/>
      <c r="O44" s="4"/>
      <c r="P44" s="4">
        <v>180</v>
      </c>
      <c r="Q44" s="13">
        <v>1.443001443001443E-2</v>
      </c>
      <c r="R44" s="16">
        <v>1.7965367965367964</v>
      </c>
      <c r="S44" s="16">
        <v>0</v>
      </c>
      <c r="T44" s="16">
        <v>0</v>
      </c>
      <c r="U44" s="16">
        <v>0</v>
      </c>
      <c r="V44" s="16">
        <v>1.4430014430014431</v>
      </c>
      <c r="W44" s="16">
        <v>0</v>
      </c>
      <c r="X44" s="16">
        <v>0</v>
      </c>
      <c r="Y44" s="16">
        <v>1.4862914862914862</v>
      </c>
      <c r="Z44" s="16">
        <v>0</v>
      </c>
      <c r="AA44" s="16">
        <v>0</v>
      </c>
      <c r="AB44" s="17">
        <v>0.25974025974025972</v>
      </c>
      <c r="AC44" s="15">
        <v>32172</v>
      </c>
      <c r="AD44" s="14">
        <v>693</v>
      </c>
      <c r="AE44" s="14">
        <v>1091.6666666666667</v>
      </c>
      <c r="AF44" s="5">
        <v>0</v>
      </c>
      <c r="AG44" s="6">
        <v>790</v>
      </c>
      <c r="AH44" s="4">
        <v>0</v>
      </c>
      <c r="AI44" s="23">
        <v>790</v>
      </c>
      <c r="AJ44" s="4">
        <v>0</v>
      </c>
      <c r="AK44" s="4">
        <v>6000</v>
      </c>
      <c r="AL44" s="24">
        <v>6000</v>
      </c>
      <c r="AM44" s="7">
        <v>1.1399711399711401</v>
      </c>
      <c r="AN44" s="7">
        <v>0</v>
      </c>
      <c r="AO44" s="8">
        <v>0</v>
      </c>
      <c r="AP44" s="9">
        <v>8.6580086580086579</v>
      </c>
      <c r="AQ44" s="25">
        <v>9.7979797979797976</v>
      </c>
      <c r="AR44" s="18">
        <v>0.7236641221374045</v>
      </c>
      <c r="AS44" s="7">
        <v>0</v>
      </c>
      <c r="AT44" s="8">
        <v>0</v>
      </c>
      <c r="AU44" s="9">
        <v>5.4961832061068696</v>
      </c>
      <c r="AV44" s="10">
        <v>6.2198473282442741</v>
      </c>
      <c r="AW44" s="22">
        <f t="shared" si="0"/>
        <v>3.9223010833022038</v>
      </c>
      <c r="AX44" s="5">
        <f>IF(OR(AND(Tabela1[[#This Row],[GRUPO | ITEM]]="PALHETAS",MID(Tabela1[[#This Row],[ITEM]],1,5)&lt;&gt;"YN-PC"),AND(Tabela1[[#This Row],[GRUPO | ITEM]]="PALHETAS",MID(Tabela1[[#This Row],[ITEM]],1,5)&lt;&gt;"YN-PF"))=TRUE,0,
IF(
ROUNDUP(
IF(
IF(D44="A",13-SUM(AM44:AP44),IF(D44="B",11-SUM(AM44:AP44),IF(D44="C",7-SUM(AM44:AP44))))
&lt;0,0,
IF(D44="A",13-SUM(AM44:AP44),IF(D44="B",11-SUM(AM44:AP44),IF(D44="C",7-SUM(AM44:AP44)))))
*AD44/C44,0)
*C44
=0,0,
ROUNDUP(
IF(
IF(D44="A",13-SUM(AM44:AP44),IF(D44="B",11-SUM(AM44:AP44),IF(D44="C",7-SUM(AM44:AP44))))
&lt;0,0,
IF(D44="A",13-SUM(AM44:AP44),IF(D44="B",11-SUM(AM44:AP44),IF(D44="C",7-SUM(AM44:AP44)))))
*AD44/C44,0)
*C44)
)</f>
        <v>1000</v>
      </c>
      <c r="AY44" s="4">
        <f>IF(OR(AND(Tabela1[[#This Row],[GRUPO | ITEM]]="PALHETAS",MID(Tabela1[[#This Row],[ITEM]],1,5)&lt;&gt;"YN-PC"),AND(Tabela1[[#This Row],[GRUPO | ITEM]]="PALHETAS",MID(Tabela1[[#This Row],[ITEM]],1,5)&lt;&gt;"YN-PF"))=TRUE,0,
IF(
ROUNDUP(
IF(
IF(D44="A",13-SUM(AR44:AU44),IF(D44="B",11-SUM(AR44:AU44),IF(D44="C",7-SUM(AR44:AU44))))
&lt;0,0,
IF(D44="A",13-SUM(AR44:AU44),IF(D44="B",11-SUM(AR44:AU44),IF(D44="C",7-SUM(AR44:AU44)))))
*AE44/C44,0)
*C44
=0,0,
ROUNDUP(
IF(
IF(D44="A",13-SUM(AR44:AU44),IF(D44="B",11-SUM(AR44:AU44),IF(D44="C",7-SUM(AR44:AU44))))
&lt;0,0,
IF(D44="A",13-SUM(AR44:AU44),IF(D44="B",11-SUM(AR44:AU44),IF(D44="C",7-SUM(AR44:AU44)))))
*AE44/C44,0)
*C44)
)</f>
        <v>5500</v>
      </c>
      <c r="AZ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+IFERROR(BA44*C44,0),
IFERROR(AVERAGEIF(Tabela1[[#This Row],[COMPRA PADRÃO]:[COMPRA &gt;30%]],"&gt;"&amp;0,Tabela1[[#This Row],[COMPRA PADRÃO]:[COMPRA &gt;30%]]),
0))/Tabela1[[#This Row],[U/CX]],0)*Tabela1[[#This Row],[U/CX]]</f>
        <v>3500</v>
      </c>
      <c r="BA44" s="33"/>
      <c r="BB44" s="33"/>
      <c r="BC44" s="44" t="s">
        <v>1436</v>
      </c>
      <c r="BD44" s="41">
        <v>13.075471698113208</v>
      </c>
      <c r="BE44" s="42">
        <v>1961.3207547169814</v>
      </c>
      <c r="BF44" s="42">
        <v>2588.9433962264152</v>
      </c>
      <c r="BG44" s="42">
        <v>6790</v>
      </c>
      <c r="BH44" s="43">
        <v>0</v>
      </c>
    </row>
    <row r="45" spans="1:60" x14ac:dyDescent="0.2">
      <c r="A45" s="4" t="s">
        <v>40</v>
      </c>
      <c r="B45" s="4" t="s">
        <v>698</v>
      </c>
      <c r="C45" s="4">
        <v>20</v>
      </c>
      <c r="D45" s="4" t="s">
        <v>20</v>
      </c>
      <c r="E45" s="5">
        <v>891</v>
      </c>
      <c r="F45" s="4">
        <v>834</v>
      </c>
      <c r="G45" s="4">
        <v>883</v>
      </c>
      <c r="H45" s="4">
        <v>640</v>
      </c>
      <c r="I45" s="4">
        <v>935</v>
      </c>
      <c r="J45" s="4">
        <v>1200</v>
      </c>
      <c r="K45" s="4">
        <v>259</v>
      </c>
      <c r="L45" s="4">
        <v>940</v>
      </c>
      <c r="M45" s="4">
        <v>637</v>
      </c>
      <c r="N45" s="4">
        <v>357</v>
      </c>
      <c r="O45" s="4">
        <v>854</v>
      </c>
      <c r="P45" s="4">
        <v>1400</v>
      </c>
      <c r="Q45" s="13">
        <v>1.0876907426246185</v>
      </c>
      <c r="R45" s="16">
        <v>1.0181078331637843</v>
      </c>
      <c r="S45" s="16">
        <v>1.0779247202441506</v>
      </c>
      <c r="T45" s="16">
        <v>0.78128179043743651</v>
      </c>
      <c r="U45" s="16">
        <v>1.1414038657171923</v>
      </c>
      <c r="V45" s="16">
        <v>1.4649033570701933</v>
      </c>
      <c r="W45" s="16">
        <v>0.31617497456765009</v>
      </c>
      <c r="X45" s="16">
        <v>1.1475076297049849</v>
      </c>
      <c r="Y45" s="16">
        <v>0.77761953204476097</v>
      </c>
      <c r="Z45" s="16">
        <v>0.43580874872838254</v>
      </c>
      <c r="AA45" s="16">
        <v>1.0425228891149543</v>
      </c>
      <c r="AB45" s="17">
        <v>1.7090539165818923</v>
      </c>
      <c r="AC45" s="15">
        <v>907446.86</v>
      </c>
      <c r="AD45" s="14">
        <v>819.16666666666663</v>
      </c>
      <c r="AE45" s="14">
        <v>819.16666666666663</v>
      </c>
      <c r="AF45" s="5">
        <v>147</v>
      </c>
      <c r="AG45" s="6">
        <v>544</v>
      </c>
      <c r="AH45" s="4">
        <v>4080</v>
      </c>
      <c r="AI45" s="23">
        <v>4624</v>
      </c>
      <c r="AJ45" s="4">
        <v>1500</v>
      </c>
      <c r="AK45" s="4">
        <v>1200</v>
      </c>
      <c r="AL45" s="24">
        <v>2700</v>
      </c>
      <c r="AM45" s="7">
        <v>0.66408952187182102</v>
      </c>
      <c r="AN45" s="7">
        <v>4.9806714140386577</v>
      </c>
      <c r="AO45" s="8">
        <v>1.8311291963377416</v>
      </c>
      <c r="AP45" s="9">
        <v>1.4649033570701933</v>
      </c>
      <c r="AQ45" s="25">
        <v>8.9407934893184127</v>
      </c>
      <c r="AR45" s="18">
        <v>0.66408952187182102</v>
      </c>
      <c r="AS45" s="7">
        <v>4.9806714140386577</v>
      </c>
      <c r="AT45" s="8">
        <v>1.8311291963377416</v>
      </c>
      <c r="AU45" s="9">
        <v>1.4649033570701933</v>
      </c>
      <c r="AV45" s="10">
        <v>8.9407934893184127</v>
      </c>
      <c r="AW45" s="22">
        <f t="shared" si="0"/>
        <v>4.0773143438453712</v>
      </c>
      <c r="AX45" s="5">
        <f>IF(OR(AND(Tabela1[[#This Row],[GRUPO | ITEM]]="PALHETAS",MID(Tabela1[[#This Row],[ITEM]],1,5)&lt;&gt;"YN-PC"),AND(Tabela1[[#This Row],[GRUPO | ITEM]]="PALHETAS",MID(Tabela1[[#This Row],[ITEM]],1,5)&lt;&gt;"YN-PF"))=TRUE,0,
IF(
ROUNDUP(
IF(
IF(D45="A",13-SUM(AM45:AP45),IF(D45="B",11-SUM(AM45:AP45),IF(D45="C",7-SUM(AM45:AP45))))
&lt;0,0,
IF(D45="A",13-SUM(AM45:AP45),IF(D45="B",11-SUM(AM45:AP45),IF(D45="C",7-SUM(AM45:AP45)))))
*AD45/C45,0)
*C45
=0,0,
ROUNDUP(
IF(
IF(D45="A",13-SUM(AM45:AP45),IF(D45="B",11-SUM(AM45:AP45),IF(D45="C",7-SUM(AM45:AP45))))
&lt;0,0,
IF(D45="A",13-SUM(AM45:AP45),IF(D45="B",11-SUM(AM45:AP45),IF(D45="C",7-SUM(AM45:AP45)))))
*AD45/C45,0)
*C45)
)</f>
        <v>3340</v>
      </c>
      <c r="AY45" s="4">
        <f>IF(OR(AND(Tabela1[[#This Row],[GRUPO | ITEM]]="PALHETAS",MID(Tabela1[[#This Row],[ITEM]],1,5)&lt;&gt;"YN-PC"),AND(Tabela1[[#This Row],[GRUPO | ITEM]]="PALHETAS",MID(Tabela1[[#This Row],[ITEM]],1,5)&lt;&gt;"YN-PF"))=TRUE,0,
IF(
ROUNDUP(
IF(
IF(D45="A",13-SUM(AR45:AU45),IF(D45="B",11-SUM(AR45:AU45),IF(D45="C",7-SUM(AR45:AU45))))
&lt;0,0,
IF(D45="A",13-SUM(AR45:AU45),IF(D45="B",11-SUM(AR45:AU45),IF(D45="C",7-SUM(AR45:AU45)))))
*AE45/C45,0)
*C45
=0,0,
ROUNDUP(
IF(
IF(D45="A",13-SUM(AR45:AU45),IF(D45="B",11-SUM(AR45:AU45),IF(D45="C",7-SUM(AR45:AU45))))
&lt;0,0,
IF(D45="A",13-SUM(AR45:AU45),IF(D45="B",11-SUM(AR45:AU45),IF(D45="C",7-SUM(AR45:AU45)))))
*AE45/C45,0)
*C45)
)</f>
        <v>3340</v>
      </c>
      <c r="AZ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+IFERROR(BA45*C45,0),
IFERROR(AVERAGEIF(Tabela1[[#This Row],[COMPRA PADRÃO]:[COMPRA &gt;30%]],"&gt;"&amp;0,Tabela1[[#This Row],[COMPRA PADRÃO]:[COMPRA &gt;30%]]),
0))/Tabela1[[#This Row],[U/CX]],0)*Tabela1[[#This Row],[U/CX]]</f>
        <v>3340</v>
      </c>
      <c r="BA45" s="19"/>
      <c r="BB45" s="19"/>
      <c r="BC45" s="5" t="s">
        <v>1436</v>
      </c>
      <c r="BD45" s="41">
        <v>37.094339622641506</v>
      </c>
      <c r="BE45" s="42">
        <v>5564.1509433962256</v>
      </c>
      <c r="BF45" s="42">
        <v>10608.981132075471</v>
      </c>
      <c r="BG45" s="42">
        <v>7324</v>
      </c>
      <c r="BH45" s="43">
        <v>8840</v>
      </c>
    </row>
    <row r="46" spans="1:60" x14ac:dyDescent="0.2">
      <c r="A46" s="4" t="s">
        <v>199</v>
      </c>
      <c r="B46" s="4" t="s">
        <v>350</v>
      </c>
      <c r="C46" s="4">
        <v>15</v>
      </c>
      <c r="D46" s="4" t="s">
        <v>20</v>
      </c>
      <c r="E46" s="5">
        <v>3885</v>
      </c>
      <c r="F46" s="4">
        <v>6450</v>
      </c>
      <c r="G46" s="4">
        <v>3855</v>
      </c>
      <c r="H46" s="4">
        <v>3601</v>
      </c>
      <c r="I46" s="4">
        <v>5759</v>
      </c>
      <c r="J46" s="4">
        <v>9015</v>
      </c>
      <c r="K46" s="4">
        <v>1170</v>
      </c>
      <c r="L46" s="4">
        <v>7170</v>
      </c>
      <c r="M46" s="4">
        <v>3840</v>
      </c>
      <c r="N46" s="4">
        <v>4350</v>
      </c>
      <c r="O46" s="4">
        <v>4230</v>
      </c>
      <c r="P46" s="4">
        <v>3240</v>
      </c>
      <c r="Q46" s="13">
        <v>0.8241845664280032</v>
      </c>
      <c r="R46" s="16">
        <v>1.3683373110580748</v>
      </c>
      <c r="S46" s="16">
        <v>0.81782020684168655</v>
      </c>
      <c r="T46" s="16">
        <v>0.76393529567753915</v>
      </c>
      <c r="U46" s="16">
        <v>1.2217448952532486</v>
      </c>
      <c r="V46" s="16">
        <v>1.9124900556881463</v>
      </c>
      <c r="W46" s="16">
        <v>0.24821002386634844</v>
      </c>
      <c r="X46" s="16">
        <v>1.5210819411296739</v>
      </c>
      <c r="Y46" s="16">
        <v>0.81463802704852828</v>
      </c>
      <c r="Z46" s="16">
        <v>0.92283214001591085</v>
      </c>
      <c r="AA46" s="16">
        <v>0.89737470167064437</v>
      </c>
      <c r="AB46" s="17">
        <v>0.68735083532219565</v>
      </c>
      <c r="AC46" s="15">
        <v>818754.87</v>
      </c>
      <c r="AD46" s="14">
        <v>4713.75</v>
      </c>
      <c r="AE46" s="14">
        <v>5035.909090909091</v>
      </c>
      <c r="AF46" s="5">
        <v>7</v>
      </c>
      <c r="AG46" s="6">
        <v>0</v>
      </c>
      <c r="AH46" s="4">
        <v>0</v>
      </c>
      <c r="AI46" s="23">
        <v>0</v>
      </c>
      <c r="AJ46" s="4">
        <v>30015</v>
      </c>
      <c r="AK46" s="4">
        <v>32175</v>
      </c>
      <c r="AL46" s="24">
        <v>62190</v>
      </c>
      <c r="AM46" s="7">
        <v>0</v>
      </c>
      <c r="AN46" s="7">
        <v>0</v>
      </c>
      <c r="AO46" s="8">
        <v>6.3675417661097855</v>
      </c>
      <c r="AP46" s="9">
        <v>6.8257756563245824</v>
      </c>
      <c r="AQ46" s="25">
        <v>13.193317422434369</v>
      </c>
      <c r="AR46" s="18">
        <v>0</v>
      </c>
      <c r="AS46" s="7">
        <v>0</v>
      </c>
      <c r="AT46" s="8">
        <v>5.9601949634443541</v>
      </c>
      <c r="AU46" s="9">
        <v>6.3891145410235577</v>
      </c>
      <c r="AV46" s="10">
        <v>12.349309504467911</v>
      </c>
      <c r="AW46" s="22">
        <f t="shared" si="0"/>
        <v>0.67386971572432597</v>
      </c>
      <c r="AX46" s="5">
        <f>IF(OR(AND(Tabela1[[#This Row],[GRUPO | ITEM]]="PALHETAS",MID(Tabela1[[#This Row],[ITEM]],1,5)&lt;&gt;"YN-PC"),AND(Tabela1[[#This Row],[GRUPO | ITEM]]="PALHETAS",MID(Tabela1[[#This Row],[ITEM]],1,5)&lt;&gt;"YN-PF"))=TRUE,0,
IF(
ROUNDUP(
IF(
IF(D46="A",13-SUM(AM46:AP46),IF(D46="B",11-SUM(AM46:AP46),IF(D46="C",7-SUM(AM46:AP46))))
&lt;0,0,
IF(D46="A",13-SUM(AM46:AP46),IF(D46="B",11-SUM(AM46:AP46),IF(D46="C",7-SUM(AM46:AP46)))))
*AD46/C46,0)
*C46
=0,0,
ROUNDUP(
IF(
IF(D46="A",13-SUM(AM46:AP46),IF(D46="B",11-SUM(AM46:AP46),IF(D46="C",7-SUM(AM46:AP46))))
&lt;0,0,
IF(D46="A",13-SUM(AM46:AP46),IF(D46="B",11-SUM(AM46:AP46),IF(D46="C",7-SUM(AM46:AP46)))))
*AD46/C46,0)
*C46)
)</f>
        <v>0</v>
      </c>
      <c r="AY46" s="4">
        <f>IF(OR(AND(Tabela1[[#This Row],[GRUPO | ITEM]]="PALHETAS",MID(Tabela1[[#This Row],[ITEM]],1,5)&lt;&gt;"YN-PC"),AND(Tabela1[[#This Row],[GRUPO | ITEM]]="PALHETAS",MID(Tabela1[[#This Row],[ITEM]],1,5)&lt;&gt;"YN-PF"))=TRUE,0,
IF(
ROUNDUP(
IF(
IF(D46="A",13-SUM(AR46:AU46),IF(D46="B",11-SUM(AR46:AU46),IF(D46="C",7-SUM(AR46:AU46))))
&lt;0,0,
IF(D46="A",13-SUM(AR46:AU46),IF(D46="B",11-SUM(AR46:AU46),IF(D46="C",7-SUM(AR46:AU46)))))
*AE46/C46,0)
*C46
=0,0,
ROUNDUP(
IF(
IF(D46="A",13-SUM(AR46:AU46),IF(D46="B",11-SUM(AR46:AU46),IF(D46="C",7-SUM(AR46:AU46))))
&lt;0,0,
IF(D46="A",13-SUM(AR46:AU46),IF(D46="B",11-SUM(AR46:AU46),IF(D46="C",7-SUM(AR46:AU46)))))
*AE46/C46,0)
*C46)
)</f>
        <v>3285</v>
      </c>
      <c r="AZ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+IFERROR(BA46*C46,0),
IFERROR(AVERAGEIF(Tabela1[[#This Row],[COMPRA PADRÃO]:[COMPRA &gt;30%]],"&gt;"&amp;0,Tabela1[[#This Row],[COMPRA PADRÃO]:[COMPRA &gt;30%]]),
0))/Tabela1[[#This Row],[U/CX]],0)*Tabela1[[#This Row],[U/CX]]</f>
        <v>3285</v>
      </c>
      <c r="BA46" s="19"/>
      <c r="BB46" s="19"/>
      <c r="BC46" s="5" t="s">
        <v>1436</v>
      </c>
      <c r="BD46" s="41">
        <v>213.45283018867926</v>
      </c>
      <c r="BE46" s="42">
        <v>32017.92452830189</v>
      </c>
      <c r="BF46" s="42">
        <v>61047.509433962266</v>
      </c>
      <c r="BG46" s="42">
        <v>62190</v>
      </c>
      <c r="BH46" s="43">
        <v>30870</v>
      </c>
    </row>
    <row r="47" spans="1:60" x14ac:dyDescent="0.2">
      <c r="A47" s="4" t="s">
        <v>40</v>
      </c>
      <c r="B47" s="4" t="s">
        <v>708</v>
      </c>
      <c r="C47" s="4">
        <v>200</v>
      </c>
      <c r="D47" s="4" t="s">
        <v>17</v>
      </c>
      <c r="E47" s="5">
        <v>1200</v>
      </c>
      <c r="F47" s="4">
        <v>1550</v>
      </c>
      <c r="G47" s="4">
        <v>1700</v>
      </c>
      <c r="H47" s="4">
        <v>1400</v>
      </c>
      <c r="I47" s="4">
        <v>1150</v>
      </c>
      <c r="J47" s="4">
        <v>1000</v>
      </c>
      <c r="K47" s="4">
        <v>200</v>
      </c>
      <c r="L47" s="4">
        <v>400</v>
      </c>
      <c r="M47" s="4">
        <v>654</v>
      </c>
      <c r="N47" s="4">
        <v>1100</v>
      </c>
      <c r="O47" s="4">
        <v>1100</v>
      </c>
      <c r="P47" s="4">
        <v>1000</v>
      </c>
      <c r="Q47" s="13">
        <v>1.1562550184679621</v>
      </c>
      <c r="R47" s="16">
        <v>1.4934960655211178</v>
      </c>
      <c r="S47" s="16">
        <v>1.6380279428296132</v>
      </c>
      <c r="T47" s="16">
        <v>1.3489641882126227</v>
      </c>
      <c r="U47" s="16">
        <v>1.1080777260317971</v>
      </c>
      <c r="V47" s="16">
        <v>0.96354584872330185</v>
      </c>
      <c r="W47" s="16">
        <v>0.19270916974466037</v>
      </c>
      <c r="X47" s="16">
        <v>0.38541833948932075</v>
      </c>
      <c r="Y47" s="16">
        <v>0.63015898506503942</v>
      </c>
      <c r="Z47" s="16">
        <v>1.0599004335956319</v>
      </c>
      <c r="AA47" s="16">
        <v>1.0599004335956319</v>
      </c>
      <c r="AB47" s="17">
        <v>0.96354584872330185</v>
      </c>
      <c r="AC47" s="15">
        <v>39089.86</v>
      </c>
      <c r="AD47" s="14">
        <v>1037.8333333333333</v>
      </c>
      <c r="AE47" s="14">
        <v>1114</v>
      </c>
      <c r="AF47" s="5">
        <v>0</v>
      </c>
      <c r="AG47" s="6">
        <v>6800</v>
      </c>
      <c r="AH47" s="4">
        <v>0</v>
      </c>
      <c r="AI47" s="23">
        <v>6800</v>
      </c>
      <c r="AJ47" s="4">
        <v>600</v>
      </c>
      <c r="AK47" s="4">
        <v>1400</v>
      </c>
      <c r="AL47" s="24">
        <v>2000</v>
      </c>
      <c r="AM47" s="7">
        <v>6.5521117713184527</v>
      </c>
      <c r="AN47" s="7">
        <v>0</v>
      </c>
      <c r="AO47" s="8">
        <v>0.57812750923398104</v>
      </c>
      <c r="AP47" s="9">
        <v>1.3489641882126227</v>
      </c>
      <c r="AQ47" s="25">
        <v>8.479203468765057</v>
      </c>
      <c r="AR47" s="18">
        <v>6.1041292639138245</v>
      </c>
      <c r="AS47" s="7">
        <v>0</v>
      </c>
      <c r="AT47" s="8">
        <v>0.53859964093357271</v>
      </c>
      <c r="AU47" s="9">
        <v>1.2567324955116697</v>
      </c>
      <c r="AV47" s="10">
        <v>7.8994614003590664</v>
      </c>
      <c r="AW47" s="22">
        <f t="shared" si="0"/>
        <v>2.9742080396561077</v>
      </c>
      <c r="AX47" s="5">
        <f>IF(OR(AND(Tabela1[[#This Row],[GRUPO | ITEM]]="PALHETAS",MID(Tabela1[[#This Row],[ITEM]],1,5)&lt;&gt;"YN-PC"),AND(Tabela1[[#This Row],[GRUPO | ITEM]]="PALHETAS",MID(Tabela1[[#This Row],[ITEM]],1,5)&lt;&gt;"YN-PF"))=TRUE,0,
IF(
ROUNDUP(
IF(
IF(D47="A",13-SUM(AM47:AP47),IF(D47="B",11-SUM(AM47:AP47),IF(D47="C",7-SUM(AM47:AP47))))
&lt;0,0,
IF(D47="A",13-SUM(AM47:AP47),IF(D47="B",11-SUM(AM47:AP47),IF(D47="C",7-SUM(AM47:AP47)))))
*AD47/C47,0)
*C47
=0,0,
ROUNDUP(
IF(
IF(D47="A",13-SUM(AM47:AP47),IF(D47="B",11-SUM(AM47:AP47),IF(D47="C",7-SUM(AM47:AP47))))
&lt;0,0,
IF(D47="A",13-SUM(AM47:AP47),IF(D47="B",11-SUM(AM47:AP47),IF(D47="C",7-SUM(AM47:AP47)))))
*AD47/C47,0)
*C47)
)</f>
        <v>2800</v>
      </c>
      <c r="AY47" s="4">
        <f>IF(OR(AND(Tabela1[[#This Row],[GRUPO | ITEM]]="PALHETAS",MID(Tabela1[[#This Row],[ITEM]],1,5)&lt;&gt;"YN-PC"),AND(Tabela1[[#This Row],[GRUPO | ITEM]]="PALHETAS",MID(Tabela1[[#This Row],[ITEM]],1,5)&lt;&gt;"YN-PF"))=TRUE,0,
IF(
ROUNDUP(
IF(
IF(D47="A",13-SUM(AR47:AU47),IF(D47="B",11-SUM(AR47:AU47),IF(D47="C",7-SUM(AR47:AU47))))
&lt;0,0,
IF(D47="A",13-SUM(AR47:AU47),IF(D47="B",11-SUM(AR47:AU47),IF(D47="C",7-SUM(AR47:AU47)))))
*AE47/C47,0)
*C47
=0,0,
ROUNDUP(
IF(
IF(D47="A",13-SUM(AR47:AU47),IF(D47="B",11-SUM(AR47:AU47),IF(D47="C",7-SUM(AR47:AU47))))
&lt;0,0,
IF(D47="A",13-SUM(AR47:AU47),IF(D47="B",11-SUM(AR47:AU47),IF(D47="C",7-SUM(AR47:AU47)))))
*AE47/C47,0)
*C47)
)</f>
        <v>3600</v>
      </c>
      <c r="AZ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+IFERROR(BA47*C47,0),
IFERROR(AVERAGEIF(Tabela1[[#This Row],[COMPRA PADRÃO]:[COMPRA &gt;30%]],"&gt;"&amp;0,Tabela1[[#This Row],[COMPRA PADRÃO]:[COMPRA &gt;30%]]),
0))/Tabela1[[#This Row],[U/CX]],0)*Tabela1[[#This Row],[U/CX]]</f>
        <v>3200</v>
      </c>
      <c r="BA47" s="33"/>
      <c r="BB47" s="33"/>
      <c r="BC47" s="44" t="s">
        <v>1436</v>
      </c>
      <c r="BD47" s="41">
        <v>46.996226415094341</v>
      </c>
      <c r="BE47" s="42">
        <v>7049.433962264151</v>
      </c>
      <c r="BF47" s="42">
        <v>9305.2528301886796</v>
      </c>
      <c r="BG47" s="42">
        <v>8800</v>
      </c>
      <c r="BH47" s="43">
        <v>7600</v>
      </c>
    </row>
    <row r="48" spans="1:60" x14ac:dyDescent="0.2">
      <c r="A48" s="4" t="s">
        <v>199</v>
      </c>
      <c r="B48" s="4" t="s">
        <v>361</v>
      </c>
      <c r="C48" s="4">
        <v>15</v>
      </c>
      <c r="D48" s="4" t="s">
        <v>20</v>
      </c>
      <c r="E48" s="5">
        <v>899</v>
      </c>
      <c r="F48" s="4">
        <v>1725</v>
      </c>
      <c r="G48" s="4">
        <v>1185</v>
      </c>
      <c r="H48" s="4">
        <v>676</v>
      </c>
      <c r="I48" s="4">
        <v>1080</v>
      </c>
      <c r="J48" s="4">
        <v>1230</v>
      </c>
      <c r="K48" s="4">
        <v>570</v>
      </c>
      <c r="L48" s="4">
        <v>1290</v>
      </c>
      <c r="M48" s="4">
        <v>990</v>
      </c>
      <c r="N48" s="4">
        <v>1005</v>
      </c>
      <c r="O48" s="4">
        <v>1110</v>
      </c>
      <c r="P48" s="4">
        <v>1335</v>
      </c>
      <c r="Q48" s="13">
        <v>0.82382588774341348</v>
      </c>
      <c r="R48" s="16">
        <v>1.5807560137457044</v>
      </c>
      <c r="S48" s="16">
        <v>1.0859106529209621</v>
      </c>
      <c r="T48" s="16">
        <v>0.61947308132875145</v>
      </c>
      <c r="U48" s="16">
        <v>0.98969072164948457</v>
      </c>
      <c r="V48" s="16">
        <v>1.127147766323024</v>
      </c>
      <c r="W48" s="16">
        <v>0.5223367697594502</v>
      </c>
      <c r="X48" s="16">
        <v>1.1821305841924399</v>
      </c>
      <c r="Y48" s="16">
        <v>0.90721649484536082</v>
      </c>
      <c r="Z48" s="16">
        <v>0.92096219931271472</v>
      </c>
      <c r="AA48" s="16">
        <v>1.0171821305841924</v>
      </c>
      <c r="AB48" s="17">
        <v>1.2233676975945018</v>
      </c>
      <c r="AC48" s="15">
        <v>194131.44</v>
      </c>
      <c r="AD48" s="14">
        <v>1091.25</v>
      </c>
      <c r="AE48" s="14">
        <v>1091.25</v>
      </c>
      <c r="AF48" s="5">
        <v>2</v>
      </c>
      <c r="AG48" s="6">
        <v>3030</v>
      </c>
      <c r="AH48" s="4">
        <v>1665</v>
      </c>
      <c r="AI48" s="23">
        <v>4695</v>
      </c>
      <c r="AJ48" s="4">
        <v>0</v>
      </c>
      <c r="AK48" s="4">
        <v>6330</v>
      </c>
      <c r="AL48" s="24">
        <v>6330</v>
      </c>
      <c r="AM48" s="7">
        <v>2.7766323024054982</v>
      </c>
      <c r="AN48" s="7">
        <v>1.5257731958762886</v>
      </c>
      <c r="AO48" s="8">
        <v>0</v>
      </c>
      <c r="AP48" s="9">
        <v>5.8006872852233675</v>
      </c>
      <c r="AQ48" s="25">
        <v>10.103092783505154</v>
      </c>
      <c r="AR48" s="18">
        <v>2.7766323024054982</v>
      </c>
      <c r="AS48" s="7">
        <v>1.5257731958762886</v>
      </c>
      <c r="AT48" s="8">
        <v>0</v>
      </c>
      <c r="AU48" s="9">
        <v>5.8006872852233675</v>
      </c>
      <c r="AV48" s="10">
        <v>10.103092783505154</v>
      </c>
      <c r="AW48" s="22">
        <f t="shared" si="0"/>
        <v>2.9003436426116838</v>
      </c>
      <c r="AX48" s="5">
        <f>IF(OR(AND(Tabela1[[#This Row],[GRUPO | ITEM]]="PALHETAS",MID(Tabela1[[#This Row],[ITEM]],1,5)&lt;&gt;"YN-PC"),AND(Tabela1[[#This Row],[GRUPO | ITEM]]="PALHETAS",MID(Tabela1[[#This Row],[ITEM]],1,5)&lt;&gt;"YN-PF"))=TRUE,0,
IF(
ROUNDUP(
IF(
IF(D48="A",13-SUM(AM48:AP48),IF(D48="B",11-SUM(AM48:AP48),IF(D48="C",7-SUM(AM48:AP48))))
&lt;0,0,
IF(D48="A",13-SUM(AM48:AP48),IF(D48="B",11-SUM(AM48:AP48),IF(D48="C",7-SUM(AM48:AP48)))))
*AD48/C48,0)
*C48
=0,0,
ROUNDUP(
IF(
IF(D48="A",13-SUM(AM48:AP48),IF(D48="B",11-SUM(AM48:AP48),IF(D48="C",7-SUM(AM48:AP48))))
&lt;0,0,
IF(D48="A",13-SUM(AM48:AP48),IF(D48="B",11-SUM(AM48:AP48),IF(D48="C",7-SUM(AM48:AP48)))))
*AD48/C48,0)
*C48)
)</f>
        <v>3165</v>
      </c>
      <c r="AY48" s="4">
        <f>IF(OR(AND(Tabela1[[#This Row],[GRUPO | ITEM]]="PALHETAS",MID(Tabela1[[#This Row],[ITEM]],1,5)&lt;&gt;"YN-PC"),AND(Tabela1[[#This Row],[GRUPO | ITEM]]="PALHETAS",MID(Tabela1[[#This Row],[ITEM]],1,5)&lt;&gt;"YN-PF"))=TRUE,0,
IF(
ROUNDUP(
IF(
IF(D48="A",13-SUM(AR48:AU48),IF(D48="B",11-SUM(AR48:AU48),IF(D48="C",7-SUM(AR48:AU48))))
&lt;0,0,
IF(D48="A",13-SUM(AR48:AU48),IF(D48="B",11-SUM(AR48:AU48),IF(D48="C",7-SUM(AR48:AU48)))))
*AE48/C48,0)
*C48
=0,0,
ROUNDUP(
IF(
IF(D48="A",13-SUM(AR48:AU48),IF(D48="B",11-SUM(AR48:AU48),IF(D48="C",7-SUM(AR48:AU48))))
&lt;0,0,
IF(D48="A",13-SUM(AR48:AU48),IF(D48="B",11-SUM(AR48:AU48),IF(D48="C",7-SUM(AR48:AU48)))))
*AE48/C48,0)
*C48)
)</f>
        <v>3165</v>
      </c>
      <c r="AZ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+IFERROR(BA48*C48,0),
IFERROR(AVERAGEIF(Tabela1[[#This Row],[COMPRA PADRÃO]:[COMPRA &gt;30%]],"&gt;"&amp;0,Tabela1[[#This Row],[COMPRA PADRÃO]:[COMPRA &gt;30%]]),
0))/Tabela1[[#This Row],[U/CX]],0)*Tabela1[[#This Row],[U/CX]]</f>
        <v>3165</v>
      </c>
      <c r="BA48" s="19"/>
      <c r="BB48" s="19"/>
      <c r="BC48" s="5" t="s">
        <v>1436</v>
      </c>
      <c r="BD48" s="41">
        <v>49.415094339622641</v>
      </c>
      <c r="BE48" s="42">
        <v>7412.2641509433961</v>
      </c>
      <c r="BF48" s="42">
        <v>14132.716981132075</v>
      </c>
      <c r="BG48" s="42">
        <v>11025</v>
      </c>
      <c r="BH48" s="43">
        <v>10515</v>
      </c>
    </row>
    <row r="49" spans="1:60" x14ac:dyDescent="0.2">
      <c r="A49" s="4" t="s">
        <v>115</v>
      </c>
      <c r="B49" s="4" t="s">
        <v>125</v>
      </c>
      <c r="C49" s="4">
        <v>60</v>
      </c>
      <c r="D49" s="4" t="s">
        <v>20</v>
      </c>
      <c r="E49" s="5">
        <v>3420</v>
      </c>
      <c r="F49" s="4">
        <v>2700</v>
      </c>
      <c r="G49" s="4">
        <v>3000</v>
      </c>
      <c r="H49" s="4">
        <v>2279</v>
      </c>
      <c r="I49" s="4">
        <v>4260</v>
      </c>
      <c r="J49" s="4">
        <v>4080</v>
      </c>
      <c r="K49" s="4">
        <v>540</v>
      </c>
      <c r="L49" s="4">
        <v>6120</v>
      </c>
      <c r="M49" s="4">
        <v>2820</v>
      </c>
      <c r="N49" s="4">
        <v>4860</v>
      </c>
      <c r="O49" s="4">
        <v>2520</v>
      </c>
      <c r="P49" s="4">
        <v>2400</v>
      </c>
      <c r="Q49" s="13">
        <v>1.0523346752480833</v>
      </c>
      <c r="R49" s="16">
        <v>0.83079053309059214</v>
      </c>
      <c r="S49" s="16">
        <v>0.92310059232288011</v>
      </c>
      <c r="T49" s="16">
        <v>0.70124874996794795</v>
      </c>
      <c r="U49" s="16">
        <v>1.3108028410984898</v>
      </c>
      <c r="V49" s="16">
        <v>1.2554168055591171</v>
      </c>
      <c r="W49" s="16">
        <v>0.16615810661811842</v>
      </c>
      <c r="X49" s="16">
        <v>1.8831252083386754</v>
      </c>
      <c r="Y49" s="16">
        <v>0.86771455678350728</v>
      </c>
      <c r="Z49" s="16">
        <v>1.4954229595630657</v>
      </c>
      <c r="AA49" s="16">
        <v>0.77540449755121932</v>
      </c>
      <c r="AB49" s="17">
        <v>0.73848047385830407</v>
      </c>
      <c r="AC49" s="15">
        <v>376632.84</v>
      </c>
      <c r="AD49" s="14">
        <v>3249.9166666666665</v>
      </c>
      <c r="AE49" s="14">
        <v>3496.2727272727275</v>
      </c>
      <c r="AF49" s="5">
        <v>2</v>
      </c>
      <c r="AG49" s="6">
        <v>2400</v>
      </c>
      <c r="AH49" s="4">
        <v>12560</v>
      </c>
      <c r="AI49" s="23">
        <v>14960</v>
      </c>
      <c r="AJ49" s="4">
        <v>16320</v>
      </c>
      <c r="AK49" s="4">
        <v>11100</v>
      </c>
      <c r="AL49" s="24">
        <v>27420</v>
      </c>
      <c r="AM49" s="7">
        <v>0.73848047385830407</v>
      </c>
      <c r="AN49" s="7">
        <v>3.8647144798584581</v>
      </c>
      <c r="AO49" s="8">
        <v>5.0216672222364682</v>
      </c>
      <c r="AP49" s="9">
        <v>3.4154721915946564</v>
      </c>
      <c r="AQ49" s="25">
        <v>13.040334367547885</v>
      </c>
      <c r="AR49" s="18">
        <v>0.68644530539015569</v>
      </c>
      <c r="AS49" s="7">
        <v>3.5923970982084814</v>
      </c>
      <c r="AT49" s="8">
        <v>4.6678280766530591</v>
      </c>
      <c r="AU49" s="9">
        <v>3.17480953742947</v>
      </c>
      <c r="AV49" s="10">
        <v>12.121480017681167</v>
      </c>
      <c r="AW49" s="22">
        <f t="shared" si="0"/>
        <v>0.92496661976401939</v>
      </c>
      <c r="AX49" s="5">
        <f>IF(OR(AND(Tabela1[[#This Row],[GRUPO | ITEM]]="PALHETAS",MID(Tabela1[[#This Row],[ITEM]],1,5)&lt;&gt;"YN-PC"),AND(Tabela1[[#This Row],[GRUPO | ITEM]]="PALHETAS",MID(Tabela1[[#This Row],[ITEM]],1,5)&lt;&gt;"YN-PF"))=TRUE,0,
IF(
ROUNDUP(
IF(
IF(D49="A",13-SUM(AM49:AP49),IF(D49="B",11-SUM(AM49:AP49),IF(D49="C",7-SUM(AM49:AP49))))
&lt;0,0,
IF(D49="A",13-SUM(AM49:AP49),IF(D49="B",11-SUM(AM49:AP49),IF(D49="C",7-SUM(AM49:AP49)))))
*AD49/C49,0)
*C49
=0,0,
ROUNDUP(
IF(
IF(D49="A",13-SUM(AM49:AP49),IF(D49="B",11-SUM(AM49:AP49),IF(D49="C",7-SUM(AM49:AP49))))
&lt;0,0,
IF(D49="A",13-SUM(AM49:AP49),IF(D49="B",11-SUM(AM49:AP49),IF(D49="C",7-SUM(AM49:AP49)))))
*AD49/C49,0)
*C49)
)</f>
        <v>0</v>
      </c>
      <c r="AY49" s="4">
        <f>IF(OR(AND(Tabela1[[#This Row],[GRUPO | ITEM]]="PALHETAS",MID(Tabela1[[#This Row],[ITEM]],1,5)&lt;&gt;"YN-PC"),AND(Tabela1[[#This Row],[GRUPO | ITEM]]="PALHETAS",MID(Tabela1[[#This Row],[ITEM]],1,5)&lt;&gt;"YN-PF"))=TRUE,0,
IF(
ROUNDUP(
IF(
IF(D49="A",13-SUM(AR49:AU49),IF(D49="B",11-SUM(AR49:AU49),IF(D49="C",7-SUM(AR49:AU49))))
&lt;0,0,
IF(D49="A",13-SUM(AR49:AU49),IF(D49="B",11-SUM(AR49:AU49),IF(D49="C",7-SUM(AR49:AU49)))))
*AE49/C49,0)
*C49
=0,0,
ROUNDUP(
IF(
IF(D49="A",13-SUM(AR49:AU49),IF(D49="B",11-SUM(AR49:AU49),IF(D49="C",7-SUM(AR49:AU49))))
&lt;0,0,
IF(D49="A",13-SUM(AR49:AU49),IF(D49="B",11-SUM(AR49:AU49),IF(D49="C",7-SUM(AR49:AU49)))))
*AE49/C49,0)
*C49)
)</f>
        <v>3120</v>
      </c>
      <c r="AZ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+IFERROR(BA49*C49,0),
IFERROR(AVERAGEIF(Tabela1[[#This Row],[COMPRA PADRÃO]:[COMPRA &gt;30%]],"&gt;"&amp;0,Tabela1[[#This Row],[COMPRA PADRÃO]:[COMPRA &gt;30%]]),
0))/Tabela1[[#This Row],[U/CX]],0)*Tabela1[[#This Row],[U/CX]]</f>
        <v>3120</v>
      </c>
      <c r="BA49" s="19"/>
      <c r="BB49" s="19"/>
      <c r="BC49" s="5" t="s">
        <v>1436</v>
      </c>
      <c r="BD49" s="41">
        <v>147.16603773584905</v>
      </c>
      <c r="BE49" s="42">
        <v>22074.905660377357</v>
      </c>
      <c r="BF49" s="42">
        <v>42089.48679245283</v>
      </c>
      <c r="BG49" s="42">
        <v>42380</v>
      </c>
      <c r="BH49" s="43">
        <v>21780</v>
      </c>
    </row>
    <row r="50" spans="1:60" x14ac:dyDescent="0.2">
      <c r="A50" s="4" t="s">
        <v>250</v>
      </c>
      <c r="B50" s="4" t="s">
        <v>428</v>
      </c>
      <c r="C50" s="4">
        <v>30</v>
      </c>
      <c r="D50" s="4" t="s">
        <v>20</v>
      </c>
      <c r="E50" s="5">
        <v>1920</v>
      </c>
      <c r="F50" s="4">
        <v>3150</v>
      </c>
      <c r="G50" s="4">
        <v>1678</v>
      </c>
      <c r="H50" s="4">
        <v>2371</v>
      </c>
      <c r="I50" s="4">
        <v>2640</v>
      </c>
      <c r="J50" s="4">
        <v>2700</v>
      </c>
      <c r="K50" s="4">
        <v>1290</v>
      </c>
      <c r="L50" s="4">
        <v>2670</v>
      </c>
      <c r="M50" s="4">
        <v>1620</v>
      </c>
      <c r="N50" s="4">
        <v>2700</v>
      </c>
      <c r="O50" s="4">
        <v>2310</v>
      </c>
      <c r="P50" s="4">
        <v>2490</v>
      </c>
      <c r="Q50" s="13">
        <v>0.83663168597262072</v>
      </c>
      <c r="R50" s="16">
        <v>1.3725988597988308</v>
      </c>
      <c r="S50" s="16">
        <v>0.73118123388648826</v>
      </c>
      <c r="T50" s="16">
        <v>1.033152983042231</v>
      </c>
      <c r="U50" s="16">
        <v>1.1503685682123534</v>
      </c>
      <c r="V50" s="16">
        <v>1.1765133083989978</v>
      </c>
      <c r="W50" s="16">
        <v>0.56211191401285454</v>
      </c>
      <c r="X50" s="16">
        <v>1.1634409383056756</v>
      </c>
      <c r="Y50" s="16">
        <v>0.70590798503939867</v>
      </c>
      <c r="Z50" s="16">
        <v>1.1765133083989978</v>
      </c>
      <c r="AA50" s="16">
        <v>1.0065724971858092</v>
      </c>
      <c r="AB50" s="17">
        <v>1.0850067177457425</v>
      </c>
      <c r="AC50" s="15">
        <v>384354.97</v>
      </c>
      <c r="AD50" s="14">
        <v>2294.9166666666665</v>
      </c>
      <c r="AE50" s="14">
        <v>2294.9166666666665</v>
      </c>
      <c r="AF50" s="5">
        <v>46</v>
      </c>
      <c r="AG50" s="6">
        <v>4380</v>
      </c>
      <c r="AH50" s="4">
        <v>10440</v>
      </c>
      <c r="AI50" s="23">
        <v>14820</v>
      </c>
      <c r="AJ50" s="4">
        <v>6750</v>
      </c>
      <c r="AK50" s="4">
        <v>5190</v>
      </c>
      <c r="AL50" s="24">
        <v>11940</v>
      </c>
      <c r="AM50" s="7">
        <v>1.908566033625041</v>
      </c>
      <c r="AN50" s="7">
        <v>4.5491847924761251</v>
      </c>
      <c r="AO50" s="8">
        <v>2.9412832709974945</v>
      </c>
      <c r="AP50" s="9">
        <v>2.2615200261447401</v>
      </c>
      <c r="AQ50" s="25">
        <v>11.660554123243401</v>
      </c>
      <c r="AR50" s="18">
        <v>1.908566033625041</v>
      </c>
      <c r="AS50" s="7">
        <v>4.5491847924761251</v>
      </c>
      <c r="AT50" s="8">
        <v>2.9412832709974945</v>
      </c>
      <c r="AU50" s="9">
        <v>2.2615200261447401</v>
      </c>
      <c r="AV50" s="10">
        <v>11.660554123243401</v>
      </c>
      <c r="AW50" s="22">
        <f t="shared" si="0"/>
        <v>1.3464541196121864</v>
      </c>
      <c r="AX50" s="5">
        <f>IF(OR(AND(Tabela1[[#This Row],[GRUPO | ITEM]]="PALHETAS",MID(Tabela1[[#This Row],[ITEM]],1,5)&lt;&gt;"YN-PC"),AND(Tabela1[[#This Row],[GRUPO | ITEM]]="PALHETAS",MID(Tabela1[[#This Row],[ITEM]],1,5)&lt;&gt;"YN-PF"))=TRUE,0,
IF(
ROUNDUP(
IF(
IF(D50="A",13-SUM(AM50:AP50),IF(D50="B",11-SUM(AM50:AP50),IF(D50="C",7-SUM(AM50:AP50))))
&lt;0,0,
IF(D50="A",13-SUM(AM50:AP50),IF(D50="B",11-SUM(AM50:AP50),IF(D50="C",7-SUM(AM50:AP50)))))
*AD50/C50,0)
*C50
=0,0,
ROUNDUP(
IF(
IF(D50="A",13-SUM(AM50:AP50),IF(D50="B",11-SUM(AM50:AP50),IF(D50="C",7-SUM(AM50:AP50))))
&lt;0,0,
IF(D50="A",13-SUM(AM50:AP50),IF(D50="B",11-SUM(AM50:AP50),IF(D50="C",7-SUM(AM50:AP50)))))
*AD50/C50,0)
*C50)
)</f>
        <v>3090</v>
      </c>
      <c r="AY50" s="4">
        <f>IF(OR(AND(Tabela1[[#This Row],[GRUPO | ITEM]]="PALHETAS",MID(Tabela1[[#This Row],[ITEM]],1,5)&lt;&gt;"YN-PC"),AND(Tabela1[[#This Row],[GRUPO | ITEM]]="PALHETAS",MID(Tabela1[[#This Row],[ITEM]],1,5)&lt;&gt;"YN-PF"))=TRUE,0,
IF(
ROUNDUP(
IF(
IF(D50="A",13-SUM(AR50:AU50),IF(D50="B",11-SUM(AR50:AU50),IF(D50="C",7-SUM(AR50:AU50))))
&lt;0,0,
IF(D50="A",13-SUM(AR50:AU50),IF(D50="B",11-SUM(AR50:AU50),IF(D50="C",7-SUM(AR50:AU50)))))
*AE50/C50,0)
*C50
=0,0,
ROUNDUP(
IF(
IF(D50="A",13-SUM(AR50:AU50),IF(D50="B",11-SUM(AR50:AU50),IF(D50="C",7-SUM(AR50:AU50))))
&lt;0,0,
IF(D50="A",13-SUM(AR50:AU50),IF(D50="B",11-SUM(AR50:AU50),IF(D50="C",7-SUM(AR50:AU50)))))
*AE50/C50,0)
*C50)
)</f>
        <v>3090</v>
      </c>
      <c r="AZ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+IFERROR(BA50*C50,0),
IFERROR(AVERAGEIF(Tabela1[[#This Row],[COMPRA PADRÃO]:[COMPRA &gt;30%]],"&gt;"&amp;0,Tabela1[[#This Row],[COMPRA PADRÃO]:[COMPRA &gt;30%]]),
0))/Tabela1[[#This Row],[U/CX]],0)*Tabela1[[#This Row],[U/CX]]</f>
        <v>3090</v>
      </c>
      <c r="BA50" s="33"/>
      <c r="BB50" s="33"/>
      <c r="BC50" s="44" t="s">
        <v>1436</v>
      </c>
      <c r="BD50" s="41">
        <v>103.92075471698114</v>
      </c>
      <c r="BE50" s="42">
        <v>15588.113207547171</v>
      </c>
      <c r="BF50" s="42">
        <v>29721.335849056606</v>
      </c>
      <c r="BG50" s="42">
        <v>26760</v>
      </c>
      <c r="BH50" s="43">
        <v>18540</v>
      </c>
    </row>
    <row r="51" spans="1:60" x14ac:dyDescent="0.2">
      <c r="A51" s="4" t="s">
        <v>15</v>
      </c>
      <c r="B51" s="4" t="s">
        <v>602</v>
      </c>
      <c r="C51" s="4">
        <v>1000</v>
      </c>
      <c r="D51" s="4" t="s">
        <v>20</v>
      </c>
      <c r="E51" s="5">
        <v>8900</v>
      </c>
      <c r="F51" s="4">
        <v>23300</v>
      </c>
      <c r="G51" s="4">
        <v>8200</v>
      </c>
      <c r="H51" s="4">
        <v>7620</v>
      </c>
      <c r="I51" s="4">
        <v>14550</v>
      </c>
      <c r="J51" s="4">
        <v>11350</v>
      </c>
      <c r="K51" s="4">
        <v>4100</v>
      </c>
      <c r="L51" s="4">
        <v>9000</v>
      </c>
      <c r="M51" s="4">
        <v>15800</v>
      </c>
      <c r="N51" s="4">
        <v>12600</v>
      </c>
      <c r="O51" s="4">
        <v>5200</v>
      </c>
      <c r="P51" s="4">
        <v>15300</v>
      </c>
      <c r="Q51" s="13">
        <v>0.78575632725132438</v>
      </c>
      <c r="R51" s="16">
        <v>2.0570924072984109</v>
      </c>
      <c r="S51" s="16">
        <v>0.72395526780459096</v>
      </c>
      <c r="T51" s="16">
        <v>0.67274867569158336</v>
      </c>
      <c r="U51" s="16">
        <v>1.2845791642142437</v>
      </c>
      <c r="V51" s="16">
        <v>1.0020600353148912</v>
      </c>
      <c r="W51" s="16">
        <v>0.36197763390229548</v>
      </c>
      <c r="X51" s="16">
        <v>0.79458505002942914</v>
      </c>
      <c r="Y51" s="16">
        <v>1.3949381989405534</v>
      </c>
      <c r="Z51" s="16">
        <v>1.1124190700412007</v>
      </c>
      <c r="AA51" s="16">
        <v>0.45909358446144793</v>
      </c>
      <c r="AB51" s="17">
        <v>1.3507945850500296</v>
      </c>
      <c r="AC51" s="15">
        <v>115552.7</v>
      </c>
      <c r="AD51" s="14">
        <v>11326.666666666666</v>
      </c>
      <c r="AE51" s="14">
        <v>11326.666666666666</v>
      </c>
      <c r="AF51" s="5">
        <v>5</v>
      </c>
      <c r="AG51" s="6">
        <v>38340</v>
      </c>
      <c r="AH51" s="4">
        <v>106000</v>
      </c>
      <c r="AI51" s="23">
        <v>144340</v>
      </c>
      <c r="AJ51" s="4">
        <v>0</v>
      </c>
      <c r="AK51" s="4">
        <v>0</v>
      </c>
      <c r="AL51" s="24">
        <v>0</v>
      </c>
      <c r="AM51" s="7">
        <v>3.3849323131253679</v>
      </c>
      <c r="AN51" s="7">
        <v>9.3584461447910545</v>
      </c>
      <c r="AO51" s="8">
        <v>0</v>
      </c>
      <c r="AP51" s="9">
        <v>0</v>
      </c>
      <c r="AQ51" s="25">
        <v>12.743378457916423</v>
      </c>
      <c r="AR51" s="18">
        <v>3.3849323131253679</v>
      </c>
      <c r="AS51" s="7">
        <v>9.3584461447910545</v>
      </c>
      <c r="AT51" s="8">
        <v>0</v>
      </c>
      <c r="AU51" s="9">
        <v>0</v>
      </c>
      <c r="AV51" s="10">
        <v>12.743378457916423</v>
      </c>
      <c r="AW51" s="22">
        <f t="shared" si="0"/>
        <v>0.26486168334314303</v>
      </c>
      <c r="AX51" s="5">
        <f>IF(OR(AND(Tabela1[[#This Row],[GRUPO | ITEM]]="PALHETAS",MID(Tabela1[[#This Row],[ITEM]],1,5)&lt;&gt;"YN-PC"),AND(Tabela1[[#This Row],[GRUPO | ITEM]]="PALHETAS",MID(Tabela1[[#This Row],[ITEM]],1,5)&lt;&gt;"YN-PF"))=TRUE,0,
IF(
ROUNDUP(
IF(
IF(D51="A",13-SUM(AM51:AP51),IF(D51="B",11-SUM(AM51:AP51),IF(D51="C",7-SUM(AM51:AP51))))
&lt;0,0,
IF(D51="A",13-SUM(AM51:AP51),IF(D51="B",11-SUM(AM51:AP51),IF(D51="C",7-SUM(AM51:AP51)))))
*AD51/C51,0)
*C51
=0,0,
ROUNDUP(
IF(
IF(D51="A",13-SUM(AM51:AP51),IF(D51="B",11-SUM(AM51:AP51),IF(D51="C",7-SUM(AM51:AP51))))
&lt;0,0,
IF(D51="A",13-SUM(AM51:AP51),IF(D51="B",11-SUM(AM51:AP51),IF(D51="C",7-SUM(AM51:AP51)))))
*AD51/C51,0)
*C51)
)</f>
        <v>3000</v>
      </c>
      <c r="AY51" s="4">
        <f>IF(OR(AND(Tabela1[[#This Row],[GRUPO | ITEM]]="PALHETAS",MID(Tabela1[[#This Row],[ITEM]],1,5)&lt;&gt;"YN-PC"),AND(Tabela1[[#This Row],[GRUPO | ITEM]]="PALHETAS",MID(Tabela1[[#This Row],[ITEM]],1,5)&lt;&gt;"YN-PF"))=TRUE,0,
IF(
ROUNDUP(
IF(
IF(D51="A",13-SUM(AR51:AU51),IF(D51="B",11-SUM(AR51:AU51),IF(D51="C",7-SUM(AR51:AU51))))
&lt;0,0,
IF(D51="A",13-SUM(AR51:AU51),IF(D51="B",11-SUM(AR51:AU51),IF(D51="C",7-SUM(AR51:AU51)))))
*AE51/C51,0)
*C51
=0,0,
ROUNDUP(
IF(
IF(D51="A",13-SUM(AR51:AU51),IF(D51="B",11-SUM(AR51:AU51),IF(D51="C",7-SUM(AR51:AU51))))
&lt;0,0,
IF(D51="A",13-SUM(AR51:AU51),IF(D51="B",11-SUM(AR51:AU51),IF(D51="C",7-SUM(AR51:AU51)))))
*AE51/C51,0)
*C51)
)</f>
        <v>3000</v>
      </c>
      <c r="AZ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+IFERROR(BA51*C51,0),
IFERROR(AVERAGEIF(Tabela1[[#This Row],[COMPRA PADRÃO]:[COMPRA &gt;30%]],"&gt;"&amp;0,Tabela1[[#This Row],[COMPRA PADRÃO]:[COMPRA &gt;30%]]),
0))/Tabela1[[#This Row],[U/CX]],0)*Tabela1[[#This Row],[U/CX]]</f>
        <v>3000</v>
      </c>
      <c r="BA51" s="33"/>
      <c r="BB51" s="33"/>
      <c r="BC51" s="44" t="s">
        <v>1436</v>
      </c>
      <c r="BD51" s="41">
        <v>512.90566037735846</v>
      </c>
      <c r="BE51" s="42">
        <v>76935.849056603765</v>
      </c>
      <c r="BF51" s="42">
        <v>146691.01886792452</v>
      </c>
      <c r="BG51" s="42">
        <v>144340</v>
      </c>
      <c r="BH51" s="43">
        <v>79000</v>
      </c>
    </row>
    <row r="52" spans="1:60" x14ac:dyDescent="0.2">
      <c r="A52" s="4" t="s">
        <v>15</v>
      </c>
      <c r="B52" s="4" t="s">
        <v>605</v>
      </c>
      <c r="C52" s="4">
        <v>3000</v>
      </c>
      <c r="D52" s="4" t="s">
        <v>17</v>
      </c>
      <c r="E52" s="5">
        <v>1000</v>
      </c>
      <c r="F52" s="4">
        <v>5150</v>
      </c>
      <c r="G52" s="4">
        <v>2300</v>
      </c>
      <c r="H52" s="4">
        <v>3900</v>
      </c>
      <c r="I52" s="4">
        <v>1500</v>
      </c>
      <c r="J52" s="4">
        <v>4350</v>
      </c>
      <c r="K52" s="4"/>
      <c r="L52" s="4">
        <v>600</v>
      </c>
      <c r="M52" s="4">
        <v>10700</v>
      </c>
      <c r="N52" s="4">
        <v>6200</v>
      </c>
      <c r="O52" s="4">
        <v>500</v>
      </c>
      <c r="P52" s="4">
        <v>3000</v>
      </c>
      <c r="Q52" s="13">
        <v>0.28061224489795922</v>
      </c>
      <c r="R52" s="16">
        <v>1.4451530612244898</v>
      </c>
      <c r="S52" s="16">
        <v>0.64540816326530615</v>
      </c>
      <c r="T52" s="16">
        <v>1.0943877551020409</v>
      </c>
      <c r="U52" s="16">
        <v>0.42091836734693877</v>
      </c>
      <c r="V52" s="16">
        <v>1.2206632653061225</v>
      </c>
      <c r="W52" s="16">
        <v>0</v>
      </c>
      <c r="X52" s="16">
        <v>0.1683673469387755</v>
      </c>
      <c r="Y52" s="16">
        <v>3.0025510204081636</v>
      </c>
      <c r="Z52" s="16">
        <v>1.739795918367347</v>
      </c>
      <c r="AA52" s="16">
        <v>0.14030612244897961</v>
      </c>
      <c r="AB52" s="17">
        <v>0.84183673469387754</v>
      </c>
      <c r="AC52" s="15">
        <v>33504</v>
      </c>
      <c r="AD52" s="14">
        <v>3563.6363636363635</v>
      </c>
      <c r="AE52" s="14">
        <v>4637.5</v>
      </c>
      <c r="AF52" s="5">
        <v>0</v>
      </c>
      <c r="AG52" s="6">
        <v>41170</v>
      </c>
      <c r="AH52" s="4">
        <v>0</v>
      </c>
      <c r="AI52" s="23">
        <v>41170</v>
      </c>
      <c r="AJ52" s="4">
        <v>3000</v>
      </c>
      <c r="AK52" s="4">
        <v>6000</v>
      </c>
      <c r="AL52" s="24">
        <v>9000</v>
      </c>
      <c r="AM52" s="7">
        <v>11.552806122448979</v>
      </c>
      <c r="AN52" s="7">
        <v>0</v>
      </c>
      <c r="AO52" s="8">
        <v>0.84183673469387754</v>
      </c>
      <c r="AP52" s="9">
        <v>1.6836734693877551</v>
      </c>
      <c r="AQ52" s="25">
        <v>14.078316326530611</v>
      </c>
      <c r="AR52" s="18">
        <v>8.8776280323450134</v>
      </c>
      <c r="AS52" s="7">
        <v>0</v>
      </c>
      <c r="AT52" s="8">
        <v>0.64690026954177893</v>
      </c>
      <c r="AU52" s="9">
        <v>1.2938005390835579</v>
      </c>
      <c r="AV52" s="10">
        <v>10.81832884097035</v>
      </c>
      <c r="AW52" s="22">
        <f t="shared" si="0"/>
        <v>0.73160593044201183</v>
      </c>
      <c r="AX52" s="5">
        <f>IF(OR(AND(Tabela1[[#This Row],[GRUPO | ITEM]]="PALHETAS",MID(Tabela1[[#This Row],[ITEM]],1,5)&lt;&gt;"YN-PC"),AND(Tabela1[[#This Row],[GRUPO | ITEM]]="PALHETAS",MID(Tabela1[[#This Row],[ITEM]],1,5)&lt;&gt;"YN-PF"))=TRUE,0,
IF(
ROUNDUP(
IF(
IF(D52="A",13-SUM(AM52:AP52),IF(D52="B",11-SUM(AM52:AP52),IF(D52="C",7-SUM(AM52:AP52))))
&lt;0,0,
IF(D52="A",13-SUM(AM52:AP52),IF(D52="B",11-SUM(AM52:AP52),IF(D52="C",7-SUM(AM52:AP52)))))
*AD52/C52,0)
*C52
=0,0,
ROUNDUP(
IF(
IF(D52="A",13-SUM(AM52:AP52),IF(D52="B",11-SUM(AM52:AP52),IF(D52="C",7-SUM(AM52:AP52))))
&lt;0,0,
IF(D52="A",13-SUM(AM52:AP52),IF(D52="B",11-SUM(AM52:AP52),IF(D52="C",7-SUM(AM52:AP52)))))
*AD52/C52,0)
*C52)
)</f>
        <v>0</v>
      </c>
      <c r="AY52" s="4">
        <f>IF(OR(AND(Tabela1[[#This Row],[GRUPO | ITEM]]="PALHETAS",MID(Tabela1[[#This Row],[ITEM]],1,5)&lt;&gt;"YN-PC"),AND(Tabela1[[#This Row],[GRUPO | ITEM]]="PALHETAS",MID(Tabela1[[#This Row],[ITEM]],1,5)&lt;&gt;"YN-PF"))=TRUE,0,
IF(
ROUNDUP(
IF(
IF(D52="A",13-SUM(AR52:AU52),IF(D52="B",11-SUM(AR52:AU52),IF(D52="C",7-SUM(AR52:AU52))))
&lt;0,0,
IF(D52="A",13-SUM(AR52:AU52),IF(D52="B",11-SUM(AR52:AU52),IF(D52="C",7-SUM(AR52:AU52)))))
*AE52/C52,0)
*C52
=0,0,
ROUNDUP(
IF(
IF(D52="A",13-SUM(AR52:AU52),IF(D52="B",11-SUM(AR52:AU52),IF(D52="C",7-SUM(AR52:AU52))))
&lt;0,0,
IF(D52="A",13-SUM(AR52:AU52),IF(D52="B",11-SUM(AR52:AU52),IF(D52="C",7-SUM(AR52:AU52)))))
*AE52/C52,0)
*C52)
)</f>
        <v>3000</v>
      </c>
      <c r="AZ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+IFERROR(BA52*C52,0),
IFERROR(AVERAGEIF(Tabela1[[#This Row],[COMPRA PADRÃO]:[COMPRA &gt;30%]],"&gt;"&amp;0,Tabela1[[#This Row],[COMPRA PADRÃO]:[COMPRA &gt;30%]]),
0))/Tabela1[[#This Row],[U/CX]],0)*Tabela1[[#This Row],[U/CX]]</f>
        <v>3000</v>
      </c>
      <c r="BA52" s="33"/>
      <c r="BB52" s="33"/>
      <c r="BC52" s="44" t="s">
        <v>1436</v>
      </c>
      <c r="BD52" s="41">
        <v>147.9245283018868</v>
      </c>
      <c r="BE52" s="42">
        <v>22188.67924528302</v>
      </c>
      <c r="BF52" s="42">
        <v>29289.056603773584</v>
      </c>
      <c r="BG52" s="42">
        <v>50170</v>
      </c>
      <c r="BH52" s="43">
        <v>0</v>
      </c>
    </row>
    <row r="53" spans="1:60" x14ac:dyDescent="0.2">
      <c r="A53" s="4" t="s">
        <v>15</v>
      </c>
      <c r="B53" s="4" t="s">
        <v>71</v>
      </c>
      <c r="C53" s="4">
        <v>250</v>
      </c>
      <c r="D53" s="4" t="s">
        <v>17</v>
      </c>
      <c r="E53" s="5">
        <v>870</v>
      </c>
      <c r="F53" s="4">
        <v>1250</v>
      </c>
      <c r="G53" s="4">
        <v>1250</v>
      </c>
      <c r="H53" s="4">
        <v>370</v>
      </c>
      <c r="I53" s="4">
        <v>780</v>
      </c>
      <c r="J53" s="4">
        <v>1150</v>
      </c>
      <c r="K53" s="4">
        <v>550</v>
      </c>
      <c r="L53" s="4">
        <v>1300</v>
      </c>
      <c r="M53" s="4">
        <v>980</v>
      </c>
      <c r="N53" s="4">
        <v>1290</v>
      </c>
      <c r="O53" s="4">
        <v>650</v>
      </c>
      <c r="P53" s="4">
        <v>1290</v>
      </c>
      <c r="Q53" s="13">
        <v>0.89002557544757033</v>
      </c>
      <c r="R53" s="16">
        <v>1.2787723785166241</v>
      </c>
      <c r="S53" s="16">
        <v>1.2787723785166241</v>
      </c>
      <c r="T53" s="16">
        <v>0.37851662404092073</v>
      </c>
      <c r="U53" s="16">
        <v>0.79795396419437337</v>
      </c>
      <c r="V53" s="16">
        <v>1.1764705882352942</v>
      </c>
      <c r="W53" s="16">
        <v>0.5626598465473146</v>
      </c>
      <c r="X53" s="16">
        <v>1.329923273657289</v>
      </c>
      <c r="Y53" s="16">
        <v>1.0025575447570332</v>
      </c>
      <c r="Z53" s="16">
        <v>1.3196930946291561</v>
      </c>
      <c r="AA53" s="16">
        <v>0.66496163682864451</v>
      </c>
      <c r="AB53" s="17">
        <v>1.3196930946291561</v>
      </c>
      <c r="AC53" s="15">
        <v>65785</v>
      </c>
      <c r="AD53" s="14">
        <v>977.5</v>
      </c>
      <c r="AE53" s="14">
        <v>977.5</v>
      </c>
      <c r="AF53" s="5">
        <v>1</v>
      </c>
      <c r="AG53" s="6">
        <v>568</v>
      </c>
      <c r="AH53" s="4">
        <v>0</v>
      </c>
      <c r="AI53" s="23">
        <v>568</v>
      </c>
      <c r="AJ53" s="4">
        <v>7250</v>
      </c>
      <c r="AK53" s="4">
        <v>0</v>
      </c>
      <c r="AL53" s="24">
        <v>7250</v>
      </c>
      <c r="AM53" s="7">
        <v>0.58107416879795393</v>
      </c>
      <c r="AN53" s="7">
        <v>0</v>
      </c>
      <c r="AO53" s="8">
        <v>7.4168797953964196</v>
      </c>
      <c r="AP53" s="9">
        <v>0</v>
      </c>
      <c r="AQ53" s="25">
        <v>7.9979539641943731</v>
      </c>
      <c r="AR53" s="18">
        <v>0.58107416879795393</v>
      </c>
      <c r="AS53" s="7">
        <v>0</v>
      </c>
      <c r="AT53" s="8">
        <v>7.4168797953964196</v>
      </c>
      <c r="AU53" s="9">
        <v>0</v>
      </c>
      <c r="AV53" s="10">
        <v>7.9979539641943731</v>
      </c>
      <c r="AW53" s="22">
        <f t="shared" si="0"/>
        <v>3.0690537084398977</v>
      </c>
      <c r="AX53" s="5">
        <f>IF(OR(AND(Tabela1[[#This Row],[GRUPO | ITEM]]="PALHETAS",MID(Tabela1[[#This Row],[ITEM]],1,5)&lt;&gt;"YN-PC"),AND(Tabela1[[#This Row],[GRUPO | ITEM]]="PALHETAS",MID(Tabela1[[#This Row],[ITEM]],1,5)&lt;&gt;"YN-PF"))=TRUE,0,
IF(
ROUNDUP(
IF(
IF(D53="A",13-SUM(AM53:AP53),IF(D53="B",11-SUM(AM53:AP53),IF(D53="C",7-SUM(AM53:AP53))))
&lt;0,0,
IF(D53="A",13-SUM(AM53:AP53),IF(D53="B",11-SUM(AM53:AP53),IF(D53="C",7-SUM(AM53:AP53)))))
*AD53/C53,0)
*C53
=0,0,
ROUNDUP(
IF(
IF(D53="A",13-SUM(AM53:AP53),IF(D53="B",11-SUM(AM53:AP53),IF(D53="C",7-SUM(AM53:AP53))))
&lt;0,0,
IF(D53="A",13-SUM(AM53:AP53),IF(D53="B",11-SUM(AM53:AP53),IF(D53="C",7-SUM(AM53:AP53)))))
*AD53/C53,0)
*C53)
)</f>
        <v>3000</v>
      </c>
      <c r="AY53" s="4">
        <f>IF(OR(AND(Tabela1[[#This Row],[GRUPO | ITEM]]="PALHETAS",MID(Tabela1[[#This Row],[ITEM]],1,5)&lt;&gt;"YN-PC"),AND(Tabela1[[#This Row],[GRUPO | ITEM]]="PALHETAS",MID(Tabela1[[#This Row],[ITEM]],1,5)&lt;&gt;"YN-PF"))=TRUE,0,
IF(
ROUNDUP(
IF(
IF(D53="A",13-SUM(AR53:AU53),IF(D53="B",11-SUM(AR53:AU53),IF(D53="C",7-SUM(AR53:AU53))))
&lt;0,0,
IF(D53="A",13-SUM(AR53:AU53),IF(D53="B",11-SUM(AR53:AU53),IF(D53="C",7-SUM(AR53:AU53)))))
*AE53/C53,0)
*C53
=0,0,
ROUNDUP(
IF(
IF(D53="A",13-SUM(AR53:AU53),IF(D53="B",11-SUM(AR53:AU53),IF(D53="C",7-SUM(AR53:AU53))))
&lt;0,0,
IF(D53="A",13-SUM(AR53:AU53),IF(D53="B",11-SUM(AR53:AU53),IF(D53="C",7-SUM(AR53:AU53)))))
*AE53/C53,0)
*C53)
)</f>
        <v>3000</v>
      </c>
      <c r="AZ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+IFERROR(BA53*C53,0),
IFERROR(AVERAGEIF(Tabela1[[#This Row],[COMPRA PADRÃO]:[COMPRA &gt;30%]],"&gt;"&amp;0,Tabela1[[#This Row],[COMPRA PADRÃO]:[COMPRA &gt;30%]]),
0))/Tabela1[[#This Row],[U/CX]],0)*Tabela1[[#This Row],[U/CX]]</f>
        <v>3000</v>
      </c>
      <c r="BA53" s="19"/>
      <c r="BB53" s="19"/>
      <c r="BC53" s="5" t="s">
        <v>1436</v>
      </c>
      <c r="BD53" s="41">
        <v>44.264150943396224</v>
      </c>
      <c r="BE53" s="42">
        <v>6639.6226415094334</v>
      </c>
      <c r="BF53" s="42">
        <v>8764.3018867924529</v>
      </c>
      <c r="BG53" s="42">
        <v>7818</v>
      </c>
      <c r="BH53" s="43">
        <v>7500</v>
      </c>
    </row>
    <row r="54" spans="1:60" x14ac:dyDescent="0.2">
      <c r="A54" s="4" t="s">
        <v>120</v>
      </c>
      <c r="B54" s="4" t="s">
        <v>491</v>
      </c>
      <c r="C54" s="4">
        <v>40</v>
      </c>
      <c r="D54" s="4" t="s">
        <v>20</v>
      </c>
      <c r="E54" s="5">
        <v>1200</v>
      </c>
      <c r="F54" s="4">
        <v>2700</v>
      </c>
      <c r="G54" s="4">
        <v>1471</v>
      </c>
      <c r="H54" s="4">
        <v>2600</v>
      </c>
      <c r="I54" s="4">
        <v>630</v>
      </c>
      <c r="J54" s="4">
        <v>2160</v>
      </c>
      <c r="K54" s="4">
        <v>160</v>
      </c>
      <c r="L54" s="4">
        <v>1880</v>
      </c>
      <c r="M54" s="4">
        <v>1100</v>
      </c>
      <c r="N54" s="4">
        <v>1050</v>
      </c>
      <c r="O54" s="4">
        <v>1280</v>
      </c>
      <c r="P54" s="4">
        <v>2260</v>
      </c>
      <c r="Q54" s="13">
        <v>0.77875723324860735</v>
      </c>
      <c r="R54" s="16">
        <v>1.7522037748093666</v>
      </c>
      <c r="S54" s="16">
        <v>0.95462657509058457</v>
      </c>
      <c r="T54" s="16">
        <v>1.6873073387053159</v>
      </c>
      <c r="U54" s="16">
        <v>0.40884754745551888</v>
      </c>
      <c r="V54" s="16">
        <v>1.4017630198474933</v>
      </c>
      <c r="W54" s="16">
        <v>0.10383429776648098</v>
      </c>
      <c r="X54" s="16">
        <v>1.2200529987561515</v>
      </c>
      <c r="Y54" s="16">
        <v>0.71386079714455675</v>
      </c>
      <c r="Z54" s="16">
        <v>0.6814125790925315</v>
      </c>
      <c r="AA54" s="16">
        <v>0.83067438213184785</v>
      </c>
      <c r="AB54" s="17">
        <v>1.466659455951544</v>
      </c>
      <c r="AC54" s="15">
        <v>542916.31999999995</v>
      </c>
      <c r="AD54" s="14">
        <v>1540.9166666666667</v>
      </c>
      <c r="AE54" s="14">
        <v>1666.4545454545455</v>
      </c>
      <c r="AF54" s="5">
        <v>30</v>
      </c>
      <c r="AG54" s="6">
        <v>4050</v>
      </c>
      <c r="AH54" s="4">
        <v>7720</v>
      </c>
      <c r="AI54" s="23">
        <v>11770</v>
      </c>
      <c r="AJ54" s="4">
        <v>3800</v>
      </c>
      <c r="AK54" s="4">
        <v>2480</v>
      </c>
      <c r="AL54" s="24">
        <v>6280</v>
      </c>
      <c r="AM54" s="7">
        <v>2.6283056622140499</v>
      </c>
      <c r="AN54" s="7">
        <v>5.0100048672327073</v>
      </c>
      <c r="AO54" s="8">
        <v>2.4660645719539236</v>
      </c>
      <c r="AP54" s="9">
        <v>1.6094316153804553</v>
      </c>
      <c r="AQ54" s="25">
        <v>11.713806716781136</v>
      </c>
      <c r="AR54" s="18">
        <v>2.4303093120942663</v>
      </c>
      <c r="AS54" s="7">
        <v>4.632589602313022</v>
      </c>
      <c r="AT54" s="8">
        <v>2.2802902187551144</v>
      </c>
      <c r="AU54" s="9">
        <v>1.4881894059243903</v>
      </c>
      <c r="AV54" s="10">
        <v>10.831378539086792</v>
      </c>
      <c r="AW54" s="22">
        <f t="shared" si="0"/>
        <v>1.7709206775113198</v>
      </c>
      <c r="AX54" s="5">
        <f>IF(OR(AND(Tabela1[[#This Row],[GRUPO | ITEM]]="PALHETAS",MID(Tabela1[[#This Row],[ITEM]],1,5)&lt;&gt;"YN-PC"),AND(Tabela1[[#This Row],[GRUPO | ITEM]]="PALHETAS",MID(Tabela1[[#This Row],[ITEM]],1,5)&lt;&gt;"YN-PF"))=TRUE,0,
IF(
ROUNDUP(
IF(
IF(D54="A",13-SUM(AM54:AP54),IF(D54="B",11-SUM(AM54:AP54),IF(D54="C",7-SUM(AM54:AP54))))
&lt;0,0,
IF(D54="A",13-SUM(AM54:AP54),IF(D54="B",11-SUM(AM54:AP54),IF(D54="C",7-SUM(AM54:AP54)))))
*AD54/C54,0)
*C54
=0,0,
ROUNDUP(
IF(
IF(D54="A",13-SUM(AM54:AP54),IF(D54="B",11-SUM(AM54:AP54),IF(D54="C",7-SUM(AM54:AP54))))
&lt;0,0,
IF(D54="A",13-SUM(AM54:AP54),IF(D54="B",11-SUM(AM54:AP54),IF(D54="C",7-SUM(AM54:AP54)))))
*AD54/C54,0)
*C54)
)</f>
        <v>2000</v>
      </c>
      <c r="AY54" s="4">
        <f>IF(OR(AND(Tabela1[[#This Row],[GRUPO | ITEM]]="PALHETAS",MID(Tabela1[[#This Row],[ITEM]],1,5)&lt;&gt;"YN-PC"),AND(Tabela1[[#This Row],[GRUPO | ITEM]]="PALHETAS",MID(Tabela1[[#This Row],[ITEM]],1,5)&lt;&gt;"YN-PF"))=TRUE,0,
IF(
ROUNDUP(
IF(
IF(D54="A",13-SUM(AR54:AU54),IF(D54="B",11-SUM(AR54:AU54),IF(D54="C",7-SUM(AR54:AU54))))
&lt;0,0,
IF(D54="A",13-SUM(AR54:AU54),IF(D54="B",11-SUM(AR54:AU54),IF(D54="C",7-SUM(AR54:AU54)))))
*AE54/C54,0)
*C54
=0,0,
ROUNDUP(
IF(
IF(D54="A",13-SUM(AR54:AU54),IF(D54="B",11-SUM(AR54:AU54),IF(D54="C",7-SUM(AR54:AU54))))
&lt;0,0,
IF(D54="A",13-SUM(AR54:AU54),IF(D54="B",11-SUM(AR54:AU54),IF(D54="C",7-SUM(AR54:AU54)))))
*AE54/C54,0)
*C54)
)</f>
        <v>3640</v>
      </c>
      <c r="AZ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+IFERROR(BA54*C54,0),
IFERROR(AVERAGEIF(Tabela1[[#This Row],[COMPRA PADRÃO]:[COMPRA &gt;30%]],"&gt;"&amp;0,Tabela1[[#This Row],[COMPRA PADRÃO]:[COMPRA &gt;30%]]),
0))/Tabela1[[#This Row],[U/CX]],0)*Tabela1[[#This Row],[U/CX]]</f>
        <v>2840</v>
      </c>
      <c r="BA54" s="19"/>
      <c r="BB54" s="19"/>
      <c r="BC54" s="5" t="s">
        <v>1436</v>
      </c>
      <c r="BD54" s="41">
        <v>69.777358490566044</v>
      </c>
      <c r="BE54" s="42">
        <v>10466.603773584906</v>
      </c>
      <c r="BF54" s="42">
        <v>19956.324528301888</v>
      </c>
      <c r="BG54" s="42">
        <v>18050</v>
      </c>
      <c r="BH54" s="43">
        <v>12360</v>
      </c>
    </row>
    <row r="55" spans="1:60" x14ac:dyDescent="0.2">
      <c r="A55" s="4" t="s">
        <v>199</v>
      </c>
      <c r="B55" s="4" t="s">
        <v>393</v>
      </c>
      <c r="C55" s="4">
        <v>15</v>
      </c>
      <c r="D55" s="4" t="s">
        <v>20</v>
      </c>
      <c r="E55" s="5">
        <v>1620</v>
      </c>
      <c r="F55" s="4">
        <v>1500</v>
      </c>
      <c r="G55" s="4">
        <v>1830</v>
      </c>
      <c r="H55" s="4">
        <v>1215</v>
      </c>
      <c r="I55" s="4">
        <v>1395</v>
      </c>
      <c r="J55" s="4">
        <v>1095</v>
      </c>
      <c r="K55" s="4">
        <v>390</v>
      </c>
      <c r="L55" s="4">
        <v>825</v>
      </c>
      <c r="M55" s="4">
        <v>1260</v>
      </c>
      <c r="N55" s="4">
        <v>1260</v>
      </c>
      <c r="O55" s="4">
        <v>1620</v>
      </c>
      <c r="P55" s="4">
        <v>1155</v>
      </c>
      <c r="Q55" s="13">
        <v>1.2818991097922849</v>
      </c>
      <c r="R55" s="16">
        <v>1.1869436201780414</v>
      </c>
      <c r="S55" s="16">
        <v>1.4480712166172107</v>
      </c>
      <c r="T55" s="16">
        <v>0.96142433234421365</v>
      </c>
      <c r="U55" s="16">
        <v>1.1038575667655786</v>
      </c>
      <c r="V55" s="16">
        <v>0.86646884272997038</v>
      </c>
      <c r="W55" s="16">
        <v>0.3086053412462908</v>
      </c>
      <c r="X55" s="16">
        <v>0.65281899109792285</v>
      </c>
      <c r="Y55" s="16">
        <v>0.9970326409495549</v>
      </c>
      <c r="Z55" s="16">
        <v>0.9970326409495549</v>
      </c>
      <c r="AA55" s="16">
        <v>1.2818991097922849</v>
      </c>
      <c r="AB55" s="17">
        <v>0.91394658753709201</v>
      </c>
      <c r="AC55" s="15">
        <v>233490.75</v>
      </c>
      <c r="AD55" s="14">
        <v>1263.75</v>
      </c>
      <c r="AE55" s="14">
        <v>1263.75</v>
      </c>
      <c r="AF55" s="5">
        <v>6</v>
      </c>
      <c r="AG55" s="6">
        <v>1935</v>
      </c>
      <c r="AH55" s="4">
        <v>6750</v>
      </c>
      <c r="AI55" s="23">
        <v>8685</v>
      </c>
      <c r="AJ55" s="4">
        <v>2055</v>
      </c>
      <c r="AK55" s="4">
        <v>2865</v>
      </c>
      <c r="AL55" s="24">
        <v>4920</v>
      </c>
      <c r="AM55" s="7">
        <v>1.5311572700296736</v>
      </c>
      <c r="AN55" s="7">
        <v>5.3412462908011866</v>
      </c>
      <c r="AO55" s="8">
        <v>1.6261127596439169</v>
      </c>
      <c r="AP55" s="9">
        <v>2.2670623145400595</v>
      </c>
      <c r="AQ55" s="25">
        <v>10.765578635014837</v>
      </c>
      <c r="AR55" s="18">
        <v>1.5311572700296736</v>
      </c>
      <c r="AS55" s="7">
        <v>5.3412462908011866</v>
      </c>
      <c r="AT55" s="8">
        <v>1.6261127596439169</v>
      </c>
      <c r="AU55" s="9">
        <v>2.2670623145400595</v>
      </c>
      <c r="AV55" s="10">
        <v>10.765578635014837</v>
      </c>
      <c r="AW55" s="22">
        <f t="shared" si="0"/>
        <v>2.2433234421364987</v>
      </c>
      <c r="AX55" s="5">
        <f>IF(OR(AND(Tabela1[[#This Row],[GRUPO | ITEM]]="PALHETAS",MID(Tabela1[[#This Row],[ITEM]],1,5)&lt;&gt;"YN-PC"),AND(Tabela1[[#This Row],[GRUPO | ITEM]]="PALHETAS",MID(Tabela1[[#This Row],[ITEM]],1,5)&lt;&gt;"YN-PF"))=TRUE,0,
IF(
ROUNDUP(
IF(
IF(D55="A",13-SUM(AM55:AP55),IF(D55="B",11-SUM(AM55:AP55),IF(D55="C",7-SUM(AM55:AP55))))
&lt;0,0,
IF(D55="A",13-SUM(AM55:AP55),IF(D55="B",11-SUM(AM55:AP55),IF(D55="C",7-SUM(AM55:AP55)))))
*AD55/C55,0)
*C55
=0,0,
ROUNDUP(
IF(
IF(D55="A",13-SUM(AM55:AP55),IF(D55="B",11-SUM(AM55:AP55),IF(D55="C",7-SUM(AM55:AP55))))
&lt;0,0,
IF(D55="A",13-SUM(AM55:AP55),IF(D55="B",11-SUM(AM55:AP55),IF(D55="C",7-SUM(AM55:AP55)))))
*AD55/C55,0)
*C55)
)</f>
        <v>2835</v>
      </c>
      <c r="AY55" s="4">
        <f>IF(OR(AND(Tabela1[[#This Row],[GRUPO | ITEM]]="PALHETAS",MID(Tabela1[[#This Row],[ITEM]],1,5)&lt;&gt;"YN-PC"),AND(Tabela1[[#This Row],[GRUPO | ITEM]]="PALHETAS",MID(Tabela1[[#This Row],[ITEM]],1,5)&lt;&gt;"YN-PF"))=TRUE,0,
IF(
ROUNDUP(
IF(
IF(D55="A",13-SUM(AR55:AU55),IF(D55="B",11-SUM(AR55:AU55),IF(D55="C",7-SUM(AR55:AU55))))
&lt;0,0,
IF(D55="A",13-SUM(AR55:AU55),IF(D55="B",11-SUM(AR55:AU55),IF(D55="C",7-SUM(AR55:AU55)))))
*AE55/C55,0)
*C55
=0,0,
ROUNDUP(
IF(
IF(D55="A",13-SUM(AR55:AU55),IF(D55="B",11-SUM(AR55:AU55),IF(D55="C",7-SUM(AR55:AU55))))
&lt;0,0,
IF(D55="A",13-SUM(AR55:AU55),IF(D55="B",11-SUM(AR55:AU55),IF(D55="C",7-SUM(AR55:AU55)))))
*AE55/C55,0)
*C55)
)</f>
        <v>2835</v>
      </c>
      <c r="AZ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+IFERROR(BA55*C55,0),
IFERROR(AVERAGEIF(Tabela1[[#This Row],[COMPRA PADRÃO]:[COMPRA &gt;30%]],"&gt;"&amp;0,Tabela1[[#This Row],[COMPRA PADRÃO]:[COMPRA &gt;30%]]),
0))/Tabela1[[#This Row],[U/CX]],0)*Tabela1[[#This Row],[U/CX]]</f>
        <v>2835</v>
      </c>
      <c r="BA55" s="19"/>
      <c r="BB55" s="19"/>
      <c r="BC55" s="5" t="s">
        <v>1436</v>
      </c>
      <c r="BD55" s="41">
        <v>57.226415094339622</v>
      </c>
      <c r="BE55" s="42">
        <v>8583.9622641509432</v>
      </c>
      <c r="BF55" s="42">
        <v>16366.754716981131</v>
      </c>
      <c r="BG55" s="42">
        <v>13605</v>
      </c>
      <c r="BH55" s="43">
        <v>11340</v>
      </c>
    </row>
    <row r="56" spans="1:60" x14ac:dyDescent="0.2">
      <c r="A56" s="4" t="s">
        <v>264</v>
      </c>
      <c r="B56" s="4" t="s">
        <v>1403</v>
      </c>
      <c r="C56" s="4">
        <v>100</v>
      </c>
      <c r="D56" s="4" t="s">
        <v>83</v>
      </c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>
        <v>396</v>
      </c>
      <c r="Q56" s="13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7">
        <v>1</v>
      </c>
      <c r="AC56" s="15">
        <v>4100.88</v>
      </c>
      <c r="AD56" s="14">
        <v>396</v>
      </c>
      <c r="AE56" s="14">
        <v>396</v>
      </c>
      <c r="AF56" s="5">
        <v>0</v>
      </c>
      <c r="AG56" s="6">
        <v>0</v>
      </c>
      <c r="AH56" s="4">
        <v>0</v>
      </c>
      <c r="AI56" s="23">
        <v>0</v>
      </c>
      <c r="AJ56" s="4">
        <v>0</v>
      </c>
      <c r="AK56" s="4">
        <v>0</v>
      </c>
      <c r="AL56" s="24">
        <v>0</v>
      </c>
      <c r="AM56" s="7">
        <v>0</v>
      </c>
      <c r="AN56" s="7">
        <v>0</v>
      </c>
      <c r="AO56" s="8">
        <v>0</v>
      </c>
      <c r="AP56" s="9">
        <v>0</v>
      </c>
      <c r="AQ56" s="25">
        <v>0</v>
      </c>
      <c r="AR56" s="18">
        <v>0</v>
      </c>
      <c r="AS56" s="7">
        <v>0</v>
      </c>
      <c r="AT56" s="8">
        <v>0</v>
      </c>
      <c r="AU56" s="9">
        <v>0</v>
      </c>
      <c r="AV56" s="10">
        <v>0</v>
      </c>
      <c r="AW56" s="22">
        <f t="shared" si="0"/>
        <v>7.8282828282828278</v>
      </c>
      <c r="AX56" s="5">
        <f>IF(OR(AND(Tabela1[[#This Row],[GRUPO | ITEM]]="PALHETAS",MID(Tabela1[[#This Row],[ITEM]],1,5)&lt;&gt;"YN-PC"),AND(Tabela1[[#This Row],[GRUPO | ITEM]]="PALHETAS",MID(Tabela1[[#This Row],[ITEM]],1,5)&lt;&gt;"YN-PF"))=TRUE,0,
IF(
ROUNDUP(
IF(
IF(D56="A",13-SUM(AM56:AP56),IF(D56="B",11-SUM(AM56:AP56),IF(D56="C",7-SUM(AM56:AP56))))
&lt;0,0,
IF(D56="A",13-SUM(AM56:AP56),IF(D56="B",11-SUM(AM56:AP56),IF(D56="C",7-SUM(AM56:AP56)))))
*AD56/C56,0)
*C56
=0,0,
ROUNDUP(
IF(
IF(D56="A",13-SUM(AM56:AP56),IF(D56="B",11-SUM(AM56:AP56),IF(D56="C",7-SUM(AM56:AP56))))
&lt;0,0,
IF(D56="A",13-SUM(AM56:AP56),IF(D56="B",11-SUM(AM56:AP56),IF(D56="C",7-SUM(AM56:AP56)))))
*AD56/C56,0)
*C56)
)</f>
        <v>2800</v>
      </c>
      <c r="AY56" s="4">
        <f>IF(OR(AND(Tabela1[[#This Row],[GRUPO | ITEM]]="PALHETAS",MID(Tabela1[[#This Row],[ITEM]],1,5)&lt;&gt;"YN-PC"),AND(Tabela1[[#This Row],[GRUPO | ITEM]]="PALHETAS",MID(Tabela1[[#This Row],[ITEM]],1,5)&lt;&gt;"YN-PF"))=TRUE,0,
IF(
ROUNDUP(
IF(
IF(D56="A",13-SUM(AR56:AU56),IF(D56="B",11-SUM(AR56:AU56),IF(D56="C",7-SUM(AR56:AU56))))
&lt;0,0,
IF(D56="A",13-SUM(AR56:AU56),IF(D56="B",11-SUM(AR56:AU56),IF(D56="C",7-SUM(AR56:AU56)))))
*AE56/C56,0)
*C56
=0,0,
ROUNDUP(
IF(
IF(D56="A",13-SUM(AR56:AU56),IF(D56="B",11-SUM(AR56:AU56),IF(D56="C",7-SUM(AR56:AU56))))
&lt;0,0,
IF(D56="A",13-SUM(AR56:AU56),IF(D56="B",11-SUM(AR56:AU56),IF(D56="C",7-SUM(AR56:AU56)))))
*AE56/C56,0)
*C56)
)</f>
        <v>2800</v>
      </c>
      <c r="AZ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+IFERROR(BA56*C56,0),
IFERROR(AVERAGEIF(Tabela1[[#This Row],[COMPRA PADRÃO]:[COMPRA &gt;30%]],"&gt;"&amp;0,Tabela1[[#This Row],[COMPRA PADRÃO]:[COMPRA &gt;30%]]),
0))/Tabela1[[#This Row],[U/CX]],0)*Tabela1[[#This Row],[U/CX]]</f>
        <v>3100</v>
      </c>
      <c r="BA56" s="19">
        <v>3</v>
      </c>
      <c r="BB56" s="19"/>
      <c r="BC56" s="5" t="s">
        <v>1436</v>
      </c>
      <c r="BD56" s="41">
        <v>1.4943396226415093</v>
      </c>
      <c r="BE56" s="42">
        <v>224.15094339622641</v>
      </c>
      <c r="BF56" s="42">
        <v>98.62641509433962</v>
      </c>
      <c r="BG56" s="42">
        <v>0</v>
      </c>
      <c r="BH56" s="43">
        <v>300</v>
      </c>
    </row>
    <row r="57" spans="1:60" x14ac:dyDescent="0.2">
      <c r="A57" s="4" t="s">
        <v>40</v>
      </c>
      <c r="B57" s="4" t="s">
        <v>153</v>
      </c>
      <c r="C57" s="4">
        <v>200</v>
      </c>
      <c r="D57" s="4" t="s">
        <v>17</v>
      </c>
      <c r="E57" s="5">
        <v>2200</v>
      </c>
      <c r="F57" s="4">
        <v>4250</v>
      </c>
      <c r="G57" s="4">
        <v>5250</v>
      </c>
      <c r="H57" s="4">
        <v>3550</v>
      </c>
      <c r="I57" s="4">
        <v>1750</v>
      </c>
      <c r="J57" s="4">
        <v>6500</v>
      </c>
      <c r="K57" s="4">
        <v>200</v>
      </c>
      <c r="L57" s="4">
        <v>8400</v>
      </c>
      <c r="M57" s="4">
        <v>2200</v>
      </c>
      <c r="N57" s="4">
        <v>2800</v>
      </c>
      <c r="O57" s="4">
        <v>2850</v>
      </c>
      <c r="P57" s="4">
        <v>3750</v>
      </c>
      <c r="Q57" s="13">
        <v>0.60411899313501149</v>
      </c>
      <c r="R57" s="16">
        <v>1.1670480549199085</v>
      </c>
      <c r="S57" s="16">
        <v>1.4416475972540046</v>
      </c>
      <c r="T57" s="16">
        <v>0.97482837528604127</v>
      </c>
      <c r="U57" s="16">
        <v>0.4805491990846682</v>
      </c>
      <c r="V57" s="16">
        <v>1.7848970251716247</v>
      </c>
      <c r="W57" s="16">
        <v>5.4919908466819226E-2</v>
      </c>
      <c r="X57" s="16">
        <v>2.3066361556064074</v>
      </c>
      <c r="Y57" s="16">
        <v>0.60411899313501149</v>
      </c>
      <c r="Z57" s="16">
        <v>0.76887871853546919</v>
      </c>
      <c r="AA57" s="16">
        <v>0.78260869565217395</v>
      </c>
      <c r="AB57" s="17">
        <v>1.0297482837528604</v>
      </c>
      <c r="AC57" s="15">
        <v>97053.5</v>
      </c>
      <c r="AD57" s="14">
        <v>3641.6666666666665</v>
      </c>
      <c r="AE57" s="14">
        <v>3954.5454545454545</v>
      </c>
      <c r="AF57" s="5">
        <v>4</v>
      </c>
      <c r="AG57" s="6">
        <v>33583</v>
      </c>
      <c r="AH57" s="4">
        <v>0</v>
      </c>
      <c r="AI57" s="23">
        <v>33583</v>
      </c>
      <c r="AJ57" s="4">
        <v>2600</v>
      </c>
      <c r="AK57" s="4">
        <v>3000</v>
      </c>
      <c r="AL57" s="24">
        <v>5600</v>
      </c>
      <c r="AM57" s="7">
        <v>9.2218764302059508</v>
      </c>
      <c r="AN57" s="7">
        <v>0</v>
      </c>
      <c r="AO57" s="8">
        <v>0.71395881006864992</v>
      </c>
      <c r="AP57" s="9">
        <v>0.82379862700228834</v>
      </c>
      <c r="AQ57" s="25">
        <v>10.759633867276889</v>
      </c>
      <c r="AR57" s="18">
        <v>8.4922528735632188</v>
      </c>
      <c r="AS57" s="7">
        <v>0</v>
      </c>
      <c r="AT57" s="8">
        <v>0.65747126436781611</v>
      </c>
      <c r="AU57" s="9">
        <v>0.75862068965517238</v>
      </c>
      <c r="AV57" s="10">
        <v>9.9083448275862072</v>
      </c>
      <c r="AW57" s="22">
        <f t="shared" si="0"/>
        <v>0.73720953425750479</v>
      </c>
      <c r="AX57" s="5">
        <f>IF(OR(AND(Tabela1[[#This Row],[GRUPO | ITEM]]="PALHETAS",MID(Tabela1[[#This Row],[ITEM]],1,5)&lt;&gt;"YN-PC"),AND(Tabela1[[#This Row],[GRUPO | ITEM]]="PALHETAS",MID(Tabela1[[#This Row],[ITEM]],1,5)&lt;&gt;"YN-PF"))=TRUE,0,
IF(
ROUNDUP(
IF(
IF(D57="A",13-SUM(AM57:AP57),IF(D57="B",11-SUM(AM57:AP57),IF(D57="C",7-SUM(AM57:AP57))))
&lt;0,0,
IF(D57="A",13-SUM(AM57:AP57),IF(D57="B",11-SUM(AM57:AP57),IF(D57="C",7-SUM(AM57:AP57)))))
*AD57/C57,0)
*C57
=0,0,
ROUNDUP(
IF(
IF(D57="A",13-SUM(AM57:AP57),IF(D57="B",11-SUM(AM57:AP57),IF(D57="C",7-SUM(AM57:AP57))))
&lt;0,0,
IF(D57="A",13-SUM(AM57:AP57),IF(D57="B",11-SUM(AM57:AP57),IF(D57="C",7-SUM(AM57:AP57)))))
*AD57/C57,0)
*C57)
)</f>
        <v>1000</v>
      </c>
      <c r="AY57" s="4">
        <f>IF(OR(AND(Tabela1[[#This Row],[GRUPO | ITEM]]="PALHETAS",MID(Tabela1[[#This Row],[ITEM]],1,5)&lt;&gt;"YN-PC"),AND(Tabela1[[#This Row],[GRUPO | ITEM]]="PALHETAS",MID(Tabela1[[#This Row],[ITEM]],1,5)&lt;&gt;"YN-PF"))=TRUE,0,
IF(
ROUNDUP(
IF(
IF(D57="A",13-SUM(AR57:AU57),IF(D57="B",11-SUM(AR57:AU57),IF(D57="C",7-SUM(AR57:AU57))))
&lt;0,0,
IF(D57="A",13-SUM(AR57:AU57),IF(D57="B",11-SUM(AR57:AU57),IF(D57="C",7-SUM(AR57:AU57)))))
*AE57/C57,0)
*C57
=0,0,
ROUNDUP(
IF(
IF(D57="A",13-SUM(AR57:AU57),IF(D57="B",11-SUM(AR57:AU57),IF(D57="C",7-SUM(AR57:AU57))))
&lt;0,0,
IF(D57="A",13-SUM(AR57:AU57),IF(D57="B",11-SUM(AR57:AU57),IF(D57="C",7-SUM(AR57:AU57)))))
*AE57/C57,0)
*C57)
)</f>
        <v>4400</v>
      </c>
      <c r="AZ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+IFERROR(BA57*C57,0),
IFERROR(AVERAGEIF(Tabela1[[#This Row],[COMPRA PADRÃO]:[COMPRA &gt;30%]],"&gt;"&amp;0,Tabela1[[#This Row],[COMPRA PADRÃO]:[COMPRA &gt;30%]]),
0))/Tabela1[[#This Row],[U/CX]],0)*Tabela1[[#This Row],[U/CX]]</f>
        <v>2800</v>
      </c>
      <c r="BA57" s="19"/>
      <c r="BB57" s="19"/>
      <c r="BC57" s="5" t="s">
        <v>1436</v>
      </c>
      <c r="BD57" s="41">
        <v>164.90566037735849</v>
      </c>
      <c r="BE57" s="42">
        <v>24735.849056603773</v>
      </c>
      <c r="BF57" s="42">
        <v>32651.32075471698</v>
      </c>
      <c r="BG57" s="42">
        <v>39183</v>
      </c>
      <c r="BH57" s="43">
        <v>18200</v>
      </c>
    </row>
    <row r="58" spans="1:60" x14ac:dyDescent="0.2">
      <c r="A58" s="4" t="s">
        <v>40</v>
      </c>
      <c r="B58" s="4" t="s">
        <v>742</v>
      </c>
      <c r="C58" s="4">
        <v>20</v>
      </c>
      <c r="D58" s="4" t="s">
        <v>20</v>
      </c>
      <c r="E58" s="5">
        <v>1002</v>
      </c>
      <c r="F58" s="4">
        <v>1504</v>
      </c>
      <c r="G58" s="4">
        <v>1225</v>
      </c>
      <c r="H58" s="4">
        <v>997</v>
      </c>
      <c r="I58" s="4">
        <v>910</v>
      </c>
      <c r="J58" s="4">
        <v>1686</v>
      </c>
      <c r="K58" s="4">
        <v>495</v>
      </c>
      <c r="L58" s="4">
        <v>1169</v>
      </c>
      <c r="M58" s="4">
        <v>754</v>
      </c>
      <c r="N58" s="4">
        <v>589</v>
      </c>
      <c r="O58" s="4">
        <v>997</v>
      </c>
      <c r="P58" s="4">
        <v>1370</v>
      </c>
      <c r="Q58" s="13">
        <v>0.946920774925185</v>
      </c>
      <c r="R58" s="16">
        <v>1.4213261931012757</v>
      </c>
      <c r="S58" s="16">
        <v>1.157662624035281</v>
      </c>
      <c r="T58" s="16">
        <v>0.94219562135769408</v>
      </c>
      <c r="U58" s="16">
        <v>0.85997794928335169</v>
      </c>
      <c r="V58" s="16">
        <v>1.593321782957946</v>
      </c>
      <c r="W58" s="16">
        <v>0.46779020318160336</v>
      </c>
      <c r="X58" s="16">
        <v>1.1047409040793825</v>
      </c>
      <c r="Y58" s="16">
        <v>0.71255315797763419</v>
      </c>
      <c r="Z58" s="16">
        <v>0.55662309025043311</v>
      </c>
      <c r="AA58" s="16">
        <v>0.94219562135769408</v>
      </c>
      <c r="AB58" s="17">
        <v>1.2946920774925184</v>
      </c>
      <c r="AC58" s="15">
        <v>1532704.34</v>
      </c>
      <c r="AD58" s="14">
        <v>1058.1666666666667</v>
      </c>
      <c r="AE58" s="14">
        <v>1058.1666666666667</v>
      </c>
      <c r="AF58" s="5">
        <v>23</v>
      </c>
      <c r="AG58" s="6">
        <v>2364</v>
      </c>
      <c r="AH58" s="4">
        <v>5220</v>
      </c>
      <c r="AI58" s="23">
        <v>7584</v>
      </c>
      <c r="AJ58" s="4">
        <v>2500</v>
      </c>
      <c r="AK58" s="4">
        <v>900</v>
      </c>
      <c r="AL58" s="24">
        <v>3400</v>
      </c>
      <c r="AM58" s="7">
        <v>2.2340526067097177</v>
      </c>
      <c r="AN58" s="7">
        <v>4.9330603244605449</v>
      </c>
      <c r="AO58" s="8">
        <v>2.3625767837454714</v>
      </c>
      <c r="AP58" s="9">
        <v>0.85052764214836973</v>
      </c>
      <c r="AQ58" s="25">
        <v>10.380217357064103</v>
      </c>
      <c r="AR58" s="18">
        <v>2.2340526067097177</v>
      </c>
      <c r="AS58" s="7">
        <v>4.9330603244605449</v>
      </c>
      <c r="AT58" s="8">
        <v>2.3625767837454714</v>
      </c>
      <c r="AU58" s="9">
        <v>0.85052764214836973</v>
      </c>
      <c r="AV58" s="10">
        <v>10.380217357064103</v>
      </c>
      <c r="AW58" s="22">
        <f t="shared" si="0"/>
        <v>2.6271853835249646</v>
      </c>
      <c r="AX58" s="5">
        <f>IF(OR(AND(Tabela1[[#This Row],[GRUPO | ITEM]]="PALHETAS",MID(Tabela1[[#This Row],[ITEM]],1,5)&lt;&gt;"YN-PC"),AND(Tabela1[[#This Row],[GRUPO | ITEM]]="PALHETAS",MID(Tabela1[[#This Row],[ITEM]],1,5)&lt;&gt;"YN-PF"))=TRUE,0,
IF(
ROUNDUP(
IF(
IF(D58="A",13-SUM(AM58:AP58),IF(D58="B",11-SUM(AM58:AP58),IF(D58="C",7-SUM(AM58:AP58))))
&lt;0,0,
IF(D58="A",13-SUM(AM58:AP58),IF(D58="B",11-SUM(AM58:AP58),IF(D58="C",7-SUM(AM58:AP58)))))
*AD58/C58,0)
*C58
=0,0,
ROUNDUP(
IF(
IF(D58="A",13-SUM(AM58:AP58),IF(D58="B",11-SUM(AM58:AP58),IF(D58="C",7-SUM(AM58:AP58))))
&lt;0,0,
IF(D58="A",13-SUM(AM58:AP58),IF(D58="B",11-SUM(AM58:AP58),IF(D58="C",7-SUM(AM58:AP58)))))
*AD58/C58,0)
*C58)
)</f>
        <v>2780</v>
      </c>
      <c r="AY58" s="4">
        <f>IF(OR(AND(Tabela1[[#This Row],[GRUPO | ITEM]]="PALHETAS",MID(Tabela1[[#This Row],[ITEM]],1,5)&lt;&gt;"YN-PC"),AND(Tabela1[[#This Row],[GRUPO | ITEM]]="PALHETAS",MID(Tabela1[[#This Row],[ITEM]],1,5)&lt;&gt;"YN-PF"))=TRUE,0,
IF(
ROUNDUP(
IF(
IF(D58="A",13-SUM(AR58:AU58),IF(D58="B",11-SUM(AR58:AU58),IF(D58="C",7-SUM(AR58:AU58))))
&lt;0,0,
IF(D58="A",13-SUM(AR58:AU58),IF(D58="B",11-SUM(AR58:AU58),IF(D58="C",7-SUM(AR58:AU58)))))
*AE58/C58,0)
*C58
=0,0,
ROUNDUP(
IF(
IF(D58="A",13-SUM(AR58:AU58),IF(D58="B",11-SUM(AR58:AU58),IF(D58="C",7-SUM(AR58:AU58))))
&lt;0,0,
IF(D58="A",13-SUM(AR58:AU58),IF(D58="B",11-SUM(AR58:AU58),IF(D58="C",7-SUM(AR58:AU58)))))
*AE58/C58,0)
*C58)
)</f>
        <v>2780</v>
      </c>
      <c r="AZ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+IFERROR(BA58*C58,0),
IFERROR(AVERAGEIF(Tabela1[[#This Row],[COMPRA PADRÃO]:[COMPRA &gt;30%]],"&gt;"&amp;0,Tabela1[[#This Row],[COMPRA PADRÃO]:[COMPRA &gt;30%]]),
0))/Tabela1[[#This Row],[U/CX]],0)*Tabela1[[#This Row],[U/CX]]</f>
        <v>2780</v>
      </c>
      <c r="BA58" s="19"/>
      <c r="BB58" s="19"/>
      <c r="BC58" s="5" t="s">
        <v>1436</v>
      </c>
      <c r="BD58" s="41">
        <v>47.91698113207547</v>
      </c>
      <c r="BE58" s="42">
        <v>7187.5471698113206</v>
      </c>
      <c r="BF58" s="42">
        <v>13704.256603773585</v>
      </c>
      <c r="BG58" s="42">
        <v>10984</v>
      </c>
      <c r="BH58" s="43">
        <v>9900</v>
      </c>
    </row>
    <row r="59" spans="1:60" x14ac:dyDescent="0.2">
      <c r="A59" s="4" t="s">
        <v>35</v>
      </c>
      <c r="B59" s="4" t="s">
        <v>505</v>
      </c>
      <c r="C59" s="4">
        <v>300</v>
      </c>
      <c r="D59" s="4" t="s">
        <v>17</v>
      </c>
      <c r="E59" s="5">
        <v>460</v>
      </c>
      <c r="F59" s="4">
        <v>271</v>
      </c>
      <c r="G59" s="4">
        <v>140</v>
      </c>
      <c r="H59" s="4">
        <v>225</v>
      </c>
      <c r="I59" s="4">
        <v>320</v>
      </c>
      <c r="J59" s="4">
        <v>247</v>
      </c>
      <c r="K59" s="4">
        <v>10</v>
      </c>
      <c r="L59" s="4">
        <v>325</v>
      </c>
      <c r="M59" s="4">
        <v>290</v>
      </c>
      <c r="N59" s="4">
        <v>220</v>
      </c>
      <c r="O59" s="4">
        <v>55</v>
      </c>
      <c r="P59" s="4">
        <v>10</v>
      </c>
      <c r="Q59" s="13">
        <v>2.145355616012437</v>
      </c>
      <c r="R59" s="16">
        <v>1.2638942868247183</v>
      </c>
      <c r="S59" s="16">
        <v>0.65293431791682865</v>
      </c>
      <c r="T59" s="16">
        <v>1.0493587252234746</v>
      </c>
      <c r="U59" s="16">
        <v>1.4924212980956082</v>
      </c>
      <c r="V59" s="16">
        <v>1.1519626894675477</v>
      </c>
      <c r="W59" s="16">
        <v>4.6638165565487756E-2</v>
      </c>
      <c r="X59" s="16">
        <v>1.5157403808783523</v>
      </c>
      <c r="Y59" s="16">
        <v>1.352506801399145</v>
      </c>
      <c r="Z59" s="16">
        <v>1.0260396424407308</v>
      </c>
      <c r="AA59" s="16">
        <v>0.25650991061018269</v>
      </c>
      <c r="AB59" s="17">
        <v>4.6638165565487756E-2</v>
      </c>
      <c r="AC59" s="15">
        <v>51847.59</v>
      </c>
      <c r="AD59" s="14">
        <v>214.41666666666666</v>
      </c>
      <c r="AE59" s="14">
        <v>277.55555555555554</v>
      </c>
      <c r="AF59" s="5">
        <v>2</v>
      </c>
      <c r="AG59" s="6">
        <v>0</v>
      </c>
      <c r="AH59" s="4">
        <v>0</v>
      </c>
      <c r="AI59" s="23">
        <v>0</v>
      </c>
      <c r="AJ59" s="4">
        <v>300</v>
      </c>
      <c r="AK59" s="4">
        <v>0</v>
      </c>
      <c r="AL59" s="24">
        <v>300</v>
      </c>
      <c r="AM59" s="7">
        <v>0</v>
      </c>
      <c r="AN59" s="7">
        <v>0</v>
      </c>
      <c r="AO59" s="8">
        <v>1.3991449669646328</v>
      </c>
      <c r="AP59" s="9">
        <v>0</v>
      </c>
      <c r="AQ59" s="25">
        <v>1.3991449669646328</v>
      </c>
      <c r="AR59" s="18">
        <v>0</v>
      </c>
      <c r="AS59" s="7">
        <v>0</v>
      </c>
      <c r="AT59" s="8">
        <v>1.0808646917534028</v>
      </c>
      <c r="AU59" s="9">
        <v>0</v>
      </c>
      <c r="AV59" s="10">
        <v>1.0808646917534028</v>
      </c>
      <c r="AW59" s="22">
        <f t="shared" si="0"/>
        <v>15.854553667212468</v>
      </c>
      <c r="AX59" s="5">
        <f>IF(OR(AND(Tabela1[[#This Row],[GRUPO | ITEM]]="PALHETAS",MID(Tabela1[[#This Row],[ITEM]],1,5)&lt;&gt;"YN-PC"),AND(Tabela1[[#This Row],[GRUPO | ITEM]]="PALHETAS",MID(Tabela1[[#This Row],[ITEM]],1,5)&lt;&gt;"YN-PF"))=TRUE,0,
IF(
ROUNDUP(
IF(
IF(D59="A",13-SUM(AM59:AP59),IF(D59="B",11-SUM(AM59:AP59),IF(D59="C",7-SUM(AM59:AP59))))
&lt;0,0,
IF(D59="A",13-SUM(AM59:AP59),IF(D59="B",11-SUM(AM59:AP59),IF(D59="C",7-SUM(AM59:AP59)))))
*AD59/C59,0)
*C59
=0,0,
ROUNDUP(
IF(
IF(D59="A",13-SUM(AM59:AP59),IF(D59="B",11-SUM(AM59:AP59),IF(D59="C",7-SUM(AM59:AP59))))
&lt;0,0,
IF(D59="A",13-SUM(AM59:AP59),IF(D59="B",11-SUM(AM59:AP59),IF(D59="C",7-SUM(AM59:AP59)))))
*AD59/C59,0)
*C59)
)</f>
        <v>2100</v>
      </c>
      <c r="AY59" s="4">
        <f>IF(OR(AND(Tabela1[[#This Row],[GRUPO | ITEM]]="PALHETAS",MID(Tabela1[[#This Row],[ITEM]],1,5)&lt;&gt;"YN-PC"),AND(Tabela1[[#This Row],[GRUPO | ITEM]]="PALHETAS",MID(Tabela1[[#This Row],[ITEM]],1,5)&lt;&gt;"YN-PF"))=TRUE,0,
IF(
ROUNDUP(
IF(
IF(D59="A",13-SUM(AR59:AU59),IF(D59="B",11-SUM(AR59:AU59),IF(D59="C",7-SUM(AR59:AU59))))
&lt;0,0,
IF(D59="A",13-SUM(AR59:AU59),IF(D59="B",11-SUM(AR59:AU59),IF(D59="C",7-SUM(AR59:AU59)))))
*AE59/C59,0)
*C59
=0,0,
ROUNDUP(
IF(
IF(D59="A",13-SUM(AR59:AU59),IF(D59="B",11-SUM(AR59:AU59),IF(D59="C",7-SUM(AR59:AU59))))
&lt;0,0,
IF(D59="A",13-SUM(AR59:AU59),IF(D59="B",11-SUM(AR59:AU59),IF(D59="C",7-SUM(AR59:AU59)))))
*AE59/C59,0)
*C59)
)</f>
        <v>3000</v>
      </c>
      <c r="AZ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+IFERROR(BA59*C59,0),
IFERROR(AVERAGEIF(Tabela1[[#This Row],[COMPRA PADRÃO]:[COMPRA &gt;30%]],"&gt;"&amp;0,Tabela1[[#This Row],[COMPRA PADRÃO]:[COMPRA &gt;30%]]),
0))/Tabela1[[#This Row],[U/CX]],0)*Tabela1[[#This Row],[U/CX]]</f>
        <v>3900</v>
      </c>
      <c r="BA59" s="19"/>
      <c r="BB59" s="19" t="s">
        <v>1435</v>
      </c>
      <c r="BC59" s="5" t="s">
        <v>1436</v>
      </c>
      <c r="BD59" s="41">
        <v>9.7094339622641517</v>
      </c>
      <c r="BE59" s="42">
        <v>1456.4150943396228</v>
      </c>
      <c r="BF59" s="42">
        <v>1922.4679245283021</v>
      </c>
      <c r="BG59" s="42">
        <v>300</v>
      </c>
      <c r="BH59" s="43">
        <v>3000</v>
      </c>
    </row>
    <row r="60" spans="1:60" x14ac:dyDescent="0.2">
      <c r="A60" s="4" t="s">
        <v>40</v>
      </c>
      <c r="B60" s="4" t="s">
        <v>659</v>
      </c>
      <c r="C60" s="4">
        <v>20</v>
      </c>
      <c r="D60" s="4" t="s">
        <v>20</v>
      </c>
      <c r="E60" s="5">
        <v>1219</v>
      </c>
      <c r="F60" s="4">
        <v>2420</v>
      </c>
      <c r="G60" s="4">
        <v>2100</v>
      </c>
      <c r="H60" s="4">
        <v>1492</v>
      </c>
      <c r="I60" s="4">
        <v>1500</v>
      </c>
      <c r="J60" s="4">
        <v>2540</v>
      </c>
      <c r="K60" s="4">
        <v>269</v>
      </c>
      <c r="L60" s="4">
        <v>1440</v>
      </c>
      <c r="M60" s="4">
        <v>1260</v>
      </c>
      <c r="N60" s="4">
        <v>680</v>
      </c>
      <c r="O60" s="4">
        <v>1040</v>
      </c>
      <c r="P60" s="4">
        <v>2060</v>
      </c>
      <c r="Q60" s="13">
        <v>0.81176470588235294</v>
      </c>
      <c r="R60" s="16">
        <v>1.611542730299667</v>
      </c>
      <c r="S60" s="16">
        <v>1.3984461709211986</v>
      </c>
      <c r="T60" s="16">
        <v>0.99356270810210867</v>
      </c>
      <c r="U60" s="16">
        <v>0.99889012208657046</v>
      </c>
      <c r="V60" s="16">
        <v>1.6914539400665927</v>
      </c>
      <c r="W60" s="16">
        <v>0.17913429522752497</v>
      </c>
      <c r="X60" s="16">
        <v>0.95893451720310763</v>
      </c>
      <c r="Y60" s="16">
        <v>0.83906770255271912</v>
      </c>
      <c r="Z60" s="16">
        <v>0.45283018867924524</v>
      </c>
      <c r="AA60" s="16">
        <v>0.6925638179800222</v>
      </c>
      <c r="AB60" s="17">
        <v>1.37180910099889</v>
      </c>
      <c r="AC60" s="15">
        <v>437226.39</v>
      </c>
      <c r="AD60" s="14">
        <v>1501.6666666666667</v>
      </c>
      <c r="AE60" s="14">
        <v>1613.7272727272727</v>
      </c>
      <c r="AF60" s="5">
        <v>20</v>
      </c>
      <c r="AG60" s="6">
        <v>4462</v>
      </c>
      <c r="AH60" s="4">
        <v>10160</v>
      </c>
      <c r="AI60" s="23">
        <v>14622</v>
      </c>
      <c r="AJ60" s="4">
        <v>1920</v>
      </c>
      <c r="AK60" s="4">
        <v>1040</v>
      </c>
      <c r="AL60" s="24">
        <v>2960</v>
      </c>
      <c r="AM60" s="7">
        <v>2.9713651498335181</v>
      </c>
      <c r="AN60" s="7">
        <v>6.7658157602663707</v>
      </c>
      <c r="AO60" s="8">
        <v>1.2785793562708101</v>
      </c>
      <c r="AP60" s="9">
        <v>0.6925638179800222</v>
      </c>
      <c r="AQ60" s="25">
        <v>11.708324084350721</v>
      </c>
      <c r="AR60" s="18">
        <v>2.7650273224043715</v>
      </c>
      <c r="AS60" s="7">
        <v>6.295983324883105</v>
      </c>
      <c r="AT60" s="8">
        <v>1.1897921243873584</v>
      </c>
      <c r="AU60" s="9">
        <v>0.64447073404315247</v>
      </c>
      <c r="AV60" s="10">
        <v>10.895273505717986</v>
      </c>
      <c r="AW60" s="22">
        <f t="shared" si="0"/>
        <v>1.7204886779238968</v>
      </c>
      <c r="AX60" s="5">
        <f>IF(OR(AND(Tabela1[[#This Row],[GRUPO | ITEM]]="PALHETAS",MID(Tabela1[[#This Row],[ITEM]],1,5)&lt;&gt;"YN-PC"),AND(Tabela1[[#This Row],[GRUPO | ITEM]]="PALHETAS",MID(Tabela1[[#This Row],[ITEM]],1,5)&lt;&gt;"YN-PF"))=TRUE,0,
IF(
ROUNDUP(
IF(
IF(D60="A",13-SUM(AM60:AP60),IF(D60="B",11-SUM(AM60:AP60),IF(D60="C",7-SUM(AM60:AP60))))
&lt;0,0,
IF(D60="A",13-SUM(AM60:AP60),IF(D60="B",11-SUM(AM60:AP60),IF(D60="C",7-SUM(AM60:AP60)))))
*AD60/C60,0)
*C60
=0,0,
ROUNDUP(
IF(
IF(D60="A",13-SUM(AM60:AP60),IF(D60="B",11-SUM(AM60:AP60),IF(D60="C",7-SUM(AM60:AP60))))
&lt;0,0,
IF(D60="A",13-SUM(AM60:AP60),IF(D60="B",11-SUM(AM60:AP60),IF(D60="C",7-SUM(AM60:AP60)))))
*AD60/C60,0)
*C60)
)</f>
        <v>1940</v>
      </c>
      <c r="AY60" s="4">
        <f>IF(OR(AND(Tabela1[[#This Row],[GRUPO | ITEM]]="PALHETAS",MID(Tabela1[[#This Row],[ITEM]],1,5)&lt;&gt;"YN-PC"),AND(Tabela1[[#This Row],[GRUPO | ITEM]]="PALHETAS",MID(Tabela1[[#This Row],[ITEM]],1,5)&lt;&gt;"YN-PF"))=TRUE,0,
IF(
ROUNDUP(
IF(
IF(D60="A",13-SUM(AR60:AU60),IF(D60="B",11-SUM(AR60:AU60),IF(D60="C",7-SUM(AR60:AU60))))
&lt;0,0,
IF(D60="A",13-SUM(AR60:AU60),IF(D60="B",11-SUM(AR60:AU60),IF(D60="C",7-SUM(AR60:AU60)))))
*AE60/C60,0)
*C60
=0,0,
ROUNDUP(
IF(
IF(D60="A",13-SUM(AR60:AU60),IF(D60="B",11-SUM(AR60:AU60),IF(D60="C",7-SUM(AR60:AU60))))
&lt;0,0,
IF(D60="A",13-SUM(AR60:AU60),IF(D60="B",11-SUM(AR60:AU60),IF(D60="C",7-SUM(AR60:AU60)))))
*AE60/C60,0)
*C60)
)</f>
        <v>3400</v>
      </c>
      <c r="AZ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+IFERROR(BA60*C60,0),
IFERROR(AVERAGEIF(Tabela1[[#This Row],[COMPRA PADRÃO]:[COMPRA &gt;30%]],"&gt;"&amp;0,Tabela1[[#This Row],[COMPRA PADRÃO]:[COMPRA &gt;30%]]),
0))/Tabela1[[#This Row],[U/CX]],0)*Tabela1[[#This Row],[U/CX]]</f>
        <v>2680</v>
      </c>
      <c r="BA60" s="19"/>
      <c r="BB60" s="19"/>
      <c r="BC60" s="5" t="s">
        <v>1436</v>
      </c>
      <c r="BD60" s="41">
        <v>68</v>
      </c>
      <c r="BE60" s="42">
        <v>10200</v>
      </c>
      <c r="BF60" s="42">
        <v>19448</v>
      </c>
      <c r="BG60" s="42">
        <v>17582</v>
      </c>
      <c r="BH60" s="43">
        <v>12060</v>
      </c>
    </row>
    <row r="61" spans="1:60" x14ac:dyDescent="0.2">
      <c r="A61" s="4" t="s">
        <v>40</v>
      </c>
      <c r="B61" s="4" t="s">
        <v>748</v>
      </c>
      <c r="C61" s="4">
        <v>20</v>
      </c>
      <c r="D61" s="4" t="s">
        <v>20</v>
      </c>
      <c r="E61" s="5">
        <v>1192</v>
      </c>
      <c r="F61" s="4">
        <v>1259</v>
      </c>
      <c r="G61" s="4">
        <v>1066</v>
      </c>
      <c r="H61" s="4">
        <v>807</v>
      </c>
      <c r="I61" s="4">
        <v>876</v>
      </c>
      <c r="J61" s="4">
        <v>1316</v>
      </c>
      <c r="K61" s="4">
        <v>100</v>
      </c>
      <c r="L61" s="4">
        <v>1190</v>
      </c>
      <c r="M61" s="4">
        <v>664</v>
      </c>
      <c r="N61" s="4">
        <v>528</v>
      </c>
      <c r="O61" s="4">
        <v>871</v>
      </c>
      <c r="P61" s="4">
        <v>1339</v>
      </c>
      <c r="Q61" s="13">
        <v>1.2762312633832977</v>
      </c>
      <c r="R61" s="16">
        <v>1.3479657387580299</v>
      </c>
      <c r="S61" s="16">
        <v>1.1413276231263383</v>
      </c>
      <c r="T61" s="16">
        <v>0.86402569593147749</v>
      </c>
      <c r="U61" s="16">
        <v>0.93790149892933616</v>
      </c>
      <c r="V61" s="16">
        <v>1.4089935760171306</v>
      </c>
      <c r="W61" s="16">
        <v>0.10706638115631692</v>
      </c>
      <c r="X61" s="16">
        <v>1.2740899357601714</v>
      </c>
      <c r="Y61" s="16">
        <v>0.71092077087794436</v>
      </c>
      <c r="Z61" s="16">
        <v>0.56531049250535337</v>
      </c>
      <c r="AA61" s="16">
        <v>0.93254817987152039</v>
      </c>
      <c r="AB61" s="17">
        <v>1.4336188436830835</v>
      </c>
      <c r="AC61" s="15">
        <v>1351577.68</v>
      </c>
      <c r="AD61" s="14">
        <v>934</v>
      </c>
      <c r="AE61" s="14">
        <v>1009.8181818181819</v>
      </c>
      <c r="AF61" s="5">
        <v>48</v>
      </c>
      <c r="AG61" s="6">
        <v>5837</v>
      </c>
      <c r="AH61" s="4">
        <v>1060</v>
      </c>
      <c r="AI61" s="23">
        <v>6897</v>
      </c>
      <c r="AJ61" s="4">
        <v>1780</v>
      </c>
      <c r="AK61" s="4">
        <v>1340</v>
      </c>
      <c r="AL61" s="24">
        <v>3120</v>
      </c>
      <c r="AM61" s="7">
        <v>6.2494646680942187</v>
      </c>
      <c r="AN61" s="7">
        <v>1.1349036402569592</v>
      </c>
      <c r="AO61" s="8">
        <v>1.9057815845824411</v>
      </c>
      <c r="AP61" s="9">
        <v>1.4346895074946466</v>
      </c>
      <c r="AQ61" s="25">
        <v>10.724839400428264</v>
      </c>
      <c r="AR61" s="18">
        <v>5.7802484695714798</v>
      </c>
      <c r="AS61" s="7">
        <v>1.0496939142960029</v>
      </c>
      <c r="AT61" s="8">
        <v>1.7626935541951745</v>
      </c>
      <c r="AU61" s="9">
        <v>1.3269715520345695</v>
      </c>
      <c r="AV61" s="10">
        <v>9.919607490097226</v>
      </c>
      <c r="AW61" s="22">
        <f t="shared" si="0"/>
        <v>2.7163034327939384</v>
      </c>
      <c r="AX61" s="5">
        <f>IF(OR(AND(Tabela1[[#This Row],[GRUPO | ITEM]]="PALHETAS",MID(Tabela1[[#This Row],[ITEM]],1,5)&lt;&gt;"YN-PC"),AND(Tabela1[[#This Row],[GRUPO | ITEM]]="PALHETAS",MID(Tabela1[[#This Row],[ITEM]],1,5)&lt;&gt;"YN-PF"))=TRUE,0,
IF(
ROUNDUP(
IF(
IF(D61="A",13-SUM(AM61:AP61),IF(D61="B",11-SUM(AM61:AP61),IF(D61="C",7-SUM(AM61:AP61))))
&lt;0,0,
IF(D61="A",13-SUM(AM61:AP61),IF(D61="B",11-SUM(AM61:AP61),IF(D61="C",7-SUM(AM61:AP61)))))
*AD61/C61,0)
*C61
=0,0,
ROUNDUP(
IF(
IF(D61="A",13-SUM(AM61:AP61),IF(D61="B",11-SUM(AM61:AP61),IF(D61="C",7-SUM(AM61:AP61))))
&lt;0,0,
IF(D61="A",13-SUM(AM61:AP61),IF(D61="B",11-SUM(AM61:AP61),IF(D61="C",7-SUM(AM61:AP61)))))
*AD61/C61,0)
*C61)
)</f>
        <v>2140</v>
      </c>
      <c r="AY61" s="4">
        <f>IF(OR(AND(Tabela1[[#This Row],[GRUPO | ITEM]]="PALHETAS",MID(Tabela1[[#This Row],[ITEM]],1,5)&lt;&gt;"YN-PC"),AND(Tabela1[[#This Row],[GRUPO | ITEM]]="PALHETAS",MID(Tabela1[[#This Row],[ITEM]],1,5)&lt;&gt;"YN-PF"))=TRUE,0,
IF(
ROUNDUP(
IF(
IF(D61="A",13-SUM(AR61:AU61),IF(D61="B",11-SUM(AR61:AU61),IF(D61="C",7-SUM(AR61:AU61))))
&lt;0,0,
IF(D61="A",13-SUM(AR61:AU61),IF(D61="B",11-SUM(AR61:AU61),IF(D61="C",7-SUM(AR61:AU61)))))
*AE61/C61,0)
*C61
=0,0,
ROUNDUP(
IF(
IF(D61="A",13-SUM(AR61:AU61),IF(D61="B",11-SUM(AR61:AU61),IF(D61="C",7-SUM(AR61:AU61))))
&lt;0,0,
IF(D61="A",13-SUM(AR61:AU61),IF(D61="B",11-SUM(AR61:AU61),IF(D61="C",7-SUM(AR61:AU61)))))
*AE61/C61,0)
*C61)
)</f>
        <v>3120</v>
      </c>
      <c r="AZ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+IFERROR(BA61*C61,0),
IFERROR(AVERAGEIF(Tabela1[[#This Row],[COMPRA PADRÃO]:[COMPRA &gt;30%]],"&gt;"&amp;0,Tabela1[[#This Row],[COMPRA PADRÃO]:[COMPRA &gt;30%]]),
0))/Tabela1[[#This Row],[U/CX]],0)*Tabela1[[#This Row],[U/CX]]</f>
        <v>2640</v>
      </c>
      <c r="BA61" s="19"/>
      <c r="BB61" s="19"/>
      <c r="BC61" s="5" t="s">
        <v>1436</v>
      </c>
      <c r="BD61" s="41">
        <v>42.294339622641509</v>
      </c>
      <c r="BE61" s="42">
        <v>6344.1509433962265</v>
      </c>
      <c r="BF61" s="42">
        <v>12096.181132075471</v>
      </c>
      <c r="BG61" s="42">
        <v>10017</v>
      </c>
      <c r="BH61" s="43">
        <v>8420</v>
      </c>
    </row>
    <row r="62" spans="1:60" x14ac:dyDescent="0.2">
      <c r="A62" s="4" t="s">
        <v>15</v>
      </c>
      <c r="B62" s="4" t="s">
        <v>647</v>
      </c>
      <c r="C62" s="4">
        <v>200</v>
      </c>
      <c r="D62" s="4" t="s">
        <v>83</v>
      </c>
      <c r="E62" s="5"/>
      <c r="F62" s="4"/>
      <c r="G62" s="4"/>
      <c r="H62" s="4"/>
      <c r="I62" s="4"/>
      <c r="J62" s="4"/>
      <c r="K62" s="4"/>
      <c r="L62" s="4">
        <v>400</v>
      </c>
      <c r="M62" s="4"/>
      <c r="N62" s="4">
        <v>500</v>
      </c>
      <c r="O62" s="4">
        <v>1100</v>
      </c>
      <c r="P62" s="4">
        <v>700</v>
      </c>
      <c r="Q62" s="13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0.59259259259259256</v>
      </c>
      <c r="Y62" s="16">
        <v>0</v>
      </c>
      <c r="Z62" s="16">
        <v>0.7407407407407407</v>
      </c>
      <c r="AA62" s="16">
        <v>1.6296296296296295</v>
      </c>
      <c r="AB62" s="17">
        <v>1.037037037037037</v>
      </c>
      <c r="AC62" s="15">
        <v>9493</v>
      </c>
      <c r="AD62" s="14">
        <v>675</v>
      </c>
      <c r="AE62" s="14">
        <v>675</v>
      </c>
      <c r="AF62" s="5">
        <v>0</v>
      </c>
      <c r="AG62" s="6">
        <v>2299</v>
      </c>
      <c r="AH62" s="4">
        <v>0</v>
      </c>
      <c r="AI62" s="23">
        <v>2299</v>
      </c>
      <c r="AJ62" s="4">
        <v>0</v>
      </c>
      <c r="AK62" s="4">
        <v>0</v>
      </c>
      <c r="AL62" s="24">
        <v>0</v>
      </c>
      <c r="AM62" s="7">
        <v>3.405925925925926</v>
      </c>
      <c r="AN62" s="7">
        <v>0</v>
      </c>
      <c r="AO62" s="8">
        <v>0</v>
      </c>
      <c r="AP62" s="9">
        <v>0</v>
      </c>
      <c r="AQ62" s="25">
        <v>3.405925925925926</v>
      </c>
      <c r="AR62" s="18">
        <v>3.405925925925926</v>
      </c>
      <c r="AS62" s="7">
        <v>0</v>
      </c>
      <c r="AT62" s="8">
        <v>0</v>
      </c>
      <c r="AU62" s="9">
        <v>0</v>
      </c>
      <c r="AV62" s="10">
        <v>3.405925925925926</v>
      </c>
      <c r="AW62" s="22">
        <f t="shared" si="0"/>
        <v>3.8518518518518516</v>
      </c>
      <c r="AX62" s="5">
        <f>IF(OR(AND(Tabela1[[#This Row],[GRUPO | ITEM]]="PALHETAS",MID(Tabela1[[#This Row],[ITEM]],1,5)&lt;&gt;"YN-PC"),AND(Tabela1[[#This Row],[GRUPO | ITEM]]="PALHETAS",MID(Tabela1[[#This Row],[ITEM]],1,5)&lt;&gt;"YN-PF"))=TRUE,0,
IF(
ROUNDUP(
IF(
IF(D62="A",13-SUM(AM62:AP62),IF(D62="B",11-SUM(AM62:AP62),IF(D62="C",7-SUM(AM62:AP62))))
&lt;0,0,
IF(D62="A",13-SUM(AM62:AP62),IF(D62="B",11-SUM(AM62:AP62),IF(D62="C",7-SUM(AM62:AP62)))))
*AD62/C62,0)
*C62
=0,0,
ROUNDUP(
IF(
IF(D62="A",13-SUM(AM62:AP62),IF(D62="B",11-SUM(AM62:AP62),IF(D62="C",7-SUM(AM62:AP62))))
&lt;0,0,
IF(D62="A",13-SUM(AM62:AP62),IF(D62="B",11-SUM(AM62:AP62),IF(D62="C",7-SUM(AM62:AP62)))))
*AD62/C62,0)
*C62)
)</f>
        <v>2600</v>
      </c>
      <c r="AY62" s="4">
        <f>IF(OR(AND(Tabela1[[#This Row],[GRUPO | ITEM]]="PALHETAS",MID(Tabela1[[#This Row],[ITEM]],1,5)&lt;&gt;"YN-PC"),AND(Tabela1[[#This Row],[GRUPO | ITEM]]="PALHETAS",MID(Tabela1[[#This Row],[ITEM]],1,5)&lt;&gt;"YN-PF"))=TRUE,0,
IF(
ROUNDUP(
IF(
IF(D62="A",13-SUM(AR62:AU62),IF(D62="B",11-SUM(AR62:AU62),IF(D62="C",7-SUM(AR62:AU62))))
&lt;0,0,
IF(D62="A",13-SUM(AR62:AU62),IF(D62="B",11-SUM(AR62:AU62),IF(D62="C",7-SUM(AR62:AU62)))))
*AE62/C62,0)
*C62
=0,0,
ROUNDUP(
IF(
IF(D62="A",13-SUM(AR62:AU62),IF(D62="B",11-SUM(AR62:AU62),IF(D62="C",7-SUM(AR62:AU62))))
&lt;0,0,
IF(D62="A",13-SUM(AR62:AU62),IF(D62="B",11-SUM(AR62:AU62),IF(D62="C",7-SUM(AR62:AU62)))))
*AE62/C62,0)
*C62)
)</f>
        <v>2600</v>
      </c>
      <c r="AZ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+IFERROR(BA62*C62,0),
IFERROR(AVERAGEIF(Tabela1[[#This Row],[COMPRA PADRÃO]:[COMPRA &gt;30%]],"&gt;"&amp;0,Tabela1[[#This Row],[COMPRA PADRÃO]:[COMPRA &gt;30%]]),
0))/Tabela1[[#This Row],[U/CX]],0)*Tabela1[[#This Row],[U/CX]]</f>
        <v>2600</v>
      </c>
      <c r="BA62" s="19"/>
      <c r="BB62" s="19"/>
      <c r="BC62" s="5" t="s">
        <v>1436</v>
      </c>
      <c r="BD62" s="41">
        <v>10.188679245283019</v>
      </c>
      <c r="BE62" s="42">
        <v>1528.3018867924529</v>
      </c>
      <c r="BF62" s="42">
        <v>672.45283018867929</v>
      </c>
      <c r="BG62" s="42">
        <v>2299</v>
      </c>
      <c r="BH62" s="43">
        <v>0</v>
      </c>
    </row>
    <row r="63" spans="1:60" x14ac:dyDescent="0.2">
      <c r="A63" s="4" t="s">
        <v>40</v>
      </c>
      <c r="B63" s="4" t="s">
        <v>664</v>
      </c>
      <c r="C63" s="4">
        <v>20</v>
      </c>
      <c r="D63" s="4" t="s">
        <v>20</v>
      </c>
      <c r="E63" s="5">
        <v>1660</v>
      </c>
      <c r="F63" s="4">
        <v>2340</v>
      </c>
      <c r="G63" s="4">
        <v>3000</v>
      </c>
      <c r="H63" s="4">
        <v>1841</v>
      </c>
      <c r="I63" s="4">
        <v>2020</v>
      </c>
      <c r="J63" s="4">
        <v>2500</v>
      </c>
      <c r="K63" s="4">
        <v>340</v>
      </c>
      <c r="L63" s="4">
        <v>2131</v>
      </c>
      <c r="M63" s="4">
        <v>1440</v>
      </c>
      <c r="N63" s="4">
        <v>800</v>
      </c>
      <c r="O63" s="4">
        <v>1940</v>
      </c>
      <c r="P63" s="4">
        <v>2180</v>
      </c>
      <c r="Q63" s="13">
        <v>0.89762076423936554</v>
      </c>
      <c r="R63" s="16">
        <v>1.2653208363374189</v>
      </c>
      <c r="S63" s="16">
        <v>1.6222062004325883</v>
      </c>
      <c r="T63" s="16">
        <v>0.9954938716654651</v>
      </c>
      <c r="U63" s="16">
        <v>1.0922855082912761</v>
      </c>
      <c r="V63" s="16">
        <v>1.3518385003604902</v>
      </c>
      <c r="W63" s="16">
        <v>0.18385003604902669</v>
      </c>
      <c r="X63" s="16">
        <v>1.152307137707282</v>
      </c>
      <c r="Y63" s="16">
        <v>0.77865897620764246</v>
      </c>
      <c r="Z63" s="16">
        <v>0.43258832011535692</v>
      </c>
      <c r="AA63" s="16">
        <v>1.0490266762797404</v>
      </c>
      <c r="AB63" s="17">
        <v>1.1788031723143475</v>
      </c>
      <c r="AC63" s="15">
        <v>538023.98</v>
      </c>
      <c r="AD63" s="14">
        <v>1849.3333333333333</v>
      </c>
      <c r="AE63" s="14">
        <v>1986.5454545454545</v>
      </c>
      <c r="AF63" s="5">
        <v>21</v>
      </c>
      <c r="AG63" s="6">
        <v>5220</v>
      </c>
      <c r="AH63" s="4">
        <v>9840</v>
      </c>
      <c r="AI63" s="23">
        <v>15060</v>
      </c>
      <c r="AJ63" s="4">
        <v>4800</v>
      </c>
      <c r="AK63" s="4">
        <v>2500</v>
      </c>
      <c r="AL63" s="24">
        <v>7300</v>
      </c>
      <c r="AM63" s="7">
        <v>2.8226387887527036</v>
      </c>
      <c r="AN63" s="7">
        <v>5.3208363374188901</v>
      </c>
      <c r="AO63" s="8">
        <v>2.5955299206921416</v>
      </c>
      <c r="AP63" s="9">
        <v>1.3518385003604902</v>
      </c>
      <c r="AQ63" s="25">
        <v>12.090843547224226</v>
      </c>
      <c r="AR63" s="18">
        <v>2.6276771004942341</v>
      </c>
      <c r="AS63" s="7">
        <v>4.953322350356947</v>
      </c>
      <c r="AT63" s="8">
        <v>2.4162548050521693</v>
      </c>
      <c r="AU63" s="9">
        <v>1.2584660442980047</v>
      </c>
      <c r="AV63" s="10">
        <v>11.255720300201354</v>
      </c>
      <c r="AW63" s="22">
        <f t="shared" si="0"/>
        <v>1.3556215635467357</v>
      </c>
      <c r="AX63" s="5">
        <f>IF(OR(AND(Tabela1[[#This Row],[GRUPO | ITEM]]="PALHETAS",MID(Tabela1[[#This Row],[ITEM]],1,5)&lt;&gt;"YN-PC"),AND(Tabela1[[#This Row],[GRUPO | ITEM]]="PALHETAS",MID(Tabela1[[#This Row],[ITEM]],1,5)&lt;&gt;"YN-PF"))=TRUE,0,
IF(
ROUNDUP(
IF(
IF(D63="A",13-SUM(AM63:AP63),IF(D63="B",11-SUM(AM63:AP63),IF(D63="C",7-SUM(AM63:AP63))))
&lt;0,0,
IF(D63="A",13-SUM(AM63:AP63),IF(D63="B",11-SUM(AM63:AP63),IF(D63="C",7-SUM(AM63:AP63)))))
*AD63/C63,0)
*C63
=0,0,
ROUNDUP(
IF(
IF(D63="A",13-SUM(AM63:AP63),IF(D63="B",11-SUM(AM63:AP63),IF(D63="C",7-SUM(AM63:AP63))))
&lt;0,0,
IF(D63="A",13-SUM(AM63:AP63),IF(D63="B",11-SUM(AM63:AP63),IF(D63="C",7-SUM(AM63:AP63)))))
*AD63/C63,0)
*C63)
)</f>
        <v>1700</v>
      </c>
      <c r="AY63" s="4">
        <f>IF(OR(AND(Tabela1[[#This Row],[GRUPO | ITEM]]="PALHETAS",MID(Tabela1[[#This Row],[ITEM]],1,5)&lt;&gt;"YN-PC"),AND(Tabela1[[#This Row],[GRUPO | ITEM]]="PALHETAS",MID(Tabela1[[#This Row],[ITEM]],1,5)&lt;&gt;"YN-PF"))=TRUE,0,
IF(
ROUNDUP(
IF(
IF(D63="A",13-SUM(AR63:AU63),IF(D63="B",11-SUM(AR63:AU63),IF(D63="C",7-SUM(AR63:AU63))))
&lt;0,0,
IF(D63="A",13-SUM(AR63:AU63),IF(D63="B",11-SUM(AR63:AU63),IF(D63="C",7-SUM(AR63:AU63)))))
*AE63/C63,0)
*C63
=0,0,
ROUNDUP(
IF(
IF(D63="A",13-SUM(AR63:AU63),IF(D63="B",11-SUM(AR63:AU63),IF(D63="C",7-SUM(AR63:AU63))))
&lt;0,0,
IF(D63="A",13-SUM(AR63:AU63),IF(D63="B",11-SUM(AR63:AU63),IF(D63="C",7-SUM(AR63:AU63)))))
*AE63/C63,0)
*C63)
)</f>
        <v>3480</v>
      </c>
      <c r="AZ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+IFERROR(BA63*C63,0),
IFERROR(AVERAGEIF(Tabela1[[#This Row],[COMPRA PADRÃO]:[COMPRA &gt;30%]],"&gt;"&amp;0,Tabela1[[#This Row],[COMPRA PADRÃO]:[COMPRA &gt;30%]]),
0))/Tabela1[[#This Row],[U/CX]],0)*Tabela1[[#This Row],[U/CX]]</f>
        <v>2600</v>
      </c>
      <c r="BA63" s="19"/>
      <c r="BB63" s="19"/>
      <c r="BC63" s="5" t="s">
        <v>1436</v>
      </c>
      <c r="BD63" s="41">
        <v>83.743396226415101</v>
      </c>
      <c r="BE63" s="42">
        <v>12561.509433962265</v>
      </c>
      <c r="BF63" s="42">
        <v>23950.611320754721</v>
      </c>
      <c r="BG63" s="42">
        <v>22360</v>
      </c>
      <c r="BH63" s="43">
        <v>14160</v>
      </c>
    </row>
    <row r="64" spans="1:60" x14ac:dyDescent="0.2">
      <c r="A64" s="4" t="s">
        <v>40</v>
      </c>
      <c r="B64" s="4" t="s">
        <v>240</v>
      </c>
      <c r="C64" s="4">
        <v>200</v>
      </c>
      <c r="D64" s="4" t="s">
        <v>17</v>
      </c>
      <c r="E64" s="5">
        <v>1700</v>
      </c>
      <c r="F64" s="4">
        <v>2200</v>
      </c>
      <c r="G64" s="4">
        <v>1600</v>
      </c>
      <c r="H64" s="4">
        <v>3150</v>
      </c>
      <c r="I64" s="4">
        <v>1200</v>
      </c>
      <c r="J64" s="4">
        <v>2660</v>
      </c>
      <c r="K64" s="4">
        <v>800</v>
      </c>
      <c r="L64" s="4">
        <v>2550</v>
      </c>
      <c r="M64" s="4">
        <v>700</v>
      </c>
      <c r="N64" s="4">
        <v>2000</v>
      </c>
      <c r="O64" s="4">
        <v>1200</v>
      </c>
      <c r="P64" s="4">
        <v>2600</v>
      </c>
      <c r="Q64" s="13">
        <v>0.91234347048300546</v>
      </c>
      <c r="R64" s="16">
        <v>1.1806797853309481</v>
      </c>
      <c r="S64" s="16">
        <v>0.85867620751341689</v>
      </c>
      <c r="T64" s="16">
        <v>1.6905187835420394</v>
      </c>
      <c r="U64" s="16">
        <v>0.64400715563506261</v>
      </c>
      <c r="V64" s="16">
        <v>1.4275491949910555</v>
      </c>
      <c r="W64" s="16">
        <v>0.42933810375670844</v>
      </c>
      <c r="X64" s="16">
        <v>1.368515205724508</v>
      </c>
      <c r="Y64" s="16">
        <v>0.37567084078711988</v>
      </c>
      <c r="Z64" s="16">
        <v>1.0733452593917712</v>
      </c>
      <c r="AA64" s="16">
        <v>0.64400715563506261</v>
      </c>
      <c r="AB64" s="17">
        <v>1.3953488372093024</v>
      </c>
      <c r="AC64" s="15">
        <v>72367</v>
      </c>
      <c r="AD64" s="14">
        <v>1863.3333333333333</v>
      </c>
      <c r="AE64" s="14">
        <v>1863.3333333333333</v>
      </c>
      <c r="AF64" s="5">
        <v>13</v>
      </c>
      <c r="AG64" s="6">
        <v>15390</v>
      </c>
      <c r="AH64" s="4">
        <v>0</v>
      </c>
      <c r="AI64" s="23">
        <v>15390</v>
      </c>
      <c r="AJ64" s="4">
        <v>600</v>
      </c>
      <c r="AK64" s="4">
        <v>2000</v>
      </c>
      <c r="AL64" s="24">
        <v>2600</v>
      </c>
      <c r="AM64" s="7">
        <v>8.2593917710196791</v>
      </c>
      <c r="AN64" s="7">
        <v>0</v>
      </c>
      <c r="AO64" s="8">
        <v>0.32200357781753131</v>
      </c>
      <c r="AP64" s="9">
        <v>1.0733452593917712</v>
      </c>
      <c r="AQ64" s="25">
        <v>9.6547406082289822</v>
      </c>
      <c r="AR64" s="18">
        <v>8.2593917710196791</v>
      </c>
      <c r="AS64" s="7">
        <v>0</v>
      </c>
      <c r="AT64" s="8">
        <v>0.32200357781753131</v>
      </c>
      <c r="AU64" s="9">
        <v>1.0733452593917712</v>
      </c>
      <c r="AV64" s="10">
        <v>9.6547406082289822</v>
      </c>
      <c r="AW64" s="22">
        <f t="shared" si="0"/>
        <v>1.3953488372093024</v>
      </c>
      <c r="AX64" s="5">
        <f>IF(OR(AND(Tabela1[[#This Row],[GRUPO | ITEM]]="PALHETAS",MID(Tabela1[[#This Row],[ITEM]],1,5)&lt;&gt;"YN-PC"),AND(Tabela1[[#This Row],[GRUPO | ITEM]]="PALHETAS",MID(Tabela1[[#This Row],[ITEM]],1,5)&lt;&gt;"YN-PF"))=TRUE,0,
IF(
ROUNDUP(
IF(
IF(D64="A",13-SUM(AM64:AP64),IF(D64="B",11-SUM(AM64:AP64),IF(D64="C",7-SUM(AM64:AP64))))
&lt;0,0,
IF(D64="A",13-SUM(AM64:AP64),IF(D64="B",11-SUM(AM64:AP64),IF(D64="C",7-SUM(AM64:AP64)))))
*AD64/C64,0)
*C64
=0,0,
ROUNDUP(
IF(
IF(D64="A",13-SUM(AM64:AP64),IF(D64="B",11-SUM(AM64:AP64),IF(D64="C",7-SUM(AM64:AP64))))
&lt;0,0,
IF(D64="A",13-SUM(AM64:AP64),IF(D64="B",11-SUM(AM64:AP64),IF(D64="C",7-SUM(AM64:AP64)))))
*AD64/C64,0)
*C64)
)</f>
        <v>2600</v>
      </c>
      <c r="AY64" s="4">
        <f>IF(OR(AND(Tabela1[[#This Row],[GRUPO | ITEM]]="PALHETAS",MID(Tabela1[[#This Row],[ITEM]],1,5)&lt;&gt;"YN-PC"),AND(Tabela1[[#This Row],[GRUPO | ITEM]]="PALHETAS",MID(Tabela1[[#This Row],[ITEM]],1,5)&lt;&gt;"YN-PF"))=TRUE,0,
IF(
ROUNDUP(
IF(
IF(D64="A",13-SUM(AR64:AU64),IF(D64="B",11-SUM(AR64:AU64),IF(D64="C",7-SUM(AR64:AU64))))
&lt;0,0,
IF(D64="A",13-SUM(AR64:AU64),IF(D64="B",11-SUM(AR64:AU64),IF(D64="C",7-SUM(AR64:AU64)))))
*AE64/C64,0)
*C64
=0,0,
ROUNDUP(
IF(
IF(D64="A",13-SUM(AR64:AU64),IF(D64="B",11-SUM(AR64:AU64),IF(D64="C",7-SUM(AR64:AU64))))
&lt;0,0,
IF(D64="A",13-SUM(AR64:AU64),IF(D64="B",11-SUM(AR64:AU64),IF(D64="C",7-SUM(AR64:AU64)))))
*AE64/C64,0)
*C64)
)</f>
        <v>2600</v>
      </c>
      <c r="AZ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+IFERROR(BA64*C64,0),
IFERROR(AVERAGEIF(Tabela1[[#This Row],[COMPRA PADRÃO]:[COMPRA &gt;30%]],"&gt;"&amp;0,Tabela1[[#This Row],[COMPRA PADRÃO]:[COMPRA &gt;30%]]),
0))/Tabela1[[#This Row],[U/CX]],0)*Tabela1[[#This Row],[U/CX]]</f>
        <v>2600</v>
      </c>
      <c r="BA64" s="19"/>
      <c r="BB64" s="19"/>
      <c r="BC64" s="5" t="s">
        <v>1436</v>
      </c>
      <c r="BD64" s="41">
        <v>84.377358490566039</v>
      </c>
      <c r="BE64" s="42">
        <v>12656.603773584906</v>
      </c>
      <c r="BF64" s="42">
        <v>16706.716981132075</v>
      </c>
      <c r="BG64" s="42">
        <v>17990</v>
      </c>
      <c r="BH64" s="43">
        <v>11400</v>
      </c>
    </row>
    <row r="65" spans="1:60" x14ac:dyDescent="0.2">
      <c r="A65" s="4" t="s">
        <v>40</v>
      </c>
      <c r="B65" s="4" t="s">
        <v>658</v>
      </c>
      <c r="C65" s="4">
        <v>20</v>
      </c>
      <c r="D65" s="4" t="s">
        <v>20</v>
      </c>
      <c r="E65" s="5">
        <v>1180</v>
      </c>
      <c r="F65" s="4">
        <v>1340</v>
      </c>
      <c r="G65" s="4">
        <v>1321</v>
      </c>
      <c r="H65" s="4">
        <v>1060</v>
      </c>
      <c r="I65" s="4">
        <v>1160</v>
      </c>
      <c r="J65" s="4">
        <v>1450</v>
      </c>
      <c r="K65" s="4">
        <v>180</v>
      </c>
      <c r="L65" s="4">
        <v>838</v>
      </c>
      <c r="M65" s="4">
        <v>720</v>
      </c>
      <c r="N65" s="4">
        <v>680</v>
      </c>
      <c r="O65" s="4">
        <v>720</v>
      </c>
      <c r="P65" s="4">
        <v>1640</v>
      </c>
      <c r="Q65" s="13">
        <v>1.1522499796566035</v>
      </c>
      <c r="R65" s="16">
        <v>1.3084872650337702</v>
      </c>
      <c r="S65" s="16">
        <v>1.2899340873952316</v>
      </c>
      <c r="T65" s="16">
        <v>1.0350720156237285</v>
      </c>
      <c r="U65" s="16">
        <v>1.1327203189844577</v>
      </c>
      <c r="V65" s="16">
        <v>1.4159003987305721</v>
      </c>
      <c r="W65" s="16">
        <v>0.17576694604931239</v>
      </c>
      <c r="X65" s="16">
        <v>0.81829278216291002</v>
      </c>
      <c r="Y65" s="16">
        <v>0.70306778419724958</v>
      </c>
      <c r="Z65" s="16">
        <v>0.664008462852958</v>
      </c>
      <c r="AA65" s="16">
        <v>0.70306778419724958</v>
      </c>
      <c r="AB65" s="17">
        <v>1.6014321751159575</v>
      </c>
      <c r="AC65" s="15">
        <v>299559.32</v>
      </c>
      <c r="AD65" s="14">
        <v>1024.0833333333333</v>
      </c>
      <c r="AE65" s="14">
        <v>1100.8181818181818</v>
      </c>
      <c r="AF65" s="5">
        <v>7</v>
      </c>
      <c r="AG65" s="6">
        <v>3670</v>
      </c>
      <c r="AH65" s="4">
        <v>5420</v>
      </c>
      <c r="AI65" s="23">
        <v>9090</v>
      </c>
      <c r="AJ65" s="4">
        <v>1520</v>
      </c>
      <c r="AK65" s="4">
        <v>660</v>
      </c>
      <c r="AL65" s="24">
        <v>2180</v>
      </c>
      <c r="AM65" s="7">
        <v>3.5836927333387587</v>
      </c>
      <c r="AN65" s="7">
        <v>5.2925380421515182</v>
      </c>
      <c r="AO65" s="8">
        <v>1.4842542110830825</v>
      </c>
      <c r="AP65" s="9">
        <v>0.6444788021808121</v>
      </c>
      <c r="AQ65" s="25">
        <v>11.004963788754173</v>
      </c>
      <c r="AR65" s="18">
        <v>3.3338838880171773</v>
      </c>
      <c r="AS65" s="7">
        <v>4.923610537616649</v>
      </c>
      <c r="AT65" s="8">
        <v>1.380791147080684</v>
      </c>
      <c r="AU65" s="9">
        <v>0.59955405070608636</v>
      </c>
      <c r="AV65" s="10">
        <v>10.237839623420596</v>
      </c>
      <c r="AW65" s="22">
        <f t="shared" si="0"/>
        <v>2.4095234360237732</v>
      </c>
      <c r="AX65" s="5">
        <f>IF(OR(AND(Tabela1[[#This Row],[GRUPO | ITEM]]="PALHETAS",MID(Tabela1[[#This Row],[ITEM]],1,5)&lt;&gt;"YN-PC"),AND(Tabela1[[#This Row],[GRUPO | ITEM]]="PALHETAS",MID(Tabela1[[#This Row],[ITEM]],1,5)&lt;&gt;"YN-PF"))=TRUE,0,
IF(
ROUNDUP(
IF(
IF(D65="A",13-SUM(AM65:AP65),IF(D65="B",11-SUM(AM65:AP65),IF(D65="C",7-SUM(AM65:AP65))))
&lt;0,0,
IF(D65="A",13-SUM(AM65:AP65),IF(D65="B",11-SUM(AM65:AP65),IF(D65="C",7-SUM(AM65:AP65)))))
*AD65/C65,0)
*C65
=0,0,
ROUNDUP(
IF(
IF(D65="A",13-SUM(AM65:AP65),IF(D65="B",11-SUM(AM65:AP65),IF(D65="C",7-SUM(AM65:AP65))))
&lt;0,0,
IF(D65="A",13-SUM(AM65:AP65),IF(D65="B",11-SUM(AM65:AP65),IF(D65="C",7-SUM(AM65:AP65)))))
*AD65/C65,0)
*C65)
)</f>
        <v>2060</v>
      </c>
      <c r="AY65" s="4">
        <f>IF(OR(AND(Tabela1[[#This Row],[GRUPO | ITEM]]="PALHETAS",MID(Tabela1[[#This Row],[ITEM]],1,5)&lt;&gt;"YN-PC"),AND(Tabela1[[#This Row],[GRUPO | ITEM]]="PALHETAS",MID(Tabela1[[#This Row],[ITEM]],1,5)&lt;&gt;"YN-PF"))=TRUE,0,
IF(
ROUNDUP(
IF(
IF(D65="A",13-SUM(AR65:AU65),IF(D65="B",11-SUM(AR65:AU65),IF(D65="C",7-SUM(AR65:AU65))))
&lt;0,0,
IF(D65="A",13-SUM(AR65:AU65),IF(D65="B",11-SUM(AR65:AU65),IF(D65="C",7-SUM(AR65:AU65)))))
*AE65/C65,0)
*C65
=0,0,
ROUNDUP(
IF(
IF(D65="A",13-SUM(AR65:AU65),IF(D65="B",11-SUM(AR65:AU65),IF(D65="C",7-SUM(AR65:AU65))))
&lt;0,0,
IF(D65="A",13-SUM(AR65:AU65),IF(D65="B",11-SUM(AR65:AU65),IF(D65="C",7-SUM(AR65:AU65)))))
*AE65/C65,0)
*C65)
)</f>
        <v>3060</v>
      </c>
      <c r="AZ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+IFERROR(BA65*C65,0),
IFERROR(AVERAGEIF(Tabela1[[#This Row],[COMPRA PADRÃO]:[COMPRA &gt;30%]],"&gt;"&amp;0,Tabela1[[#This Row],[COMPRA PADRÃO]:[COMPRA &gt;30%]]),
0))/Tabela1[[#This Row],[U/CX]],0)*Tabela1[[#This Row],[U/CX]]</f>
        <v>2560</v>
      </c>
      <c r="BA65" s="19"/>
      <c r="BB65" s="19"/>
      <c r="BC65" s="5" t="s">
        <v>1436</v>
      </c>
      <c r="BD65" s="41">
        <v>46.37358490566038</v>
      </c>
      <c r="BE65" s="42">
        <v>6956.0377358490568</v>
      </c>
      <c r="BF65" s="42">
        <v>13262.845283018869</v>
      </c>
      <c r="BG65" s="42">
        <v>11270</v>
      </c>
      <c r="BH65" s="43">
        <v>8940</v>
      </c>
    </row>
    <row r="66" spans="1:60" x14ac:dyDescent="0.2">
      <c r="A66" s="4" t="s">
        <v>115</v>
      </c>
      <c r="B66" s="4" t="s">
        <v>116</v>
      </c>
      <c r="C66" s="4">
        <v>60</v>
      </c>
      <c r="D66" s="4" t="s">
        <v>20</v>
      </c>
      <c r="E66" s="5">
        <v>2100</v>
      </c>
      <c r="F66" s="4">
        <v>750</v>
      </c>
      <c r="G66" s="4">
        <v>120</v>
      </c>
      <c r="H66" s="4">
        <v>60</v>
      </c>
      <c r="I66" s="4">
        <v>3060</v>
      </c>
      <c r="J66" s="4">
        <v>960</v>
      </c>
      <c r="K66" s="4"/>
      <c r="L66" s="4">
        <v>4020</v>
      </c>
      <c r="M66" s="4">
        <v>1620</v>
      </c>
      <c r="N66" s="4">
        <v>3120</v>
      </c>
      <c r="O66" s="4">
        <v>1200</v>
      </c>
      <c r="P66" s="4">
        <v>2080</v>
      </c>
      <c r="Q66" s="13">
        <v>1.2100576217915138</v>
      </c>
      <c r="R66" s="16">
        <v>0.43216343635411208</v>
      </c>
      <c r="S66" s="16">
        <v>6.914614981665794E-2</v>
      </c>
      <c r="T66" s="16">
        <v>3.457307490832897E-2</v>
      </c>
      <c r="U66" s="16">
        <v>1.7632268203247774</v>
      </c>
      <c r="V66" s="16">
        <v>0.55316919853326352</v>
      </c>
      <c r="W66" s="16">
        <v>0</v>
      </c>
      <c r="X66" s="16">
        <v>2.3163960188580406</v>
      </c>
      <c r="Y66" s="16">
        <v>0.93347302252488207</v>
      </c>
      <c r="Z66" s="16">
        <v>1.7977998952331062</v>
      </c>
      <c r="AA66" s="16">
        <v>0.69146149816657931</v>
      </c>
      <c r="AB66" s="17">
        <v>1.1985332634887376</v>
      </c>
      <c r="AC66" s="15">
        <v>175627.7</v>
      </c>
      <c r="AD66" s="14">
        <v>1735.4545454545455</v>
      </c>
      <c r="AE66" s="14">
        <v>2101.1111111111113</v>
      </c>
      <c r="AF66" s="5">
        <v>3</v>
      </c>
      <c r="AG66" s="6">
        <v>1999</v>
      </c>
      <c r="AH66" s="4">
        <v>2820</v>
      </c>
      <c r="AI66" s="23">
        <v>4819</v>
      </c>
      <c r="AJ66" s="4">
        <v>10980</v>
      </c>
      <c r="AK66" s="4">
        <v>9000</v>
      </c>
      <c r="AL66" s="24">
        <v>19980</v>
      </c>
      <c r="AM66" s="7">
        <v>1.1518596123624933</v>
      </c>
      <c r="AN66" s="7">
        <v>1.6249345206914614</v>
      </c>
      <c r="AO66" s="8">
        <v>6.3268727082242009</v>
      </c>
      <c r="AP66" s="9">
        <v>5.1859612362493452</v>
      </c>
      <c r="AQ66" s="25">
        <v>14.2896280775275</v>
      </c>
      <c r="AR66" s="18">
        <v>0.95140137493389731</v>
      </c>
      <c r="AS66" s="7">
        <v>1.3421470121628767</v>
      </c>
      <c r="AT66" s="8">
        <v>5.225806451612903</v>
      </c>
      <c r="AU66" s="9">
        <v>4.2834479111581167</v>
      </c>
      <c r="AV66" s="10">
        <v>11.802802749867794</v>
      </c>
      <c r="AW66" s="22">
        <f t="shared" ref="AW66:AW129" si="1">IFERROR(AZ66/AVERAGE(AD66:AE66),0)</f>
        <v>1.3136748986361959</v>
      </c>
      <c r="AX66" s="5">
        <f>IF(OR(AND(Tabela1[[#This Row],[GRUPO | ITEM]]="PALHETAS",MID(Tabela1[[#This Row],[ITEM]],1,5)&lt;&gt;"YN-PC"),AND(Tabela1[[#This Row],[GRUPO | ITEM]]="PALHETAS",MID(Tabela1[[#This Row],[ITEM]],1,5)&lt;&gt;"YN-PF"))=TRUE,0,
IF(
ROUNDUP(
IF(
IF(D66="A",13-SUM(AM66:AP66),IF(D66="B",11-SUM(AM66:AP66),IF(D66="C",7-SUM(AM66:AP66))))
&lt;0,0,
IF(D66="A",13-SUM(AM66:AP66),IF(D66="B",11-SUM(AM66:AP66),IF(D66="C",7-SUM(AM66:AP66)))))
*AD66/C66,0)
*C66
=0,0,
ROUNDUP(
IF(
IF(D66="A",13-SUM(AM66:AP66),IF(D66="B",11-SUM(AM66:AP66),IF(D66="C",7-SUM(AM66:AP66))))
&lt;0,0,
IF(D66="A",13-SUM(AM66:AP66),IF(D66="B",11-SUM(AM66:AP66),IF(D66="C",7-SUM(AM66:AP66)))))
*AD66/C66,0)
*C66)
)</f>
        <v>0</v>
      </c>
      <c r="AY66" s="4">
        <f>IF(OR(AND(Tabela1[[#This Row],[GRUPO | ITEM]]="PALHETAS",MID(Tabela1[[#This Row],[ITEM]],1,5)&lt;&gt;"YN-PC"),AND(Tabela1[[#This Row],[GRUPO | ITEM]]="PALHETAS",MID(Tabela1[[#This Row],[ITEM]],1,5)&lt;&gt;"YN-PF"))=TRUE,0,
IF(
ROUNDUP(
IF(
IF(D66="A",13-SUM(AR66:AU66),IF(D66="B",11-SUM(AR66:AU66),IF(D66="C",7-SUM(AR66:AU66))))
&lt;0,0,
IF(D66="A",13-SUM(AR66:AU66),IF(D66="B",11-SUM(AR66:AU66),IF(D66="C",7-SUM(AR66:AU66)))))
*AE66/C66,0)
*C66
=0,0,
ROUNDUP(
IF(
IF(D66="A",13-SUM(AR66:AU66),IF(D66="B",11-SUM(AR66:AU66),IF(D66="C",7-SUM(AR66:AU66))))
&lt;0,0,
IF(D66="A",13-SUM(AR66:AU66),IF(D66="B",11-SUM(AR66:AU66),IF(D66="C",7-SUM(AR66:AU66)))))
*AE66/C66,0)
*C66)
)</f>
        <v>2520</v>
      </c>
      <c r="AZ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+IFERROR(BA66*C66,0),
IFERROR(AVERAGEIF(Tabela1[[#This Row],[COMPRA PADRÃO]:[COMPRA &gt;30%]],"&gt;"&amp;0,Tabela1[[#This Row],[COMPRA PADRÃO]:[COMPRA &gt;30%]]),
0))/Tabela1[[#This Row],[U/CX]],0)*Tabela1[[#This Row],[U/CX]]</f>
        <v>2520</v>
      </c>
      <c r="BA66" s="33"/>
      <c r="BB66" s="33"/>
      <c r="BC66" s="44" t="s">
        <v>1436</v>
      </c>
      <c r="BD66" s="41">
        <v>72.037735849056602</v>
      </c>
      <c r="BE66" s="42">
        <v>10805.66037735849</v>
      </c>
      <c r="BF66" s="42">
        <v>20602.792452830188</v>
      </c>
      <c r="BG66" s="42">
        <v>24799</v>
      </c>
      <c r="BH66" s="43">
        <v>6600</v>
      </c>
    </row>
    <row r="67" spans="1:60" x14ac:dyDescent="0.2">
      <c r="A67" s="4" t="s">
        <v>35</v>
      </c>
      <c r="B67" s="4" t="s">
        <v>511</v>
      </c>
      <c r="C67" s="4">
        <v>500</v>
      </c>
      <c r="D67" s="4" t="s">
        <v>83</v>
      </c>
      <c r="E67" s="5">
        <v>220</v>
      </c>
      <c r="F67" s="4">
        <v>410</v>
      </c>
      <c r="G67" s="4">
        <v>345</v>
      </c>
      <c r="H67" s="4">
        <v>175</v>
      </c>
      <c r="I67" s="4">
        <v>570</v>
      </c>
      <c r="J67" s="4">
        <v>460</v>
      </c>
      <c r="K67" s="4">
        <v>95</v>
      </c>
      <c r="L67" s="4">
        <v>181</v>
      </c>
      <c r="M67" s="4">
        <v>200</v>
      </c>
      <c r="N67" s="4">
        <v>290</v>
      </c>
      <c r="O67" s="4">
        <v>9</v>
      </c>
      <c r="P67" s="4"/>
      <c r="Q67" s="13">
        <v>0.81895093062605762</v>
      </c>
      <c r="R67" s="16">
        <v>1.5262267343485618</v>
      </c>
      <c r="S67" s="16">
        <v>1.2842639593908629</v>
      </c>
      <c r="T67" s="16">
        <v>0.65143824027072761</v>
      </c>
      <c r="U67" s="16">
        <v>2.1218274111675126</v>
      </c>
      <c r="V67" s="16">
        <v>1.712351945854484</v>
      </c>
      <c r="W67" s="16">
        <v>0.3536379018612521</v>
      </c>
      <c r="X67" s="16">
        <v>0.67377326565143825</v>
      </c>
      <c r="Y67" s="16">
        <v>0.74450084602368871</v>
      </c>
      <c r="Z67" s="16">
        <v>1.0795262267343486</v>
      </c>
      <c r="AA67" s="16">
        <v>3.3502538071065992E-2</v>
      </c>
      <c r="AB67" s="17">
        <v>0</v>
      </c>
      <c r="AC67" s="15">
        <v>25330.78</v>
      </c>
      <c r="AD67" s="14">
        <v>268.63636363636363</v>
      </c>
      <c r="AE67" s="14">
        <v>294.60000000000002</v>
      </c>
      <c r="AF67" s="5">
        <v>1</v>
      </c>
      <c r="AG67" s="6">
        <v>0</v>
      </c>
      <c r="AH67" s="4">
        <v>0</v>
      </c>
      <c r="AI67" s="23">
        <v>0</v>
      </c>
      <c r="AJ67" s="4">
        <v>0</v>
      </c>
      <c r="AK67" s="4">
        <v>0</v>
      </c>
      <c r="AL67" s="24">
        <v>0</v>
      </c>
      <c r="AM67" s="7">
        <v>0</v>
      </c>
      <c r="AN67" s="7">
        <v>0</v>
      </c>
      <c r="AO67" s="8">
        <v>0</v>
      </c>
      <c r="AP67" s="9">
        <v>0</v>
      </c>
      <c r="AQ67" s="25">
        <v>0</v>
      </c>
      <c r="AR67" s="18">
        <v>0</v>
      </c>
      <c r="AS67" s="7">
        <v>0</v>
      </c>
      <c r="AT67" s="8">
        <v>0</v>
      </c>
      <c r="AU67" s="9">
        <v>0</v>
      </c>
      <c r="AV67" s="10">
        <v>0</v>
      </c>
      <c r="AW67" s="22">
        <f t="shared" si="1"/>
        <v>14.203628381431983</v>
      </c>
      <c r="AX67" s="5">
        <f>IF(OR(AND(Tabela1[[#This Row],[GRUPO | ITEM]]="PALHETAS",MID(Tabela1[[#This Row],[ITEM]],1,5)&lt;&gt;"YN-PC"),AND(Tabela1[[#This Row],[GRUPO | ITEM]]="PALHETAS",MID(Tabela1[[#This Row],[ITEM]],1,5)&lt;&gt;"YN-PF"))=TRUE,0,
IF(
ROUNDUP(
IF(
IF(D67="A",13-SUM(AM67:AP67),IF(D67="B",11-SUM(AM67:AP67),IF(D67="C",7-SUM(AM67:AP67))))
&lt;0,0,
IF(D67="A",13-SUM(AM67:AP67),IF(D67="B",11-SUM(AM67:AP67),IF(D67="C",7-SUM(AM67:AP67)))))
*AD67/C67,0)
*C67
=0,0,
ROUNDUP(
IF(
IF(D67="A",13-SUM(AM67:AP67),IF(D67="B",11-SUM(AM67:AP67),IF(D67="C",7-SUM(AM67:AP67))))
&lt;0,0,
IF(D67="A",13-SUM(AM67:AP67),IF(D67="B",11-SUM(AM67:AP67),IF(D67="C",7-SUM(AM67:AP67)))))
*AD67/C67,0)
*C67)
)</f>
        <v>2000</v>
      </c>
      <c r="AY67" s="4">
        <f>IF(OR(AND(Tabela1[[#This Row],[GRUPO | ITEM]]="PALHETAS",MID(Tabela1[[#This Row],[ITEM]],1,5)&lt;&gt;"YN-PC"),AND(Tabela1[[#This Row],[GRUPO | ITEM]]="PALHETAS",MID(Tabela1[[#This Row],[ITEM]],1,5)&lt;&gt;"YN-PF"))=TRUE,0,
IF(
ROUNDUP(
IF(
IF(D67="A",13-SUM(AR67:AU67),IF(D67="B",11-SUM(AR67:AU67),IF(D67="C",7-SUM(AR67:AU67))))
&lt;0,0,
IF(D67="A",13-SUM(AR67:AU67),IF(D67="B",11-SUM(AR67:AU67),IF(D67="C",7-SUM(AR67:AU67)))))
*AE67/C67,0)
*C67
=0,0,
ROUNDUP(
IF(
IF(D67="A",13-SUM(AR67:AU67),IF(D67="B",11-SUM(AR67:AU67),IF(D67="C",7-SUM(AR67:AU67))))
&lt;0,0,
IF(D67="A",13-SUM(AR67:AU67),IF(D67="B",11-SUM(AR67:AU67),IF(D67="C",7-SUM(AR67:AU67)))))
*AE67/C67,0)
*C67)
)</f>
        <v>2500</v>
      </c>
      <c r="AZ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+IFERROR(BA67*C67,0),
IFERROR(AVERAGEIF(Tabela1[[#This Row],[COMPRA PADRÃO]:[COMPRA &gt;30%]],"&gt;"&amp;0,Tabela1[[#This Row],[COMPRA PADRÃO]:[COMPRA &gt;30%]]),
0))/Tabela1[[#This Row],[U/CX]],0)*Tabela1[[#This Row],[U/CX]]</f>
        <v>4000</v>
      </c>
      <c r="BA67" s="19"/>
      <c r="BB67" s="19" t="s">
        <v>1435</v>
      </c>
      <c r="BC67" s="5" t="s">
        <v>1436</v>
      </c>
      <c r="BD67" s="41">
        <v>11.150943396226415</v>
      </c>
      <c r="BE67" s="42">
        <v>1672.6415094339623</v>
      </c>
      <c r="BF67" s="42">
        <v>735.96226415094338</v>
      </c>
      <c r="BG67" s="42">
        <v>0</v>
      </c>
      <c r="BH67" s="43">
        <v>2500</v>
      </c>
    </row>
    <row r="68" spans="1:60" x14ac:dyDescent="0.2">
      <c r="A68" s="4" t="s">
        <v>40</v>
      </c>
      <c r="B68" s="4" t="s">
        <v>138</v>
      </c>
      <c r="C68" s="4">
        <v>200</v>
      </c>
      <c r="D68" s="4" t="s">
        <v>17</v>
      </c>
      <c r="E68" s="5"/>
      <c r="F68" s="4"/>
      <c r="G68" s="4"/>
      <c r="H68" s="4"/>
      <c r="I68" s="4"/>
      <c r="J68" s="4">
        <v>890</v>
      </c>
      <c r="K68" s="4">
        <v>950</v>
      </c>
      <c r="L68" s="4">
        <v>2480</v>
      </c>
      <c r="M68" s="4">
        <v>1360</v>
      </c>
      <c r="N68" s="4">
        <v>600</v>
      </c>
      <c r="O68" s="4">
        <v>2400</v>
      </c>
      <c r="P68" s="4">
        <v>1830</v>
      </c>
      <c r="Q68" s="13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0.5927687916270219</v>
      </c>
      <c r="W68" s="16">
        <v>0.63273073263558521</v>
      </c>
      <c r="X68" s="16">
        <v>1.6517602283539488</v>
      </c>
      <c r="Y68" s="16">
        <v>0.9058039961941009</v>
      </c>
      <c r="Z68" s="16">
        <v>0.39961941008563273</v>
      </c>
      <c r="AA68" s="16">
        <v>1.5984776403425309</v>
      </c>
      <c r="AB68" s="17">
        <v>1.2188392007611799</v>
      </c>
      <c r="AC68" s="15">
        <v>80498.5</v>
      </c>
      <c r="AD68" s="14">
        <v>1501.4285714285713</v>
      </c>
      <c r="AE68" s="14">
        <v>1501.4285714285713</v>
      </c>
      <c r="AF68" s="5">
        <v>11</v>
      </c>
      <c r="AG68" s="6">
        <v>10496</v>
      </c>
      <c r="AH68" s="4">
        <v>0</v>
      </c>
      <c r="AI68" s="23">
        <v>10496</v>
      </c>
      <c r="AJ68" s="4">
        <v>0</v>
      </c>
      <c r="AK68" s="4">
        <v>3800</v>
      </c>
      <c r="AL68" s="24">
        <v>3800</v>
      </c>
      <c r="AM68" s="7">
        <v>6.990675547098002</v>
      </c>
      <c r="AN68" s="7">
        <v>0</v>
      </c>
      <c r="AO68" s="8">
        <v>0</v>
      </c>
      <c r="AP68" s="9">
        <v>2.5309229305423409</v>
      </c>
      <c r="AQ68" s="25">
        <v>9.5215984776403424</v>
      </c>
      <c r="AR68" s="18">
        <v>6.990675547098002</v>
      </c>
      <c r="AS68" s="7">
        <v>0</v>
      </c>
      <c r="AT68" s="8">
        <v>0</v>
      </c>
      <c r="AU68" s="9">
        <v>2.5309229305423409</v>
      </c>
      <c r="AV68" s="10">
        <v>9.5215984776403424</v>
      </c>
      <c r="AW68" s="22">
        <f t="shared" si="1"/>
        <v>1.5984776403425309</v>
      </c>
      <c r="AX68" s="5">
        <f>IF(OR(AND(Tabela1[[#This Row],[GRUPO | ITEM]]="PALHETAS",MID(Tabela1[[#This Row],[ITEM]],1,5)&lt;&gt;"YN-PC"),AND(Tabela1[[#This Row],[GRUPO | ITEM]]="PALHETAS",MID(Tabela1[[#This Row],[ITEM]],1,5)&lt;&gt;"YN-PF"))=TRUE,0,
IF(
ROUNDUP(
IF(
IF(D68="A",13-SUM(AM68:AP68),IF(D68="B",11-SUM(AM68:AP68),IF(D68="C",7-SUM(AM68:AP68))))
&lt;0,0,
IF(D68="A",13-SUM(AM68:AP68),IF(D68="B",11-SUM(AM68:AP68),IF(D68="C",7-SUM(AM68:AP68)))))
*AD68/C68,0)
*C68
=0,0,
ROUNDUP(
IF(
IF(D68="A",13-SUM(AM68:AP68),IF(D68="B",11-SUM(AM68:AP68),IF(D68="C",7-SUM(AM68:AP68))))
&lt;0,0,
IF(D68="A",13-SUM(AM68:AP68),IF(D68="B",11-SUM(AM68:AP68),IF(D68="C",7-SUM(AM68:AP68)))))
*AD68/C68,0)
*C68)
)</f>
        <v>2400</v>
      </c>
      <c r="AY68" s="4">
        <f>IF(OR(AND(Tabela1[[#This Row],[GRUPO | ITEM]]="PALHETAS",MID(Tabela1[[#This Row],[ITEM]],1,5)&lt;&gt;"YN-PC"),AND(Tabela1[[#This Row],[GRUPO | ITEM]]="PALHETAS",MID(Tabela1[[#This Row],[ITEM]],1,5)&lt;&gt;"YN-PF"))=TRUE,0,
IF(
ROUNDUP(
IF(
IF(D68="A",13-SUM(AR68:AU68),IF(D68="B",11-SUM(AR68:AU68),IF(D68="C",7-SUM(AR68:AU68))))
&lt;0,0,
IF(D68="A",13-SUM(AR68:AU68),IF(D68="B",11-SUM(AR68:AU68),IF(D68="C",7-SUM(AR68:AU68)))))
*AE68/C68,0)
*C68
=0,0,
ROUNDUP(
IF(
IF(D68="A",13-SUM(AR68:AU68),IF(D68="B",11-SUM(AR68:AU68),IF(D68="C",7-SUM(AR68:AU68))))
&lt;0,0,
IF(D68="A",13-SUM(AR68:AU68),IF(D68="B",11-SUM(AR68:AU68),IF(D68="C",7-SUM(AR68:AU68)))))
*AE68/C68,0)
*C68)
)</f>
        <v>2400</v>
      </c>
      <c r="AZ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+IFERROR(BA68*C68,0),
IFERROR(AVERAGEIF(Tabela1[[#This Row],[COMPRA PADRÃO]:[COMPRA &gt;30%]],"&gt;"&amp;0,Tabela1[[#This Row],[COMPRA PADRÃO]:[COMPRA &gt;30%]]),
0))/Tabela1[[#This Row],[U/CX]],0)*Tabela1[[#This Row],[U/CX]]</f>
        <v>2400</v>
      </c>
      <c r="BA68" s="19"/>
      <c r="BB68" s="19"/>
      <c r="BC68" s="5" t="s">
        <v>1436</v>
      </c>
      <c r="BD68" s="41">
        <v>39.660377358490564</v>
      </c>
      <c r="BE68" s="42">
        <v>5949.0566037735844</v>
      </c>
      <c r="BF68" s="42">
        <v>7852.7547169811314</v>
      </c>
      <c r="BG68" s="42">
        <v>14296</v>
      </c>
      <c r="BH68" s="43">
        <v>0</v>
      </c>
    </row>
    <row r="69" spans="1:60" x14ac:dyDescent="0.2">
      <c r="A69" s="4" t="s">
        <v>40</v>
      </c>
      <c r="B69" s="4" t="s">
        <v>709</v>
      </c>
      <c r="C69" s="4">
        <v>200</v>
      </c>
      <c r="D69" s="4" t="s">
        <v>17</v>
      </c>
      <c r="E69" s="5">
        <v>2100</v>
      </c>
      <c r="F69" s="4">
        <v>1750</v>
      </c>
      <c r="G69" s="4">
        <v>650</v>
      </c>
      <c r="H69" s="4">
        <v>2050</v>
      </c>
      <c r="I69" s="4">
        <v>1550</v>
      </c>
      <c r="J69" s="4">
        <v>1950</v>
      </c>
      <c r="K69" s="4">
        <v>700</v>
      </c>
      <c r="L69" s="4">
        <v>950</v>
      </c>
      <c r="M69" s="4">
        <v>500</v>
      </c>
      <c r="N69" s="4">
        <v>300</v>
      </c>
      <c r="O69" s="4">
        <v>1450</v>
      </c>
      <c r="P69" s="4">
        <v>2400</v>
      </c>
      <c r="Q69" s="13">
        <v>1.5412844036697249</v>
      </c>
      <c r="R69" s="16">
        <v>1.2844036697247707</v>
      </c>
      <c r="S69" s="16">
        <v>0.47706422018348627</v>
      </c>
      <c r="T69" s="16">
        <v>1.5045871559633028</v>
      </c>
      <c r="U69" s="16">
        <v>1.1376146788990826</v>
      </c>
      <c r="V69" s="16">
        <v>1.4311926605504588</v>
      </c>
      <c r="W69" s="16">
        <v>0.51376146788990829</v>
      </c>
      <c r="X69" s="16">
        <v>0.69724770642201839</v>
      </c>
      <c r="Y69" s="16">
        <v>0.3669724770642202</v>
      </c>
      <c r="Z69" s="16">
        <v>0.22018348623853212</v>
      </c>
      <c r="AA69" s="16">
        <v>1.0642201834862386</v>
      </c>
      <c r="AB69" s="17">
        <v>1.761467889908257</v>
      </c>
      <c r="AC69" s="15">
        <v>51974</v>
      </c>
      <c r="AD69" s="14">
        <v>1362.5</v>
      </c>
      <c r="AE69" s="14">
        <v>1459.090909090909</v>
      </c>
      <c r="AF69" s="5">
        <v>3</v>
      </c>
      <c r="AG69" s="6">
        <v>12933</v>
      </c>
      <c r="AH69" s="4">
        <v>0</v>
      </c>
      <c r="AI69" s="23">
        <v>12933</v>
      </c>
      <c r="AJ69" s="4">
        <v>0</v>
      </c>
      <c r="AK69" s="4">
        <v>600</v>
      </c>
      <c r="AL69" s="24">
        <v>600</v>
      </c>
      <c r="AM69" s="7">
        <v>9.49211009174312</v>
      </c>
      <c r="AN69" s="7">
        <v>0</v>
      </c>
      <c r="AO69" s="8">
        <v>0</v>
      </c>
      <c r="AP69" s="9">
        <v>0.44036697247706424</v>
      </c>
      <c r="AQ69" s="25">
        <v>9.9324770642201834</v>
      </c>
      <c r="AR69" s="18">
        <v>8.8637383177570097</v>
      </c>
      <c r="AS69" s="7">
        <v>0</v>
      </c>
      <c r="AT69" s="8">
        <v>0</v>
      </c>
      <c r="AU69" s="9">
        <v>0.41121495327102808</v>
      </c>
      <c r="AV69" s="10">
        <v>9.2749532710280373</v>
      </c>
      <c r="AW69" s="22">
        <f t="shared" si="1"/>
        <v>1.5594039468385019</v>
      </c>
      <c r="AX69" s="5">
        <f>IF(OR(AND(Tabela1[[#This Row],[GRUPO | ITEM]]="PALHETAS",MID(Tabela1[[#This Row],[ITEM]],1,5)&lt;&gt;"YN-PC"),AND(Tabela1[[#This Row],[GRUPO | ITEM]]="PALHETAS",MID(Tabela1[[#This Row],[ITEM]],1,5)&lt;&gt;"YN-PF"))=TRUE,0,
IF(
ROUNDUP(
IF(
IF(D69="A",13-SUM(AM69:AP69),IF(D69="B",11-SUM(AM69:AP69),IF(D69="C",7-SUM(AM69:AP69))))
&lt;0,0,
IF(D69="A",13-SUM(AM69:AP69),IF(D69="B",11-SUM(AM69:AP69),IF(D69="C",7-SUM(AM69:AP69)))))
*AD69/C69,0)
*C69
=0,0,
ROUNDUP(
IF(
IF(D69="A",13-SUM(AM69:AP69),IF(D69="B",11-SUM(AM69:AP69),IF(D69="C",7-SUM(AM69:AP69))))
&lt;0,0,
IF(D69="A",13-SUM(AM69:AP69),IF(D69="B",11-SUM(AM69:AP69),IF(D69="C",7-SUM(AM69:AP69)))))
*AD69/C69,0)
*C69)
)</f>
        <v>1600</v>
      </c>
      <c r="AY69" s="4">
        <f>IF(OR(AND(Tabela1[[#This Row],[GRUPO | ITEM]]="PALHETAS",MID(Tabela1[[#This Row],[ITEM]],1,5)&lt;&gt;"YN-PC"),AND(Tabela1[[#This Row],[GRUPO | ITEM]]="PALHETAS",MID(Tabela1[[#This Row],[ITEM]],1,5)&lt;&gt;"YN-PF"))=TRUE,0,
IF(
ROUNDUP(
IF(
IF(D69="A",13-SUM(AR69:AU69),IF(D69="B",11-SUM(AR69:AU69),IF(D69="C",7-SUM(AR69:AU69))))
&lt;0,0,
IF(D69="A",13-SUM(AR69:AU69),IF(D69="B",11-SUM(AR69:AU69),IF(D69="C",7-SUM(AR69:AU69)))))
*AE69/C69,0)
*C69
=0,0,
ROUNDUP(
IF(
IF(D69="A",13-SUM(AR69:AU69),IF(D69="B",11-SUM(AR69:AU69),IF(D69="C",7-SUM(AR69:AU69))))
&lt;0,0,
IF(D69="A",13-SUM(AR69:AU69),IF(D69="B",11-SUM(AR69:AU69),IF(D69="C",7-SUM(AR69:AU69)))))
*AE69/C69,0)
*C69)
)</f>
        <v>2600</v>
      </c>
      <c r="AZ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+IFERROR(BA69*C69,0),
IFERROR(AVERAGEIF(Tabela1[[#This Row],[COMPRA PADRÃO]:[COMPRA &gt;30%]],"&gt;"&amp;0,Tabela1[[#This Row],[COMPRA PADRÃO]:[COMPRA &gt;30%]]),
0))/Tabela1[[#This Row],[U/CX]],0)*Tabela1[[#This Row],[U/CX]]</f>
        <v>2200</v>
      </c>
      <c r="BA69" s="19"/>
      <c r="BB69" s="19"/>
      <c r="BC69" s="5" t="s">
        <v>1436</v>
      </c>
      <c r="BD69" s="41">
        <v>61.698113207547166</v>
      </c>
      <c r="BE69" s="42">
        <v>9254.7169811320746</v>
      </c>
      <c r="BF69" s="42">
        <v>12216.226415094339</v>
      </c>
      <c r="BG69" s="42">
        <v>13533</v>
      </c>
      <c r="BH69" s="43">
        <v>8000</v>
      </c>
    </row>
    <row r="70" spans="1:60" x14ac:dyDescent="0.2">
      <c r="A70" s="4" t="s">
        <v>40</v>
      </c>
      <c r="B70" s="4" t="s">
        <v>712</v>
      </c>
      <c r="C70" s="4">
        <v>200</v>
      </c>
      <c r="D70" s="4" t="s">
        <v>17</v>
      </c>
      <c r="E70" s="5">
        <v>1500</v>
      </c>
      <c r="F70" s="4">
        <v>2000</v>
      </c>
      <c r="G70" s="4">
        <v>800</v>
      </c>
      <c r="H70" s="4">
        <v>2750</v>
      </c>
      <c r="I70" s="4">
        <v>1700</v>
      </c>
      <c r="J70" s="4">
        <v>1700</v>
      </c>
      <c r="K70" s="4">
        <v>300</v>
      </c>
      <c r="L70" s="4">
        <v>1850</v>
      </c>
      <c r="M70" s="4">
        <v>600</v>
      </c>
      <c r="N70" s="4">
        <v>400</v>
      </c>
      <c r="O70" s="4">
        <v>850</v>
      </c>
      <c r="P70" s="4">
        <v>1900</v>
      </c>
      <c r="Q70" s="13">
        <v>1.1009174311926606</v>
      </c>
      <c r="R70" s="16">
        <v>1.4678899082568808</v>
      </c>
      <c r="S70" s="16">
        <v>0.58715596330275233</v>
      </c>
      <c r="T70" s="16">
        <v>2.0183486238532109</v>
      </c>
      <c r="U70" s="16">
        <v>1.2477064220183487</v>
      </c>
      <c r="V70" s="16">
        <v>1.2477064220183487</v>
      </c>
      <c r="W70" s="16">
        <v>0.22018348623853212</v>
      </c>
      <c r="X70" s="16">
        <v>1.3577981651376148</v>
      </c>
      <c r="Y70" s="16">
        <v>0.44036697247706424</v>
      </c>
      <c r="Z70" s="16">
        <v>0.29357798165137616</v>
      </c>
      <c r="AA70" s="16">
        <v>0.62385321100917435</v>
      </c>
      <c r="AB70" s="17">
        <v>1.3944954128440368</v>
      </c>
      <c r="AC70" s="15">
        <v>48879.5</v>
      </c>
      <c r="AD70" s="14">
        <v>1362.5</v>
      </c>
      <c r="AE70" s="14">
        <v>1565</v>
      </c>
      <c r="AF70" s="5">
        <v>4</v>
      </c>
      <c r="AG70" s="6">
        <v>13122</v>
      </c>
      <c r="AH70" s="4">
        <v>0</v>
      </c>
      <c r="AI70" s="23">
        <v>13122</v>
      </c>
      <c r="AJ70" s="4">
        <v>1000</v>
      </c>
      <c r="AK70" s="4">
        <v>0</v>
      </c>
      <c r="AL70" s="24">
        <v>1000</v>
      </c>
      <c r="AM70" s="7">
        <v>9.6308256880733953</v>
      </c>
      <c r="AN70" s="7">
        <v>0</v>
      </c>
      <c r="AO70" s="8">
        <v>0.73394495412844041</v>
      </c>
      <c r="AP70" s="9">
        <v>0</v>
      </c>
      <c r="AQ70" s="25">
        <v>10.364770642201837</v>
      </c>
      <c r="AR70" s="18">
        <v>8.384664536741214</v>
      </c>
      <c r="AS70" s="7">
        <v>0</v>
      </c>
      <c r="AT70" s="8">
        <v>0.63897763578274758</v>
      </c>
      <c r="AU70" s="9">
        <v>0</v>
      </c>
      <c r="AV70" s="10">
        <v>9.0236421725239619</v>
      </c>
      <c r="AW70" s="22">
        <f t="shared" si="1"/>
        <v>1.5029888983774551</v>
      </c>
      <c r="AX70" s="5">
        <f>IF(OR(AND(Tabela1[[#This Row],[GRUPO | ITEM]]="PALHETAS",MID(Tabela1[[#This Row],[ITEM]],1,5)&lt;&gt;"YN-PC"),AND(Tabela1[[#This Row],[GRUPO | ITEM]]="PALHETAS",MID(Tabela1[[#This Row],[ITEM]],1,5)&lt;&gt;"YN-PF"))=TRUE,0,
IF(
ROUNDUP(
IF(
IF(D70="A",13-SUM(AM70:AP70),IF(D70="B",11-SUM(AM70:AP70),IF(D70="C",7-SUM(AM70:AP70))))
&lt;0,0,
IF(D70="A",13-SUM(AM70:AP70),IF(D70="B",11-SUM(AM70:AP70),IF(D70="C",7-SUM(AM70:AP70)))))
*AD70/C70,0)
*C70
=0,0,
ROUNDUP(
IF(
IF(D70="A",13-SUM(AM70:AP70),IF(D70="B",11-SUM(AM70:AP70),IF(D70="C",7-SUM(AM70:AP70))))
&lt;0,0,
IF(D70="A",13-SUM(AM70:AP70),IF(D70="B",11-SUM(AM70:AP70),IF(D70="C",7-SUM(AM70:AP70)))))
*AD70/C70,0)
*C70)
)</f>
        <v>1000</v>
      </c>
      <c r="AY70" s="4">
        <f>IF(OR(AND(Tabela1[[#This Row],[GRUPO | ITEM]]="PALHETAS",MID(Tabela1[[#This Row],[ITEM]],1,5)&lt;&gt;"YN-PC"),AND(Tabela1[[#This Row],[GRUPO | ITEM]]="PALHETAS",MID(Tabela1[[#This Row],[ITEM]],1,5)&lt;&gt;"YN-PF"))=TRUE,0,
IF(
ROUNDUP(
IF(
IF(D70="A",13-SUM(AR70:AU70),IF(D70="B",11-SUM(AR70:AU70),IF(D70="C",7-SUM(AR70:AU70))))
&lt;0,0,
IF(D70="A",13-SUM(AR70:AU70),IF(D70="B",11-SUM(AR70:AU70),IF(D70="C",7-SUM(AR70:AU70)))))
*AE70/C70,0)
*C70
=0,0,
ROUNDUP(
IF(
IF(D70="A",13-SUM(AR70:AU70),IF(D70="B",11-SUM(AR70:AU70),IF(D70="C",7-SUM(AR70:AU70))))
&lt;0,0,
IF(D70="A",13-SUM(AR70:AU70),IF(D70="B",11-SUM(AR70:AU70),IF(D70="C",7-SUM(AR70:AU70)))))
*AE70/C70,0)
*C70)
)</f>
        <v>3200</v>
      </c>
      <c r="AZ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+IFERROR(BA70*C70,0),
IFERROR(AVERAGEIF(Tabela1[[#This Row],[COMPRA PADRÃO]:[COMPRA &gt;30%]],"&gt;"&amp;0,Tabela1[[#This Row],[COMPRA PADRÃO]:[COMPRA &gt;30%]]),
0))/Tabela1[[#This Row],[U/CX]],0)*Tabela1[[#This Row],[U/CX]]</f>
        <v>2200</v>
      </c>
      <c r="BA70" s="19"/>
      <c r="BB70" s="19"/>
      <c r="BC70" s="5" t="s">
        <v>1436</v>
      </c>
      <c r="BD70" s="41">
        <v>61.698113207547166</v>
      </c>
      <c r="BE70" s="42">
        <v>9254.7169811320746</v>
      </c>
      <c r="BF70" s="42">
        <v>12216.226415094339</v>
      </c>
      <c r="BG70" s="42">
        <v>14122</v>
      </c>
      <c r="BH70" s="43">
        <v>7400</v>
      </c>
    </row>
    <row r="71" spans="1:60" x14ac:dyDescent="0.2">
      <c r="A71" s="4" t="s">
        <v>40</v>
      </c>
      <c r="B71" s="4" t="s">
        <v>747</v>
      </c>
      <c r="C71" s="4">
        <v>20</v>
      </c>
      <c r="D71" s="4" t="s">
        <v>20</v>
      </c>
      <c r="E71" s="5">
        <v>839</v>
      </c>
      <c r="F71" s="4">
        <v>1556</v>
      </c>
      <c r="G71" s="4">
        <v>886</v>
      </c>
      <c r="H71" s="4">
        <v>875</v>
      </c>
      <c r="I71" s="4">
        <v>887</v>
      </c>
      <c r="J71" s="4">
        <v>1430</v>
      </c>
      <c r="K71" s="4">
        <v>240</v>
      </c>
      <c r="L71" s="4">
        <v>919</v>
      </c>
      <c r="M71" s="4">
        <v>447</v>
      </c>
      <c r="N71" s="4">
        <v>737</v>
      </c>
      <c r="O71" s="4">
        <v>802</v>
      </c>
      <c r="P71" s="4">
        <v>1245</v>
      </c>
      <c r="Q71" s="13">
        <v>0.92681579674123171</v>
      </c>
      <c r="R71" s="16">
        <v>1.7188621927644296</v>
      </c>
      <c r="S71" s="16">
        <v>0.97873515603424466</v>
      </c>
      <c r="T71" s="16">
        <v>0.96658381662524162</v>
      </c>
      <c r="U71" s="16">
        <v>0.97983982325324492</v>
      </c>
      <c r="V71" s="16">
        <v>1.579674123170395</v>
      </c>
      <c r="W71" s="16">
        <v>0.26512013256006628</v>
      </c>
      <c r="X71" s="16">
        <v>1.0151891742612538</v>
      </c>
      <c r="Y71" s="16">
        <v>0.49378624689312345</v>
      </c>
      <c r="Z71" s="16">
        <v>0.81413974040320358</v>
      </c>
      <c r="AA71" s="16">
        <v>0.88594310963822154</v>
      </c>
      <c r="AB71" s="17">
        <v>1.3753106876553438</v>
      </c>
      <c r="AC71" s="15">
        <v>1697391.5</v>
      </c>
      <c r="AD71" s="14">
        <v>905.25</v>
      </c>
      <c r="AE71" s="14">
        <v>965.72727272727275</v>
      </c>
      <c r="AF71" s="5">
        <v>12</v>
      </c>
      <c r="AG71" s="6">
        <v>5901</v>
      </c>
      <c r="AH71" s="4">
        <v>1320</v>
      </c>
      <c r="AI71" s="23">
        <v>7221</v>
      </c>
      <c r="AJ71" s="4">
        <v>1500</v>
      </c>
      <c r="AK71" s="4">
        <v>1260</v>
      </c>
      <c r="AL71" s="24">
        <v>2760</v>
      </c>
      <c r="AM71" s="7">
        <v>6.5186412593206295</v>
      </c>
      <c r="AN71" s="7">
        <v>1.4581607290803646</v>
      </c>
      <c r="AO71" s="8">
        <v>1.6570008285004143</v>
      </c>
      <c r="AP71" s="9">
        <v>1.391880695940348</v>
      </c>
      <c r="AQ71" s="25">
        <v>11.025683512841756</v>
      </c>
      <c r="AR71" s="18">
        <v>6.1104207850889578</v>
      </c>
      <c r="AS71" s="7">
        <v>1.3668455238633155</v>
      </c>
      <c r="AT71" s="8">
        <v>1.5532335498446765</v>
      </c>
      <c r="AU71" s="9">
        <v>1.3047161818695283</v>
      </c>
      <c r="AV71" s="10">
        <v>10.335216040666479</v>
      </c>
      <c r="AW71" s="22">
        <f t="shared" si="1"/>
        <v>2.3517121582060905</v>
      </c>
      <c r="AX71" s="5">
        <f>IF(OR(AND(Tabela1[[#This Row],[GRUPO | ITEM]]="PALHETAS",MID(Tabela1[[#This Row],[ITEM]],1,5)&lt;&gt;"YN-PC"),AND(Tabela1[[#This Row],[GRUPO | ITEM]]="PALHETAS",MID(Tabela1[[#This Row],[ITEM]],1,5)&lt;&gt;"YN-PF"))=TRUE,0,
IF(
ROUNDUP(
IF(
IF(D71="A",13-SUM(AM71:AP71),IF(D71="B",11-SUM(AM71:AP71),IF(D71="C",7-SUM(AM71:AP71))))
&lt;0,0,
IF(D71="A",13-SUM(AM71:AP71),IF(D71="B",11-SUM(AM71:AP71),IF(D71="C",7-SUM(AM71:AP71)))))
*AD71/C71,0)
*C71
=0,0,
ROUNDUP(
IF(
IF(D71="A",13-SUM(AM71:AP71),IF(D71="B",11-SUM(AM71:AP71),IF(D71="C",7-SUM(AM71:AP71))))
&lt;0,0,
IF(D71="A",13-SUM(AM71:AP71),IF(D71="B",11-SUM(AM71:AP71),IF(D71="C",7-SUM(AM71:AP71)))))
*AD71/C71,0)
*C71)
)</f>
        <v>1800</v>
      </c>
      <c r="AY71" s="4">
        <f>IF(OR(AND(Tabela1[[#This Row],[GRUPO | ITEM]]="PALHETAS",MID(Tabela1[[#This Row],[ITEM]],1,5)&lt;&gt;"YN-PC"),AND(Tabela1[[#This Row],[GRUPO | ITEM]]="PALHETAS",MID(Tabela1[[#This Row],[ITEM]],1,5)&lt;&gt;"YN-PF"))=TRUE,0,
IF(
ROUNDUP(
IF(
IF(D71="A",13-SUM(AR71:AU71),IF(D71="B",11-SUM(AR71:AU71),IF(D71="C",7-SUM(AR71:AU71))))
&lt;0,0,
IF(D71="A",13-SUM(AR71:AU71),IF(D71="B",11-SUM(AR71:AU71),IF(D71="C",7-SUM(AR71:AU71)))))
*AE71/C71,0)
*C71
=0,0,
ROUNDUP(
IF(
IF(D71="A",13-SUM(AR71:AU71),IF(D71="B",11-SUM(AR71:AU71),IF(D71="C",7-SUM(AR71:AU71))))
&lt;0,0,
IF(D71="A",13-SUM(AR71:AU71),IF(D71="B",11-SUM(AR71:AU71),IF(D71="C",7-SUM(AR71:AU71)))))
*AE71/C71,0)
*C71)
)</f>
        <v>2580</v>
      </c>
      <c r="AZ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+IFERROR(BA71*C71,0),
IFERROR(AVERAGEIF(Tabela1[[#This Row],[COMPRA PADRÃO]:[COMPRA &gt;30%]],"&gt;"&amp;0,Tabela1[[#This Row],[COMPRA PADRÃO]:[COMPRA &gt;30%]]),
0))/Tabela1[[#This Row],[U/CX]],0)*Tabela1[[#This Row],[U/CX]]</f>
        <v>2200</v>
      </c>
      <c r="BA71" s="19"/>
      <c r="BB71" s="19"/>
      <c r="BC71" s="5" t="s">
        <v>1436</v>
      </c>
      <c r="BD71" s="41">
        <v>40.992452830188682</v>
      </c>
      <c r="BE71" s="42">
        <v>6148.867924528302</v>
      </c>
      <c r="BF71" s="42">
        <v>11723.841509433963</v>
      </c>
      <c r="BG71" s="42">
        <v>9981</v>
      </c>
      <c r="BH71" s="43">
        <v>7900</v>
      </c>
    </row>
    <row r="72" spans="1:60" x14ac:dyDescent="0.2">
      <c r="A72" s="4" t="s">
        <v>115</v>
      </c>
      <c r="B72" s="4" t="s">
        <v>470</v>
      </c>
      <c r="C72" s="4">
        <v>50</v>
      </c>
      <c r="D72" s="4" t="s">
        <v>20</v>
      </c>
      <c r="E72" s="5">
        <v>1150</v>
      </c>
      <c r="F72" s="4">
        <v>2250</v>
      </c>
      <c r="G72" s="4">
        <v>2310</v>
      </c>
      <c r="H72" s="4">
        <v>1100</v>
      </c>
      <c r="I72" s="4">
        <v>1400</v>
      </c>
      <c r="J72" s="4">
        <v>2700</v>
      </c>
      <c r="K72" s="4">
        <v>320</v>
      </c>
      <c r="L72" s="4">
        <v>2200</v>
      </c>
      <c r="M72" s="4">
        <v>1150</v>
      </c>
      <c r="N72" s="4">
        <v>1450</v>
      </c>
      <c r="O72" s="4">
        <v>1550</v>
      </c>
      <c r="P72" s="4">
        <v>1800</v>
      </c>
      <c r="Q72" s="13">
        <v>0.71207430340557276</v>
      </c>
      <c r="R72" s="16">
        <v>1.3931888544891642</v>
      </c>
      <c r="S72" s="16">
        <v>1.4303405572755419</v>
      </c>
      <c r="T72" s="16">
        <v>0.68111455108359131</v>
      </c>
      <c r="U72" s="16">
        <v>0.86687306501547989</v>
      </c>
      <c r="V72" s="16">
        <v>1.6718266253869969</v>
      </c>
      <c r="W72" s="16">
        <v>0.19814241486068113</v>
      </c>
      <c r="X72" s="16">
        <v>1.3622291021671826</v>
      </c>
      <c r="Y72" s="16">
        <v>0.71207430340557276</v>
      </c>
      <c r="Z72" s="16">
        <v>0.89783281733746134</v>
      </c>
      <c r="AA72" s="16">
        <v>0.95975232198142413</v>
      </c>
      <c r="AB72" s="17">
        <v>1.1145510835913313</v>
      </c>
      <c r="AC72" s="15">
        <v>255503</v>
      </c>
      <c r="AD72" s="14">
        <v>1615</v>
      </c>
      <c r="AE72" s="14">
        <v>1732.7272727272727</v>
      </c>
      <c r="AF72" s="5">
        <v>1</v>
      </c>
      <c r="AG72" s="6">
        <v>2300</v>
      </c>
      <c r="AH72" s="4">
        <v>9450</v>
      </c>
      <c r="AI72" s="23">
        <v>11750</v>
      </c>
      <c r="AJ72" s="4">
        <v>5900</v>
      </c>
      <c r="AK72" s="4">
        <v>2100</v>
      </c>
      <c r="AL72" s="24">
        <v>8000</v>
      </c>
      <c r="AM72" s="7">
        <v>1.4241486068111455</v>
      </c>
      <c r="AN72" s="7">
        <v>5.8513931888544892</v>
      </c>
      <c r="AO72" s="8">
        <v>3.653250773993808</v>
      </c>
      <c r="AP72" s="9">
        <v>1.3003095975232197</v>
      </c>
      <c r="AQ72" s="25">
        <v>12.229102167182663</v>
      </c>
      <c r="AR72" s="18">
        <v>1.3273871983210912</v>
      </c>
      <c r="AS72" s="7">
        <v>5.4538300104931796</v>
      </c>
      <c r="AT72" s="8">
        <v>3.4050367261280168</v>
      </c>
      <c r="AU72" s="9">
        <v>1.2119622245540398</v>
      </c>
      <c r="AV72" s="10">
        <v>11.398216159496327</v>
      </c>
      <c r="AW72" s="22">
        <f t="shared" si="1"/>
        <v>1.2247114731839781</v>
      </c>
      <c r="AX72" s="5">
        <f>IF(OR(AND(Tabela1[[#This Row],[GRUPO | ITEM]]="PALHETAS",MID(Tabela1[[#This Row],[ITEM]],1,5)&lt;&gt;"YN-PC"),AND(Tabela1[[#This Row],[GRUPO | ITEM]]="PALHETAS",MID(Tabela1[[#This Row],[ITEM]],1,5)&lt;&gt;"YN-PF"))=TRUE,0,
IF(
ROUNDUP(
IF(
IF(D72="A",13-SUM(AM72:AP72),IF(D72="B",11-SUM(AM72:AP72),IF(D72="C",7-SUM(AM72:AP72))))
&lt;0,0,
IF(D72="A",13-SUM(AM72:AP72),IF(D72="B",11-SUM(AM72:AP72),IF(D72="C",7-SUM(AM72:AP72)))))
*AD72/C72,0)
*C72
=0,0,
ROUNDUP(
IF(
IF(D72="A",13-SUM(AM72:AP72),IF(D72="B",11-SUM(AM72:AP72),IF(D72="C",7-SUM(AM72:AP72))))
&lt;0,0,
IF(D72="A",13-SUM(AM72:AP72),IF(D72="B",11-SUM(AM72:AP72),IF(D72="C",7-SUM(AM72:AP72)))))
*AD72/C72,0)
*C72)
)</f>
        <v>1250</v>
      </c>
      <c r="AY72" s="4">
        <f>IF(OR(AND(Tabela1[[#This Row],[GRUPO | ITEM]]="PALHETAS",MID(Tabela1[[#This Row],[ITEM]],1,5)&lt;&gt;"YN-PC"),AND(Tabela1[[#This Row],[GRUPO | ITEM]]="PALHETAS",MID(Tabela1[[#This Row],[ITEM]],1,5)&lt;&gt;"YN-PF"))=TRUE,0,
IF(
ROUNDUP(
IF(
IF(D72="A",13-SUM(AR72:AU72),IF(D72="B",11-SUM(AR72:AU72),IF(D72="C",7-SUM(AR72:AU72))))
&lt;0,0,
IF(D72="A",13-SUM(AR72:AU72),IF(D72="B",11-SUM(AR72:AU72),IF(D72="C",7-SUM(AR72:AU72)))))
*AE72/C72,0)
*C72
=0,0,
ROUNDUP(
IF(
IF(D72="A",13-SUM(AR72:AU72),IF(D72="B",11-SUM(AR72:AU72),IF(D72="C",7-SUM(AR72:AU72))))
&lt;0,0,
IF(D72="A",13-SUM(AR72:AU72),IF(D72="B",11-SUM(AR72:AU72),IF(D72="C",7-SUM(AR72:AU72)))))
*AE72/C72,0)
*C72)
)</f>
        <v>2800</v>
      </c>
      <c r="AZ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+IFERROR(BA72*C72,0),
IFERROR(AVERAGEIF(Tabela1[[#This Row],[COMPRA PADRÃO]:[COMPRA &gt;30%]],"&gt;"&amp;0,Tabela1[[#This Row],[COMPRA PADRÃO]:[COMPRA &gt;30%]]),
0))/Tabela1[[#This Row],[U/CX]],0)*Tabela1[[#This Row],[U/CX]]</f>
        <v>2050</v>
      </c>
      <c r="BA72" s="19"/>
      <c r="BB72" s="19"/>
      <c r="BC72" s="5" t="s">
        <v>1436</v>
      </c>
      <c r="BD72" s="41">
        <v>73.132075471698116</v>
      </c>
      <c r="BE72" s="42">
        <v>10969.811320754718</v>
      </c>
      <c r="BF72" s="42">
        <v>20915.773584905663</v>
      </c>
      <c r="BG72" s="42">
        <v>19750</v>
      </c>
      <c r="BH72" s="43">
        <v>12150</v>
      </c>
    </row>
    <row r="73" spans="1:60" x14ac:dyDescent="0.2">
      <c r="A73" s="4" t="s">
        <v>15</v>
      </c>
      <c r="B73" s="4" t="s">
        <v>56</v>
      </c>
      <c r="C73" s="4">
        <v>500</v>
      </c>
      <c r="D73" s="4" t="s">
        <v>20</v>
      </c>
      <c r="E73" s="5">
        <v>1300</v>
      </c>
      <c r="F73" s="4">
        <v>1930</v>
      </c>
      <c r="G73" s="4">
        <v>1490</v>
      </c>
      <c r="H73" s="4">
        <v>1590</v>
      </c>
      <c r="I73" s="4">
        <v>1250</v>
      </c>
      <c r="J73" s="4">
        <v>1720</v>
      </c>
      <c r="K73" s="4">
        <v>100</v>
      </c>
      <c r="L73" s="4">
        <v>1770</v>
      </c>
      <c r="M73" s="4">
        <v>1230</v>
      </c>
      <c r="N73" s="4">
        <v>450</v>
      </c>
      <c r="O73" s="4"/>
      <c r="P73" s="4">
        <v>2010</v>
      </c>
      <c r="Q73" s="13">
        <v>0.96361185983827502</v>
      </c>
      <c r="R73" s="16">
        <v>1.4305929919137468</v>
      </c>
      <c r="S73" s="16">
        <v>1.1044474393530999</v>
      </c>
      <c r="T73" s="16">
        <v>1.1785714285714286</v>
      </c>
      <c r="U73" s="16">
        <v>0.92654986522911054</v>
      </c>
      <c r="V73" s="16">
        <v>1.2749326145552562</v>
      </c>
      <c r="W73" s="16">
        <v>7.4123989218328842E-2</v>
      </c>
      <c r="X73" s="16">
        <v>1.3119946091644206</v>
      </c>
      <c r="Y73" s="16">
        <v>0.91172506738544479</v>
      </c>
      <c r="Z73" s="16">
        <v>0.3335579514824798</v>
      </c>
      <c r="AA73" s="16">
        <v>0</v>
      </c>
      <c r="AB73" s="17">
        <v>1.4898921832884098</v>
      </c>
      <c r="AC73" s="15">
        <v>115888.8</v>
      </c>
      <c r="AD73" s="14">
        <v>1349.090909090909</v>
      </c>
      <c r="AE73" s="14">
        <v>1474</v>
      </c>
      <c r="AF73" s="5">
        <v>5</v>
      </c>
      <c r="AG73" s="6">
        <v>3740</v>
      </c>
      <c r="AH73" s="4">
        <v>0</v>
      </c>
      <c r="AI73" s="23">
        <v>3740</v>
      </c>
      <c r="AJ73" s="4">
        <v>13000</v>
      </c>
      <c r="AK73" s="4">
        <v>0</v>
      </c>
      <c r="AL73" s="24">
        <v>13000</v>
      </c>
      <c r="AM73" s="7">
        <v>2.7722371967654986</v>
      </c>
      <c r="AN73" s="7">
        <v>0</v>
      </c>
      <c r="AO73" s="8">
        <v>9.6361185983827493</v>
      </c>
      <c r="AP73" s="9">
        <v>0</v>
      </c>
      <c r="AQ73" s="25">
        <v>12.408355795148248</v>
      </c>
      <c r="AR73" s="18">
        <v>2.5373134328358211</v>
      </c>
      <c r="AS73" s="7">
        <v>0</v>
      </c>
      <c r="AT73" s="8">
        <v>8.8195386702849383</v>
      </c>
      <c r="AU73" s="9">
        <v>0</v>
      </c>
      <c r="AV73" s="10">
        <v>11.35685210312076</v>
      </c>
      <c r="AW73" s="22">
        <f t="shared" si="1"/>
        <v>1.4168867134668641</v>
      </c>
      <c r="AX73" s="5">
        <f>IF(OR(AND(Tabela1[[#This Row],[GRUPO | ITEM]]="PALHETAS",MID(Tabela1[[#This Row],[ITEM]],1,5)&lt;&gt;"YN-PC"),AND(Tabela1[[#This Row],[GRUPO | ITEM]]="PALHETAS",MID(Tabela1[[#This Row],[ITEM]],1,5)&lt;&gt;"YN-PF"))=TRUE,0,
IF(
ROUNDUP(
IF(
IF(D73="A",13-SUM(AM73:AP73),IF(D73="B",11-SUM(AM73:AP73),IF(D73="C",7-SUM(AM73:AP73))))
&lt;0,0,
IF(D73="A",13-SUM(AM73:AP73),IF(D73="B",11-SUM(AM73:AP73),IF(D73="C",7-SUM(AM73:AP73)))))
*AD73/C73,0)
*C73
=0,0,
ROUNDUP(
IF(
IF(D73="A",13-SUM(AM73:AP73),IF(D73="B",11-SUM(AM73:AP73),IF(D73="C",7-SUM(AM73:AP73))))
&lt;0,0,
IF(D73="A",13-SUM(AM73:AP73),IF(D73="B",11-SUM(AM73:AP73),IF(D73="C",7-SUM(AM73:AP73)))))
*AD73/C73,0)
*C73)
)</f>
        <v>1000</v>
      </c>
      <c r="AY73" s="4">
        <f>IF(OR(AND(Tabela1[[#This Row],[GRUPO | ITEM]]="PALHETAS",MID(Tabela1[[#This Row],[ITEM]],1,5)&lt;&gt;"YN-PC"),AND(Tabela1[[#This Row],[GRUPO | ITEM]]="PALHETAS",MID(Tabela1[[#This Row],[ITEM]],1,5)&lt;&gt;"YN-PF"))=TRUE,0,
IF(
ROUNDUP(
IF(
IF(D73="A",13-SUM(AR73:AU73),IF(D73="B",11-SUM(AR73:AU73),IF(D73="C",7-SUM(AR73:AU73))))
&lt;0,0,
IF(D73="A",13-SUM(AR73:AU73),IF(D73="B",11-SUM(AR73:AU73),IF(D73="C",7-SUM(AR73:AU73)))))
*AE73/C73,0)
*C73
=0,0,
ROUNDUP(
IF(
IF(D73="A",13-SUM(AR73:AU73),IF(D73="B",11-SUM(AR73:AU73),IF(D73="C",7-SUM(AR73:AU73))))
&lt;0,0,
IF(D73="A",13-SUM(AR73:AU73),IF(D73="B",11-SUM(AR73:AU73),IF(D73="C",7-SUM(AR73:AU73)))))
*AE73/C73,0)
*C73)
)</f>
        <v>2500</v>
      </c>
      <c r="AZ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+IFERROR(BA73*C73,0),
IFERROR(AVERAGEIF(Tabela1[[#This Row],[COMPRA PADRÃO]:[COMPRA &gt;30%]],"&gt;"&amp;0,Tabela1[[#This Row],[COMPRA PADRÃO]:[COMPRA &gt;30%]]),
0))/Tabela1[[#This Row],[U/CX]],0)*Tabela1[[#This Row],[U/CX]]</f>
        <v>2000</v>
      </c>
      <c r="BA73" s="19"/>
      <c r="BB73" s="19"/>
      <c r="BC73" s="5" t="s">
        <v>1436</v>
      </c>
      <c r="BD73" s="41">
        <v>56</v>
      </c>
      <c r="BE73" s="42">
        <v>8400</v>
      </c>
      <c r="BF73" s="42">
        <v>16016</v>
      </c>
      <c r="BG73" s="42">
        <v>16740</v>
      </c>
      <c r="BH73" s="43">
        <v>7500</v>
      </c>
    </row>
    <row r="74" spans="1:60" x14ac:dyDescent="0.2">
      <c r="A74" s="4" t="s">
        <v>40</v>
      </c>
      <c r="B74" s="4" t="s">
        <v>693</v>
      </c>
      <c r="C74" s="4">
        <v>20</v>
      </c>
      <c r="D74" s="4" t="s">
        <v>20</v>
      </c>
      <c r="E74" s="5">
        <v>461</v>
      </c>
      <c r="F74" s="4">
        <v>691</v>
      </c>
      <c r="G74" s="4">
        <v>618</v>
      </c>
      <c r="H74" s="4">
        <v>513</v>
      </c>
      <c r="I74" s="4">
        <v>575</v>
      </c>
      <c r="J74" s="4">
        <v>715</v>
      </c>
      <c r="K74" s="4">
        <v>120</v>
      </c>
      <c r="L74" s="4">
        <v>765</v>
      </c>
      <c r="M74" s="4">
        <v>320</v>
      </c>
      <c r="N74" s="4">
        <v>259</v>
      </c>
      <c r="O74" s="4">
        <v>616</v>
      </c>
      <c r="P74" s="4">
        <v>728</v>
      </c>
      <c r="Q74" s="13">
        <v>0.86694875411377526</v>
      </c>
      <c r="R74" s="16">
        <v>1.2994828396803009</v>
      </c>
      <c r="S74" s="16">
        <v>1.1622002820874471</v>
      </c>
      <c r="T74" s="16">
        <v>0.9647390691114246</v>
      </c>
      <c r="U74" s="16">
        <v>1.0813352139163142</v>
      </c>
      <c r="V74" s="16">
        <v>1.3446168312176774</v>
      </c>
      <c r="W74" s="16">
        <v>0.22566995768688294</v>
      </c>
      <c r="X74" s="16">
        <v>1.4386459802538787</v>
      </c>
      <c r="Y74" s="16">
        <v>0.60178655383168778</v>
      </c>
      <c r="Z74" s="16">
        <v>0.48707099200752235</v>
      </c>
      <c r="AA74" s="16">
        <v>1.158439116125999</v>
      </c>
      <c r="AB74" s="17">
        <v>1.3690644099670899</v>
      </c>
      <c r="AC74" s="15">
        <v>586757.6</v>
      </c>
      <c r="AD74" s="14">
        <v>531.75</v>
      </c>
      <c r="AE74" s="14">
        <v>569.18181818181813</v>
      </c>
      <c r="AF74" s="5">
        <v>43</v>
      </c>
      <c r="AG74" s="6">
        <v>3758</v>
      </c>
      <c r="AH74" s="4">
        <v>160</v>
      </c>
      <c r="AI74" s="23">
        <v>3918</v>
      </c>
      <c r="AJ74" s="4">
        <v>500</v>
      </c>
      <c r="AK74" s="4">
        <v>780</v>
      </c>
      <c r="AL74" s="24">
        <v>1280</v>
      </c>
      <c r="AM74" s="7">
        <v>7.0672308415608835</v>
      </c>
      <c r="AN74" s="7">
        <v>0.30089327691584389</v>
      </c>
      <c r="AO74" s="8">
        <v>0.94029149036201221</v>
      </c>
      <c r="AP74" s="9">
        <v>1.466854724964739</v>
      </c>
      <c r="AQ74" s="25">
        <v>9.7752703338034781</v>
      </c>
      <c r="AR74" s="18">
        <v>6.6024596709790773</v>
      </c>
      <c r="AS74" s="7">
        <v>0.28110525475163717</v>
      </c>
      <c r="AT74" s="8">
        <v>0.87845392109886611</v>
      </c>
      <c r="AU74" s="9">
        <v>1.3703881169142311</v>
      </c>
      <c r="AV74" s="10">
        <v>9.1324069637438114</v>
      </c>
      <c r="AW74" s="22">
        <f t="shared" si="1"/>
        <v>3.5969529943642788</v>
      </c>
      <c r="AX74" s="5">
        <f>IF(OR(AND(Tabela1[[#This Row],[GRUPO | ITEM]]="PALHETAS",MID(Tabela1[[#This Row],[ITEM]],1,5)&lt;&gt;"YN-PC"),AND(Tabela1[[#This Row],[GRUPO | ITEM]]="PALHETAS",MID(Tabela1[[#This Row],[ITEM]],1,5)&lt;&gt;"YN-PF"))=TRUE,0,
IF(
ROUNDUP(
IF(
IF(D74="A",13-SUM(AM74:AP74),IF(D74="B",11-SUM(AM74:AP74),IF(D74="C",7-SUM(AM74:AP74))))
&lt;0,0,
IF(D74="A",13-SUM(AM74:AP74),IF(D74="B",11-SUM(AM74:AP74),IF(D74="C",7-SUM(AM74:AP74)))))
*AD74/C74,0)
*C74
=0,0,
ROUNDUP(
IF(
IF(D74="A",13-SUM(AM74:AP74),IF(D74="B",11-SUM(AM74:AP74),IF(D74="C",7-SUM(AM74:AP74))))
&lt;0,0,
IF(D74="A",13-SUM(AM74:AP74),IF(D74="B",11-SUM(AM74:AP74),IF(D74="C",7-SUM(AM74:AP74)))))
*AD74/C74,0)
*C74)
)</f>
        <v>1720</v>
      </c>
      <c r="AY74" s="4">
        <f>IF(OR(AND(Tabela1[[#This Row],[GRUPO | ITEM]]="PALHETAS",MID(Tabela1[[#This Row],[ITEM]],1,5)&lt;&gt;"YN-PC"),AND(Tabela1[[#This Row],[GRUPO | ITEM]]="PALHETAS",MID(Tabela1[[#This Row],[ITEM]],1,5)&lt;&gt;"YN-PF"))=TRUE,0,
IF(
ROUNDUP(
IF(
IF(D74="A",13-SUM(AR74:AU74),IF(D74="B",11-SUM(AR74:AU74),IF(D74="C",7-SUM(AR74:AU74))))
&lt;0,0,
IF(D74="A",13-SUM(AR74:AU74),IF(D74="B",11-SUM(AR74:AU74),IF(D74="C",7-SUM(AR74:AU74)))))
*AE74/C74,0)
*C74
=0,0,
ROUNDUP(
IF(
IF(D74="A",13-SUM(AR74:AU74),IF(D74="B",11-SUM(AR74:AU74),IF(D74="C",7-SUM(AR74:AU74))))
&lt;0,0,
IF(D74="A",13-SUM(AR74:AU74),IF(D74="B",11-SUM(AR74:AU74),IF(D74="C",7-SUM(AR74:AU74)))))
*AE74/C74,0)
*C74)
)</f>
        <v>2220</v>
      </c>
      <c r="AZ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+IFERROR(BA74*C74,0),
IFERROR(AVERAGEIF(Tabela1[[#This Row],[COMPRA PADRÃO]:[COMPRA &gt;30%]],"&gt;"&amp;0,Tabela1[[#This Row],[COMPRA PADRÃO]:[COMPRA &gt;30%]]),
0))/Tabela1[[#This Row],[U/CX]],0)*Tabela1[[#This Row],[U/CX]]</f>
        <v>1980</v>
      </c>
      <c r="BA74" s="19"/>
      <c r="BB74" s="19"/>
      <c r="BC74" s="5" t="s">
        <v>1436</v>
      </c>
      <c r="BD74" s="41">
        <v>24.079245283018867</v>
      </c>
      <c r="BE74" s="42">
        <v>3611.8867924528299</v>
      </c>
      <c r="BF74" s="42">
        <v>6886.6641509433957</v>
      </c>
      <c r="BG74" s="42">
        <v>5198</v>
      </c>
      <c r="BH74" s="43">
        <v>5300</v>
      </c>
    </row>
    <row r="75" spans="1:60" x14ac:dyDescent="0.2">
      <c r="A75" s="4" t="s">
        <v>199</v>
      </c>
      <c r="B75" s="4" t="s">
        <v>394</v>
      </c>
      <c r="C75" s="4">
        <v>15</v>
      </c>
      <c r="D75" s="4" t="s">
        <v>20</v>
      </c>
      <c r="E75" s="5">
        <v>2175</v>
      </c>
      <c r="F75" s="4">
        <v>2355</v>
      </c>
      <c r="G75" s="4">
        <v>2265</v>
      </c>
      <c r="H75" s="4">
        <v>1155</v>
      </c>
      <c r="I75" s="4">
        <v>2730</v>
      </c>
      <c r="J75" s="4">
        <v>1380</v>
      </c>
      <c r="K75" s="4">
        <v>510</v>
      </c>
      <c r="L75" s="4">
        <v>1695</v>
      </c>
      <c r="M75" s="4">
        <v>1875</v>
      </c>
      <c r="N75" s="4">
        <v>2745</v>
      </c>
      <c r="O75" s="4">
        <v>1125</v>
      </c>
      <c r="P75" s="4">
        <v>1185</v>
      </c>
      <c r="Q75" s="13">
        <v>1.2314225053078556</v>
      </c>
      <c r="R75" s="16">
        <v>1.3333333333333333</v>
      </c>
      <c r="S75" s="16">
        <v>1.2823779193205944</v>
      </c>
      <c r="T75" s="16">
        <v>0.65392781316348192</v>
      </c>
      <c r="U75" s="16">
        <v>1.545647558386412</v>
      </c>
      <c r="V75" s="16">
        <v>0.78131634819532914</v>
      </c>
      <c r="W75" s="16">
        <v>0.28874734607218683</v>
      </c>
      <c r="X75" s="16">
        <v>0.95966029723991508</v>
      </c>
      <c r="Y75" s="16">
        <v>1.0615711252653928</v>
      </c>
      <c r="Z75" s="16">
        <v>1.5541401273885351</v>
      </c>
      <c r="AA75" s="16">
        <v>0.63694267515923564</v>
      </c>
      <c r="AB75" s="17">
        <v>0.6709129511677282</v>
      </c>
      <c r="AC75" s="15">
        <v>307546.34999999998</v>
      </c>
      <c r="AD75" s="14">
        <v>1766.25</v>
      </c>
      <c r="AE75" s="14">
        <v>1880.4545454545455</v>
      </c>
      <c r="AF75" s="5">
        <v>7</v>
      </c>
      <c r="AG75" s="6">
        <v>3165</v>
      </c>
      <c r="AH75" s="4">
        <v>7935</v>
      </c>
      <c r="AI75" s="23">
        <v>11100</v>
      </c>
      <c r="AJ75" s="4">
        <v>15</v>
      </c>
      <c r="AK75" s="4">
        <v>10650</v>
      </c>
      <c r="AL75" s="24">
        <v>10665</v>
      </c>
      <c r="AM75" s="7">
        <v>1.7919320594479831</v>
      </c>
      <c r="AN75" s="7">
        <v>4.4925690021231421</v>
      </c>
      <c r="AO75" s="8">
        <v>8.4925690021231421E-3</v>
      </c>
      <c r="AP75" s="9">
        <v>6.0297239915074314</v>
      </c>
      <c r="AQ75" s="25">
        <v>12.322717622080681</v>
      </c>
      <c r="AR75" s="18">
        <v>1.6831036983321246</v>
      </c>
      <c r="AS75" s="7">
        <v>4.2197244379985497</v>
      </c>
      <c r="AT75" s="8">
        <v>7.9767947788252358E-3</v>
      </c>
      <c r="AU75" s="9">
        <v>5.6635242929659171</v>
      </c>
      <c r="AV75" s="10">
        <v>11.574329224075417</v>
      </c>
      <c r="AW75" s="22">
        <f t="shared" si="1"/>
        <v>1.0694587267458167</v>
      </c>
      <c r="AX75" s="5">
        <f>IF(OR(AND(Tabela1[[#This Row],[GRUPO | ITEM]]="PALHETAS",MID(Tabela1[[#This Row],[ITEM]],1,5)&lt;&gt;"YN-PC"),AND(Tabela1[[#This Row],[GRUPO | ITEM]]="PALHETAS",MID(Tabela1[[#This Row],[ITEM]],1,5)&lt;&gt;"YN-PF"))=TRUE,0,
IF(
ROUNDUP(
IF(
IF(D75="A",13-SUM(AM75:AP75),IF(D75="B",11-SUM(AM75:AP75),IF(D75="C",7-SUM(AM75:AP75))))
&lt;0,0,
IF(D75="A",13-SUM(AM75:AP75),IF(D75="B",11-SUM(AM75:AP75),IF(D75="C",7-SUM(AM75:AP75)))))
*AD75/C75,0)
*C75
=0,0,
ROUNDUP(
IF(
IF(D75="A",13-SUM(AM75:AP75),IF(D75="B",11-SUM(AM75:AP75),IF(D75="C",7-SUM(AM75:AP75))))
&lt;0,0,
IF(D75="A",13-SUM(AM75:AP75),IF(D75="B",11-SUM(AM75:AP75),IF(D75="C",7-SUM(AM75:AP75)))))
*AD75/C75,0)
*C75)
)</f>
        <v>1200</v>
      </c>
      <c r="AY75" s="4">
        <f>IF(OR(AND(Tabela1[[#This Row],[GRUPO | ITEM]]="PALHETAS",MID(Tabela1[[#This Row],[ITEM]],1,5)&lt;&gt;"YN-PC"),AND(Tabela1[[#This Row],[GRUPO | ITEM]]="PALHETAS",MID(Tabela1[[#This Row],[ITEM]],1,5)&lt;&gt;"YN-PF"))=TRUE,0,
IF(
ROUNDUP(
IF(
IF(D75="A",13-SUM(AR75:AU75),IF(D75="B",11-SUM(AR75:AU75),IF(D75="C",7-SUM(AR75:AU75))))
&lt;0,0,
IF(D75="A",13-SUM(AR75:AU75),IF(D75="B",11-SUM(AR75:AU75),IF(D75="C",7-SUM(AR75:AU75)))))
*AE75/C75,0)
*C75
=0,0,
ROUNDUP(
IF(
IF(D75="A",13-SUM(AR75:AU75),IF(D75="B",11-SUM(AR75:AU75),IF(D75="C",7-SUM(AR75:AU75))))
&lt;0,0,
IF(D75="A",13-SUM(AR75:AU75),IF(D75="B",11-SUM(AR75:AU75),IF(D75="C",7-SUM(AR75:AU75)))))
*AE75/C75,0)
*C75)
)</f>
        <v>2685</v>
      </c>
      <c r="AZ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+IFERROR(BA75*C75,0),
IFERROR(AVERAGEIF(Tabela1[[#This Row],[COMPRA PADRÃO]:[COMPRA &gt;30%]],"&gt;"&amp;0,Tabela1[[#This Row],[COMPRA PADRÃO]:[COMPRA &gt;30%]]),
0))/Tabela1[[#This Row],[U/CX]],0)*Tabela1[[#This Row],[U/CX]]</f>
        <v>1950</v>
      </c>
      <c r="BA75" s="19"/>
      <c r="BB75" s="19"/>
      <c r="BC75" s="5" t="s">
        <v>1436</v>
      </c>
      <c r="BD75" s="41">
        <v>79.981132075471692</v>
      </c>
      <c r="BE75" s="42">
        <v>11997.169811320753</v>
      </c>
      <c r="BF75" s="42">
        <v>22874.603773584902</v>
      </c>
      <c r="BG75" s="42">
        <v>21765</v>
      </c>
      <c r="BH75" s="43">
        <v>13110</v>
      </c>
    </row>
    <row r="76" spans="1:60" x14ac:dyDescent="0.2">
      <c r="A76" s="4" t="s">
        <v>40</v>
      </c>
      <c r="B76" s="4" t="s">
        <v>677</v>
      </c>
      <c r="C76" s="4">
        <v>20</v>
      </c>
      <c r="D76" s="4" t="s">
        <v>20</v>
      </c>
      <c r="E76" s="5">
        <v>37</v>
      </c>
      <c r="F76" s="4">
        <v>120</v>
      </c>
      <c r="G76" s="4">
        <v>61</v>
      </c>
      <c r="H76" s="4">
        <v>190</v>
      </c>
      <c r="I76" s="4">
        <v>82</v>
      </c>
      <c r="J76" s="4">
        <v>14</v>
      </c>
      <c r="K76" s="4">
        <v>10</v>
      </c>
      <c r="L76" s="4">
        <v>98</v>
      </c>
      <c r="M76" s="4">
        <v>270</v>
      </c>
      <c r="N76" s="4">
        <v>180</v>
      </c>
      <c r="O76" s="4">
        <v>325</v>
      </c>
      <c r="P76" s="4">
        <v>475</v>
      </c>
      <c r="Q76" s="13">
        <v>0.23845327604726102</v>
      </c>
      <c r="R76" s="16">
        <v>0.77336197636949522</v>
      </c>
      <c r="S76" s="16">
        <v>0.39312567132116005</v>
      </c>
      <c r="T76" s="16">
        <v>1.2244897959183674</v>
      </c>
      <c r="U76" s="16">
        <v>0.5284640171858217</v>
      </c>
      <c r="V76" s="16">
        <v>9.0225563909774445E-2</v>
      </c>
      <c r="W76" s="16">
        <v>6.4446831364124602E-2</v>
      </c>
      <c r="X76" s="16">
        <v>0.63157894736842113</v>
      </c>
      <c r="Y76" s="16">
        <v>1.7400644468313642</v>
      </c>
      <c r="Z76" s="16">
        <v>1.1600429645542427</v>
      </c>
      <c r="AA76" s="16">
        <v>2.0945220193340495</v>
      </c>
      <c r="AB76" s="17">
        <v>3.0612244897959187</v>
      </c>
      <c r="AC76" s="15">
        <v>177546.54</v>
      </c>
      <c r="AD76" s="14">
        <v>155.16666666666666</v>
      </c>
      <c r="AE76" s="14">
        <v>200.11111111111111</v>
      </c>
      <c r="AF76" s="5">
        <v>1</v>
      </c>
      <c r="AG76" s="6">
        <v>19</v>
      </c>
      <c r="AH76" s="4">
        <v>0</v>
      </c>
      <c r="AI76" s="23">
        <v>19</v>
      </c>
      <c r="AJ76" s="4">
        <v>0</v>
      </c>
      <c r="AK76" s="4">
        <v>380</v>
      </c>
      <c r="AL76" s="24">
        <v>380</v>
      </c>
      <c r="AM76" s="7">
        <v>0.12244897959183675</v>
      </c>
      <c r="AN76" s="7">
        <v>0</v>
      </c>
      <c r="AO76" s="8">
        <v>0</v>
      </c>
      <c r="AP76" s="9">
        <v>2.4489795918367347</v>
      </c>
      <c r="AQ76" s="25">
        <v>2.5714285714285716</v>
      </c>
      <c r="AR76" s="18">
        <v>9.4947251526929483E-2</v>
      </c>
      <c r="AS76" s="7">
        <v>0</v>
      </c>
      <c r="AT76" s="8">
        <v>0</v>
      </c>
      <c r="AU76" s="9">
        <v>1.8989450305385895</v>
      </c>
      <c r="AV76" s="10">
        <v>1.9938922820655189</v>
      </c>
      <c r="AW76" s="22">
        <f t="shared" si="1"/>
        <v>10.808444096950742</v>
      </c>
      <c r="AX76" s="5">
        <f>IF(OR(AND(Tabela1[[#This Row],[GRUPO | ITEM]]="PALHETAS",MID(Tabela1[[#This Row],[ITEM]],1,5)&lt;&gt;"YN-PC"),AND(Tabela1[[#This Row],[GRUPO | ITEM]]="PALHETAS",MID(Tabela1[[#This Row],[ITEM]],1,5)&lt;&gt;"YN-PF"))=TRUE,0,
IF(
ROUNDUP(
IF(
IF(D76="A",13-SUM(AM76:AP76),IF(D76="B",11-SUM(AM76:AP76),IF(D76="C",7-SUM(AM76:AP76))))
&lt;0,0,
IF(D76="A",13-SUM(AM76:AP76),IF(D76="B",11-SUM(AM76:AP76),IF(D76="C",7-SUM(AM76:AP76)))))
*AD76/C76,0)
*C76
=0,0,
ROUNDUP(
IF(
IF(D76="A",13-SUM(AM76:AP76),IF(D76="B",11-SUM(AM76:AP76),IF(D76="C",7-SUM(AM76:AP76))))
&lt;0,0,
IF(D76="A",13-SUM(AM76:AP76),IF(D76="B",11-SUM(AM76:AP76),IF(D76="C",7-SUM(AM76:AP76)))))
*AD76/C76,0)
*C76)
)</f>
        <v>1620</v>
      </c>
      <c r="AY76" s="4">
        <f>IF(OR(AND(Tabela1[[#This Row],[GRUPO | ITEM]]="PALHETAS",MID(Tabela1[[#This Row],[ITEM]],1,5)&lt;&gt;"YN-PC"),AND(Tabela1[[#This Row],[GRUPO | ITEM]]="PALHETAS",MID(Tabela1[[#This Row],[ITEM]],1,5)&lt;&gt;"YN-PF"))=TRUE,0,
IF(
ROUNDUP(
IF(
IF(D76="A",13-SUM(AR76:AU76),IF(D76="B",11-SUM(AR76:AU76),IF(D76="C",7-SUM(AR76:AU76))))
&lt;0,0,
IF(D76="A",13-SUM(AR76:AU76),IF(D76="B",11-SUM(AR76:AU76),IF(D76="C",7-SUM(AR76:AU76)))))
*AE76/C76,0)
*C76
=0,0,
ROUNDUP(
IF(
IF(D76="A",13-SUM(AR76:AU76),IF(D76="B",11-SUM(AR76:AU76),IF(D76="C",7-SUM(AR76:AU76))))
&lt;0,0,
IF(D76="A",13-SUM(AR76:AU76),IF(D76="B",11-SUM(AR76:AU76),IF(D76="C",7-SUM(AR76:AU76)))))
*AE76/C76,0)
*C76)
)</f>
        <v>2220</v>
      </c>
      <c r="AZ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+IFERROR(BA76*C76,0),
IFERROR(AVERAGEIF(Tabela1[[#This Row],[COMPRA PADRÃO]:[COMPRA &gt;30%]],"&gt;"&amp;0,Tabela1[[#This Row],[COMPRA PADRÃO]:[COMPRA &gt;30%]]),
0))/Tabela1[[#This Row],[U/CX]],0)*Tabela1[[#This Row],[U/CX]]</f>
        <v>1920</v>
      </c>
      <c r="BA76" s="19"/>
      <c r="BB76" s="19"/>
      <c r="BC76" s="5" t="s">
        <v>1436</v>
      </c>
      <c r="BD76" s="41">
        <v>7.0264150943396224</v>
      </c>
      <c r="BE76" s="42">
        <v>1053.9622641509434</v>
      </c>
      <c r="BF76" s="42">
        <v>2009.5547169811321</v>
      </c>
      <c r="BG76" s="42">
        <v>399</v>
      </c>
      <c r="BH76" s="43">
        <v>2660</v>
      </c>
    </row>
    <row r="77" spans="1:60" x14ac:dyDescent="0.2">
      <c r="A77" s="4" t="s">
        <v>40</v>
      </c>
      <c r="B77" s="4" t="s">
        <v>691</v>
      </c>
      <c r="C77" s="4">
        <v>20</v>
      </c>
      <c r="D77" s="4" t="s">
        <v>20</v>
      </c>
      <c r="E77" s="5">
        <v>518</v>
      </c>
      <c r="F77" s="4">
        <v>555</v>
      </c>
      <c r="G77" s="4">
        <v>522</v>
      </c>
      <c r="H77" s="4">
        <v>430</v>
      </c>
      <c r="I77" s="4">
        <v>650</v>
      </c>
      <c r="J77" s="4">
        <v>758</v>
      </c>
      <c r="K77" s="4">
        <v>144</v>
      </c>
      <c r="L77" s="4">
        <v>504</v>
      </c>
      <c r="M77" s="4">
        <v>285</v>
      </c>
      <c r="N77" s="4">
        <v>258</v>
      </c>
      <c r="O77" s="4">
        <v>439</v>
      </c>
      <c r="P77" s="4">
        <v>774</v>
      </c>
      <c r="Q77" s="13">
        <v>1.0649306150419735</v>
      </c>
      <c r="R77" s="16">
        <v>1.1409970875449718</v>
      </c>
      <c r="S77" s="16">
        <v>1.07315401747473</v>
      </c>
      <c r="T77" s="16">
        <v>0.88401576152132944</v>
      </c>
      <c r="U77" s="16">
        <v>1.3363028953229399</v>
      </c>
      <c r="V77" s="16">
        <v>1.5583347610073668</v>
      </c>
      <c r="W77" s="16">
        <v>0.2960424875792359</v>
      </c>
      <c r="X77" s="16">
        <v>1.0361487065273256</v>
      </c>
      <c r="Y77" s="16">
        <v>0.5859174233339044</v>
      </c>
      <c r="Z77" s="16">
        <v>0.53040945691279762</v>
      </c>
      <c r="AA77" s="16">
        <v>0.90251841699503166</v>
      </c>
      <c r="AB77" s="17">
        <v>1.591228370738393</v>
      </c>
      <c r="AC77" s="15">
        <v>536684.98</v>
      </c>
      <c r="AD77" s="14">
        <v>486.41666666666669</v>
      </c>
      <c r="AE77" s="14">
        <v>517.5454545454545</v>
      </c>
      <c r="AF77" s="5">
        <v>39</v>
      </c>
      <c r="AG77" s="6">
        <v>2129</v>
      </c>
      <c r="AH77" s="4">
        <v>1560</v>
      </c>
      <c r="AI77" s="23">
        <v>3689</v>
      </c>
      <c r="AJ77" s="4">
        <v>1020</v>
      </c>
      <c r="AK77" s="4">
        <v>0</v>
      </c>
      <c r="AL77" s="24">
        <v>1020</v>
      </c>
      <c r="AM77" s="7">
        <v>4.3769059448346752</v>
      </c>
      <c r="AN77" s="7">
        <v>3.2071269487750556</v>
      </c>
      <c r="AO77" s="8">
        <v>2.0969676203529208</v>
      </c>
      <c r="AP77" s="9">
        <v>0</v>
      </c>
      <c r="AQ77" s="25">
        <v>9.6810005139626512</v>
      </c>
      <c r="AR77" s="18">
        <v>4.1136483400667494</v>
      </c>
      <c r="AS77" s="7">
        <v>3.0142279992973831</v>
      </c>
      <c r="AT77" s="8">
        <v>1.9708413841559811</v>
      </c>
      <c r="AU77" s="9">
        <v>0</v>
      </c>
      <c r="AV77" s="10">
        <v>9.0987177235201138</v>
      </c>
      <c r="AW77" s="22">
        <f t="shared" si="1"/>
        <v>3.6256347954694657</v>
      </c>
      <c r="AX77" s="5">
        <f>IF(OR(AND(Tabela1[[#This Row],[GRUPO | ITEM]]="PALHETAS",MID(Tabela1[[#This Row],[ITEM]],1,5)&lt;&gt;"YN-PC"),AND(Tabela1[[#This Row],[GRUPO | ITEM]]="PALHETAS",MID(Tabela1[[#This Row],[ITEM]],1,5)&lt;&gt;"YN-PF"))=TRUE,0,
IF(
ROUNDUP(
IF(
IF(D77="A",13-SUM(AM77:AP77),IF(D77="B",11-SUM(AM77:AP77),IF(D77="C",7-SUM(AM77:AP77))))
&lt;0,0,
IF(D77="A",13-SUM(AM77:AP77),IF(D77="B",11-SUM(AM77:AP77),IF(D77="C",7-SUM(AM77:AP77)))))
*AD77/C77,0)
*C77
=0,0,
ROUNDUP(
IF(
IF(D77="A",13-SUM(AM77:AP77),IF(D77="B",11-SUM(AM77:AP77),IF(D77="C",7-SUM(AM77:AP77))))
&lt;0,0,
IF(D77="A",13-SUM(AM77:AP77),IF(D77="B",11-SUM(AM77:AP77),IF(D77="C",7-SUM(AM77:AP77)))))
*AD77/C77,0)
*C77)
)</f>
        <v>1620</v>
      </c>
      <c r="AY77" s="4">
        <f>IF(OR(AND(Tabela1[[#This Row],[GRUPO | ITEM]]="PALHETAS",MID(Tabela1[[#This Row],[ITEM]],1,5)&lt;&gt;"YN-PC"),AND(Tabela1[[#This Row],[GRUPO | ITEM]]="PALHETAS",MID(Tabela1[[#This Row],[ITEM]],1,5)&lt;&gt;"YN-PF"))=TRUE,0,
IF(
ROUNDUP(
IF(
IF(D77="A",13-SUM(AR77:AU77),IF(D77="B",11-SUM(AR77:AU77),IF(D77="C",7-SUM(AR77:AU77))))
&lt;0,0,
IF(D77="A",13-SUM(AR77:AU77),IF(D77="B",11-SUM(AR77:AU77),IF(D77="C",7-SUM(AR77:AU77)))))
*AE77/C77,0)
*C77
=0,0,
ROUNDUP(
IF(
IF(D77="A",13-SUM(AR77:AU77),IF(D77="B",11-SUM(AR77:AU77),IF(D77="C",7-SUM(AR77:AU77))))
&lt;0,0,
IF(D77="A",13-SUM(AR77:AU77),IF(D77="B",11-SUM(AR77:AU77),IF(D77="C",7-SUM(AR77:AU77)))))
*AE77/C77,0)
*C77)
)</f>
        <v>2020</v>
      </c>
      <c r="AZ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+IFERROR(BA77*C77,0),
IFERROR(AVERAGEIF(Tabela1[[#This Row],[COMPRA PADRÃO]:[COMPRA &gt;30%]],"&gt;"&amp;0,Tabela1[[#This Row],[COMPRA PADRÃO]:[COMPRA &gt;30%]]),
0))/Tabela1[[#This Row],[U/CX]],0)*Tabela1[[#This Row],[U/CX]]</f>
        <v>1820</v>
      </c>
      <c r="BA77" s="33"/>
      <c r="BB77" s="33"/>
      <c r="BC77" s="44" t="s">
        <v>1436</v>
      </c>
      <c r="BD77" s="41">
        <v>22.026415094339622</v>
      </c>
      <c r="BE77" s="42">
        <v>3303.9622641509432</v>
      </c>
      <c r="BF77" s="42">
        <v>6299.5547169811316</v>
      </c>
      <c r="BG77" s="42">
        <v>4709</v>
      </c>
      <c r="BH77" s="43">
        <v>4900</v>
      </c>
    </row>
    <row r="78" spans="1:60" x14ac:dyDescent="0.2">
      <c r="A78" s="4" t="s">
        <v>409</v>
      </c>
      <c r="B78" s="4" t="s">
        <v>414</v>
      </c>
      <c r="C78" s="4">
        <v>100</v>
      </c>
      <c r="D78" s="4" t="s">
        <v>20</v>
      </c>
      <c r="E78" s="5">
        <v>1330</v>
      </c>
      <c r="F78" s="4">
        <v>2280</v>
      </c>
      <c r="G78" s="4">
        <v>1320</v>
      </c>
      <c r="H78" s="4">
        <v>1520</v>
      </c>
      <c r="I78" s="4">
        <v>1123</v>
      </c>
      <c r="J78" s="4">
        <v>2300</v>
      </c>
      <c r="K78" s="4">
        <v>100</v>
      </c>
      <c r="L78" s="4">
        <v>1349</v>
      </c>
      <c r="M78" s="4">
        <v>1400</v>
      </c>
      <c r="N78" s="4">
        <v>1150</v>
      </c>
      <c r="O78" s="4">
        <v>1150</v>
      </c>
      <c r="P78" s="4">
        <v>1350</v>
      </c>
      <c r="Q78" s="13">
        <v>0.97483508429025167</v>
      </c>
      <c r="R78" s="16">
        <v>1.6711458587832886</v>
      </c>
      <c r="S78" s="16">
        <v>0.96750549719032497</v>
      </c>
      <c r="T78" s="16">
        <v>1.1140972391888591</v>
      </c>
      <c r="U78" s="16">
        <v>0.82311263132176893</v>
      </c>
      <c r="V78" s="16">
        <v>1.685805032983142</v>
      </c>
      <c r="W78" s="16">
        <v>7.3295870999267043E-2</v>
      </c>
      <c r="X78" s="16">
        <v>0.9887612997801124</v>
      </c>
      <c r="Y78" s="16">
        <v>1.0261421939897386</v>
      </c>
      <c r="Z78" s="16">
        <v>0.842902516491571</v>
      </c>
      <c r="AA78" s="16">
        <v>0.842902516491571</v>
      </c>
      <c r="AB78" s="17">
        <v>0.98949425849010508</v>
      </c>
      <c r="AC78" s="15">
        <v>192308.41</v>
      </c>
      <c r="AD78" s="14">
        <v>1364.3333333333333</v>
      </c>
      <c r="AE78" s="14">
        <v>1479.2727272727273</v>
      </c>
      <c r="AF78" s="5">
        <v>21</v>
      </c>
      <c r="AG78" s="6">
        <v>6851</v>
      </c>
      <c r="AH78" s="4">
        <v>2300</v>
      </c>
      <c r="AI78" s="23">
        <v>9151</v>
      </c>
      <c r="AJ78" s="4">
        <v>7600</v>
      </c>
      <c r="AK78" s="4">
        <v>0</v>
      </c>
      <c r="AL78" s="24">
        <v>7600</v>
      </c>
      <c r="AM78" s="7">
        <v>5.021500122159785</v>
      </c>
      <c r="AN78" s="7">
        <v>1.685805032983142</v>
      </c>
      <c r="AO78" s="8">
        <v>5.5704861959442953</v>
      </c>
      <c r="AP78" s="9">
        <v>0</v>
      </c>
      <c r="AQ78" s="25">
        <v>12.277791351087222</v>
      </c>
      <c r="AR78" s="18">
        <v>4.6313298918387416</v>
      </c>
      <c r="AS78" s="7">
        <v>1.5548180924287118</v>
      </c>
      <c r="AT78" s="8">
        <v>5.1376597836774831</v>
      </c>
      <c r="AU78" s="9">
        <v>0</v>
      </c>
      <c r="AV78" s="10">
        <v>11.323807767944936</v>
      </c>
      <c r="AW78" s="22">
        <f t="shared" si="1"/>
        <v>1.2659981457602916</v>
      </c>
      <c r="AX78" s="5">
        <f>IF(OR(AND(Tabela1[[#This Row],[GRUPO | ITEM]]="PALHETAS",MID(Tabela1[[#This Row],[ITEM]],1,5)&lt;&gt;"YN-PC"),AND(Tabela1[[#This Row],[GRUPO | ITEM]]="PALHETAS",MID(Tabela1[[#This Row],[ITEM]],1,5)&lt;&gt;"YN-PF"))=TRUE,0,
IF(
ROUNDUP(
IF(
IF(D78="A",13-SUM(AM78:AP78),IF(D78="B",11-SUM(AM78:AP78),IF(D78="C",7-SUM(AM78:AP78))))
&lt;0,0,
IF(D78="A",13-SUM(AM78:AP78),IF(D78="B",11-SUM(AM78:AP78),IF(D78="C",7-SUM(AM78:AP78)))))
*AD78/C78,0)
*C78
=0,0,
ROUNDUP(
IF(
IF(D78="A",13-SUM(AM78:AP78),IF(D78="B",11-SUM(AM78:AP78),IF(D78="C",7-SUM(AM78:AP78))))
&lt;0,0,
IF(D78="A",13-SUM(AM78:AP78),IF(D78="B",11-SUM(AM78:AP78),IF(D78="C",7-SUM(AM78:AP78)))))
*AD78/C78,0)
*C78)
)</f>
        <v>1000</v>
      </c>
      <c r="AY78" s="4">
        <f>IF(OR(AND(Tabela1[[#This Row],[GRUPO | ITEM]]="PALHETAS",MID(Tabela1[[#This Row],[ITEM]],1,5)&lt;&gt;"YN-PC"),AND(Tabela1[[#This Row],[GRUPO | ITEM]]="PALHETAS",MID(Tabela1[[#This Row],[ITEM]],1,5)&lt;&gt;"YN-PF"))=TRUE,0,
IF(
ROUNDUP(
IF(
IF(D78="A",13-SUM(AR78:AU78),IF(D78="B",11-SUM(AR78:AU78),IF(D78="C",7-SUM(AR78:AU78))))
&lt;0,0,
IF(D78="A",13-SUM(AR78:AU78),IF(D78="B",11-SUM(AR78:AU78),IF(D78="C",7-SUM(AR78:AU78)))))
*AE78/C78,0)
*C78
=0,0,
ROUNDUP(
IF(
IF(D78="A",13-SUM(AR78:AU78),IF(D78="B",11-SUM(AR78:AU78),IF(D78="C",7-SUM(AR78:AU78))))
&lt;0,0,
IF(D78="A",13-SUM(AR78:AU78),IF(D78="B",11-SUM(AR78:AU78),IF(D78="C",7-SUM(AR78:AU78)))))
*AE78/C78,0)
*C78)
)</f>
        <v>2500</v>
      </c>
      <c r="AZ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+IFERROR(BA78*C78,0),
IFERROR(AVERAGEIF(Tabela1[[#This Row],[COMPRA PADRÃO]:[COMPRA &gt;30%]],"&gt;"&amp;0,Tabela1[[#This Row],[COMPRA PADRÃO]:[COMPRA &gt;30%]]),
0))/Tabela1[[#This Row],[U/CX]],0)*Tabela1[[#This Row],[U/CX]]</f>
        <v>1800</v>
      </c>
      <c r="BA78" s="19"/>
      <c r="BB78" s="19"/>
      <c r="BC78" s="5" t="s">
        <v>1436</v>
      </c>
      <c r="BD78" s="41">
        <v>61.781132075471696</v>
      </c>
      <c r="BE78" s="42">
        <v>9267.1698113207549</v>
      </c>
      <c r="BF78" s="42">
        <v>17669.403773584905</v>
      </c>
      <c r="BG78" s="42">
        <v>16751</v>
      </c>
      <c r="BH78" s="43">
        <v>10200</v>
      </c>
    </row>
    <row r="79" spans="1:60" x14ac:dyDescent="0.2">
      <c r="A79" s="4" t="s">
        <v>199</v>
      </c>
      <c r="B79" s="4" t="s">
        <v>277</v>
      </c>
      <c r="C79" s="4">
        <v>15</v>
      </c>
      <c r="D79" s="4" t="s">
        <v>17</v>
      </c>
      <c r="E79" s="5">
        <v>465</v>
      </c>
      <c r="F79" s="4">
        <v>390</v>
      </c>
      <c r="G79" s="4">
        <v>360</v>
      </c>
      <c r="H79" s="4">
        <v>390</v>
      </c>
      <c r="I79" s="4">
        <v>660</v>
      </c>
      <c r="J79" s="4">
        <v>630</v>
      </c>
      <c r="K79" s="4">
        <v>210</v>
      </c>
      <c r="L79" s="4">
        <v>510</v>
      </c>
      <c r="M79" s="4">
        <v>405</v>
      </c>
      <c r="N79" s="4">
        <v>525</v>
      </c>
      <c r="O79" s="4">
        <v>585</v>
      </c>
      <c r="P79" s="4">
        <v>1050</v>
      </c>
      <c r="Q79" s="13">
        <v>0.90291262135922334</v>
      </c>
      <c r="R79" s="16">
        <v>0.75728155339805825</v>
      </c>
      <c r="S79" s="16">
        <v>0.69902912621359226</v>
      </c>
      <c r="T79" s="16">
        <v>0.75728155339805825</v>
      </c>
      <c r="U79" s="16">
        <v>1.2815533980582525</v>
      </c>
      <c r="V79" s="16">
        <v>1.2233009708737863</v>
      </c>
      <c r="W79" s="16">
        <v>0.40776699029126212</v>
      </c>
      <c r="X79" s="16">
        <v>0.99029126213592233</v>
      </c>
      <c r="Y79" s="16">
        <v>0.78640776699029125</v>
      </c>
      <c r="Z79" s="16">
        <v>1.0194174757281553</v>
      </c>
      <c r="AA79" s="16">
        <v>1.1359223300970873</v>
      </c>
      <c r="AB79" s="17">
        <v>2.0388349514563107</v>
      </c>
      <c r="AC79" s="15">
        <v>90055.95</v>
      </c>
      <c r="AD79" s="14">
        <v>515</v>
      </c>
      <c r="AE79" s="14">
        <v>515</v>
      </c>
      <c r="AF79" s="5">
        <v>2</v>
      </c>
      <c r="AG79" s="6">
        <v>960</v>
      </c>
      <c r="AH79" s="4">
        <v>345</v>
      </c>
      <c r="AI79" s="23">
        <v>1305</v>
      </c>
      <c r="AJ79" s="4">
        <v>1230</v>
      </c>
      <c r="AK79" s="4">
        <v>1470</v>
      </c>
      <c r="AL79" s="24">
        <v>2700</v>
      </c>
      <c r="AM79" s="7">
        <v>1.8640776699029127</v>
      </c>
      <c r="AN79" s="7">
        <v>0.66990291262135926</v>
      </c>
      <c r="AO79" s="8">
        <v>2.3883495145631066</v>
      </c>
      <c r="AP79" s="9">
        <v>2.854368932038835</v>
      </c>
      <c r="AQ79" s="25">
        <v>7.7766990291262132</v>
      </c>
      <c r="AR79" s="18">
        <v>1.8640776699029127</v>
      </c>
      <c r="AS79" s="7">
        <v>0.66990291262135926</v>
      </c>
      <c r="AT79" s="8">
        <v>2.3883495145631066</v>
      </c>
      <c r="AU79" s="9">
        <v>2.854368932038835</v>
      </c>
      <c r="AV79" s="10">
        <v>7.7766990291262132</v>
      </c>
      <c r="AW79" s="22">
        <f t="shared" si="1"/>
        <v>3.233009708737864</v>
      </c>
      <c r="AX79" s="5">
        <f>IF(OR(AND(Tabela1[[#This Row],[GRUPO | ITEM]]="PALHETAS",MID(Tabela1[[#This Row],[ITEM]],1,5)&lt;&gt;"YN-PC"),AND(Tabela1[[#This Row],[GRUPO | ITEM]]="PALHETAS",MID(Tabela1[[#This Row],[ITEM]],1,5)&lt;&gt;"YN-PF"))=TRUE,0,
IF(
ROUNDUP(
IF(
IF(D79="A",13-SUM(AM79:AP79),IF(D79="B",11-SUM(AM79:AP79),IF(D79="C",7-SUM(AM79:AP79))))
&lt;0,0,
IF(D79="A",13-SUM(AM79:AP79),IF(D79="B",11-SUM(AM79:AP79),IF(D79="C",7-SUM(AM79:AP79)))))
*AD79/C79,0)
*C79
=0,0,
ROUNDUP(
IF(
IF(D79="A",13-SUM(AM79:AP79),IF(D79="B",11-SUM(AM79:AP79),IF(D79="C",7-SUM(AM79:AP79))))
&lt;0,0,
IF(D79="A",13-SUM(AM79:AP79),IF(D79="B",11-SUM(AM79:AP79),IF(D79="C",7-SUM(AM79:AP79)))))
*AD79/C79,0)
*C79)
)</f>
        <v>1665</v>
      </c>
      <c r="AY79" s="4">
        <f>IF(OR(AND(Tabela1[[#This Row],[GRUPO | ITEM]]="PALHETAS",MID(Tabela1[[#This Row],[ITEM]],1,5)&lt;&gt;"YN-PC"),AND(Tabela1[[#This Row],[GRUPO | ITEM]]="PALHETAS",MID(Tabela1[[#This Row],[ITEM]],1,5)&lt;&gt;"YN-PF"))=TRUE,0,
IF(
ROUNDUP(
IF(
IF(D79="A",13-SUM(AR79:AU79),IF(D79="B",11-SUM(AR79:AU79),IF(D79="C",7-SUM(AR79:AU79))))
&lt;0,0,
IF(D79="A",13-SUM(AR79:AU79),IF(D79="B",11-SUM(AR79:AU79),IF(D79="C",7-SUM(AR79:AU79)))))
*AE79/C79,0)
*C79
=0,0,
ROUNDUP(
IF(
IF(D79="A",13-SUM(AR79:AU79),IF(D79="B",11-SUM(AR79:AU79),IF(D79="C",7-SUM(AR79:AU79))))
&lt;0,0,
IF(D79="A",13-SUM(AR79:AU79),IF(D79="B",11-SUM(AR79:AU79),IF(D79="C",7-SUM(AR79:AU79)))))
*AE79/C79,0)
*C79)
)</f>
        <v>1665</v>
      </c>
      <c r="AZ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+IFERROR(BA79*C79,0),
IFERROR(AVERAGEIF(Tabela1[[#This Row],[COMPRA PADRÃO]:[COMPRA &gt;30%]],"&gt;"&amp;0,Tabela1[[#This Row],[COMPRA PADRÃO]:[COMPRA &gt;30%]]),
0))/Tabela1[[#This Row],[U/CX]],0)*Tabela1[[#This Row],[U/CX]]</f>
        <v>1665</v>
      </c>
      <c r="BA79" s="19"/>
      <c r="BB79" s="19"/>
      <c r="BC79" s="5" t="s">
        <v>1436</v>
      </c>
      <c r="BD79" s="41">
        <v>23.320754716981131</v>
      </c>
      <c r="BE79" s="42">
        <v>3498.1132075471696</v>
      </c>
      <c r="BF79" s="42">
        <v>4617.5094339622638</v>
      </c>
      <c r="BG79" s="42">
        <v>4005</v>
      </c>
      <c r="BH79" s="43">
        <v>4110</v>
      </c>
    </row>
    <row r="80" spans="1:60" x14ac:dyDescent="0.2">
      <c r="A80" s="4" t="s">
        <v>115</v>
      </c>
      <c r="B80" s="4" t="s">
        <v>471</v>
      </c>
      <c r="C80" s="4">
        <v>50</v>
      </c>
      <c r="D80" s="4" t="s">
        <v>20</v>
      </c>
      <c r="E80" s="5">
        <v>1300</v>
      </c>
      <c r="F80" s="4">
        <v>2150</v>
      </c>
      <c r="G80" s="4">
        <v>2280</v>
      </c>
      <c r="H80" s="4">
        <v>1330</v>
      </c>
      <c r="I80" s="4">
        <v>1850</v>
      </c>
      <c r="J80" s="4">
        <v>2600</v>
      </c>
      <c r="K80" s="4">
        <v>550</v>
      </c>
      <c r="L80" s="4">
        <v>2000</v>
      </c>
      <c r="M80" s="4">
        <v>1200</v>
      </c>
      <c r="N80" s="4">
        <v>1800</v>
      </c>
      <c r="O80" s="4">
        <v>1600</v>
      </c>
      <c r="P80" s="4">
        <v>1750</v>
      </c>
      <c r="Q80" s="13">
        <v>0.76433121019108285</v>
      </c>
      <c r="R80" s="16">
        <v>1.2640862322390984</v>
      </c>
      <c r="S80" s="16">
        <v>1.3405193532582069</v>
      </c>
      <c r="T80" s="16">
        <v>0.78196962273395398</v>
      </c>
      <c r="U80" s="16">
        <v>1.0877021068103871</v>
      </c>
      <c r="V80" s="16">
        <v>1.5286624203821657</v>
      </c>
      <c r="W80" s="16">
        <v>0.32337089661930429</v>
      </c>
      <c r="X80" s="16">
        <v>1.1758941695247429</v>
      </c>
      <c r="Y80" s="16">
        <v>0.70553650171484572</v>
      </c>
      <c r="Z80" s="16">
        <v>1.0583047525722686</v>
      </c>
      <c r="AA80" s="16">
        <v>0.94071533561979426</v>
      </c>
      <c r="AB80" s="17">
        <v>1.0289073983341499</v>
      </c>
      <c r="AC80" s="15">
        <v>300998.09999999998</v>
      </c>
      <c r="AD80" s="14">
        <v>1700.8333333333333</v>
      </c>
      <c r="AE80" s="14">
        <v>1700.8333333333333</v>
      </c>
      <c r="AF80" s="5">
        <v>3</v>
      </c>
      <c r="AG80" s="6">
        <v>2950</v>
      </c>
      <c r="AH80" s="4">
        <v>9850</v>
      </c>
      <c r="AI80" s="23">
        <v>12800</v>
      </c>
      <c r="AJ80" s="4">
        <v>6050</v>
      </c>
      <c r="AK80" s="4">
        <v>1650</v>
      </c>
      <c r="AL80" s="24">
        <v>7700</v>
      </c>
      <c r="AM80" s="7">
        <v>1.7344439000489957</v>
      </c>
      <c r="AN80" s="7">
        <v>5.7912787849093581</v>
      </c>
      <c r="AO80" s="8">
        <v>3.5570798628123472</v>
      </c>
      <c r="AP80" s="9">
        <v>0.97011268985791288</v>
      </c>
      <c r="AQ80" s="25">
        <v>12.052915237628614</v>
      </c>
      <c r="AR80" s="18">
        <v>1.7344439000489957</v>
      </c>
      <c r="AS80" s="7">
        <v>5.7912787849093581</v>
      </c>
      <c r="AT80" s="8">
        <v>3.5570798628123472</v>
      </c>
      <c r="AU80" s="9">
        <v>0.97011268985791288</v>
      </c>
      <c r="AV80" s="10">
        <v>12.052915237628614</v>
      </c>
      <c r="AW80" s="22">
        <f t="shared" si="1"/>
        <v>0.97011268985791288</v>
      </c>
      <c r="AX80" s="5">
        <f>IF(OR(AND(Tabela1[[#This Row],[GRUPO | ITEM]]="PALHETAS",MID(Tabela1[[#This Row],[ITEM]],1,5)&lt;&gt;"YN-PC"),AND(Tabela1[[#This Row],[GRUPO | ITEM]]="PALHETAS",MID(Tabela1[[#This Row],[ITEM]],1,5)&lt;&gt;"YN-PF"))=TRUE,0,
IF(
ROUNDUP(
IF(
IF(D80="A",13-SUM(AM80:AP80),IF(D80="B",11-SUM(AM80:AP80),IF(D80="C",7-SUM(AM80:AP80))))
&lt;0,0,
IF(D80="A",13-SUM(AM80:AP80),IF(D80="B",11-SUM(AM80:AP80),IF(D80="C",7-SUM(AM80:AP80)))))
*AD80/C80,0)
*C80
=0,0,
ROUNDUP(
IF(
IF(D80="A",13-SUM(AM80:AP80),IF(D80="B",11-SUM(AM80:AP80),IF(D80="C",7-SUM(AM80:AP80))))
&lt;0,0,
IF(D80="A",13-SUM(AM80:AP80),IF(D80="B",11-SUM(AM80:AP80),IF(D80="C",7-SUM(AM80:AP80)))))
*AD80/C80,0)
*C80)
)</f>
        <v>1650</v>
      </c>
      <c r="AY80" s="4">
        <f>IF(OR(AND(Tabela1[[#This Row],[GRUPO | ITEM]]="PALHETAS",MID(Tabela1[[#This Row],[ITEM]],1,5)&lt;&gt;"YN-PC"),AND(Tabela1[[#This Row],[GRUPO | ITEM]]="PALHETAS",MID(Tabela1[[#This Row],[ITEM]],1,5)&lt;&gt;"YN-PF"))=TRUE,0,
IF(
ROUNDUP(
IF(
IF(D80="A",13-SUM(AR80:AU80),IF(D80="B",11-SUM(AR80:AU80),IF(D80="C",7-SUM(AR80:AU80))))
&lt;0,0,
IF(D80="A",13-SUM(AR80:AU80),IF(D80="B",11-SUM(AR80:AU80),IF(D80="C",7-SUM(AR80:AU80)))))
*AE80/C80,0)
*C80
=0,0,
ROUNDUP(
IF(
IF(D80="A",13-SUM(AR80:AU80),IF(D80="B",11-SUM(AR80:AU80),IF(D80="C",7-SUM(AR80:AU80))))
&lt;0,0,
IF(D80="A",13-SUM(AR80:AU80),IF(D80="B",11-SUM(AR80:AU80),IF(D80="C",7-SUM(AR80:AU80)))))
*AE80/C80,0)
*C80)
)</f>
        <v>1650</v>
      </c>
      <c r="AZ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+IFERROR(BA80*C80,0),
IFERROR(AVERAGEIF(Tabela1[[#This Row],[COMPRA PADRÃO]:[COMPRA &gt;30%]],"&gt;"&amp;0,Tabela1[[#This Row],[COMPRA PADRÃO]:[COMPRA &gt;30%]]),
0))/Tabela1[[#This Row],[U/CX]],0)*Tabela1[[#This Row],[U/CX]]</f>
        <v>1650</v>
      </c>
      <c r="BA80" s="19"/>
      <c r="BB80" s="19"/>
      <c r="BC80" s="5" t="s">
        <v>1436</v>
      </c>
      <c r="BD80" s="41">
        <v>77.018867924528308</v>
      </c>
      <c r="BE80" s="42">
        <v>11552.830188679247</v>
      </c>
      <c r="BF80" s="42">
        <v>22027.396226415098</v>
      </c>
      <c r="BG80" s="42">
        <v>20500</v>
      </c>
      <c r="BH80" s="43">
        <v>13100</v>
      </c>
    </row>
    <row r="81" spans="1:60" x14ac:dyDescent="0.2">
      <c r="A81" s="4" t="s">
        <v>102</v>
      </c>
      <c r="B81" s="4" t="s">
        <v>209</v>
      </c>
      <c r="C81" s="4">
        <v>200</v>
      </c>
      <c r="D81" s="4" t="s">
        <v>20</v>
      </c>
      <c r="E81" s="5">
        <v>1850</v>
      </c>
      <c r="F81" s="4">
        <v>2420</v>
      </c>
      <c r="G81" s="4">
        <v>1300</v>
      </c>
      <c r="H81" s="4">
        <v>1470</v>
      </c>
      <c r="I81" s="4">
        <v>650</v>
      </c>
      <c r="J81" s="4">
        <v>1750</v>
      </c>
      <c r="K81" s="4">
        <v>850</v>
      </c>
      <c r="L81" s="4">
        <v>2920</v>
      </c>
      <c r="M81" s="4">
        <v>1760</v>
      </c>
      <c r="N81" s="4">
        <v>1088</v>
      </c>
      <c r="O81" s="4">
        <v>1200</v>
      </c>
      <c r="P81" s="4">
        <v>1400</v>
      </c>
      <c r="Q81" s="13">
        <v>1.1898381391360275</v>
      </c>
      <c r="R81" s="16">
        <v>1.5564369171401009</v>
      </c>
      <c r="S81" s="16">
        <v>0.83610247614964095</v>
      </c>
      <c r="T81" s="16">
        <v>0.94543895379997855</v>
      </c>
      <c r="U81" s="16">
        <v>0.41805123807482047</v>
      </c>
      <c r="V81" s="16">
        <v>1.1255225640475937</v>
      </c>
      <c r="W81" s="16">
        <v>0.54668238825168836</v>
      </c>
      <c r="X81" s="16">
        <v>1.8780147925822703</v>
      </c>
      <c r="Y81" s="16">
        <v>1.131954121556437</v>
      </c>
      <c r="Z81" s="16">
        <v>0.69975345696216107</v>
      </c>
      <c r="AA81" s="16">
        <v>0.77178690106120706</v>
      </c>
      <c r="AB81" s="17">
        <v>0.90041805123807483</v>
      </c>
      <c r="AC81" s="15">
        <v>175968.86</v>
      </c>
      <c r="AD81" s="14">
        <v>1554.8333333333333</v>
      </c>
      <c r="AE81" s="14">
        <v>1554.8333333333333</v>
      </c>
      <c r="AF81" s="5">
        <v>36</v>
      </c>
      <c r="AG81" s="6">
        <v>4900</v>
      </c>
      <c r="AH81" s="4">
        <v>5000</v>
      </c>
      <c r="AI81" s="23">
        <v>9900</v>
      </c>
      <c r="AJ81" s="4">
        <v>8000</v>
      </c>
      <c r="AK81" s="4">
        <v>800</v>
      </c>
      <c r="AL81" s="24">
        <v>8800</v>
      </c>
      <c r="AM81" s="7">
        <v>3.1514631793332621</v>
      </c>
      <c r="AN81" s="7">
        <v>3.215778754421696</v>
      </c>
      <c r="AO81" s="8">
        <v>5.1452460070747135</v>
      </c>
      <c r="AP81" s="9">
        <v>0.5145246007074713</v>
      </c>
      <c r="AQ81" s="25">
        <v>12.027012541537143</v>
      </c>
      <c r="AR81" s="18">
        <v>3.1514631793332621</v>
      </c>
      <c r="AS81" s="7">
        <v>3.215778754421696</v>
      </c>
      <c r="AT81" s="8">
        <v>5.1452460070747135</v>
      </c>
      <c r="AU81" s="9">
        <v>0.5145246007074713</v>
      </c>
      <c r="AV81" s="10">
        <v>12.027012541537143</v>
      </c>
      <c r="AW81" s="22">
        <f t="shared" si="1"/>
        <v>1.0290492014149426</v>
      </c>
      <c r="AX81" s="5">
        <f>IF(OR(AND(Tabela1[[#This Row],[GRUPO | ITEM]]="PALHETAS",MID(Tabela1[[#This Row],[ITEM]],1,5)&lt;&gt;"YN-PC"),AND(Tabela1[[#This Row],[GRUPO | ITEM]]="PALHETAS",MID(Tabela1[[#This Row],[ITEM]],1,5)&lt;&gt;"YN-PF"))=TRUE,0,
IF(
ROUNDUP(
IF(
IF(D81="A",13-SUM(AM81:AP81),IF(D81="B",11-SUM(AM81:AP81),IF(D81="C",7-SUM(AM81:AP81))))
&lt;0,0,
IF(D81="A",13-SUM(AM81:AP81),IF(D81="B",11-SUM(AM81:AP81),IF(D81="C",7-SUM(AM81:AP81)))))
*AD81/C81,0)
*C81
=0,0,
ROUNDUP(
IF(
IF(D81="A",13-SUM(AM81:AP81),IF(D81="B",11-SUM(AM81:AP81),IF(D81="C",7-SUM(AM81:AP81))))
&lt;0,0,
IF(D81="A",13-SUM(AM81:AP81),IF(D81="B",11-SUM(AM81:AP81),IF(D81="C",7-SUM(AM81:AP81)))))
*AD81/C81,0)
*C81)
)</f>
        <v>1600</v>
      </c>
      <c r="AY81" s="4">
        <f>IF(OR(AND(Tabela1[[#This Row],[GRUPO | ITEM]]="PALHETAS",MID(Tabela1[[#This Row],[ITEM]],1,5)&lt;&gt;"YN-PC"),AND(Tabela1[[#This Row],[GRUPO | ITEM]]="PALHETAS",MID(Tabela1[[#This Row],[ITEM]],1,5)&lt;&gt;"YN-PF"))=TRUE,0,
IF(
ROUNDUP(
IF(
IF(D81="A",13-SUM(AR81:AU81),IF(D81="B",11-SUM(AR81:AU81),IF(D81="C",7-SUM(AR81:AU81))))
&lt;0,0,
IF(D81="A",13-SUM(AR81:AU81),IF(D81="B",11-SUM(AR81:AU81),IF(D81="C",7-SUM(AR81:AU81)))))
*AE81/C81,0)
*C81
=0,0,
ROUNDUP(
IF(
IF(D81="A",13-SUM(AR81:AU81),IF(D81="B",11-SUM(AR81:AU81),IF(D81="C",7-SUM(AR81:AU81))))
&lt;0,0,
IF(D81="A",13-SUM(AR81:AU81),IF(D81="B",11-SUM(AR81:AU81),IF(D81="C",7-SUM(AR81:AU81)))))
*AE81/C81,0)
*C81)
)</f>
        <v>1600</v>
      </c>
      <c r="AZ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+IFERROR(BA81*C81,0),
IFERROR(AVERAGEIF(Tabela1[[#This Row],[COMPRA PADRÃO]:[COMPRA &gt;30%]],"&gt;"&amp;0,Tabela1[[#This Row],[COMPRA PADRÃO]:[COMPRA &gt;30%]]),
0))/Tabela1[[#This Row],[U/CX]],0)*Tabela1[[#This Row],[U/CX]]</f>
        <v>1600</v>
      </c>
      <c r="BA81" s="19"/>
      <c r="BB81" s="19"/>
      <c r="BC81" s="5" t="s">
        <v>1436</v>
      </c>
      <c r="BD81" s="41">
        <v>70.407547169811323</v>
      </c>
      <c r="BE81" s="42">
        <v>10561.132075471698</v>
      </c>
      <c r="BF81" s="42">
        <v>20136.55849056604</v>
      </c>
      <c r="BG81" s="42">
        <v>18700</v>
      </c>
      <c r="BH81" s="43">
        <v>12000</v>
      </c>
    </row>
    <row r="82" spans="1:60" x14ac:dyDescent="0.2">
      <c r="A82" s="4" t="s">
        <v>35</v>
      </c>
      <c r="B82" s="4" t="s">
        <v>575</v>
      </c>
      <c r="C82" s="4">
        <v>200</v>
      </c>
      <c r="D82" s="4" t="s">
        <v>17</v>
      </c>
      <c r="E82" s="5">
        <v>56</v>
      </c>
      <c r="F82" s="4"/>
      <c r="G82" s="4">
        <v>165</v>
      </c>
      <c r="H82" s="4">
        <v>35</v>
      </c>
      <c r="I82" s="4"/>
      <c r="J82" s="4">
        <v>400</v>
      </c>
      <c r="K82" s="4"/>
      <c r="L82" s="4"/>
      <c r="M82" s="4">
        <v>65</v>
      </c>
      <c r="N82" s="4">
        <v>125</v>
      </c>
      <c r="O82" s="4">
        <v>90</v>
      </c>
      <c r="P82" s="4">
        <v>545</v>
      </c>
      <c r="Q82" s="13">
        <v>0.30249831195138421</v>
      </c>
      <c r="R82" s="16">
        <v>0</v>
      </c>
      <c r="S82" s="16">
        <v>0.89128966914247132</v>
      </c>
      <c r="T82" s="16">
        <v>0.18906144496961513</v>
      </c>
      <c r="U82" s="16">
        <v>0</v>
      </c>
      <c r="V82" s="16">
        <v>2.160702228224173</v>
      </c>
      <c r="W82" s="16">
        <v>0</v>
      </c>
      <c r="X82" s="16">
        <v>0</v>
      </c>
      <c r="Y82" s="16">
        <v>0.35111411208642807</v>
      </c>
      <c r="Z82" s="16">
        <v>0.67521944632005404</v>
      </c>
      <c r="AA82" s="16">
        <v>0.48615800135043891</v>
      </c>
      <c r="AB82" s="17">
        <v>2.9439567859554354</v>
      </c>
      <c r="AC82" s="15">
        <v>37977.949999999997</v>
      </c>
      <c r="AD82" s="14">
        <v>185.125</v>
      </c>
      <c r="AE82" s="14">
        <v>206.57142857142858</v>
      </c>
      <c r="AF82" s="5">
        <v>2</v>
      </c>
      <c r="AG82" s="6">
        <v>165</v>
      </c>
      <c r="AH82" s="4">
        <v>0</v>
      </c>
      <c r="AI82" s="23">
        <v>165</v>
      </c>
      <c r="AJ82" s="4">
        <v>0</v>
      </c>
      <c r="AK82" s="4">
        <v>600</v>
      </c>
      <c r="AL82" s="24">
        <v>600</v>
      </c>
      <c r="AM82" s="7">
        <v>0.89128966914247132</v>
      </c>
      <c r="AN82" s="7">
        <v>0</v>
      </c>
      <c r="AO82" s="8">
        <v>0</v>
      </c>
      <c r="AP82" s="9">
        <v>3.2410533423362593</v>
      </c>
      <c r="AQ82" s="25">
        <v>4.1323430114787305</v>
      </c>
      <c r="AR82" s="18">
        <v>0.79875518672199164</v>
      </c>
      <c r="AS82" s="7">
        <v>0</v>
      </c>
      <c r="AT82" s="8">
        <v>0</v>
      </c>
      <c r="AU82" s="9">
        <v>2.904564315352697</v>
      </c>
      <c r="AV82" s="10">
        <v>3.7033195020746885</v>
      </c>
      <c r="AW82" s="22">
        <f t="shared" si="1"/>
        <v>8.1695919762935958</v>
      </c>
      <c r="AX82" s="5">
        <f>IF(OR(AND(Tabela1[[#This Row],[GRUPO | ITEM]]="PALHETAS",MID(Tabela1[[#This Row],[ITEM]],1,5)&lt;&gt;"YN-PC"),AND(Tabela1[[#This Row],[GRUPO | ITEM]]="PALHETAS",MID(Tabela1[[#This Row],[ITEM]],1,5)&lt;&gt;"YN-PF"))=TRUE,0,
IF(
ROUNDUP(
IF(
IF(D82="A",13-SUM(AM82:AP82),IF(D82="B",11-SUM(AM82:AP82),IF(D82="C",7-SUM(AM82:AP82))))
&lt;0,0,
IF(D82="A",13-SUM(AM82:AP82),IF(D82="B",11-SUM(AM82:AP82),IF(D82="C",7-SUM(AM82:AP82)))))
*AD82/C82,0)
*C82
=0,0,
ROUNDUP(
IF(
IF(D82="A",13-SUM(AM82:AP82),IF(D82="B",11-SUM(AM82:AP82),IF(D82="C",7-SUM(AM82:AP82))))
&lt;0,0,
IF(D82="A",13-SUM(AM82:AP82),IF(D82="B",11-SUM(AM82:AP82),IF(D82="C",7-SUM(AM82:AP82)))))
*AD82/C82,0)
*C82)
)</f>
        <v>1400</v>
      </c>
      <c r="AY82" s="4">
        <f>IF(OR(AND(Tabela1[[#This Row],[GRUPO | ITEM]]="PALHETAS",MID(Tabela1[[#This Row],[ITEM]],1,5)&lt;&gt;"YN-PC"),AND(Tabela1[[#This Row],[GRUPO | ITEM]]="PALHETAS",MID(Tabela1[[#This Row],[ITEM]],1,5)&lt;&gt;"YN-PF"))=TRUE,0,
IF(
ROUNDUP(
IF(
IF(D82="A",13-SUM(AR82:AU82),IF(D82="B",11-SUM(AR82:AU82),IF(D82="C",7-SUM(AR82:AU82))))
&lt;0,0,
IF(D82="A",13-SUM(AR82:AU82),IF(D82="B",11-SUM(AR82:AU82),IF(D82="C",7-SUM(AR82:AU82)))))
*AE82/C82,0)
*C82
=0,0,
ROUNDUP(
IF(
IF(D82="A",13-SUM(AR82:AU82),IF(D82="B",11-SUM(AR82:AU82),IF(D82="C",7-SUM(AR82:AU82))))
&lt;0,0,
IF(D82="A",13-SUM(AR82:AU82),IF(D82="B",11-SUM(AR82:AU82),IF(D82="C",7-SUM(AR82:AU82)))))
*AE82/C82,0)
*C82)
)</f>
        <v>1600</v>
      </c>
      <c r="AZ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+IFERROR(BA82*C82,0),
IFERROR(AVERAGEIF(Tabela1[[#This Row],[COMPRA PADRÃO]:[COMPRA &gt;30%]],"&gt;"&amp;0,Tabela1[[#This Row],[COMPRA PADRÃO]:[COMPRA &gt;30%]]),
0))/Tabela1[[#This Row],[U/CX]],0)*Tabela1[[#This Row],[U/CX]]</f>
        <v>1600</v>
      </c>
      <c r="BA82" s="19"/>
      <c r="BB82" s="19"/>
      <c r="BC82" s="5" t="s">
        <v>1436</v>
      </c>
      <c r="BD82" s="41">
        <v>5.5886792452830187</v>
      </c>
      <c r="BE82" s="42">
        <v>838.30188679245282</v>
      </c>
      <c r="BF82" s="42">
        <v>1106.5584905660378</v>
      </c>
      <c r="BG82" s="42">
        <v>765</v>
      </c>
      <c r="BH82" s="43">
        <v>1200</v>
      </c>
    </row>
    <row r="83" spans="1:60" x14ac:dyDescent="0.2">
      <c r="A83" s="4" t="s">
        <v>438</v>
      </c>
      <c r="B83" s="4" t="s">
        <v>441</v>
      </c>
      <c r="C83" s="4">
        <v>40</v>
      </c>
      <c r="D83" s="4" t="s">
        <v>20</v>
      </c>
      <c r="E83" s="5">
        <v>2720</v>
      </c>
      <c r="F83" s="4">
        <v>3160</v>
      </c>
      <c r="G83" s="4">
        <v>2040</v>
      </c>
      <c r="H83" s="4">
        <v>1480</v>
      </c>
      <c r="I83" s="4">
        <v>1680</v>
      </c>
      <c r="J83" s="4">
        <v>2020</v>
      </c>
      <c r="K83" s="4">
        <v>760</v>
      </c>
      <c r="L83" s="4">
        <v>1960</v>
      </c>
      <c r="M83" s="4">
        <v>1720</v>
      </c>
      <c r="N83" s="4">
        <v>1560</v>
      </c>
      <c r="O83" s="4">
        <v>1520</v>
      </c>
      <c r="P83" s="4">
        <v>1600</v>
      </c>
      <c r="Q83" s="13">
        <v>1.4689468946894688</v>
      </c>
      <c r="R83" s="16">
        <v>1.7065706570657064</v>
      </c>
      <c r="S83" s="16">
        <v>1.1017101710171016</v>
      </c>
      <c r="T83" s="16">
        <v>0.79927992799279923</v>
      </c>
      <c r="U83" s="16">
        <v>0.9072907290729072</v>
      </c>
      <c r="V83" s="16">
        <v>1.0909090909090908</v>
      </c>
      <c r="W83" s="16">
        <v>0.4104410441044104</v>
      </c>
      <c r="X83" s="16">
        <v>1.0585058505850584</v>
      </c>
      <c r="Y83" s="16">
        <v>0.92889288928892888</v>
      </c>
      <c r="Z83" s="16">
        <v>0.84248424842484249</v>
      </c>
      <c r="AA83" s="16">
        <v>0.8208820882088208</v>
      </c>
      <c r="AB83" s="17">
        <v>0.86408640864086406</v>
      </c>
      <c r="AC83" s="15">
        <v>393791</v>
      </c>
      <c r="AD83" s="14">
        <v>1851.6666666666667</v>
      </c>
      <c r="AE83" s="14">
        <v>1851.6666666666667</v>
      </c>
      <c r="AF83" s="5">
        <v>13</v>
      </c>
      <c r="AG83" s="6">
        <v>3848</v>
      </c>
      <c r="AH83" s="4">
        <v>10400</v>
      </c>
      <c r="AI83" s="23">
        <v>14248</v>
      </c>
      <c r="AJ83" s="4">
        <v>7560</v>
      </c>
      <c r="AK83" s="4">
        <v>720</v>
      </c>
      <c r="AL83" s="24">
        <v>8280</v>
      </c>
      <c r="AM83" s="7">
        <v>2.0781278127812781</v>
      </c>
      <c r="AN83" s="7">
        <v>5.616561656165616</v>
      </c>
      <c r="AO83" s="8">
        <v>4.0828082808280826</v>
      </c>
      <c r="AP83" s="9">
        <v>0.38883888388838883</v>
      </c>
      <c r="AQ83" s="25">
        <v>12.166336633663365</v>
      </c>
      <c r="AR83" s="18">
        <v>2.0781278127812781</v>
      </c>
      <c r="AS83" s="7">
        <v>5.616561656165616</v>
      </c>
      <c r="AT83" s="8">
        <v>4.0828082808280826</v>
      </c>
      <c r="AU83" s="9">
        <v>0.38883888388838883</v>
      </c>
      <c r="AV83" s="10">
        <v>12.166336633663365</v>
      </c>
      <c r="AW83" s="22">
        <f t="shared" si="1"/>
        <v>0.84248424842484249</v>
      </c>
      <c r="AX83" s="5">
        <f>IF(OR(AND(Tabela1[[#This Row],[GRUPO | ITEM]]="PALHETAS",MID(Tabela1[[#This Row],[ITEM]],1,5)&lt;&gt;"YN-PC"),AND(Tabela1[[#This Row],[GRUPO | ITEM]]="PALHETAS",MID(Tabela1[[#This Row],[ITEM]],1,5)&lt;&gt;"YN-PF"))=TRUE,0,
IF(
ROUNDUP(
IF(
IF(D83="A",13-SUM(AM83:AP83),IF(D83="B",11-SUM(AM83:AP83),IF(D83="C",7-SUM(AM83:AP83))))
&lt;0,0,
IF(D83="A",13-SUM(AM83:AP83),IF(D83="B",11-SUM(AM83:AP83),IF(D83="C",7-SUM(AM83:AP83)))))
*AD83/C83,0)
*C83
=0,0,
ROUNDUP(
IF(
IF(D83="A",13-SUM(AM83:AP83),IF(D83="B",11-SUM(AM83:AP83),IF(D83="C",7-SUM(AM83:AP83))))
&lt;0,0,
IF(D83="A",13-SUM(AM83:AP83),IF(D83="B",11-SUM(AM83:AP83),IF(D83="C",7-SUM(AM83:AP83)))))
*AD83/C83,0)
*C83)
)</f>
        <v>1560</v>
      </c>
      <c r="AY83" s="4">
        <f>IF(OR(AND(Tabela1[[#This Row],[GRUPO | ITEM]]="PALHETAS",MID(Tabela1[[#This Row],[ITEM]],1,5)&lt;&gt;"YN-PC"),AND(Tabela1[[#This Row],[GRUPO | ITEM]]="PALHETAS",MID(Tabela1[[#This Row],[ITEM]],1,5)&lt;&gt;"YN-PF"))=TRUE,0,
IF(
ROUNDUP(
IF(
IF(D83="A",13-SUM(AR83:AU83),IF(D83="B",11-SUM(AR83:AU83),IF(D83="C",7-SUM(AR83:AU83))))
&lt;0,0,
IF(D83="A",13-SUM(AR83:AU83),IF(D83="B",11-SUM(AR83:AU83),IF(D83="C",7-SUM(AR83:AU83)))))
*AE83/C83,0)
*C83
=0,0,
ROUNDUP(
IF(
IF(D83="A",13-SUM(AR83:AU83),IF(D83="B",11-SUM(AR83:AU83),IF(D83="C",7-SUM(AR83:AU83))))
&lt;0,0,
IF(D83="A",13-SUM(AR83:AU83),IF(D83="B",11-SUM(AR83:AU83),IF(D83="C",7-SUM(AR83:AU83)))))
*AE83/C83,0)
*C83)
)</f>
        <v>1560</v>
      </c>
      <c r="AZ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+IFERROR(BA83*C83,0),
IFERROR(AVERAGEIF(Tabela1[[#This Row],[COMPRA PADRÃO]:[COMPRA &gt;30%]],"&gt;"&amp;0,Tabela1[[#This Row],[COMPRA PADRÃO]:[COMPRA &gt;30%]]),
0))/Tabela1[[#This Row],[U/CX]],0)*Tabela1[[#This Row],[U/CX]]</f>
        <v>1560</v>
      </c>
      <c r="BA83" s="19"/>
      <c r="BB83" s="19"/>
      <c r="BC83" s="5" t="s">
        <v>1436</v>
      </c>
      <c r="BD83" s="41">
        <v>83.84905660377359</v>
      </c>
      <c r="BE83" s="42">
        <v>12577.358490566039</v>
      </c>
      <c r="BF83" s="42">
        <v>23980.830188679247</v>
      </c>
      <c r="BG83" s="42">
        <v>22528</v>
      </c>
      <c r="BH83" s="43">
        <v>14040</v>
      </c>
    </row>
    <row r="84" spans="1:60" x14ac:dyDescent="0.2">
      <c r="A84" s="4" t="s">
        <v>35</v>
      </c>
      <c r="B84" s="4" t="s">
        <v>565</v>
      </c>
      <c r="C84" s="4">
        <v>500</v>
      </c>
      <c r="D84" s="4" t="s">
        <v>83</v>
      </c>
      <c r="E84" s="5">
        <v>250</v>
      </c>
      <c r="F84" s="4">
        <v>260</v>
      </c>
      <c r="G84" s="4">
        <v>195</v>
      </c>
      <c r="H84" s="4">
        <v>100</v>
      </c>
      <c r="I84" s="4">
        <v>180</v>
      </c>
      <c r="J84" s="4">
        <v>100</v>
      </c>
      <c r="K84" s="4">
        <v>10</v>
      </c>
      <c r="L84" s="4"/>
      <c r="M84" s="4">
        <v>150</v>
      </c>
      <c r="N84" s="4">
        <v>200</v>
      </c>
      <c r="O84" s="4">
        <v>130</v>
      </c>
      <c r="P84" s="4">
        <v>20</v>
      </c>
      <c r="Q84" s="13">
        <v>1.7241379310344827</v>
      </c>
      <c r="R84" s="16">
        <v>1.7931034482758621</v>
      </c>
      <c r="S84" s="16">
        <v>1.3448275862068966</v>
      </c>
      <c r="T84" s="16">
        <v>0.68965517241379315</v>
      </c>
      <c r="U84" s="16">
        <v>1.2413793103448276</v>
      </c>
      <c r="V84" s="16">
        <v>0.68965517241379315</v>
      </c>
      <c r="W84" s="16">
        <v>6.8965517241379309E-2</v>
      </c>
      <c r="X84" s="16">
        <v>0</v>
      </c>
      <c r="Y84" s="16">
        <v>1.0344827586206897</v>
      </c>
      <c r="Z84" s="16">
        <v>1.3793103448275863</v>
      </c>
      <c r="AA84" s="16">
        <v>0.89655172413793105</v>
      </c>
      <c r="AB84" s="17">
        <v>0.13793103448275862</v>
      </c>
      <c r="AC84" s="15">
        <v>13639.85</v>
      </c>
      <c r="AD84" s="14">
        <v>145</v>
      </c>
      <c r="AE84" s="14">
        <v>173.88888888888889</v>
      </c>
      <c r="AF84" s="5">
        <v>2</v>
      </c>
      <c r="AG84" s="6">
        <v>0</v>
      </c>
      <c r="AH84" s="4">
        <v>0</v>
      </c>
      <c r="AI84" s="23">
        <v>0</v>
      </c>
      <c r="AJ84" s="4">
        <v>0</v>
      </c>
      <c r="AK84" s="4">
        <v>0</v>
      </c>
      <c r="AL84" s="24">
        <v>0</v>
      </c>
      <c r="AM84" s="7">
        <v>0</v>
      </c>
      <c r="AN84" s="7">
        <v>0</v>
      </c>
      <c r="AO84" s="8">
        <v>0</v>
      </c>
      <c r="AP84" s="9">
        <v>0</v>
      </c>
      <c r="AQ84" s="25">
        <v>0</v>
      </c>
      <c r="AR84" s="18">
        <v>0</v>
      </c>
      <c r="AS84" s="7">
        <v>0</v>
      </c>
      <c r="AT84" s="8">
        <v>0</v>
      </c>
      <c r="AU84" s="9">
        <v>0</v>
      </c>
      <c r="AV84" s="10">
        <v>0</v>
      </c>
      <c r="AW84" s="22">
        <f t="shared" si="1"/>
        <v>15.6794425087108</v>
      </c>
      <c r="AX84" s="5">
        <f>IF(OR(AND(Tabela1[[#This Row],[GRUPO | ITEM]]="PALHETAS",MID(Tabela1[[#This Row],[ITEM]],1,5)&lt;&gt;"YN-PC"),AND(Tabela1[[#This Row],[GRUPO | ITEM]]="PALHETAS",MID(Tabela1[[#This Row],[ITEM]],1,5)&lt;&gt;"YN-PF"))=TRUE,0,
IF(
ROUNDUP(
IF(
IF(D84="A",13-SUM(AM84:AP84),IF(D84="B",11-SUM(AM84:AP84),IF(D84="C",7-SUM(AM84:AP84))))
&lt;0,0,
IF(D84="A",13-SUM(AM84:AP84),IF(D84="B",11-SUM(AM84:AP84),IF(D84="C",7-SUM(AM84:AP84)))))
*AD84/C84,0)
*C84
=0,0,
ROUNDUP(
IF(
IF(D84="A",13-SUM(AM84:AP84),IF(D84="B",11-SUM(AM84:AP84),IF(D84="C",7-SUM(AM84:AP84))))
&lt;0,0,
IF(D84="A",13-SUM(AM84:AP84),IF(D84="B",11-SUM(AM84:AP84),IF(D84="C",7-SUM(AM84:AP84)))))
*AD84/C84,0)
*C84)
)</f>
        <v>1500</v>
      </c>
      <c r="AY84" s="4">
        <f>IF(OR(AND(Tabela1[[#This Row],[GRUPO | ITEM]]="PALHETAS",MID(Tabela1[[#This Row],[ITEM]],1,5)&lt;&gt;"YN-PC"),AND(Tabela1[[#This Row],[GRUPO | ITEM]]="PALHETAS",MID(Tabela1[[#This Row],[ITEM]],1,5)&lt;&gt;"YN-PF"))=TRUE,0,
IF(
ROUNDUP(
IF(
IF(D84="A",13-SUM(AR84:AU84),IF(D84="B",11-SUM(AR84:AU84),IF(D84="C",7-SUM(AR84:AU84))))
&lt;0,0,
IF(D84="A",13-SUM(AR84:AU84),IF(D84="B",11-SUM(AR84:AU84),IF(D84="C",7-SUM(AR84:AU84)))))
*AE84/C84,0)
*C84
=0,0,
ROUNDUP(
IF(
IF(D84="A",13-SUM(AR84:AU84),IF(D84="B",11-SUM(AR84:AU84),IF(D84="C",7-SUM(AR84:AU84))))
&lt;0,0,
IF(D84="A",13-SUM(AR84:AU84),IF(D84="B",11-SUM(AR84:AU84),IF(D84="C",7-SUM(AR84:AU84)))))
*AE84/C84,0)
*C84)
)</f>
        <v>1500</v>
      </c>
      <c r="AZ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+IFERROR(BA84*C84,0),
IFERROR(AVERAGEIF(Tabela1[[#This Row],[COMPRA PADRÃO]:[COMPRA &gt;30%]],"&gt;"&amp;0,Tabela1[[#This Row],[COMPRA PADRÃO]:[COMPRA &gt;30%]]),
0))/Tabela1[[#This Row],[U/CX]],0)*Tabela1[[#This Row],[U/CX]]</f>
        <v>2500</v>
      </c>
      <c r="BA84" s="19"/>
      <c r="BB84" s="19" t="s">
        <v>1435</v>
      </c>
      <c r="BC84" s="5" t="s">
        <v>1436</v>
      </c>
      <c r="BD84" s="41">
        <v>6.0188679245283021</v>
      </c>
      <c r="BE84" s="42">
        <v>902.83018867924534</v>
      </c>
      <c r="BF84" s="42">
        <v>397.24528301886795</v>
      </c>
      <c r="BG84" s="42">
        <v>0</v>
      </c>
      <c r="BH84" s="43">
        <v>1500</v>
      </c>
    </row>
    <row r="85" spans="1:60" x14ac:dyDescent="0.2">
      <c r="A85" s="4" t="s">
        <v>33</v>
      </c>
      <c r="B85" s="4" t="s">
        <v>110</v>
      </c>
      <c r="C85" s="4">
        <v>40</v>
      </c>
      <c r="D85" s="4" t="s">
        <v>20</v>
      </c>
      <c r="E85" s="5">
        <v>520</v>
      </c>
      <c r="F85" s="4">
        <v>800</v>
      </c>
      <c r="G85" s="4">
        <v>800</v>
      </c>
      <c r="H85" s="4">
        <v>800</v>
      </c>
      <c r="I85" s="4">
        <v>960</v>
      </c>
      <c r="J85" s="4">
        <v>720</v>
      </c>
      <c r="K85" s="4"/>
      <c r="L85" s="4">
        <v>1320</v>
      </c>
      <c r="M85" s="4">
        <v>160</v>
      </c>
      <c r="N85" s="4">
        <v>760</v>
      </c>
      <c r="O85" s="4">
        <v>1000</v>
      </c>
      <c r="P85" s="4">
        <v>1000</v>
      </c>
      <c r="Q85" s="13">
        <v>0.6470588235294118</v>
      </c>
      <c r="R85" s="16">
        <v>0.99547511312217196</v>
      </c>
      <c r="S85" s="16">
        <v>0.99547511312217196</v>
      </c>
      <c r="T85" s="16">
        <v>0.99547511312217196</v>
      </c>
      <c r="U85" s="16">
        <v>1.1945701357466063</v>
      </c>
      <c r="V85" s="16">
        <v>0.89592760180995479</v>
      </c>
      <c r="W85" s="16">
        <v>0</v>
      </c>
      <c r="X85" s="16">
        <v>1.6425339366515836</v>
      </c>
      <c r="Y85" s="16">
        <v>0.1990950226244344</v>
      </c>
      <c r="Z85" s="16">
        <v>0.94570135746606332</v>
      </c>
      <c r="AA85" s="16">
        <v>1.244343891402715</v>
      </c>
      <c r="AB85" s="17">
        <v>1.244343891402715</v>
      </c>
      <c r="AC85" s="15">
        <v>145900</v>
      </c>
      <c r="AD85" s="14">
        <v>803.63636363636363</v>
      </c>
      <c r="AE85" s="14">
        <v>868</v>
      </c>
      <c r="AF85" s="5">
        <v>2</v>
      </c>
      <c r="AG85" s="6">
        <v>2452</v>
      </c>
      <c r="AH85" s="4">
        <v>1920</v>
      </c>
      <c r="AI85" s="23">
        <v>4372</v>
      </c>
      <c r="AJ85" s="4">
        <v>5040</v>
      </c>
      <c r="AK85" s="4">
        <v>0</v>
      </c>
      <c r="AL85" s="24">
        <v>5040</v>
      </c>
      <c r="AM85" s="7">
        <v>3.0511312217194568</v>
      </c>
      <c r="AN85" s="7">
        <v>2.3891402714932126</v>
      </c>
      <c r="AO85" s="8">
        <v>6.2714932126696832</v>
      </c>
      <c r="AP85" s="9">
        <v>0</v>
      </c>
      <c r="AQ85" s="25">
        <v>11.711764705882352</v>
      </c>
      <c r="AR85" s="18">
        <v>2.8248847926267282</v>
      </c>
      <c r="AS85" s="7">
        <v>2.2119815668202767</v>
      </c>
      <c r="AT85" s="8">
        <v>5.806451612903226</v>
      </c>
      <c r="AU85" s="9">
        <v>0</v>
      </c>
      <c r="AV85" s="10">
        <v>10.843317972350231</v>
      </c>
      <c r="AW85" s="22">
        <f t="shared" si="1"/>
        <v>1.770720034805308</v>
      </c>
      <c r="AX85" s="5">
        <f>IF(OR(AND(Tabela1[[#This Row],[GRUPO | ITEM]]="PALHETAS",MID(Tabela1[[#This Row],[ITEM]],1,5)&lt;&gt;"YN-PC"),AND(Tabela1[[#This Row],[GRUPO | ITEM]]="PALHETAS",MID(Tabela1[[#This Row],[ITEM]],1,5)&lt;&gt;"YN-PF"))=TRUE,0,
IF(
ROUNDUP(
IF(
IF(D85="A",13-SUM(AM85:AP85),IF(D85="B",11-SUM(AM85:AP85),IF(D85="C",7-SUM(AM85:AP85))))
&lt;0,0,
IF(D85="A",13-SUM(AM85:AP85),IF(D85="B",11-SUM(AM85:AP85),IF(D85="C",7-SUM(AM85:AP85)))))
*AD85/C85,0)
*C85
=0,0,
ROUNDUP(
IF(
IF(D85="A",13-SUM(AM85:AP85),IF(D85="B",11-SUM(AM85:AP85),IF(D85="C",7-SUM(AM85:AP85))))
&lt;0,0,
IF(D85="A",13-SUM(AM85:AP85),IF(D85="B",11-SUM(AM85:AP85),IF(D85="C",7-SUM(AM85:AP85)))))
*AD85/C85,0)
*C85)
)</f>
        <v>1040</v>
      </c>
      <c r="AY85" s="4">
        <f>IF(OR(AND(Tabela1[[#This Row],[GRUPO | ITEM]]="PALHETAS",MID(Tabela1[[#This Row],[ITEM]],1,5)&lt;&gt;"YN-PC"),AND(Tabela1[[#This Row],[GRUPO | ITEM]]="PALHETAS",MID(Tabela1[[#This Row],[ITEM]],1,5)&lt;&gt;"YN-PF"))=TRUE,0,
IF(
ROUNDUP(
IF(
IF(D85="A",13-SUM(AR85:AU85),IF(D85="B",11-SUM(AR85:AU85),IF(D85="C",7-SUM(AR85:AU85))))
&lt;0,0,
IF(D85="A",13-SUM(AR85:AU85),IF(D85="B",11-SUM(AR85:AU85),IF(D85="C",7-SUM(AR85:AU85)))))
*AE85/C85,0)
*C85
=0,0,
ROUNDUP(
IF(
IF(D85="A",13-SUM(AR85:AU85),IF(D85="B",11-SUM(AR85:AU85),IF(D85="C",7-SUM(AR85:AU85))))
&lt;0,0,
IF(D85="A",13-SUM(AR85:AU85),IF(D85="B",11-SUM(AR85:AU85),IF(D85="C",7-SUM(AR85:AU85)))))
*AE85/C85,0)
*C85)
)</f>
        <v>1880</v>
      </c>
      <c r="AZ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+IFERROR(BA85*C85,0),
IFERROR(AVERAGEIF(Tabela1[[#This Row],[COMPRA PADRÃO]:[COMPRA &gt;30%]],"&gt;"&amp;0,Tabela1[[#This Row],[COMPRA PADRÃO]:[COMPRA &gt;30%]]),
0))/Tabela1[[#This Row],[U/CX]],0)*Tabela1[[#This Row],[U/CX]]</f>
        <v>1480</v>
      </c>
      <c r="BA85" s="19"/>
      <c r="BB85" s="19"/>
      <c r="BC85" s="5" t="s">
        <v>1436</v>
      </c>
      <c r="BD85" s="41">
        <v>33.358490566037737</v>
      </c>
      <c r="BE85" s="42">
        <v>5003.7735849056608</v>
      </c>
      <c r="BF85" s="42">
        <v>9540.5283018867922</v>
      </c>
      <c r="BG85" s="42">
        <v>9412</v>
      </c>
      <c r="BH85" s="43">
        <v>5120</v>
      </c>
    </row>
    <row r="86" spans="1:60" x14ac:dyDescent="0.2">
      <c r="A86" s="4" t="s">
        <v>199</v>
      </c>
      <c r="B86" s="4" t="s">
        <v>346</v>
      </c>
      <c r="C86" s="4">
        <v>15</v>
      </c>
      <c r="D86" s="4" t="s">
        <v>20</v>
      </c>
      <c r="E86" s="5">
        <v>2265</v>
      </c>
      <c r="F86" s="4">
        <v>3240</v>
      </c>
      <c r="G86" s="4">
        <v>2970</v>
      </c>
      <c r="H86" s="4">
        <v>2686</v>
      </c>
      <c r="I86" s="4">
        <v>2850</v>
      </c>
      <c r="J86" s="4">
        <v>4080</v>
      </c>
      <c r="K86" s="4">
        <v>825</v>
      </c>
      <c r="L86" s="4">
        <v>3420</v>
      </c>
      <c r="M86" s="4">
        <v>1845</v>
      </c>
      <c r="N86" s="4">
        <v>2265</v>
      </c>
      <c r="O86" s="4">
        <v>3090</v>
      </c>
      <c r="P86" s="4">
        <v>3345</v>
      </c>
      <c r="Q86" s="13">
        <v>0.82661719534077427</v>
      </c>
      <c r="R86" s="16">
        <v>1.1824457893616374</v>
      </c>
      <c r="S86" s="16">
        <v>1.0839086402481675</v>
      </c>
      <c r="T86" s="16">
        <v>0.98026215747696233</v>
      </c>
      <c r="U86" s="16">
        <v>1.040114351753292</v>
      </c>
      <c r="V86" s="16">
        <v>1.4890058088257656</v>
      </c>
      <c r="W86" s="16">
        <v>0.3010857334022688</v>
      </c>
      <c r="X86" s="16">
        <v>1.2481372221039506</v>
      </c>
      <c r="Y86" s="16">
        <v>0.67333718560871014</v>
      </c>
      <c r="Z86" s="16">
        <v>0.82661719534077427</v>
      </c>
      <c r="AA86" s="16">
        <v>1.1277029287430431</v>
      </c>
      <c r="AB86" s="17">
        <v>1.2207657917946533</v>
      </c>
      <c r="AC86" s="15">
        <v>482943.55</v>
      </c>
      <c r="AD86" s="14">
        <v>2740.0833333333335</v>
      </c>
      <c r="AE86" s="14">
        <v>2740.0833333333335</v>
      </c>
      <c r="AF86" s="5">
        <v>11</v>
      </c>
      <c r="AG86" s="6">
        <v>495</v>
      </c>
      <c r="AH86" s="4">
        <v>915</v>
      </c>
      <c r="AI86" s="23">
        <v>1410</v>
      </c>
      <c r="AJ86" s="4">
        <v>13530</v>
      </c>
      <c r="AK86" s="4">
        <v>19260</v>
      </c>
      <c r="AL86" s="24">
        <v>32790</v>
      </c>
      <c r="AM86" s="7">
        <v>0.18065144004136127</v>
      </c>
      <c r="AN86" s="7">
        <v>0.33393144977342537</v>
      </c>
      <c r="AO86" s="8">
        <v>4.9378060277972082</v>
      </c>
      <c r="AP86" s="9">
        <v>7.0289833034275109</v>
      </c>
      <c r="AQ86" s="25">
        <v>12.481372221039505</v>
      </c>
      <c r="AR86" s="18">
        <v>0.18065144004136127</v>
      </c>
      <c r="AS86" s="7">
        <v>0.33393144977342537</v>
      </c>
      <c r="AT86" s="8">
        <v>4.9378060277972082</v>
      </c>
      <c r="AU86" s="9">
        <v>7.0289833034275109</v>
      </c>
      <c r="AV86" s="10">
        <v>12.481372221039505</v>
      </c>
      <c r="AW86" s="22">
        <f t="shared" si="1"/>
        <v>0.57480003649524036</v>
      </c>
      <c r="AX86" s="5">
        <f>IF(OR(AND(Tabela1[[#This Row],[GRUPO | ITEM]]="PALHETAS",MID(Tabela1[[#This Row],[ITEM]],1,5)&lt;&gt;"YN-PC"),AND(Tabela1[[#This Row],[GRUPO | ITEM]]="PALHETAS",MID(Tabela1[[#This Row],[ITEM]],1,5)&lt;&gt;"YN-PF"))=TRUE,0,
IF(
ROUNDUP(
IF(
IF(D86="A",13-SUM(AM86:AP86),IF(D86="B",11-SUM(AM86:AP86),IF(D86="C",7-SUM(AM86:AP86))))
&lt;0,0,
IF(D86="A",13-SUM(AM86:AP86),IF(D86="B",11-SUM(AM86:AP86),IF(D86="C",7-SUM(AM86:AP86)))))
*AD86/C86,0)
*C86
=0,0,
ROUNDUP(
IF(
IF(D86="A",13-SUM(AM86:AP86),IF(D86="B",11-SUM(AM86:AP86),IF(D86="C",7-SUM(AM86:AP86))))
&lt;0,0,
IF(D86="A",13-SUM(AM86:AP86),IF(D86="B",11-SUM(AM86:AP86),IF(D86="C",7-SUM(AM86:AP86)))))
*AD86/C86,0)
*C86)
)</f>
        <v>1425</v>
      </c>
      <c r="AY86" s="4">
        <f>IF(OR(AND(Tabela1[[#This Row],[GRUPO | ITEM]]="PALHETAS",MID(Tabela1[[#This Row],[ITEM]],1,5)&lt;&gt;"YN-PC"),AND(Tabela1[[#This Row],[GRUPO | ITEM]]="PALHETAS",MID(Tabela1[[#This Row],[ITEM]],1,5)&lt;&gt;"YN-PF"))=TRUE,0,
IF(
ROUNDUP(
IF(
IF(D86="A",13-SUM(AR86:AU86),IF(D86="B",11-SUM(AR86:AU86),IF(D86="C",7-SUM(AR86:AU86))))
&lt;0,0,
IF(D86="A",13-SUM(AR86:AU86),IF(D86="B",11-SUM(AR86:AU86),IF(D86="C",7-SUM(AR86:AU86)))))
*AE86/C86,0)
*C86
=0,0,
ROUNDUP(
IF(
IF(D86="A",13-SUM(AR86:AU86),IF(D86="B",11-SUM(AR86:AU86),IF(D86="C",7-SUM(AR86:AU86))))
&lt;0,0,
IF(D86="A",13-SUM(AR86:AU86),IF(D86="B",11-SUM(AR86:AU86),IF(D86="C",7-SUM(AR86:AU86)))))
*AE86/C86,0)
*C86)
)</f>
        <v>1425</v>
      </c>
      <c r="AZ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+IFERROR(BA86*C86,0),
IFERROR(AVERAGEIF(Tabela1[[#This Row],[COMPRA PADRÃO]:[COMPRA &gt;30%]],"&gt;"&amp;0,Tabela1[[#This Row],[COMPRA PADRÃO]:[COMPRA &gt;30%]]),
0))/Tabela1[[#This Row],[U/CX]],0)*Tabela1[[#This Row],[U/CX]]</f>
        <v>1575</v>
      </c>
      <c r="BA86" s="19">
        <v>10</v>
      </c>
      <c r="BB86" s="19"/>
      <c r="BC86" s="5" t="s">
        <v>1436</v>
      </c>
      <c r="BD86" s="41">
        <v>124.07924528301886</v>
      </c>
      <c r="BE86" s="42">
        <v>18611.886792452831</v>
      </c>
      <c r="BF86" s="42">
        <v>35486.664150943398</v>
      </c>
      <c r="BG86" s="42">
        <v>34200</v>
      </c>
      <c r="BH86" s="43">
        <v>19905</v>
      </c>
    </row>
    <row r="87" spans="1:60" x14ac:dyDescent="0.2">
      <c r="A87" s="4" t="s">
        <v>199</v>
      </c>
      <c r="B87" s="4" t="s">
        <v>341</v>
      </c>
      <c r="C87" s="4">
        <v>15</v>
      </c>
      <c r="D87" s="4" t="s">
        <v>20</v>
      </c>
      <c r="E87" s="5">
        <v>1485</v>
      </c>
      <c r="F87" s="4">
        <v>1995</v>
      </c>
      <c r="G87" s="4">
        <v>2370</v>
      </c>
      <c r="H87" s="4">
        <v>1230</v>
      </c>
      <c r="I87" s="4">
        <v>2550</v>
      </c>
      <c r="J87" s="4">
        <v>3840</v>
      </c>
      <c r="K87" s="4">
        <v>300</v>
      </c>
      <c r="L87" s="4">
        <v>1695</v>
      </c>
      <c r="M87" s="4">
        <v>1485</v>
      </c>
      <c r="N87" s="4">
        <v>1395</v>
      </c>
      <c r="O87" s="4">
        <v>1545</v>
      </c>
      <c r="P87" s="4">
        <v>2280</v>
      </c>
      <c r="Q87" s="13">
        <v>0.80378890392422198</v>
      </c>
      <c r="R87" s="16">
        <v>1.0798376184032477</v>
      </c>
      <c r="S87" s="16">
        <v>1.2828146143437078</v>
      </c>
      <c r="T87" s="16">
        <v>0.66576454668470908</v>
      </c>
      <c r="U87" s="16">
        <v>1.3802435723951285</v>
      </c>
      <c r="V87" s="16">
        <v>2.0784844384303112</v>
      </c>
      <c r="W87" s="16">
        <v>0.16238159675236807</v>
      </c>
      <c r="X87" s="16">
        <v>0.91745602165087958</v>
      </c>
      <c r="Y87" s="16">
        <v>0.80378890392422198</v>
      </c>
      <c r="Z87" s="16">
        <v>0.75507442489851151</v>
      </c>
      <c r="AA87" s="16">
        <v>0.83626522327469555</v>
      </c>
      <c r="AB87" s="17">
        <v>1.2341001353179972</v>
      </c>
      <c r="AC87" s="15">
        <v>340568.85</v>
      </c>
      <c r="AD87" s="14">
        <v>1847.5</v>
      </c>
      <c r="AE87" s="14">
        <v>1988.1818181818182</v>
      </c>
      <c r="AF87" s="5">
        <v>5</v>
      </c>
      <c r="AG87" s="6">
        <v>1485</v>
      </c>
      <c r="AH87" s="4">
        <v>2010</v>
      </c>
      <c r="AI87" s="23">
        <v>3495</v>
      </c>
      <c r="AJ87" s="4">
        <v>7395</v>
      </c>
      <c r="AK87" s="4">
        <v>13560</v>
      </c>
      <c r="AL87" s="24">
        <v>20955</v>
      </c>
      <c r="AM87" s="7">
        <v>0.80378890392422198</v>
      </c>
      <c r="AN87" s="7">
        <v>1.0879566982408659</v>
      </c>
      <c r="AO87" s="8">
        <v>4.002706359945873</v>
      </c>
      <c r="AP87" s="9">
        <v>7.3396481732070367</v>
      </c>
      <c r="AQ87" s="25">
        <v>13.234100135317998</v>
      </c>
      <c r="AR87" s="18">
        <v>0.74691358024691357</v>
      </c>
      <c r="AS87" s="7">
        <v>1.0109739368998627</v>
      </c>
      <c r="AT87" s="8">
        <v>3.7194787379972563</v>
      </c>
      <c r="AU87" s="9">
        <v>6.8203017832647461</v>
      </c>
      <c r="AV87" s="10">
        <v>12.297668038408778</v>
      </c>
      <c r="AW87" s="22">
        <f t="shared" si="1"/>
        <v>0.73520175386620845</v>
      </c>
      <c r="AX87" s="5">
        <f>IF(OR(AND(Tabela1[[#This Row],[GRUPO | ITEM]]="PALHETAS",MID(Tabela1[[#This Row],[ITEM]],1,5)&lt;&gt;"YN-PC"),AND(Tabela1[[#This Row],[GRUPO | ITEM]]="PALHETAS",MID(Tabela1[[#This Row],[ITEM]],1,5)&lt;&gt;"YN-PF"))=TRUE,0,
IF(
ROUNDUP(
IF(
IF(D87="A",13-SUM(AM87:AP87),IF(D87="B",11-SUM(AM87:AP87),IF(D87="C",7-SUM(AM87:AP87))))
&lt;0,0,
IF(D87="A",13-SUM(AM87:AP87),IF(D87="B",11-SUM(AM87:AP87),IF(D87="C",7-SUM(AM87:AP87)))))
*AD87/C87,0)
*C87
=0,0,
ROUNDUP(
IF(
IF(D87="A",13-SUM(AM87:AP87),IF(D87="B",11-SUM(AM87:AP87),IF(D87="C",7-SUM(AM87:AP87))))
&lt;0,0,
IF(D87="A",13-SUM(AM87:AP87),IF(D87="B",11-SUM(AM87:AP87),IF(D87="C",7-SUM(AM87:AP87)))))
*AD87/C87,0)
*C87)
)</f>
        <v>0</v>
      </c>
      <c r="AY87" s="4">
        <f>IF(OR(AND(Tabela1[[#This Row],[GRUPO | ITEM]]="PALHETAS",MID(Tabela1[[#This Row],[ITEM]],1,5)&lt;&gt;"YN-PC"),AND(Tabela1[[#This Row],[GRUPO | ITEM]]="PALHETAS",MID(Tabela1[[#This Row],[ITEM]],1,5)&lt;&gt;"YN-PF"))=TRUE,0,
IF(
ROUNDUP(
IF(
IF(D87="A",13-SUM(AR87:AU87),IF(D87="B",11-SUM(AR87:AU87),IF(D87="C",7-SUM(AR87:AU87))))
&lt;0,0,
IF(D87="A",13-SUM(AR87:AU87),IF(D87="B",11-SUM(AR87:AU87),IF(D87="C",7-SUM(AR87:AU87)))))
*AE87/C87,0)
*C87
=0,0,
ROUNDUP(
IF(
IF(D87="A",13-SUM(AR87:AU87),IF(D87="B",11-SUM(AR87:AU87),IF(D87="C",7-SUM(AR87:AU87))))
&lt;0,0,
IF(D87="A",13-SUM(AR87:AU87),IF(D87="B",11-SUM(AR87:AU87),IF(D87="C",7-SUM(AR87:AU87)))))
*AE87/C87,0)
*C87)
)</f>
        <v>1410</v>
      </c>
      <c r="AZ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+IFERROR(BA87*C87,0),
IFERROR(AVERAGEIF(Tabela1[[#This Row],[COMPRA PADRÃO]:[COMPRA &gt;30%]],"&gt;"&amp;0,Tabela1[[#This Row],[COMPRA PADRÃO]:[COMPRA &gt;30%]]),
0))/Tabela1[[#This Row],[U/CX]],0)*Tabela1[[#This Row],[U/CX]]</f>
        <v>1410</v>
      </c>
      <c r="BA87" s="19"/>
      <c r="BB87" s="19"/>
      <c r="BC87" s="5" t="s">
        <v>1436</v>
      </c>
      <c r="BD87" s="41">
        <v>83.660377358490564</v>
      </c>
      <c r="BE87" s="42">
        <v>12549.056603773584</v>
      </c>
      <c r="BF87" s="42">
        <v>23926.867924528302</v>
      </c>
      <c r="BG87" s="42">
        <v>24450</v>
      </c>
      <c r="BH87" s="43">
        <v>12030</v>
      </c>
    </row>
    <row r="88" spans="1:60" x14ac:dyDescent="0.2">
      <c r="A88" s="4" t="s">
        <v>264</v>
      </c>
      <c r="B88" s="4" t="s">
        <v>1405</v>
      </c>
      <c r="C88" s="4">
        <v>50</v>
      </c>
      <c r="D88" s="4" t="s">
        <v>83</v>
      </c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>
        <v>200</v>
      </c>
      <c r="Q88" s="13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7">
        <v>1</v>
      </c>
      <c r="AC88" s="15">
        <v>3870</v>
      </c>
      <c r="AD88" s="14">
        <v>200</v>
      </c>
      <c r="AE88" s="14">
        <v>200</v>
      </c>
      <c r="AF88" s="5">
        <v>0</v>
      </c>
      <c r="AG88" s="6">
        <v>0</v>
      </c>
      <c r="AH88" s="4">
        <v>0</v>
      </c>
      <c r="AI88" s="23">
        <v>0</v>
      </c>
      <c r="AJ88" s="4">
        <v>0</v>
      </c>
      <c r="AK88" s="4">
        <v>0</v>
      </c>
      <c r="AL88" s="24">
        <v>0</v>
      </c>
      <c r="AM88" s="7">
        <v>0</v>
      </c>
      <c r="AN88" s="7">
        <v>0</v>
      </c>
      <c r="AO88" s="8">
        <v>0</v>
      </c>
      <c r="AP88" s="9">
        <v>0</v>
      </c>
      <c r="AQ88" s="25">
        <v>0</v>
      </c>
      <c r="AR88" s="18">
        <v>0</v>
      </c>
      <c r="AS88" s="7">
        <v>0</v>
      </c>
      <c r="AT88" s="8">
        <v>0</v>
      </c>
      <c r="AU88" s="9">
        <v>0</v>
      </c>
      <c r="AV88" s="10">
        <v>0</v>
      </c>
      <c r="AW88" s="22">
        <f t="shared" si="1"/>
        <v>8.25</v>
      </c>
      <c r="AX88" s="5">
        <f>IF(OR(AND(Tabela1[[#This Row],[GRUPO | ITEM]]="PALHETAS",MID(Tabela1[[#This Row],[ITEM]],1,5)&lt;&gt;"YN-PC"),AND(Tabela1[[#This Row],[GRUPO | ITEM]]="PALHETAS",MID(Tabela1[[#This Row],[ITEM]],1,5)&lt;&gt;"YN-PF"))=TRUE,0,
IF(
ROUNDUP(
IF(
IF(D88="A",13-SUM(AM88:AP88),IF(D88="B",11-SUM(AM88:AP88),IF(D88="C",7-SUM(AM88:AP88))))
&lt;0,0,
IF(D88="A",13-SUM(AM88:AP88),IF(D88="B",11-SUM(AM88:AP88),IF(D88="C",7-SUM(AM88:AP88)))))
*AD88/C88,0)
*C88
=0,0,
ROUNDUP(
IF(
IF(D88="A",13-SUM(AM88:AP88),IF(D88="B",11-SUM(AM88:AP88),IF(D88="C",7-SUM(AM88:AP88))))
&lt;0,0,
IF(D88="A",13-SUM(AM88:AP88),IF(D88="B",11-SUM(AM88:AP88),IF(D88="C",7-SUM(AM88:AP88)))))
*AD88/C88,0)
*C88)
)</f>
        <v>1400</v>
      </c>
      <c r="AY88" s="4">
        <f>IF(OR(AND(Tabela1[[#This Row],[GRUPO | ITEM]]="PALHETAS",MID(Tabela1[[#This Row],[ITEM]],1,5)&lt;&gt;"YN-PC"),AND(Tabela1[[#This Row],[GRUPO | ITEM]]="PALHETAS",MID(Tabela1[[#This Row],[ITEM]],1,5)&lt;&gt;"YN-PF"))=TRUE,0,
IF(
ROUNDUP(
IF(
IF(D88="A",13-SUM(AR88:AU88),IF(D88="B",11-SUM(AR88:AU88),IF(D88="C",7-SUM(AR88:AU88))))
&lt;0,0,
IF(D88="A",13-SUM(AR88:AU88),IF(D88="B",11-SUM(AR88:AU88),IF(D88="C",7-SUM(AR88:AU88)))))
*AE88/C88,0)
*C88
=0,0,
ROUNDUP(
IF(
IF(D88="A",13-SUM(AR88:AU88),IF(D88="B",11-SUM(AR88:AU88),IF(D88="C",7-SUM(AR88:AU88))))
&lt;0,0,
IF(D88="A",13-SUM(AR88:AU88),IF(D88="B",11-SUM(AR88:AU88),IF(D88="C",7-SUM(AR88:AU88)))))
*AE88/C88,0)
*C88)
)</f>
        <v>1400</v>
      </c>
      <c r="AZ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+IFERROR(BA88*C88,0),
IFERROR(AVERAGEIF(Tabela1[[#This Row],[COMPRA PADRÃO]:[COMPRA &gt;30%]],"&gt;"&amp;0,Tabela1[[#This Row],[COMPRA PADRÃO]:[COMPRA &gt;30%]]),
0))/Tabela1[[#This Row],[U/CX]],0)*Tabela1[[#This Row],[U/CX]]</f>
        <v>1650</v>
      </c>
      <c r="BA88" s="19">
        <v>5</v>
      </c>
      <c r="BB88" s="19"/>
      <c r="BC88" s="5" t="s">
        <v>1436</v>
      </c>
      <c r="BD88" s="41">
        <v>0.75471698113207553</v>
      </c>
      <c r="BE88" s="42">
        <v>113.20754716981133</v>
      </c>
      <c r="BF88" s="42">
        <v>49.811320754716988</v>
      </c>
      <c r="BG88" s="42">
        <v>0</v>
      </c>
      <c r="BH88" s="43">
        <v>150</v>
      </c>
    </row>
    <row r="89" spans="1:60" x14ac:dyDescent="0.2">
      <c r="A89" s="4" t="s">
        <v>40</v>
      </c>
      <c r="B89" s="4" t="s">
        <v>687</v>
      </c>
      <c r="C89" s="4">
        <v>20</v>
      </c>
      <c r="D89" s="4" t="s">
        <v>20</v>
      </c>
      <c r="E89" s="5">
        <v>151</v>
      </c>
      <c r="F89" s="4">
        <v>237</v>
      </c>
      <c r="G89" s="4">
        <v>547</v>
      </c>
      <c r="H89" s="4">
        <v>330</v>
      </c>
      <c r="I89" s="4">
        <v>240</v>
      </c>
      <c r="J89" s="4">
        <v>170</v>
      </c>
      <c r="K89" s="4">
        <v>105</v>
      </c>
      <c r="L89" s="4">
        <v>311</v>
      </c>
      <c r="M89" s="4">
        <v>117</v>
      </c>
      <c r="N89" s="4">
        <v>217</v>
      </c>
      <c r="O89" s="4">
        <v>378</v>
      </c>
      <c r="P89" s="4">
        <v>335</v>
      </c>
      <c r="Q89" s="13">
        <v>0.57743785850860418</v>
      </c>
      <c r="R89" s="16">
        <v>0.90630975143403447</v>
      </c>
      <c r="S89" s="16">
        <v>2.0917782026768643</v>
      </c>
      <c r="T89" s="16">
        <v>1.2619502868068833</v>
      </c>
      <c r="U89" s="16">
        <v>0.9177820267686424</v>
      </c>
      <c r="V89" s="16">
        <v>0.65009560229445507</v>
      </c>
      <c r="W89" s="16">
        <v>0.40152963671128106</v>
      </c>
      <c r="X89" s="16">
        <v>1.1892925430210326</v>
      </c>
      <c r="Y89" s="16">
        <v>0.44741873804971322</v>
      </c>
      <c r="Z89" s="16">
        <v>0.82982791586998084</v>
      </c>
      <c r="AA89" s="16">
        <v>1.4455066921606119</v>
      </c>
      <c r="AB89" s="17">
        <v>1.2810707456978967</v>
      </c>
      <c r="AC89" s="15">
        <v>279704.15999999997</v>
      </c>
      <c r="AD89" s="14">
        <v>261.5</v>
      </c>
      <c r="AE89" s="14">
        <v>261.5</v>
      </c>
      <c r="AF89" s="5">
        <v>14</v>
      </c>
      <c r="AG89" s="6">
        <v>732</v>
      </c>
      <c r="AH89" s="4">
        <v>680</v>
      </c>
      <c r="AI89" s="23">
        <v>1412</v>
      </c>
      <c r="AJ89" s="4">
        <v>360</v>
      </c>
      <c r="AK89" s="4">
        <v>240</v>
      </c>
      <c r="AL89" s="24">
        <v>600</v>
      </c>
      <c r="AM89" s="7">
        <v>2.7992351816443595</v>
      </c>
      <c r="AN89" s="7">
        <v>2.6003824091778203</v>
      </c>
      <c r="AO89" s="8">
        <v>1.3766730401529637</v>
      </c>
      <c r="AP89" s="9">
        <v>0.9177820267686424</v>
      </c>
      <c r="AQ89" s="25">
        <v>7.6940726577437859</v>
      </c>
      <c r="AR89" s="18">
        <v>2.7992351816443595</v>
      </c>
      <c r="AS89" s="7">
        <v>2.6003824091778203</v>
      </c>
      <c r="AT89" s="8">
        <v>1.3766730401529637</v>
      </c>
      <c r="AU89" s="9">
        <v>0.9177820267686424</v>
      </c>
      <c r="AV89" s="10">
        <v>7.6940726577437859</v>
      </c>
      <c r="AW89" s="22">
        <f t="shared" si="1"/>
        <v>5.353728489483748</v>
      </c>
      <c r="AX89" s="5">
        <f>IF(OR(AND(Tabela1[[#This Row],[GRUPO | ITEM]]="PALHETAS",MID(Tabela1[[#This Row],[ITEM]],1,5)&lt;&gt;"YN-PC"),AND(Tabela1[[#This Row],[GRUPO | ITEM]]="PALHETAS",MID(Tabela1[[#This Row],[ITEM]],1,5)&lt;&gt;"YN-PF"))=TRUE,0,
IF(
ROUNDUP(
IF(
IF(D89="A",13-SUM(AM89:AP89),IF(D89="B",11-SUM(AM89:AP89),IF(D89="C",7-SUM(AM89:AP89))))
&lt;0,0,
IF(D89="A",13-SUM(AM89:AP89),IF(D89="B",11-SUM(AM89:AP89),IF(D89="C",7-SUM(AM89:AP89)))))
*AD89/C89,0)
*C89
=0,0,
ROUNDUP(
IF(
IF(D89="A",13-SUM(AM89:AP89),IF(D89="B",11-SUM(AM89:AP89),IF(D89="C",7-SUM(AM89:AP89))))
&lt;0,0,
IF(D89="A",13-SUM(AM89:AP89),IF(D89="B",11-SUM(AM89:AP89),IF(D89="C",7-SUM(AM89:AP89)))))
*AD89/C89,0)
*C89)
)</f>
        <v>1400</v>
      </c>
      <c r="AY89" s="4">
        <f>IF(OR(AND(Tabela1[[#This Row],[GRUPO | ITEM]]="PALHETAS",MID(Tabela1[[#This Row],[ITEM]],1,5)&lt;&gt;"YN-PC"),AND(Tabela1[[#This Row],[GRUPO | ITEM]]="PALHETAS",MID(Tabela1[[#This Row],[ITEM]],1,5)&lt;&gt;"YN-PF"))=TRUE,0,
IF(
ROUNDUP(
IF(
IF(D89="A",13-SUM(AR89:AU89),IF(D89="B",11-SUM(AR89:AU89),IF(D89="C",7-SUM(AR89:AU89))))
&lt;0,0,
IF(D89="A",13-SUM(AR89:AU89),IF(D89="B",11-SUM(AR89:AU89),IF(D89="C",7-SUM(AR89:AU89)))))
*AE89/C89,0)
*C89
=0,0,
ROUNDUP(
IF(
IF(D89="A",13-SUM(AR89:AU89),IF(D89="B",11-SUM(AR89:AU89),IF(D89="C",7-SUM(AR89:AU89))))
&lt;0,0,
IF(D89="A",13-SUM(AR89:AU89),IF(D89="B",11-SUM(AR89:AU89),IF(D89="C",7-SUM(AR89:AU89)))))
*AE89/C89,0)
*C89)
)</f>
        <v>1400</v>
      </c>
      <c r="AZ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+IFERROR(BA89*C89,0),
IFERROR(AVERAGEIF(Tabela1[[#This Row],[COMPRA PADRÃO]:[COMPRA &gt;30%]],"&gt;"&amp;0,Tabela1[[#This Row],[COMPRA PADRÃO]:[COMPRA &gt;30%]]),
0))/Tabela1[[#This Row],[U/CX]],0)*Tabela1[[#This Row],[U/CX]]</f>
        <v>1400</v>
      </c>
      <c r="BA89" s="19"/>
      <c r="BB89" s="19"/>
      <c r="BC89" s="5" t="s">
        <v>1436</v>
      </c>
      <c r="BD89" s="41">
        <v>11.841509433962264</v>
      </c>
      <c r="BE89" s="42">
        <v>1776.2264150943395</v>
      </c>
      <c r="BF89" s="42">
        <v>3386.6716981132076</v>
      </c>
      <c r="BG89" s="42">
        <v>2012</v>
      </c>
      <c r="BH89" s="43">
        <v>3160</v>
      </c>
    </row>
    <row r="90" spans="1:60" x14ac:dyDescent="0.2">
      <c r="A90" s="4" t="s">
        <v>15</v>
      </c>
      <c r="B90" s="4" t="s">
        <v>641</v>
      </c>
      <c r="C90" s="4">
        <v>50</v>
      </c>
      <c r="D90" s="4" t="s">
        <v>20</v>
      </c>
      <c r="E90" s="5">
        <v>3300</v>
      </c>
      <c r="F90" s="4">
        <v>4850</v>
      </c>
      <c r="G90" s="4">
        <v>3000</v>
      </c>
      <c r="H90" s="4">
        <v>1491</v>
      </c>
      <c r="I90" s="4">
        <v>3700</v>
      </c>
      <c r="J90" s="4">
        <v>3450</v>
      </c>
      <c r="K90" s="4">
        <v>1050</v>
      </c>
      <c r="L90" s="4">
        <v>3102</v>
      </c>
      <c r="M90" s="4">
        <v>1200</v>
      </c>
      <c r="N90" s="4">
        <v>2530</v>
      </c>
      <c r="O90" s="4">
        <v>2700</v>
      </c>
      <c r="P90" s="4">
        <v>1850</v>
      </c>
      <c r="Q90" s="13">
        <v>1.2289358532725072</v>
      </c>
      <c r="R90" s="16">
        <v>1.8061632995065637</v>
      </c>
      <c r="S90" s="16">
        <v>1.1172144120659155</v>
      </c>
      <c r="T90" s="16">
        <v>0.55525556279676003</v>
      </c>
      <c r="U90" s="16">
        <v>1.3778977748812959</v>
      </c>
      <c r="V90" s="16">
        <v>1.2847965738758029</v>
      </c>
      <c r="W90" s="16">
        <v>0.39102504422307049</v>
      </c>
      <c r="X90" s="16">
        <v>1.1551997020761569</v>
      </c>
      <c r="Y90" s="16">
        <v>0.44688576482636627</v>
      </c>
      <c r="Z90" s="16">
        <v>0.94218415417558887</v>
      </c>
      <c r="AA90" s="16">
        <v>1.0054929708593241</v>
      </c>
      <c r="AB90" s="17">
        <v>0.68894888744064797</v>
      </c>
      <c r="AC90" s="15">
        <v>437088.52</v>
      </c>
      <c r="AD90" s="14">
        <v>2685.25</v>
      </c>
      <c r="AE90" s="14">
        <v>2685.25</v>
      </c>
      <c r="AF90" s="5">
        <v>11</v>
      </c>
      <c r="AG90" s="6">
        <v>5320</v>
      </c>
      <c r="AH90" s="4">
        <v>2100</v>
      </c>
      <c r="AI90" s="23">
        <v>7420</v>
      </c>
      <c r="AJ90" s="4">
        <v>22900</v>
      </c>
      <c r="AK90" s="4">
        <v>3300</v>
      </c>
      <c r="AL90" s="24">
        <v>26200</v>
      </c>
      <c r="AM90" s="7">
        <v>1.9811935573968904</v>
      </c>
      <c r="AN90" s="7">
        <v>0.78205008844614099</v>
      </c>
      <c r="AO90" s="8">
        <v>8.5280700121031554</v>
      </c>
      <c r="AP90" s="9">
        <v>1.2289358532725072</v>
      </c>
      <c r="AQ90" s="25">
        <v>12.520249511218694</v>
      </c>
      <c r="AR90" s="18">
        <v>1.9811935573968904</v>
      </c>
      <c r="AS90" s="7">
        <v>0.78205008844614099</v>
      </c>
      <c r="AT90" s="8">
        <v>8.5280700121031554</v>
      </c>
      <c r="AU90" s="9">
        <v>1.2289358532725072</v>
      </c>
      <c r="AV90" s="10">
        <v>12.520249511218694</v>
      </c>
      <c r="AW90" s="22">
        <f t="shared" si="1"/>
        <v>0.48412624522856346</v>
      </c>
      <c r="AX90" s="5">
        <f>IF(OR(AND(Tabela1[[#This Row],[GRUPO | ITEM]]="PALHETAS",MID(Tabela1[[#This Row],[ITEM]],1,5)&lt;&gt;"YN-PC"),AND(Tabela1[[#This Row],[GRUPO | ITEM]]="PALHETAS",MID(Tabela1[[#This Row],[ITEM]],1,5)&lt;&gt;"YN-PF"))=TRUE,0,
IF(
ROUNDUP(
IF(
IF(D90="A",13-SUM(AM90:AP90),IF(D90="B",11-SUM(AM90:AP90),IF(D90="C",7-SUM(AM90:AP90))))
&lt;0,0,
IF(D90="A",13-SUM(AM90:AP90),IF(D90="B",11-SUM(AM90:AP90),IF(D90="C",7-SUM(AM90:AP90)))))
*AD90/C90,0)
*C90
=0,0,
ROUNDUP(
IF(
IF(D90="A",13-SUM(AM90:AP90),IF(D90="B",11-SUM(AM90:AP90),IF(D90="C",7-SUM(AM90:AP90))))
&lt;0,0,
IF(D90="A",13-SUM(AM90:AP90),IF(D90="B",11-SUM(AM90:AP90),IF(D90="C",7-SUM(AM90:AP90)))))
*AD90/C90,0)
*C90)
)</f>
        <v>1300</v>
      </c>
      <c r="AY90" s="4">
        <f>IF(OR(AND(Tabela1[[#This Row],[GRUPO | ITEM]]="PALHETAS",MID(Tabela1[[#This Row],[ITEM]],1,5)&lt;&gt;"YN-PC"),AND(Tabela1[[#This Row],[GRUPO | ITEM]]="PALHETAS",MID(Tabela1[[#This Row],[ITEM]],1,5)&lt;&gt;"YN-PF"))=TRUE,0,
IF(
ROUNDUP(
IF(
IF(D90="A",13-SUM(AR90:AU90),IF(D90="B",11-SUM(AR90:AU90),IF(D90="C",7-SUM(AR90:AU90))))
&lt;0,0,
IF(D90="A",13-SUM(AR90:AU90),IF(D90="B",11-SUM(AR90:AU90),IF(D90="C",7-SUM(AR90:AU90)))))
*AE90/C90,0)
*C90
=0,0,
ROUNDUP(
IF(
IF(D90="A",13-SUM(AR90:AU90),IF(D90="B",11-SUM(AR90:AU90),IF(D90="C",7-SUM(AR90:AU90))))
&lt;0,0,
IF(D90="A",13-SUM(AR90:AU90),IF(D90="B",11-SUM(AR90:AU90),IF(D90="C",7-SUM(AR90:AU90)))))
*AE90/C90,0)
*C90)
)</f>
        <v>1300</v>
      </c>
      <c r="AZ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+IFERROR(BA90*C90,0),
IFERROR(AVERAGEIF(Tabela1[[#This Row],[COMPRA PADRÃO]:[COMPRA &gt;30%]],"&gt;"&amp;0,Tabela1[[#This Row],[COMPRA PADRÃO]:[COMPRA &gt;30%]]),
0))/Tabela1[[#This Row],[U/CX]],0)*Tabela1[[#This Row],[U/CX]]</f>
        <v>1300</v>
      </c>
      <c r="BA90" s="19"/>
      <c r="BB90" s="19"/>
      <c r="BC90" s="5" t="s">
        <v>1436</v>
      </c>
      <c r="BD90" s="41">
        <v>121.59622641509434</v>
      </c>
      <c r="BE90" s="42">
        <v>18239.433962264149</v>
      </c>
      <c r="BF90" s="42">
        <v>34776.520754716978</v>
      </c>
      <c r="BG90" s="42">
        <v>33620</v>
      </c>
      <c r="BH90" s="43">
        <v>19400</v>
      </c>
    </row>
    <row r="91" spans="1:60" x14ac:dyDescent="0.2">
      <c r="A91" s="4" t="s">
        <v>40</v>
      </c>
      <c r="B91" s="4" t="s">
        <v>685</v>
      </c>
      <c r="C91" s="4">
        <v>20</v>
      </c>
      <c r="D91" s="4" t="s">
        <v>20</v>
      </c>
      <c r="E91" s="5">
        <v>90</v>
      </c>
      <c r="F91" s="4">
        <v>239</v>
      </c>
      <c r="G91" s="4">
        <v>267</v>
      </c>
      <c r="H91" s="4">
        <v>299</v>
      </c>
      <c r="I91" s="4">
        <v>198</v>
      </c>
      <c r="J91" s="4">
        <v>112</v>
      </c>
      <c r="K91" s="4">
        <v>95</v>
      </c>
      <c r="L91" s="4">
        <v>231</v>
      </c>
      <c r="M91" s="4">
        <v>206</v>
      </c>
      <c r="N91" s="4">
        <v>108</v>
      </c>
      <c r="O91" s="4">
        <v>423</v>
      </c>
      <c r="P91" s="4">
        <v>324</v>
      </c>
      <c r="Q91" s="13">
        <v>0.41666666666666669</v>
      </c>
      <c r="R91" s="16">
        <v>1.1064814814814814</v>
      </c>
      <c r="S91" s="16">
        <v>1.2361111111111112</v>
      </c>
      <c r="T91" s="16">
        <v>1.3842592592592593</v>
      </c>
      <c r="U91" s="16">
        <v>0.91666666666666663</v>
      </c>
      <c r="V91" s="16">
        <v>0.51851851851851849</v>
      </c>
      <c r="W91" s="16">
        <v>0.43981481481481483</v>
      </c>
      <c r="X91" s="16">
        <v>1.0694444444444444</v>
      </c>
      <c r="Y91" s="16">
        <v>0.95370370370370372</v>
      </c>
      <c r="Z91" s="16">
        <v>0.5</v>
      </c>
      <c r="AA91" s="16">
        <v>1.9583333333333333</v>
      </c>
      <c r="AB91" s="17">
        <v>1.5</v>
      </c>
      <c r="AC91" s="15">
        <v>170480.12</v>
      </c>
      <c r="AD91" s="14">
        <v>216</v>
      </c>
      <c r="AE91" s="14">
        <v>216</v>
      </c>
      <c r="AF91" s="5">
        <v>15</v>
      </c>
      <c r="AG91" s="6">
        <v>610</v>
      </c>
      <c r="AH91" s="4">
        <v>900</v>
      </c>
      <c r="AI91" s="23">
        <v>1510</v>
      </c>
      <c r="AJ91" s="4">
        <v>0</v>
      </c>
      <c r="AK91" s="4">
        <v>0</v>
      </c>
      <c r="AL91" s="24">
        <v>0</v>
      </c>
      <c r="AM91" s="7">
        <v>2.824074074074074</v>
      </c>
      <c r="AN91" s="7">
        <v>4.166666666666667</v>
      </c>
      <c r="AO91" s="8">
        <v>0</v>
      </c>
      <c r="AP91" s="9">
        <v>0</v>
      </c>
      <c r="AQ91" s="25">
        <v>6.9907407407407405</v>
      </c>
      <c r="AR91" s="18">
        <v>2.824074074074074</v>
      </c>
      <c r="AS91" s="7">
        <v>4.166666666666667</v>
      </c>
      <c r="AT91" s="8">
        <v>0</v>
      </c>
      <c r="AU91" s="9">
        <v>0</v>
      </c>
      <c r="AV91" s="10">
        <v>6.9907407407407405</v>
      </c>
      <c r="AW91" s="22">
        <f t="shared" si="1"/>
        <v>6.0185185185185182</v>
      </c>
      <c r="AX91" s="5">
        <f>IF(OR(AND(Tabela1[[#This Row],[GRUPO | ITEM]]="PALHETAS",MID(Tabela1[[#This Row],[ITEM]],1,5)&lt;&gt;"YN-PC"),AND(Tabela1[[#This Row],[GRUPO | ITEM]]="PALHETAS",MID(Tabela1[[#This Row],[ITEM]],1,5)&lt;&gt;"YN-PF"))=TRUE,0,
IF(
ROUNDUP(
IF(
IF(D91="A",13-SUM(AM91:AP91),IF(D91="B",11-SUM(AM91:AP91),IF(D91="C",7-SUM(AM91:AP91))))
&lt;0,0,
IF(D91="A",13-SUM(AM91:AP91),IF(D91="B",11-SUM(AM91:AP91),IF(D91="C",7-SUM(AM91:AP91)))))
*AD91/C91,0)
*C91
=0,0,
ROUNDUP(
IF(
IF(D91="A",13-SUM(AM91:AP91),IF(D91="B",11-SUM(AM91:AP91),IF(D91="C",7-SUM(AM91:AP91))))
&lt;0,0,
IF(D91="A",13-SUM(AM91:AP91),IF(D91="B",11-SUM(AM91:AP91),IF(D91="C",7-SUM(AM91:AP91)))))
*AD91/C91,0)
*C91)
)</f>
        <v>1300</v>
      </c>
      <c r="AY91" s="4">
        <f>IF(OR(AND(Tabela1[[#This Row],[GRUPO | ITEM]]="PALHETAS",MID(Tabela1[[#This Row],[ITEM]],1,5)&lt;&gt;"YN-PC"),AND(Tabela1[[#This Row],[GRUPO | ITEM]]="PALHETAS",MID(Tabela1[[#This Row],[ITEM]],1,5)&lt;&gt;"YN-PF"))=TRUE,0,
IF(
ROUNDUP(
IF(
IF(D91="A",13-SUM(AR91:AU91),IF(D91="B",11-SUM(AR91:AU91),IF(D91="C",7-SUM(AR91:AU91))))
&lt;0,0,
IF(D91="A",13-SUM(AR91:AU91),IF(D91="B",11-SUM(AR91:AU91),IF(D91="C",7-SUM(AR91:AU91)))))
*AE91/C91,0)
*C91
=0,0,
ROUNDUP(
IF(
IF(D91="A",13-SUM(AR91:AU91),IF(D91="B",11-SUM(AR91:AU91),IF(D91="C",7-SUM(AR91:AU91))))
&lt;0,0,
IF(D91="A",13-SUM(AR91:AU91),IF(D91="B",11-SUM(AR91:AU91),IF(D91="C",7-SUM(AR91:AU91)))))
*AE91/C91,0)
*C91)
)</f>
        <v>1300</v>
      </c>
      <c r="AZ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+IFERROR(BA91*C91,0),
IFERROR(AVERAGEIF(Tabela1[[#This Row],[COMPRA PADRÃO]:[COMPRA &gt;30%]],"&gt;"&amp;0,Tabela1[[#This Row],[COMPRA PADRÃO]:[COMPRA &gt;30%]]),
0))/Tabela1[[#This Row],[U/CX]],0)*Tabela1[[#This Row],[U/CX]]</f>
        <v>1300</v>
      </c>
      <c r="BA91" s="19"/>
      <c r="BB91" s="19"/>
      <c r="BC91" s="5" t="s">
        <v>1436</v>
      </c>
      <c r="BD91" s="41">
        <v>9.7811320754716977</v>
      </c>
      <c r="BE91" s="42">
        <v>1467.1698113207547</v>
      </c>
      <c r="BF91" s="42">
        <v>2797.4037735849056</v>
      </c>
      <c r="BG91" s="42">
        <v>1510</v>
      </c>
      <c r="BH91" s="43">
        <v>2760</v>
      </c>
    </row>
    <row r="92" spans="1:60" x14ac:dyDescent="0.2">
      <c r="A92" s="4" t="s">
        <v>40</v>
      </c>
      <c r="B92" s="4" t="s">
        <v>697</v>
      </c>
      <c r="C92" s="4">
        <v>20</v>
      </c>
      <c r="D92" s="4" t="s">
        <v>20</v>
      </c>
      <c r="E92" s="5">
        <v>1150</v>
      </c>
      <c r="F92" s="4">
        <v>1336</v>
      </c>
      <c r="G92" s="4">
        <v>1119</v>
      </c>
      <c r="H92" s="4">
        <v>1273</v>
      </c>
      <c r="I92" s="4">
        <v>1341</v>
      </c>
      <c r="J92" s="4">
        <v>1648</v>
      </c>
      <c r="K92" s="4">
        <v>324</v>
      </c>
      <c r="L92" s="4">
        <v>821</v>
      </c>
      <c r="M92" s="4">
        <v>1455</v>
      </c>
      <c r="N92" s="4">
        <v>628</v>
      </c>
      <c r="O92" s="4">
        <v>1488</v>
      </c>
      <c r="P92" s="4">
        <v>2018</v>
      </c>
      <c r="Q92" s="13">
        <v>0.94514074378467228</v>
      </c>
      <c r="R92" s="16">
        <v>1.0980069858228889</v>
      </c>
      <c r="S92" s="16">
        <v>0.91966303677830286</v>
      </c>
      <c r="T92" s="16">
        <v>1.0462297102938154</v>
      </c>
      <c r="U92" s="16">
        <v>1.1021162934045614</v>
      </c>
      <c r="V92" s="16">
        <v>1.354427778919252</v>
      </c>
      <c r="W92" s="16">
        <v>0.26628313129237724</v>
      </c>
      <c r="X92" s="16">
        <v>0.67474830491062254</v>
      </c>
      <c r="Y92" s="16">
        <v>1.1958085062666941</v>
      </c>
      <c r="Z92" s="16">
        <v>0.5161290322580645</v>
      </c>
      <c r="AA92" s="16">
        <v>1.2229299363057324</v>
      </c>
      <c r="AB92" s="17">
        <v>1.6585165399630162</v>
      </c>
      <c r="AC92" s="15">
        <v>1344517.82</v>
      </c>
      <c r="AD92" s="14">
        <v>1216.75</v>
      </c>
      <c r="AE92" s="14">
        <v>1297.909090909091</v>
      </c>
      <c r="AF92" s="5">
        <v>184</v>
      </c>
      <c r="AG92" s="6">
        <v>4609</v>
      </c>
      <c r="AH92" s="4">
        <v>1080</v>
      </c>
      <c r="AI92" s="23">
        <v>5689</v>
      </c>
      <c r="AJ92" s="4">
        <v>9400</v>
      </c>
      <c r="AK92" s="4">
        <v>0</v>
      </c>
      <c r="AL92" s="24">
        <v>9400</v>
      </c>
      <c r="AM92" s="7">
        <v>3.7879597287856996</v>
      </c>
      <c r="AN92" s="7">
        <v>0.88761043764125747</v>
      </c>
      <c r="AO92" s="8">
        <v>7.725498253544278</v>
      </c>
      <c r="AP92" s="9">
        <v>0</v>
      </c>
      <c r="AQ92" s="25">
        <v>12.401068419971235</v>
      </c>
      <c r="AR92" s="18">
        <v>3.5510961686628839</v>
      </c>
      <c r="AS92" s="7">
        <v>0.83210758562723253</v>
      </c>
      <c r="AT92" s="8">
        <v>7.2424178749036905</v>
      </c>
      <c r="AU92" s="9">
        <v>0</v>
      </c>
      <c r="AV92" s="10">
        <v>11.625621629193807</v>
      </c>
      <c r="AW92" s="22">
        <f t="shared" si="1"/>
        <v>1.0180306385286275</v>
      </c>
      <c r="AX92" s="5">
        <f>IF(OR(AND(Tabela1[[#This Row],[GRUPO | ITEM]]="PALHETAS",MID(Tabela1[[#This Row],[ITEM]],1,5)&lt;&gt;"YN-PC"),AND(Tabela1[[#This Row],[GRUPO | ITEM]]="PALHETAS",MID(Tabela1[[#This Row],[ITEM]],1,5)&lt;&gt;"YN-PF"))=TRUE,0,
IF(
ROUNDUP(
IF(
IF(D92="A",13-SUM(AM92:AP92),IF(D92="B",11-SUM(AM92:AP92),IF(D92="C",7-SUM(AM92:AP92))))
&lt;0,0,
IF(D92="A",13-SUM(AM92:AP92),IF(D92="B",11-SUM(AM92:AP92),IF(D92="C",7-SUM(AM92:AP92)))))
*AD92/C92,0)
*C92
=0,0,
ROUNDUP(
IF(
IF(D92="A",13-SUM(AM92:AP92),IF(D92="B",11-SUM(AM92:AP92),IF(D92="C",7-SUM(AM92:AP92))))
&lt;0,0,
IF(D92="A",13-SUM(AM92:AP92),IF(D92="B",11-SUM(AM92:AP92),IF(D92="C",7-SUM(AM92:AP92)))))
*AD92/C92,0)
*C92)
)</f>
        <v>740</v>
      </c>
      <c r="AY92" s="4">
        <f>IF(OR(AND(Tabela1[[#This Row],[GRUPO | ITEM]]="PALHETAS",MID(Tabela1[[#This Row],[ITEM]],1,5)&lt;&gt;"YN-PC"),AND(Tabela1[[#This Row],[GRUPO | ITEM]]="PALHETAS",MID(Tabela1[[#This Row],[ITEM]],1,5)&lt;&gt;"YN-PF"))=TRUE,0,
IF(
ROUNDUP(
IF(
IF(D92="A",13-SUM(AR92:AU92),IF(D92="B",11-SUM(AR92:AU92),IF(D92="C",7-SUM(AR92:AU92))))
&lt;0,0,
IF(D92="A",13-SUM(AR92:AU92),IF(D92="B",11-SUM(AR92:AU92),IF(D92="C",7-SUM(AR92:AU92)))))
*AE92/C92,0)
*C92
=0,0,
ROUNDUP(
IF(
IF(D92="A",13-SUM(AR92:AU92),IF(D92="B",11-SUM(AR92:AU92),IF(D92="C",7-SUM(AR92:AU92))))
&lt;0,0,
IF(D92="A",13-SUM(AR92:AU92),IF(D92="B",11-SUM(AR92:AU92),IF(D92="C",7-SUM(AR92:AU92)))))
*AE92/C92,0)
*C92)
)</f>
        <v>1800</v>
      </c>
      <c r="AZ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+IFERROR(BA92*C92,0),
IFERROR(AVERAGEIF(Tabela1[[#This Row],[COMPRA PADRÃO]:[COMPRA &gt;30%]],"&gt;"&amp;0,Tabela1[[#This Row],[COMPRA PADRÃO]:[COMPRA &gt;30%]]),
0))/Tabela1[[#This Row],[U/CX]],0)*Tabela1[[#This Row],[U/CX]]</f>
        <v>1280</v>
      </c>
      <c r="BA92" s="19"/>
      <c r="BB92" s="19"/>
      <c r="BC92" s="5" t="s">
        <v>1436</v>
      </c>
      <c r="BD92" s="41">
        <v>55.098113207547172</v>
      </c>
      <c r="BE92" s="42">
        <v>8264.7169811320764</v>
      </c>
      <c r="BF92" s="42">
        <v>15758.060377358492</v>
      </c>
      <c r="BG92" s="42">
        <v>15089</v>
      </c>
      <c r="BH92" s="43">
        <v>8940</v>
      </c>
    </row>
    <row r="93" spans="1:60" x14ac:dyDescent="0.2">
      <c r="A93" s="4" t="s">
        <v>35</v>
      </c>
      <c r="B93" s="4" t="s">
        <v>144</v>
      </c>
      <c r="C93" s="4">
        <v>300</v>
      </c>
      <c r="D93" s="4" t="s">
        <v>17</v>
      </c>
      <c r="E93" s="5">
        <v>43</v>
      </c>
      <c r="F93" s="4">
        <v>20</v>
      </c>
      <c r="G93" s="4">
        <v>100</v>
      </c>
      <c r="H93" s="4">
        <v>1050</v>
      </c>
      <c r="I93" s="4">
        <v>40</v>
      </c>
      <c r="J93" s="4">
        <v>695</v>
      </c>
      <c r="K93" s="4">
        <v>140</v>
      </c>
      <c r="L93" s="4">
        <v>1012</v>
      </c>
      <c r="M93" s="4">
        <v>811</v>
      </c>
      <c r="N93" s="4">
        <v>250</v>
      </c>
      <c r="O93" s="4">
        <v>590</v>
      </c>
      <c r="P93" s="4">
        <v>602</v>
      </c>
      <c r="Q93" s="13">
        <v>9.6394545114888847E-2</v>
      </c>
      <c r="R93" s="16">
        <v>4.4834672146459933E-2</v>
      </c>
      <c r="S93" s="16">
        <v>0.22417336073229965</v>
      </c>
      <c r="T93" s="16">
        <v>2.3538202876891465</v>
      </c>
      <c r="U93" s="16">
        <v>8.9669344292919867E-2</v>
      </c>
      <c r="V93" s="16">
        <v>1.5580048570894827</v>
      </c>
      <c r="W93" s="16">
        <v>0.31384270502521949</v>
      </c>
      <c r="X93" s="16">
        <v>2.2686344106108725</v>
      </c>
      <c r="Y93" s="16">
        <v>1.8180459555389501</v>
      </c>
      <c r="Z93" s="16">
        <v>0.56043340183074919</v>
      </c>
      <c r="AA93" s="16">
        <v>1.3226228283205679</v>
      </c>
      <c r="AB93" s="17">
        <v>1.349523631608444</v>
      </c>
      <c r="AC93" s="15">
        <v>93309.59</v>
      </c>
      <c r="AD93" s="14">
        <v>446.08333333333331</v>
      </c>
      <c r="AE93" s="14">
        <v>643.75</v>
      </c>
      <c r="AF93" s="5">
        <v>0</v>
      </c>
      <c r="AG93" s="6">
        <v>884</v>
      </c>
      <c r="AH93" s="4">
        <v>0</v>
      </c>
      <c r="AI93" s="23">
        <v>884</v>
      </c>
      <c r="AJ93" s="4">
        <v>5100</v>
      </c>
      <c r="AK93" s="4">
        <v>0</v>
      </c>
      <c r="AL93" s="24">
        <v>5100</v>
      </c>
      <c r="AM93" s="7">
        <v>1.9816925088735289</v>
      </c>
      <c r="AN93" s="7">
        <v>0</v>
      </c>
      <c r="AO93" s="8">
        <v>11.432841397347282</v>
      </c>
      <c r="AP93" s="9">
        <v>0</v>
      </c>
      <c r="AQ93" s="25">
        <v>13.414533906220811</v>
      </c>
      <c r="AR93" s="18">
        <v>1.3732038834951457</v>
      </c>
      <c r="AS93" s="7">
        <v>0</v>
      </c>
      <c r="AT93" s="8">
        <v>7.9223300970873787</v>
      </c>
      <c r="AU93" s="9">
        <v>0</v>
      </c>
      <c r="AV93" s="10">
        <v>9.2955339805825243</v>
      </c>
      <c r="AW93" s="22">
        <f t="shared" si="1"/>
        <v>2.2021715858693991</v>
      </c>
      <c r="AX93" s="5">
        <f>IF(OR(AND(Tabela1[[#This Row],[GRUPO | ITEM]]="PALHETAS",MID(Tabela1[[#This Row],[ITEM]],1,5)&lt;&gt;"YN-PC"),AND(Tabela1[[#This Row],[GRUPO | ITEM]]="PALHETAS",MID(Tabela1[[#This Row],[ITEM]],1,5)&lt;&gt;"YN-PF"))=TRUE,0,
IF(
ROUNDUP(
IF(
IF(D93="A",13-SUM(AM93:AP93),IF(D93="B",11-SUM(AM93:AP93),IF(D93="C",7-SUM(AM93:AP93))))
&lt;0,0,
IF(D93="A",13-SUM(AM93:AP93),IF(D93="B",11-SUM(AM93:AP93),IF(D93="C",7-SUM(AM93:AP93)))))
*AD93/C93,0)
*C93
=0,0,
ROUNDUP(
IF(
IF(D93="A",13-SUM(AM93:AP93),IF(D93="B",11-SUM(AM93:AP93),IF(D93="C",7-SUM(AM93:AP93))))
&lt;0,0,
IF(D93="A",13-SUM(AM93:AP93),IF(D93="B",11-SUM(AM93:AP93),IF(D93="C",7-SUM(AM93:AP93)))))
*AD93/C93,0)
*C93)
)</f>
        <v>0</v>
      </c>
      <c r="AY93" s="4">
        <f>IF(OR(AND(Tabela1[[#This Row],[GRUPO | ITEM]]="PALHETAS",MID(Tabela1[[#This Row],[ITEM]],1,5)&lt;&gt;"YN-PC"),AND(Tabela1[[#This Row],[GRUPO | ITEM]]="PALHETAS",MID(Tabela1[[#This Row],[ITEM]],1,5)&lt;&gt;"YN-PF"))=TRUE,0,
IF(
ROUNDUP(
IF(
IF(D93="A",13-SUM(AR93:AU93),IF(D93="B",11-SUM(AR93:AU93),IF(D93="C",7-SUM(AR93:AU93))))
&lt;0,0,
IF(D93="A",13-SUM(AR93:AU93),IF(D93="B",11-SUM(AR93:AU93),IF(D93="C",7-SUM(AR93:AU93)))))
*AE93/C93,0)
*C93
=0,0,
ROUNDUP(
IF(
IF(D93="A",13-SUM(AR93:AU93),IF(D93="B",11-SUM(AR93:AU93),IF(D93="C",7-SUM(AR93:AU93))))
&lt;0,0,
IF(D93="A",13-SUM(AR93:AU93),IF(D93="B",11-SUM(AR93:AU93),IF(D93="C",7-SUM(AR93:AU93)))))
*AE93/C93,0)
*C93)
)</f>
        <v>1200</v>
      </c>
      <c r="AZ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+IFERROR(BA93*C93,0),
IFERROR(AVERAGEIF(Tabela1[[#This Row],[COMPRA PADRÃO]:[COMPRA &gt;30%]],"&gt;"&amp;0,Tabela1[[#This Row],[COMPRA PADRÃO]:[COMPRA &gt;30%]]),
0))/Tabela1[[#This Row],[U/CX]],0)*Tabela1[[#This Row],[U/CX]]</f>
        <v>1200</v>
      </c>
      <c r="BA93" s="19"/>
      <c r="BB93" s="19"/>
      <c r="BC93" s="5" t="s">
        <v>1436</v>
      </c>
      <c r="BD93" s="41">
        <v>20.2</v>
      </c>
      <c r="BE93" s="42">
        <v>3030</v>
      </c>
      <c r="BF93" s="42">
        <v>3999.6</v>
      </c>
      <c r="BG93" s="42">
        <v>5984</v>
      </c>
      <c r="BH93" s="43">
        <v>900</v>
      </c>
    </row>
    <row r="94" spans="1:60" x14ac:dyDescent="0.2">
      <c r="A94" s="4" t="s">
        <v>32</v>
      </c>
      <c r="B94" s="4" t="s">
        <v>995</v>
      </c>
      <c r="C94" s="4">
        <v>20</v>
      </c>
      <c r="D94" s="4" t="s">
        <v>20</v>
      </c>
      <c r="E94" s="5"/>
      <c r="F94" s="4"/>
      <c r="G94" s="4"/>
      <c r="H94" s="4"/>
      <c r="I94" s="4"/>
      <c r="J94" s="4"/>
      <c r="K94" s="4"/>
      <c r="L94" s="4">
        <v>31</v>
      </c>
      <c r="M94" s="4">
        <v>180</v>
      </c>
      <c r="N94" s="4">
        <v>82</v>
      </c>
      <c r="O94" s="4">
        <v>104</v>
      </c>
      <c r="P94" s="4">
        <v>125</v>
      </c>
      <c r="Q94" s="13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0.29693486590038315</v>
      </c>
      <c r="Y94" s="16">
        <v>1.7241379310344827</v>
      </c>
      <c r="Z94" s="16">
        <v>0.78544061302681989</v>
      </c>
      <c r="AA94" s="16">
        <v>0.99616858237547889</v>
      </c>
      <c r="AB94" s="17">
        <v>1.1973180076628351</v>
      </c>
      <c r="AC94" s="15">
        <v>215351.86</v>
      </c>
      <c r="AD94" s="14">
        <v>104.4</v>
      </c>
      <c r="AE94" s="14">
        <v>122.75</v>
      </c>
      <c r="AF94" s="5">
        <v>1</v>
      </c>
      <c r="AG94" s="6">
        <v>333</v>
      </c>
      <c r="AH94" s="4">
        <v>0</v>
      </c>
      <c r="AI94" s="23">
        <v>333</v>
      </c>
      <c r="AJ94" s="4">
        <v>0</v>
      </c>
      <c r="AK94" s="4">
        <v>0</v>
      </c>
      <c r="AL94" s="24">
        <v>0</v>
      </c>
      <c r="AM94" s="7">
        <v>3.1896551724137931</v>
      </c>
      <c r="AN94" s="7">
        <v>0</v>
      </c>
      <c r="AO94" s="8">
        <v>0</v>
      </c>
      <c r="AP94" s="9">
        <v>0</v>
      </c>
      <c r="AQ94" s="25">
        <v>3.1896551724137931</v>
      </c>
      <c r="AR94" s="18">
        <v>2.7128309572301426</v>
      </c>
      <c r="AS94" s="7">
        <v>0</v>
      </c>
      <c r="AT94" s="8">
        <v>0</v>
      </c>
      <c r="AU94" s="9">
        <v>0</v>
      </c>
      <c r="AV94" s="10">
        <v>2.7128309572301426</v>
      </c>
      <c r="AW94" s="22">
        <f t="shared" si="1"/>
        <v>10.213515298261061</v>
      </c>
      <c r="AX94" s="5">
        <f>IF(OR(AND(Tabela1[[#This Row],[GRUPO | ITEM]]="PALHETAS",MID(Tabela1[[#This Row],[ITEM]],1,5)&lt;&gt;"YN-PC"),AND(Tabela1[[#This Row],[GRUPO | ITEM]]="PALHETAS",MID(Tabela1[[#This Row],[ITEM]],1,5)&lt;&gt;"YN-PF"))=TRUE,0,
IF(
ROUNDUP(
IF(
IF(D94="A",13-SUM(AM94:AP94),IF(D94="B",11-SUM(AM94:AP94),IF(D94="C",7-SUM(AM94:AP94))))
&lt;0,0,
IF(D94="A",13-SUM(AM94:AP94),IF(D94="B",11-SUM(AM94:AP94),IF(D94="C",7-SUM(AM94:AP94)))))
*AD94/C94,0)
*C94
=0,0,
ROUNDUP(
IF(
IF(D94="A",13-SUM(AM94:AP94),IF(D94="B",11-SUM(AM94:AP94),IF(D94="C",7-SUM(AM94:AP94))))
&lt;0,0,
IF(D94="A",13-SUM(AM94:AP94),IF(D94="B",11-SUM(AM94:AP94),IF(D94="C",7-SUM(AM94:AP94)))))
*AD94/C94,0)
*C94)
)</f>
        <v>1040</v>
      </c>
      <c r="AY94" s="4">
        <f>IF(OR(AND(Tabela1[[#This Row],[GRUPO | ITEM]]="PALHETAS",MID(Tabela1[[#This Row],[ITEM]],1,5)&lt;&gt;"YN-PC"),AND(Tabela1[[#This Row],[GRUPO | ITEM]]="PALHETAS",MID(Tabela1[[#This Row],[ITEM]],1,5)&lt;&gt;"YN-PF"))=TRUE,0,
IF(
ROUNDUP(
IF(
IF(D94="A",13-SUM(AR94:AU94),IF(D94="B",11-SUM(AR94:AU94),IF(D94="C",7-SUM(AR94:AU94))))
&lt;0,0,
IF(D94="A",13-SUM(AR94:AU94),IF(D94="B",11-SUM(AR94:AU94),IF(D94="C",7-SUM(AR94:AU94)))))
*AE94/C94,0)
*C94
=0,0,
ROUNDUP(
IF(
IF(D94="A",13-SUM(AR94:AU94),IF(D94="B",11-SUM(AR94:AU94),IF(D94="C",7-SUM(AR94:AU94))))
&lt;0,0,
IF(D94="A",13-SUM(AR94:AU94),IF(D94="B",11-SUM(AR94:AU94),IF(D94="C",7-SUM(AR94:AU94)))))
*AE94/C94,0)
*C94)
)</f>
        <v>1280</v>
      </c>
      <c r="AZ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+IFERROR(BA94*C94,0),
IFERROR(AVERAGEIF(Tabela1[[#This Row],[COMPRA PADRÃO]:[COMPRA &gt;30%]],"&gt;"&amp;0,Tabela1[[#This Row],[COMPRA PADRÃO]:[COMPRA &gt;30%]]),
0))/Tabela1[[#This Row],[U/CX]],0)*Tabela1[[#This Row],[U/CX]]</f>
        <v>1160</v>
      </c>
      <c r="BA94" s="19"/>
      <c r="BB94" s="19"/>
      <c r="BC94" s="5" t="s">
        <v>1436</v>
      </c>
      <c r="BD94" s="41">
        <v>1.969811320754717</v>
      </c>
      <c r="BE94" s="42">
        <v>295.47169811320754</v>
      </c>
      <c r="BF94" s="42">
        <v>563.36603773584909</v>
      </c>
      <c r="BG94" s="42">
        <v>333</v>
      </c>
      <c r="BH94" s="43">
        <v>520</v>
      </c>
    </row>
    <row r="95" spans="1:60" x14ac:dyDescent="0.2">
      <c r="A95" s="4" t="s">
        <v>40</v>
      </c>
      <c r="B95" s="4" t="s">
        <v>657</v>
      </c>
      <c r="C95" s="4">
        <v>20</v>
      </c>
      <c r="D95" s="4" t="s">
        <v>20</v>
      </c>
      <c r="E95" s="5">
        <v>700</v>
      </c>
      <c r="F95" s="4">
        <v>980</v>
      </c>
      <c r="G95" s="4">
        <v>1320</v>
      </c>
      <c r="H95" s="4">
        <v>720</v>
      </c>
      <c r="I95" s="4">
        <v>760</v>
      </c>
      <c r="J95" s="4">
        <v>1040</v>
      </c>
      <c r="K95" s="4">
        <v>260</v>
      </c>
      <c r="L95" s="4">
        <v>940</v>
      </c>
      <c r="M95" s="4">
        <v>660</v>
      </c>
      <c r="N95" s="4">
        <v>480</v>
      </c>
      <c r="O95" s="4">
        <v>720</v>
      </c>
      <c r="P95" s="4">
        <v>920</v>
      </c>
      <c r="Q95" s="13">
        <v>0.88421052631578956</v>
      </c>
      <c r="R95" s="16">
        <v>1.2378947368421054</v>
      </c>
      <c r="S95" s="16">
        <v>1.6673684210526316</v>
      </c>
      <c r="T95" s="16">
        <v>0.90947368421052632</v>
      </c>
      <c r="U95" s="16">
        <v>0.96000000000000008</v>
      </c>
      <c r="V95" s="16">
        <v>1.3136842105263158</v>
      </c>
      <c r="W95" s="16">
        <v>0.32842105263157895</v>
      </c>
      <c r="X95" s="16">
        <v>1.1873684210526316</v>
      </c>
      <c r="Y95" s="16">
        <v>0.83368421052631581</v>
      </c>
      <c r="Z95" s="16">
        <v>0.60631578947368425</v>
      </c>
      <c r="AA95" s="16">
        <v>0.90947368421052632</v>
      </c>
      <c r="AB95" s="17">
        <v>1.1621052631578948</v>
      </c>
      <c r="AC95" s="15">
        <v>230641.2</v>
      </c>
      <c r="AD95" s="14">
        <v>791.66666666666663</v>
      </c>
      <c r="AE95" s="14">
        <v>791.66666666666663</v>
      </c>
      <c r="AF95" s="5">
        <v>9</v>
      </c>
      <c r="AG95" s="6">
        <v>2873</v>
      </c>
      <c r="AH95" s="4">
        <v>4280</v>
      </c>
      <c r="AI95" s="23">
        <v>7153</v>
      </c>
      <c r="AJ95" s="4">
        <v>1700</v>
      </c>
      <c r="AK95" s="4">
        <v>320</v>
      </c>
      <c r="AL95" s="24">
        <v>2020</v>
      </c>
      <c r="AM95" s="7">
        <v>3.6290526315789475</v>
      </c>
      <c r="AN95" s="7">
        <v>5.4063157894736849</v>
      </c>
      <c r="AO95" s="8">
        <v>2.1473684210526316</v>
      </c>
      <c r="AP95" s="9">
        <v>0.40421052631578952</v>
      </c>
      <c r="AQ95" s="25">
        <v>11.586947368421054</v>
      </c>
      <c r="AR95" s="18">
        <v>3.6290526315789475</v>
      </c>
      <c r="AS95" s="7">
        <v>5.4063157894736849</v>
      </c>
      <c r="AT95" s="8">
        <v>2.1473684210526316</v>
      </c>
      <c r="AU95" s="9">
        <v>0.40421052631578952</v>
      </c>
      <c r="AV95" s="10">
        <v>11.586947368421054</v>
      </c>
      <c r="AW95" s="22">
        <f t="shared" si="1"/>
        <v>1.4147368421052633</v>
      </c>
      <c r="AX95" s="5">
        <f>IF(OR(AND(Tabela1[[#This Row],[GRUPO | ITEM]]="PALHETAS",MID(Tabela1[[#This Row],[ITEM]],1,5)&lt;&gt;"YN-PC"),AND(Tabela1[[#This Row],[GRUPO | ITEM]]="PALHETAS",MID(Tabela1[[#This Row],[ITEM]],1,5)&lt;&gt;"YN-PF"))=TRUE,0,
IF(
ROUNDUP(
IF(
IF(D95="A",13-SUM(AM95:AP95),IF(D95="B",11-SUM(AM95:AP95),IF(D95="C",7-SUM(AM95:AP95))))
&lt;0,0,
IF(D95="A",13-SUM(AM95:AP95),IF(D95="B",11-SUM(AM95:AP95),IF(D95="C",7-SUM(AM95:AP95)))))
*AD95/C95,0)
*C95
=0,0,
ROUNDUP(
IF(
IF(D95="A",13-SUM(AM95:AP95),IF(D95="B",11-SUM(AM95:AP95),IF(D95="C",7-SUM(AM95:AP95))))
&lt;0,0,
IF(D95="A",13-SUM(AM95:AP95),IF(D95="B",11-SUM(AM95:AP95),IF(D95="C",7-SUM(AM95:AP95)))))
*AD95/C95,0)
*C95)
)</f>
        <v>1120</v>
      </c>
      <c r="AY95" s="4">
        <f>IF(OR(AND(Tabela1[[#This Row],[GRUPO | ITEM]]="PALHETAS",MID(Tabela1[[#This Row],[ITEM]],1,5)&lt;&gt;"YN-PC"),AND(Tabela1[[#This Row],[GRUPO | ITEM]]="PALHETAS",MID(Tabela1[[#This Row],[ITEM]],1,5)&lt;&gt;"YN-PF"))=TRUE,0,
IF(
ROUNDUP(
IF(
IF(D95="A",13-SUM(AR95:AU95),IF(D95="B",11-SUM(AR95:AU95),IF(D95="C",7-SUM(AR95:AU95))))
&lt;0,0,
IF(D95="A",13-SUM(AR95:AU95),IF(D95="B",11-SUM(AR95:AU95),IF(D95="C",7-SUM(AR95:AU95)))))
*AE95/C95,0)
*C95
=0,0,
ROUNDUP(
IF(
IF(D95="A",13-SUM(AR95:AU95),IF(D95="B",11-SUM(AR95:AU95),IF(D95="C",7-SUM(AR95:AU95))))
&lt;0,0,
IF(D95="A",13-SUM(AR95:AU95),IF(D95="B",11-SUM(AR95:AU95),IF(D95="C",7-SUM(AR95:AU95)))))
*AE95/C95,0)
*C95)
)</f>
        <v>1120</v>
      </c>
      <c r="AZ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+IFERROR(BA95*C95,0),
IFERROR(AVERAGEIF(Tabela1[[#This Row],[COMPRA PADRÃO]:[COMPRA &gt;30%]],"&gt;"&amp;0,Tabela1[[#This Row],[COMPRA PADRÃO]:[COMPRA &gt;30%]]),
0))/Tabela1[[#This Row],[U/CX]],0)*Tabela1[[#This Row],[U/CX]]</f>
        <v>1120</v>
      </c>
      <c r="BA95" s="19"/>
      <c r="BB95" s="19"/>
      <c r="BC95" s="5" t="s">
        <v>1436</v>
      </c>
      <c r="BD95" s="41">
        <v>35.849056603773583</v>
      </c>
      <c r="BE95" s="42">
        <v>5377.3584905660373</v>
      </c>
      <c r="BF95" s="42">
        <v>10252.830188679245</v>
      </c>
      <c r="BG95" s="42">
        <v>9173</v>
      </c>
      <c r="BH95" s="43">
        <v>6460</v>
      </c>
    </row>
    <row r="96" spans="1:60" x14ac:dyDescent="0.2">
      <c r="A96" s="4" t="s">
        <v>199</v>
      </c>
      <c r="B96" s="4" t="s">
        <v>345</v>
      </c>
      <c r="C96" s="4">
        <v>15</v>
      </c>
      <c r="D96" s="4" t="s">
        <v>20</v>
      </c>
      <c r="E96" s="5">
        <v>945</v>
      </c>
      <c r="F96" s="4">
        <v>1635</v>
      </c>
      <c r="G96" s="4">
        <v>1605</v>
      </c>
      <c r="H96" s="4">
        <v>1500</v>
      </c>
      <c r="I96" s="4">
        <v>1620</v>
      </c>
      <c r="J96" s="4">
        <v>2775</v>
      </c>
      <c r="K96" s="4">
        <v>75</v>
      </c>
      <c r="L96" s="4">
        <v>1785</v>
      </c>
      <c r="M96" s="4">
        <v>2580</v>
      </c>
      <c r="N96" s="4">
        <v>1605</v>
      </c>
      <c r="O96" s="4">
        <v>30</v>
      </c>
      <c r="P96" s="4">
        <v>2715</v>
      </c>
      <c r="Q96" s="13">
        <v>0.60095389507154218</v>
      </c>
      <c r="R96" s="16">
        <v>1.0397456279809221</v>
      </c>
      <c r="S96" s="16">
        <v>1.0206677265500794</v>
      </c>
      <c r="T96" s="16">
        <v>0.95389507154213038</v>
      </c>
      <c r="U96" s="16">
        <v>1.0302066772655007</v>
      </c>
      <c r="V96" s="16">
        <v>1.7647058823529411</v>
      </c>
      <c r="W96" s="16">
        <v>4.7694753577106522E-2</v>
      </c>
      <c r="X96" s="16">
        <v>1.1351351351351351</v>
      </c>
      <c r="Y96" s="16">
        <v>1.6406995230524641</v>
      </c>
      <c r="Z96" s="16">
        <v>1.0206677265500794</v>
      </c>
      <c r="AA96" s="16">
        <v>1.9077901430842606E-2</v>
      </c>
      <c r="AB96" s="17">
        <v>1.7265500794912561</v>
      </c>
      <c r="AC96" s="15">
        <v>274563.45</v>
      </c>
      <c r="AD96" s="14">
        <v>1572.5</v>
      </c>
      <c r="AE96" s="14">
        <v>1876.5</v>
      </c>
      <c r="AF96" s="5">
        <v>5</v>
      </c>
      <c r="AG96" s="6">
        <v>3660</v>
      </c>
      <c r="AH96" s="4">
        <v>2775</v>
      </c>
      <c r="AI96" s="23">
        <v>6435</v>
      </c>
      <c r="AJ96" s="4">
        <v>15</v>
      </c>
      <c r="AK96" s="4">
        <v>16890</v>
      </c>
      <c r="AL96" s="24">
        <v>16905</v>
      </c>
      <c r="AM96" s="7">
        <v>2.3275039745627981</v>
      </c>
      <c r="AN96" s="7">
        <v>1.7647058823529411</v>
      </c>
      <c r="AO96" s="8">
        <v>9.538950715421303E-3</v>
      </c>
      <c r="AP96" s="9">
        <v>10.740858505564388</v>
      </c>
      <c r="AQ96" s="25">
        <v>14.842607313195547</v>
      </c>
      <c r="AR96" s="18">
        <v>1.9504396482813748</v>
      </c>
      <c r="AS96" s="7">
        <v>1.4788169464428458</v>
      </c>
      <c r="AT96" s="8">
        <v>7.9936051159072742E-3</v>
      </c>
      <c r="AU96" s="9">
        <v>9.000799360511591</v>
      </c>
      <c r="AV96" s="10">
        <v>12.438049560351718</v>
      </c>
      <c r="AW96" s="22">
        <f t="shared" si="1"/>
        <v>0.70455204407074512</v>
      </c>
      <c r="AX96" s="5">
        <f>IF(OR(AND(Tabela1[[#This Row],[GRUPO | ITEM]]="PALHETAS",MID(Tabela1[[#This Row],[ITEM]],1,5)&lt;&gt;"YN-PC"),AND(Tabela1[[#This Row],[GRUPO | ITEM]]="PALHETAS",MID(Tabela1[[#This Row],[ITEM]],1,5)&lt;&gt;"YN-PF"))=TRUE,0,
IF(
ROUNDUP(
IF(
IF(D96="A",13-SUM(AM96:AP96),IF(D96="B",11-SUM(AM96:AP96),IF(D96="C",7-SUM(AM96:AP96))))
&lt;0,0,
IF(D96="A",13-SUM(AM96:AP96),IF(D96="B",11-SUM(AM96:AP96),IF(D96="C",7-SUM(AM96:AP96)))))
*AD96/C96,0)
*C96
=0,0,
ROUNDUP(
IF(
IF(D96="A",13-SUM(AM96:AP96),IF(D96="B",11-SUM(AM96:AP96),IF(D96="C",7-SUM(AM96:AP96))))
&lt;0,0,
IF(D96="A",13-SUM(AM96:AP96),IF(D96="B",11-SUM(AM96:AP96),IF(D96="C",7-SUM(AM96:AP96)))))
*AD96/C96,0)
*C96)
)</f>
        <v>0</v>
      </c>
      <c r="AY96" s="4">
        <f>IF(OR(AND(Tabela1[[#This Row],[GRUPO | ITEM]]="PALHETAS",MID(Tabela1[[#This Row],[ITEM]],1,5)&lt;&gt;"YN-PC"),AND(Tabela1[[#This Row],[GRUPO | ITEM]]="PALHETAS",MID(Tabela1[[#This Row],[ITEM]],1,5)&lt;&gt;"YN-PF"))=TRUE,0,
IF(
ROUNDUP(
IF(
IF(D96="A",13-SUM(AR96:AU96),IF(D96="B",11-SUM(AR96:AU96),IF(D96="C",7-SUM(AR96:AU96))))
&lt;0,0,
IF(D96="A",13-SUM(AR96:AU96),IF(D96="B",11-SUM(AR96:AU96),IF(D96="C",7-SUM(AR96:AU96)))))
*AE96/C96,0)
*C96
=0,0,
ROUNDUP(
IF(
IF(D96="A",13-SUM(AR96:AU96),IF(D96="B",11-SUM(AR96:AU96),IF(D96="C",7-SUM(AR96:AU96))))
&lt;0,0,
IF(D96="A",13-SUM(AR96:AU96),IF(D96="B",11-SUM(AR96:AU96),IF(D96="C",7-SUM(AR96:AU96)))))
*AE96/C96,0)
*C96)
)</f>
        <v>1065</v>
      </c>
      <c r="AZ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+IFERROR(BA96*C96,0),
IFERROR(AVERAGEIF(Tabela1[[#This Row],[COMPRA PADRÃO]:[COMPRA &gt;30%]],"&gt;"&amp;0,Tabela1[[#This Row],[COMPRA PADRÃO]:[COMPRA &gt;30%]]),
0))/Tabela1[[#This Row],[U/CX]],0)*Tabela1[[#This Row],[U/CX]]</f>
        <v>1215</v>
      </c>
      <c r="BA96" s="19">
        <v>10</v>
      </c>
      <c r="BB96" s="19"/>
      <c r="BC96" s="5" t="s">
        <v>1436</v>
      </c>
      <c r="BD96" s="41">
        <v>71.20754716981132</v>
      </c>
      <c r="BE96" s="42">
        <v>10681.132075471698</v>
      </c>
      <c r="BF96" s="42">
        <v>20365.358490566039</v>
      </c>
      <c r="BG96" s="42">
        <v>23340</v>
      </c>
      <c r="BH96" s="43">
        <v>7710</v>
      </c>
    </row>
    <row r="97" spans="1:60" x14ac:dyDescent="0.2">
      <c r="A97" s="4" t="s">
        <v>199</v>
      </c>
      <c r="B97" s="4" t="s">
        <v>347</v>
      </c>
      <c r="C97" s="4">
        <v>15</v>
      </c>
      <c r="D97" s="4" t="s">
        <v>17</v>
      </c>
      <c r="E97" s="5">
        <v>360</v>
      </c>
      <c r="F97" s="4">
        <v>495</v>
      </c>
      <c r="G97" s="4">
        <v>465</v>
      </c>
      <c r="H97" s="4">
        <v>346</v>
      </c>
      <c r="I97" s="4">
        <v>390</v>
      </c>
      <c r="J97" s="4">
        <v>330</v>
      </c>
      <c r="K97" s="4">
        <v>150</v>
      </c>
      <c r="L97" s="4">
        <v>210</v>
      </c>
      <c r="M97" s="4">
        <v>360</v>
      </c>
      <c r="N97" s="4">
        <v>195</v>
      </c>
      <c r="O97" s="4">
        <v>315</v>
      </c>
      <c r="P97" s="4">
        <v>645</v>
      </c>
      <c r="Q97" s="13">
        <v>1.013846514902605</v>
      </c>
      <c r="R97" s="16">
        <v>1.3940389579910819</v>
      </c>
      <c r="S97" s="16">
        <v>1.309551748415865</v>
      </c>
      <c r="T97" s="16">
        <v>0.97441915043417049</v>
      </c>
      <c r="U97" s="16">
        <v>1.0983337244778222</v>
      </c>
      <c r="V97" s="16">
        <v>0.92935930532738797</v>
      </c>
      <c r="W97" s="16">
        <v>0.42243604787608546</v>
      </c>
      <c r="X97" s="16">
        <v>0.59141046702651967</v>
      </c>
      <c r="Y97" s="16">
        <v>1.013846514902605</v>
      </c>
      <c r="Z97" s="16">
        <v>0.54916686223891109</v>
      </c>
      <c r="AA97" s="16">
        <v>0.88711570053977939</v>
      </c>
      <c r="AB97" s="17">
        <v>1.8164750058671675</v>
      </c>
      <c r="AC97" s="15">
        <v>63149.05</v>
      </c>
      <c r="AD97" s="14">
        <v>355.08333333333331</v>
      </c>
      <c r="AE97" s="14">
        <v>355.08333333333331</v>
      </c>
      <c r="AF97" s="5">
        <v>0</v>
      </c>
      <c r="AG97" s="6">
        <v>1185</v>
      </c>
      <c r="AH97" s="4">
        <v>675</v>
      </c>
      <c r="AI97" s="23">
        <v>1860</v>
      </c>
      <c r="AJ97" s="4">
        <v>450</v>
      </c>
      <c r="AK97" s="4">
        <v>555</v>
      </c>
      <c r="AL97" s="24">
        <v>1005</v>
      </c>
      <c r="AM97" s="7">
        <v>3.3372447782210752</v>
      </c>
      <c r="AN97" s="7">
        <v>1.9009622154423844</v>
      </c>
      <c r="AO97" s="8">
        <v>1.2673081436282563</v>
      </c>
      <c r="AP97" s="9">
        <v>1.5630133771415162</v>
      </c>
      <c r="AQ97" s="25">
        <v>8.0685285144332326</v>
      </c>
      <c r="AR97" s="18">
        <v>3.3372447782210752</v>
      </c>
      <c r="AS97" s="7">
        <v>1.9009622154423844</v>
      </c>
      <c r="AT97" s="8">
        <v>1.2673081436282563</v>
      </c>
      <c r="AU97" s="9">
        <v>1.5630133771415162</v>
      </c>
      <c r="AV97" s="10">
        <v>8.0685285144332326</v>
      </c>
      <c r="AW97" s="22">
        <f t="shared" si="1"/>
        <v>2.9570523351325981</v>
      </c>
      <c r="AX97" s="5">
        <f>IF(OR(AND(Tabela1[[#This Row],[GRUPO | ITEM]]="PALHETAS",MID(Tabela1[[#This Row],[ITEM]],1,5)&lt;&gt;"YN-PC"),AND(Tabela1[[#This Row],[GRUPO | ITEM]]="PALHETAS",MID(Tabela1[[#This Row],[ITEM]],1,5)&lt;&gt;"YN-PF"))=TRUE,0,
IF(
ROUNDUP(
IF(
IF(D97="A",13-SUM(AM97:AP97),IF(D97="B",11-SUM(AM97:AP97),IF(D97="C",7-SUM(AM97:AP97))))
&lt;0,0,
IF(D97="A",13-SUM(AM97:AP97),IF(D97="B",11-SUM(AM97:AP97),IF(D97="C",7-SUM(AM97:AP97)))))
*AD97/C97,0)
*C97
=0,0,
ROUNDUP(
IF(
IF(D97="A",13-SUM(AM97:AP97),IF(D97="B",11-SUM(AM97:AP97),IF(D97="C",7-SUM(AM97:AP97))))
&lt;0,0,
IF(D97="A",13-SUM(AM97:AP97),IF(D97="B",11-SUM(AM97:AP97),IF(D97="C",7-SUM(AM97:AP97)))))
*AD97/C97,0)
*C97)
)</f>
        <v>1050</v>
      </c>
      <c r="AY97" s="4">
        <f>IF(OR(AND(Tabela1[[#This Row],[GRUPO | ITEM]]="PALHETAS",MID(Tabela1[[#This Row],[ITEM]],1,5)&lt;&gt;"YN-PC"),AND(Tabela1[[#This Row],[GRUPO | ITEM]]="PALHETAS",MID(Tabela1[[#This Row],[ITEM]],1,5)&lt;&gt;"YN-PF"))=TRUE,0,
IF(
ROUNDUP(
IF(
IF(D97="A",13-SUM(AR97:AU97),IF(D97="B",11-SUM(AR97:AU97),IF(D97="C",7-SUM(AR97:AU97))))
&lt;0,0,
IF(D97="A",13-SUM(AR97:AU97),IF(D97="B",11-SUM(AR97:AU97),IF(D97="C",7-SUM(AR97:AU97)))))
*AE97/C97,0)
*C97
=0,0,
ROUNDUP(
IF(
IF(D97="A",13-SUM(AR97:AU97),IF(D97="B",11-SUM(AR97:AU97),IF(D97="C",7-SUM(AR97:AU97))))
&lt;0,0,
IF(D97="A",13-SUM(AR97:AU97),IF(D97="B",11-SUM(AR97:AU97),IF(D97="C",7-SUM(AR97:AU97)))))
*AE97/C97,0)
*C97)
)</f>
        <v>1050</v>
      </c>
      <c r="AZ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+IFERROR(BA97*C97,0),
IFERROR(AVERAGEIF(Tabela1[[#This Row],[COMPRA PADRÃO]:[COMPRA &gt;30%]],"&gt;"&amp;0,Tabela1[[#This Row],[COMPRA PADRÃO]:[COMPRA &gt;30%]]),
0))/Tabela1[[#This Row],[U/CX]],0)*Tabela1[[#This Row],[U/CX]]</f>
        <v>1050</v>
      </c>
      <c r="BA97" s="19"/>
      <c r="BB97" s="19"/>
      <c r="BC97" s="5" t="s">
        <v>1436</v>
      </c>
      <c r="BD97" s="41">
        <v>16.079245283018867</v>
      </c>
      <c r="BE97" s="42">
        <v>2411.8867924528299</v>
      </c>
      <c r="BF97" s="42">
        <v>3183.6905660377356</v>
      </c>
      <c r="BG97" s="42">
        <v>2865</v>
      </c>
      <c r="BH97" s="43">
        <v>2730</v>
      </c>
    </row>
    <row r="98" spans="1:60" x14ac:dyDescent="0.2">
      <c r="A98" s="4" t="s">
        <v>409</v>
      </c>
      <c r="B98" s="4" t="s">
        <v>411</v>
      </c>
      <c r="C98" s="4">
        <v>50</v>
      </c>
      <c r="D98" s="4" t="s">
        <v>20</v>
      </c>
      <c r="E98" s="5">
        <v>330</v>
      </c>
      <c r="F98" s="4">
        <v>590</v>
      </c>
      <c r="G98" s="4">
        <v>160</v>
      </c>
      <c r="H98" s="4">
        <v>170</v>
      </c>
      <c r="I98" s="4">
        <v>205</v>
      </c>
      <c r="J98" s="4">
        <v>295</v>
      </c>
      <c r="K98" s="4"/>
      <c r="L98" s="4">
        <v>415</v>
      </c>
      <c r="M98" s="4">
        <v>85</v>
      </c>
      <c r="N98" s="4">
        <v>405</v>
      </c>
      <c r="O98" s="4">
        <v>475</v>
      </c>
      <c r="P98" s="4">
        <v>300</v>
      </c>
      <c r="Q98" s="13">
        <v>1.0583090379008746</v>
      </c>
      <c r="R98" s="16">
        <v>1.8921282798833821</v>
      </c>
      <c r="S98" s="16">
        <v>0.51311953352769679</v>
      </c>
      <c r="T98" s="16">
        <v>0.54518950437317781</v>
      </c>
      <c r="U98" s="16">
        <v>0.6574344023323615</v>
      </c>
      <c r="V98" s="16">
        <v>0.94606413994169103</v>
      </c>
      <c r="W98" s="16">
        <v>0</v>
      </c>
      <c r="X98" s="16">
        <v>1.3309037900874636</v>
      </c>
      <c r="Y98" s="16">
        <v>0.27259475218658891</v>
      </c>
      <c r="Z98" s="16">
        <v>1.2988338192419826</v>
      </c>
      <c r="AA98" s="16">
        <v>1.52332361516035</v>
      </c>
      <c r="AB98" s="17">
        <v>0.96209912536443154</v>
      </c>
      <c r="AC98" s="15">
        <v>221031.6</v>
      </c>
      <c r="AD98" s="14">
        <v>311.81818181818181</v>
      </c>
      <c r="AE98" s="14">
        <v>334.5</v>
      </c>
      <c r="AF98" s="5">
        <v>56</v>
      </c>
      <c r="AG98" s="6">
        <v>595</v>
      </c>
      <c r="AH98" s="4">
        <v>0</v>
      </c>
      <c r="AI98" s="23">
        <v>595</v>
      </c>
      <c r="AJ98" s="4">
        <v>500</v>
      </c>
      <c r="AK98" s="4">
        <v>2100</v>
      </c>
      <c r="AL98" s="24">
        <v>2600</v>
      </c>
      <c r="AM98" s="7">
        <v>1.9081632653061225</v>
      </c>
      <c r="AN98" s="7">
        <v>0</v>
      </c>
      <c r="AO98" s="8">
        <v>1.6034985422740524</v>
      </c>
      <c r="AP98" s="9">
        <v>6.7346938775510203</v>
      </c>
      <c r="AQ98" s="25">
        <v>10.246355685131196</v>
      </c>
      <c r="AR98" s="18">
        <v>1.7787742899850523</v>
      </c>
      <c r="AS98" s="7">
        <v>0</v>
      </c>
      <c r="AT98" s="8">
        <v>1.4947683109118086</v>
      </c>
      <c r="AU98" s="9">
        <v>6.2780269058295968</v>
      </c>
      <c r="AV98" s="10">
        <v>9.5515695067264588</v>
      </c>
      <c r="AW98" s="22">
        <f t="shared" si="1"/>
        <v>3.2491736409030172</v>
      </c>
      <c r="AX98" s="5">
        <f>IF(OR(AND(Tabela1[[#This Row],[GRUPO | ITEM]]="PALHETAS",MID(Tabela1[[#This Row],[ITEM]],1,5)&lt;&gt;"YN-PC"),AND(Tabela1[[#This Row],[GRUPO | ITEM]]="PALHETAS",MID(Tabela1[[#This Row],[ITEM]],1,5)&lt;&gt;"YN-PF"))=TRUE,0,
IF(
ROUNDUP(
IF(
IF(D98="A",13-SUM(AM98:AP98),IF(D98="B",11-SUM(AM98:AP98),IF(D98="C",7-SUM(AM98:AP98))))
&lt;0,0,
IF(D98="A",13-SUM(AM98:AP98),IF(D98="B",11-SUM(AM98:AP98),IF(D98="C",7-SUM(AM98:AP98)))))
*AD98/C98,0)
*C98
=0,0,
ROUNDUP(
IF(
IF(D98="A",13-SUM(AM98:AP98),IF(D98="B",11-SUM(AM98:AP98),IF(D98="C",7-SUM(AM98:AP98))))
&lt;0,0,
IF(D98="A",13-SUM(AM98:AP98),IF(D98="B",11-SUM(AM98:AP98),IF(D98="C",7-SUM(AM98:AP98)))))
*AD98/C98,0)
*C98)
)</f>
        <v>900</v>
      </c>
      <c r="AY98" s="4">
        <f>IF(OR(AND(Tabela1[[#This Row],[GRUPO | ITEM]]="PALHETAS",MID(Tabela1[[#This Row],[ITEM]],1,5)&lt;&gt;"YN-PC"),AND(Tabela1[[#This Row],[GRUPO | ITEM]]="PALHETAS",MID(Tabela1[[#This Row],[ITEM]],1,5)&lt;&gt;"YN-PF"))=TRUE,0,
IF(
ROUNDUP(
IF(
IF(D98="A",13-SUM(AR98:AU98),IF(D98="B",11-SUM(AR98:AU98),IF(D98="C",7-SUM(AR98:AU98))))
&lt;0,0,
IF(D98="A",13-SUM(AR98:AU98),IF(D98="B",11-SUM(AR98:AU98),IF(D98="C",7-SUM(AR98:AU98)))))
*AE98/C98,0)
*C98
=0,0,
ROUNDUP(
IF(
IF(D98="A",13-SUM(AR98:AU98),IF(D98="B",11-SUM(AR98:AU98),IF(D98="C",7-SUM(AR98:AU98))))
&lt;0,0,
IF(D98="A",13-SUM(AR98:AU98),IF(D98="B",11-SUM(AR98:AU98),IF(D98="C",7-SUM(AR98:AU98)))))
*AE98/C98,0)
*C98)
)</f>
        <v>1200</v>
      </c>
      <c r="AZ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+IFERROR(BA98*C98,0),
IFERROR(AVERAGEIF(Tabela1[[#This Row],[COMPRA PADRÃO]:[COMPRA &gt;30%]],"&gt;"&amp;0,Tabela1[[#This Row],[COMPRA PADRÃO]:[COMPRA &gt;30%]]),
0))/Tabela1[[#This Row],[U/CX]],0)*Tabela1[[#This Row],[U/CX]]</f>
        <v>1050</v>
      </c>
      <c r="BA98" s="33"/>
      <c r="BB98" s="33"/>
      <c r="BC98" s="44" t="s">
        <v>1436</v>
      </c>
      <c r="BD98" s="41">
        <v>12.943396226415095</v>
      </c>
      <c r="BE98" s="42">
        <v>1941.5094339622642</v>
      </c>
      <c r="BF98" s="42">
        <v>3701.8113207547171</v>
      </c>
      <c r="BG98" s="42">
        <v>3195</v>
      </c>
      <c r="BH98" s="43">
        <v>2450</v>
      </c>
    </row>
    <row r="99" spans="1:60" x14ac:dyDescent="0.2">
      <c r="A99" s="4" t="s">
        <v>120</v>
      </c>
      <c r="B99" s="4" t="s">
        <v>148</v>
      </c>
      <c r="C99" s="4">
        <v>50</v>
      </c>
      <c r="D99" s="4" t="s">
        <v>17</v>
      </c>
      <c r="E99" s="5"/>
      <c r="F99" s="4"/>
      <c r="G99" s="4"/>
      <c r="H99" s="4"/>
      <c r="I99" s="4">
        <v>610</v>
      </c>
      <c r="J99" s="4">
        <v>100</v>
      </c>
      <c r="K99" s="4"/>
      <c r="L99" s="4">
        <v>50</v>
      </c>
      <c r="M99" s="4">
        <v>20</v>
      </c>
      <c r="N99" s="4">
        <v>200</v>
      </c>
      <c r="O99" s="4">
        <v>170</v>
      </c>
      <c r="P99" s="4">
        <v>270</v>
      </c>
      <c r="Q99" s="13">
        <v>0</v>
      </c>
      <c r="R99" s="16">
        <v>0</v>
      </c>
      <c r="S99" s="16">
        <v>0</v>
      </c>
      <c r="T99" s="16">
        <v>0</v>
      </c>
      <c r="U99" s="16">
        <v>3.0070422535211265</v>
      </c>
      <c r="V99" s="16">
        <v>0.49295774647887325</v>
      </c>
      <c r="W99" s="16">
        <v>0</v>
      </c>
      <c r="X99" s="16">
        <v>0.24647887323943662</v>
      </c>
      <c r="Y99" s="16">
        <v>9.8591549295774641E-2</v>
      </c>
      <c r="Z99" s="16">
        <v>0.9859154929577465</v>
      </c>
      <c r="AA99" s="16">
        <v>0.8380281690140845</v>
      </c>
      <c r="AB99" s="17">
        <v>1.3309859154929577</v>
      </c>
      <c r="AC99" s="15">
        <v>29713.4</v>
      </c>
      <c r="AD99" s="14">
        <v>202.85714285714286</v>
      </c>
      <c r="AE99" s="14">
        <v>270</v>
      </c>
      <c r="AF99" s="5">
        <v>0</v>
      </c>
      <c r="AG99" s="6">
        <v>529</v>
      </c>
      <c r="AH99" s="4">
        <v>1050</v>
      </c>
      <c r="AI99" s="23">
        <v>1579</v>
      </c>
      <c r="AJ99" s="4">
        <v>0</v>
      </c>
      <c r="AK99" s="4">
        <v>0</v>
      </c>
      <c r="AL99" s="24">
        <v>0</v>
      </c>
      <c r="AM99" s="7">
        <v>2.6077464788732394</v>
      </c>
      <c r="AN99" s="7">
        <v>5.176056338028169</v>
      </c>
      <c r="AO99" s="8">
        <v>0</v>
      </c>
      <c r="AP99" s="9">
        <v>0</v>
      </c>
      <c r="AQ99" s="25">
        <v>7.7838028169014084</v>
      </c>
      <c r="AR99" s="18">
        <v>1.9592592592592593</v>
      </c>
      <c r="AS99" s="7">
        <v>3.8888888888888888</v>
      </c>
      <c r="AT99" s="8">
        <v>0</v>
      </c>
      <c r="AU99" s="9">
        <v>0</v>
      </c>
      <c r="AV99" s="10">
        <v>5.8481481481481481</v>
      </c>
      <c r="AW99" s="22">
        <f t="shared" si="1"/>
        <v>4.4410876132930515</v>
      </c>
      <c r="AX99" s="5">
        <f>IF(OR(AND(Tabela1[[#This Row],[GRUPO | ITEM]]="PALHETAS",MID(Tabela1[[#This Row],[ITEM]],1,5)&lt;&gt;"YN-PC"),AND(Tabela1[[#This Row],[GRUPO | ITEM]]="PALHETAS",MID(Tabela1[[#This Row],[ITEM]],1,5)&lt;&gt;"YN-PF"))=TRUE,0,
IF(
ROUNDUP(
IF(
IF(D99="A",13-SUM(AM99:AP99),IF(D99="B",11-SUM(AM99:AP99),IF(D99="C",7-SUM(AM99:AP99))))
&lt;0,0,
IF(D99="A",13-SUM(AM99:AP99),IF(D99="B",11-SUM(AM99:AP99),IF(D99="C",7-SUM(AM99:AP99)))))
*AD99/C99,0)
*C99
=0,0,
ROUNDUP(
IF(
IF(D99="A",13-SUM(AM99:AP99),IF(D99="B",11-SUM(AM99:AP99),IF(D99="C",7-SUM(AM99:AP99))))
&lt;0,0,
IF(D99="A",13-SUM(AM99:AP99),IF(D99="B",11-SUM(AM99:AP99),IF(D99="C",7-SUM(AM99:AP99)))))
*AD99/C99,0)
*C99)
)</f>
        <v>700</v>
      </c>
      <c r="AY99" s="4">
        <f>IF(OR(AND(Tabela1[[#This Row],[GRUPO | ITEM]]="PALHETAS",MID(Tabela1[[#This Row],[ITEM]],1,5)&lt;&gt;"YN-PC"),AND(Tabela1[[#This Row],[GRUPO | ITEM]]="PALHETAS",MID(Tabela1[[#This Row],[ITEM]],1,5)&lt;&gt;"YN-PF"))=TRUE,0,
IF(
ROUNDUP(
IF(
IF(D99="A",13-SUM(AR99:AU99),IF(D99="B",11-SUM(AR99:AU99),IF(D99="C",7-SUM(AR99:AU99))))
&lt;0,0,
IF(D99="A",13-SUM(AR99:AU99),IF(D99="B",11-SUM(AR99:AU99),IF(D99="C",7-SUM(AR99:AU99)))))
*AE99/C99,0)
*C99
=0,0,
ROUNDUP(
IF(
IF(D99="A",13-SUM(AR99:AU99),IF(D99="B",11-SUM(AR99:AU99),IF(D99="C",7-SUM(AR99:AU99))))
&lt;0,0,
IF(D99="A",13-SUM(AR99:AU99),IF(D99="B",11-SUM(AR99:AU99),IF(D99="C",7-SUM(AR99:AU99)))))
*AE99/C99,0)
*C99)
)</f>
        <v>1400</v>
      </c>
      <c r="AZ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+IFERROR(BA99*C99,0),
IFERROR(AVERAGEIF(Tabela1[[#This Row],[COMPRA PADRÃO]:[COMPRA &gt;30%]],"&gt;"&amp;0,Tabela1[[#This Row],[COMPRA PADRÃO]:[COMPRA &gt;30%]]),
0))/Tabela1[[#This Row],[U/CX]],0)*Tabela1[[#This Row],[U/CX]]</f>
        <v>1050</v>
      </c>
      <c r="BA99" s="19"/>
      <c r="BB99" s="19"/>
      <c r="BC99" s="5" t="s">
        <v>1438</v>
      </c>
      <c r="BD99" s="41">
        <v>5.3584905660377355</v>
      </c>
      <c r="BE99" s="42">
        <v>803.7735849056603</v>
      </c>
      <c r="BF99" s="42">
        <v>1060.9811320754716</v>
      </c>
      <c r="BG99" s="42">
        <v>1579</v>
      </c>
      <c r="BH99" s="43">
        <v>300</v>
      </c>
    </row>
    <row r="100" spans="1:60" x14ac:dyDescent="0.2">
      <c r="A100" s="4" t="s">
        <v>40</v>
      </c>
      <c r="B100" s="4" t="s">
        <v>749</v>
      </c>
      <c r="C100" s="4">
        <v>20</v>
      </c>
      <c r="D100" s="4" t="s">
        <v>20</v>
      </c>
      <c r="E100" s="5"/>
      <c r="F100" s="4"/>
      <c r="G100" s="4">
        <v>662</v>
      </c>
      <c r="H100" s="4">
        <v>518</v>
      </c>
      <c r="I100" s="4">
        <v>583</v>
      </c>
      <c r="J100" s="4">
        <v>613</v>
      </c>
      <c r="K100" s="4">
        <v>1</v>
      </c>
      <c r="L100" s="4">
        <v>539</v>
      </c>
      <c r="M100" s="4">
        <v>382</v>
      </c>
      <c r="N100" s="4">
        <v>459</v>
      </c>
      <c r="O100" s="4">
        <v>472</v>
      </c>
      <c r="P100" s="4">
        <v>536</v>
      </c>
      <c r="Q100" s="13">
        <v>0</v>
      </c>
      <c r="R100" s="16">
        <v>0</v>
      </c>
      <c r="S100" s="16">
        <v>1.3892969569779643</v>
      </c>
      <c r="T100" s="16">
        <v>1.087093389296957</v>
      </c>
      <c r="U100" s="16">
        <v>1.2235047219307451</v>
      </c>
      <c r="V100" s="16">
        <v>1.2864637985309548</v>
      </c>
      <c r="W100" s="16">
        <v>2.0986358866736622E-3</v>
      </c>
      <c r="X100" s="16">
        <v>1.1311647429171039</v>
      </c>
      <c r="Y100" s="16">
        <v>0.80167890870933889</v>
      </c>
      <c r="Z100" s="16">
        <v>0.96327387198321091</v>
      </c>
      <c r="AA100" s="16">
        <v>0.99055613850996849</v>
      </c>
      <c r="AB100" s="17">
        <v>1.1248688352570828</v>
      </c>
      <c r="AC100" s="15">
        <v>554311.15</v>
      </c>
      <c r="AD100" s="14">
        <v>476.5</v>
      </c>
      <c r="AE100" s="14">
        <v>529.33333333333337</v>
      </c>
      <c r="AF100" s="5">
        <v>4</v>
      </c>
      <c r="AG100" s="6">
        <v>2332</v>
      </c>
      <c r="AH100" s="4">
        <v>2320</v>
      </c>
      <c r="AI100" s="23">
        <v>4652</v>
      </c>
      <c r="AJ100" s="4">
        <v>0</v>
      </c>
      <c r="AK100" s="4">
        <v>860</v>
      </c>
      <c r="AL100" s="24">
        <v>860</v>
      </c>
      <c r="AM100" s="7">
        <v>4.8940188877229804</v>
      </c>
      <c r="AN100" s="7">
        <v>4.8688352570828961</v>
      </c>
      <c r="AO100" s="8">
        <v>0</v>
      </c>
      <c r="AP100" s="9">
        <v>1.8048268625393493</v>
      </c>
      <c r="AQ100" s="25">
        <v>11.567681007345225</v>
      </c>
      <c r="AR100" s="18">
        <v>4.4055415617128464</v>
      </c>
      <c r="AS100" s="7">
        <v>4.382871536523929</v>
      </c>
      <c r="AT100" s="8">
        <v>0</v>
      </c>
      <c r="AU100" s="9">
        <v>1.6246851385390426</v>
      </c>
      <c r="AV100" s="10">
        <v>10.413098236775818</v>
      </c>
      <c r="AW100" s="22">
        <f t="shared" si="1"/>
        <v>2.067937033968517</v>
      </c>
      <c r="AX100" s="5">
        <f>IF(OR(AND(Tabela1[[#This Row],[GRUPO | ITEM]]="PALHETAS",MID(Tabela1[[#This Row],[ITEM]],1,5)&lt;&gt;"YN-PC"),AND(Tabela1[[#This Row],[GRUPO | ITEM]]="PALHETAS",MID(Tabela1[[#This Row],[ITEM]],1,5)&lt;&gt;"YN-PF"))=TRUE,0,
IF(
ROUNDUP(
IF(
IF(D100="A",13-SUM(AM100:AP100),IF(D100="B",11-SUM(AM100:AP100),IF(D100="C",7-SUM(AM100:AP100))))
&lt;0,0,
IF(D100="A",13-SUM(AM100:AP100),IF(D100="B",11-SUM(AM100:AP100),IF(D100="C",7-SUM(AM100:AP100)))))
*AD100/C100,0)
*C100
=0,0,
ROUNDUP(
IF(
IF(D100="A",13-SUM(AM100:AP100),IF(D100="B",11-SUM(AM100:AP100),IF(D100="C",7-SUM(AM100:AP100))))
&lt;0,0,
IF(D100="A",13-SUM(AM100:AP100),IF(D100="B",11-SUM(AM100:AP100),IF(D100="C",7-SUM(AM100:AP100)))))
*AD100/C100,0)
*C100)
)</f>
        <v>700</v>
      </c>
      <c r="AY100" s="4">
        <f>IF(OR(AND(Tabela1[[#This Row],[GRUPO | ITEM]]="PALHETAS",MID(Tabela1[[#This Row],[ITEM]],1,5)&lt;&gt;"YN-PC"),AND(Tabela1[[#This Row],[GRUPO | ITEM]]="PALHETAS",MID(Tabela1[[#This Row],[ITEM]],1,5)&lt;&gt;"YN-PF"))=TRUE,0,
IF(
ROUNDUP(
IF(
IF(D100="A",13-SUM(AR100:AU100),IF(D100="B",11-SUM(AR100:AU100),IF(D100="C",7-SUM(AR100:AU100))))
&lt;0,0,
IF(D100="A",13-SUM(AR100:AU100),IF(D100="B",11-SUM(AR100:AU100),IF(D100="C",7-SUM(AR100:AU100)))))
*AE100/C100,0)
*C100
=0,0,
ROUNDUP(
IF(
IF(D100="A",13-SUM(AR100:AU100),IF(D100="B",11-SUM(AR100:AU100),IF(D100="C",7-SUM(AR100:AU100))))
&lt;0,0,
IF(D100="A",13-SUM(AR100:AU100),IF(D100="B",11-SUM(AR100:AU100),IF(D100="C",7-SUM(AR100:AU100)))))
*AE100/C100,0)
*C100)
)</f>
        <v>1380</v>
      </c>
      <c r="AZ1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+IFERROR(BA100*C100,0),
IFERROR(AVERAGEIF(Tabela1[[#This Row],[COMPRA PADRÃO]:[COMPRA &gt;30%]],"&gt;"&amp;0,Tabela1[[#This Row],[COMPRA PADRÃO]:[COMPRA &gt;30%]]),
0))/Tabela1[[#This Row],[U/CX]],0)*Tabela1[[#This Row],[U/CX]]</f>
        <v>1040</v>
      </c>
      <c r="BA100" s="19"/>
      <c r="BB100" s="19"/>
      <c r="BC100" s="5" t="s">
        <v>1436</v>
      </c>
      <c r="BD100" s="41">
        <v>17.981132075471699</v>
      </c>
      <c r="BE100" s="42">
        <v>2697.1698113207549</v>
      </c>
      <c r="BF100" s="42">
        <v>5142.6037735849059</v>
      </c>
      <c r="BG100" s="42">
        <v>5512</v>
      </c>
      <c r="BH100" s="43">
        <v>2320</v>
      </c>
    </row>
    <row r="101" spans="1:60" x14ac:dyDescent="0.2">
      <c r="A101" s="4" t="s">
        <v>40</v>
      </c>
      <c r="B101" s="4" t="s">
        <v>739</v>
      </c>
      <c r="C101" s="4">
        <v>20</v>
      </c>
      <c r="D101" s="4" t="s">
        <v>20</v>
      </c>
      <c r="E101" s="5">
        <v>597</v>
      </c>
      <c r="F101" s="4">
        <v>1048</v>
      </c>
      <c r="G101" s="4">
        <v>780</v>
      </c>
      <c r="H101" s="4">
        <v>358</v>
      </c>
      <c r="I101" s="4">
        <v>622</v>
      </c>
      <c r="J101" s="4">
        <v>820</v>
      </c>
      <c r="K101" s="4">
        <v>153</v>
      </c>
      <c r="L101" s="4">
        <v>879</v>
      </c>
      <c r="M101" s="4">
        <v>357</v>
      </c>
      <c r="N101" s="4">
        <v>367</v>
      </c>
      <c r="O101" s="4">
        <v>540</v>
      </c>
      <c r="P101" s="4">
        <v>674</v>
      </c>
      <c r="Q101" s="13">
        <v>0.99569145239749823</v>
      </c>
      <c r="R101" s="16">
        <v>1.747880472550382</v>
      </c>
      <c r="S101" s="16">
        <v>1.3009034051424599</v>
      </c>
      <c r="T101" s="16">
        <v>0.59708130646282132</v>
      </c>
      <c r="U101" s="16">
        <v>1.0373870743571925</v>
      </c>
      <c r="V101" s="16">
        <v>1.3676164002779707</v>
      </c>
      <c r="W101" s="16">
        <v>0.25517720639332869</v>
      </c>
      <c r="X101" s="16">
        <v>1.4660180681028492</v>
      </c>
      <c r="Y101" s="16">
        <v>0.59541348158443363</v>
      </c>
      <c r="Z101" s="16">
        <v>0.61209173036831133</v>
      </c>
      <c r="AA101" s="16">
        <v>0.90062543432939535</v>
      </c>
      <c r="AB101" s="17">
        <v>1.1241139680333565</v>
      </c>
      <c r="AC101" s="15">
        <v>866844.8</v>
      </c>
      <c r="AD101" s="14">
        <v>599.58333333333337</v>
      </c>
      <c r="AE101" s="14">
        <v>640.18181818181813</v>
      </c>
      <c r="AF101" s="5">
        <v>26</v>
      </c>
      <c r="AG101" s="6">
        <v>4569</v>
      </c>
      <c r="AH101" s="4">
        <v>560</v>
      </c>
      <c r="AI101" s="23">
        <v>5129</v>
      </c>
      <c r="AJ101" s="4">
        <v>1920</v>
      </c>
      <c r="AK101" s="4">
        <v>0</v>
      </c>
      <c r="AL101" s="24">
        <v>1920</v>
      </c>
      <c r="AM101" s="7">
        <v>7.6202918693537169</v>
      </c>
      <c r="AN101" s="7">
        <v>0.93398193189715073</v>
      </c>
      <c r="AO101" s="8">
        <v>3.2022237665045168</v>
      </c>
      <c r="AP101" s="9">
        <v>0</v>
      </c>
      <c r="AQ101" s="25">
        <v>11.756497567755385</v>
      </c>
      <c r="AR101" s="18">
        <v>7.1370349332575982</v>
      </c>
      <c r="AS101" s="7">
        <v>0.874751491053678</v>
      </c>
      <c r="AT101" s="8">
        <v>2.9991479693268959</v>
      </c>
      <c r="AU101" s="9">
        <v>0</v>
      </c>
      <c r="AV101" s="10">
        <v>11.010934393638173</v>
      </c>
      <c r="AW101" s="22">
        <f t="shared" si="1"/>
        <v>1.6454729329235132</v>
      </c>
      <c r="AX101" s="5">
        <f>IF(OR(AND(Tabela1[[#This Row],[GRUPO | ITEM]]="PALHETAS",MID(Tabela1[[#This Row],[ITEM]],1,5)&lt;&gt;"YN-PC"),AND(Tabela1[[#This Row],[GRUPO | ITEM]]="PALHETAS",MID(Tabela1[[#This Row],[ITEM]],1,5)&lt;&gt;"YN-PF"))=TRUE,0,
IF(
ROUNDUP(
IF(
IF(D101="A",13-SUM(AM101:AP101),IF(D101="B",11-SUM(AM101:AP101),IF(D101="C",7-SUM(AM101:AP101))))
&lt;0,0,
IF(D101="A",13-SUM(AM101:AP101),IF(D101="B",11-SUM(AM101:AP101),IF(D101="C",7-SUM(AM101:AP101)))))
*AD101/C101,0)
*C101
=0,0,
ROUNDUP(
IF(
IF(D101="A",13-SUM(AM101:AP101),IF(D101="B",11-SUM(AM101:AP101),IF(D101="C",7-SUM(AM101:AP101))))
&lt;0,0,
IF(D101="A",13-SUM(AM101:AP101),IF(D101="B",11-SUM(AM101:AP101),IF(D101="C",7-SUM(AM101:AP101)))))
*AD101/C101,0)
*C101)
)</f>
        <v>760</v>
      </c>
      <c r="AY101" s="4">
        <f>IF(OR(AND(Tabela1[[#This Row],[GRUPO | ITEM]]="PALHETAS",MID(Tabela1[[#This Row],[ITEM]],1,5)&lt;&gt;"YN-PC"),AND(Tabela1[[#This Row],[GRUPO | ITEM]]="PALHETAS",MID(Tabela1[[#This Row],[ITEM]],1,5)&lt;&gt;"YN-PF"))=TRUE,0,
IF(
ROUNDUP(
IF(
IF(D101="A",13-SUM(AR101:AU101),IF(D101="B",11-SUM(AR101:AU101),IF(D101="C",7-SUM(AR101:AU101))))
&lt;0,0,
IF(D101="A",13-SUM(AR101:AU101),IF(D101="B",11-SUM(AR101:AU101),IF(D101="C",7-SUM(AR101:AU101)))))
*AE101/C101,0)
*C101
=0,0,
ROUNDUP(
IF(
IF(D101="A",13-SUM(AR101:AU101),IF(D101="B",11-SUM(AR101:AU101),IF(D101="C",7-SUM(AR101:AU101))))
&lt;0,0,
IF(D101="A",13-SUM(AR101:AU101),IF(D101="B",11-SUM(AR101:AU101),IF(D101="C",7-SUM(AR101:AU101)))))
*AE101/C101,0)
*C101)
)</f>
        <v>1280</v>
      </c>
      <c r="AZ1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+IFERROR(BA101*C101,0),
IFERROR(AVERAGEIF(Tabela1[[#This Row],[COMPRA PADRÃO]:[COMPRA &gt;30%]],"&gt;"&amp;0,Tabela1[[#This Row],[COMPRA PADRÃO]:[COMPRA &gt;30%]]),
0))/Tabela1[[#This Row],[U/CX]],0)*Tabela1[[#This Row],[U/CX]]</f>
        <v>1020</v>
      </c>
      <c r="BA101" s="19"/>
      <c r="BB101" s="19"/>
      <c r="BC101" s="5" t="s">
        <v>1436</v>
      </c>
      <c r="BD101" s="41">
        <v>27.150943396226417</v>
      </c>
      <c r="BE101" s="42">
        <v>4072.6415094339627</v>
      </c>
      <c r="BF101" s="42">
        <v>7765.1698113207549</v>
      </c>
      <c r="BG101" s="42">
        <v>7049</v>
      </c>
      <c r="BH101" s="43">
        <v>4780</v>
      </c>
    </row>
    <row r="102" spans="1:60" x14ac:dyDescent="0.2">
      <c r="A102" s="4" t="s">
        <v>35</v>
      </c>
      <c r="B102" s="4" t="s">
        <v>516</v>
      </c>
      <c r="C102" s="4">
        <v>500</v>
      </c>
      <c r="D102" s="4" t="s">
        <v>83</v>
      </c>
      <c r="E102" s="5">
        <v>10</v>
      </c>
      <c r="F102" s="4">
        <v>512</v>
      </c>
      <c r="G102" s="4">
        <v>10</v>
      </c>
      <c r="H102" s="4">
        <v>391</v>
      </c>
      <c r="I102" s="4"/>
      <c r="J102" s="4"/>
      <c r="K102" s="4"/>
      <c r="L102" s="4"/>
      <c r="M102" s="4">
        <v>30</v>
      </c>
      <c r="N102" s="4"/>
      <c r="O102" s="4"/>
      <c r="P102" s="4">
        <v>470</v>
      </c>
      <c r="Q102" s="13">
        <v>4.2164441321152497E-2</v>
      </c>
      <c r="R102" s="16">
        <v>2.158819395643008</v>
      </c>
      <c r="S102" s="16">
        <v>4.2164441321152497E-2</v>
      </c>
      <c r="T102" s="16">
        <v>1.6486296556570625</v>
      </c>
      <c r="U102" s="16">
        <v>0</v>
      </c>
      <c r="V102" s="16">
        <v>0</v>
      </c>
      <c r="W102" s="16">
        <v>0</v>
      </c>
      <c r="X102" s="16">
        <v>0</v>
      </c>
      <c r="Y102" s="16">
        <v>0.1264933239634575</v>
      </c>
      <c r="Z102" s="16">
        <v>0</v>
      </c>
      <c r="AA102" s="16">
        <v>0</v>
      </c>
      <c r="AB102" s="17">
        <v>1.9817287420941674</v>
      </c>
      <c r="AC102" s="15">
        <v>12899.48</v>
      </c>
      <c r="AD102" s="14">
        <v>237.16666666666666</v>
      </c>
      <c r="AE102" s="14">
        <v>457.66666666666669</v>
      </c>
      <c r="AF102" s="5">
        <v>0</v>
      </c>
      <c r="AG102" s="6">
        <v>0</v>
      </c>
      <c r="AH102" s="4">
        <v>0</v>
      </c>
      <c r="AI102" s="23">
        <v>0</v>
      </c>
      <c r="AJ102" s="4">
        <v>0</v>
      </c>
      <c r="AK102" s="4">
        <v>2500</v>
      </c>
      <c r="AL102" s="24">
        <v>2500</v>
      </c>
      <c r="AM102" s="7">
        <v>0</v>
      </c>
      <c r="AN102" s="7">
        <v>0</v>
      </c>
      <c r="AO102" s="8">
        <v>0</v>
      </c>
      <c r="AP102" s="9">
        <v>10.541110330288124</v>
      </c>
      <c r="AQ102" s="25">
        <v>10.541110330288124</v>
      </c>
      <c r="AR102" s="18">
        <v>0</v>
      </c>
      <c r="AS102" s="7">
        <v>0</v>
      </c>
      <c r="AT102" s="8">
        <v>0</v>
      </c>
      <c r="AU102" s="9">
        <v>5.4624908958485063</v>
      </c>
      <c r="AV102" s="10">
        <v>5.4624908958485063</v>
      </c>
      <c r="AW102" s="22">
        <f t="shared" si="1"/>
        <v>2.8783881026625089</v>
      </c>
      <c r="AX102" s="5">
        <f>IF(OR(AND(Tabela1[[#This Row],[GRUPO | ITEM]]="PALHETAS",MID(Tabela1[[#This Row],[ITEM]],1,5)&lt;&gt;"YN-PC"),AND(Tabela1[[#This Row],[GRUPO | ITEM]]="PALHETAS",MID(Tabela1[[#This Row],[ITEM]],1,5)&lt;&gt;"YN-PF"))=TRUE,0,
IF(
ROUNDUP(
IF(
IF(D102="A",13-SUM(AM102:AP102),IF(D102="B",11-SUM(AM102:AP102),IF(D102="C",7-SUM(AM102:AP102))))
&lt;0,0,
IF(D102="A",13-SUM(AM102:AP102),IF(D102="B",11-SUM(AM102:AP102),IF(D102="C",7-SUM(AM102:AP102)))))
*AD102/C102,0)
*C102
=0,0,
ROUNDUP(
IF(
IF(D102="A",13-SUM(AM102:AP102),IF(D102="B",11-SUM(AM102:AP102),IF(D102="C",7-SUM(AM102:AP102))))
&lt;0,0,
IF(D102="A",13-SUM(AM102:AP102),IF(D102="B",11-SUM(AM102:AP102),IF(D102="C",7-SUM(AM102:AP102)))))
*AD102/C102,0)
*C102)
)</f>
        <v>0</v>
      </c>
      <c r="AY102" s="4">
        <f>IF(OR(AND(Tabela1[[#This Row],[GRUPO | ITEM]]="PALHETAS",MID(Tabela1[[#This Row],[ITEM]],1,5)&lt;&gt;"YN-PC"),AND(Tabela1[[#This Row],[GRUPO | ITEM]]="PALHETAS",MID(Tabela1[[#This Row],[ITEM]],1,5)&lt;&gt;"YN-PF"))=TRUE,0,
IF(
ROUNDUP(
IF(
IF(D102="A",13-SUM(AR102:AU102),IF(D102="B",11-SUM(AR102:AU102),IF(D102="C",7-SUM(AR102:AU102))))
&lt;0,0,
IF(D102="A",13-SUM(AR102:AU102),IF(D102="B",11-SUM(AR102:AU102),IF(D102="C",7-SUM(AR102:AU102)))))
*AE102/C102,0)
*C102
=0,0,
ROUNDUP(
IF(
IF(D102="A",13-SUM(AR102:AU102),IF(D102="B",11-SUM(AR102:AU102),IF(D102="C",7-SUM(AR102:AU102))))
&lt;0,0,
IF(D102="A",13-SUM(AR102:AU102),IF(D102="B",11-SUM(AR102:AU102),IF(D102="C",7-SUM(AR102:AU102)))))
*AE102/C102,0)
*C102)
)</f>
        <v>1000</v>
      </c>
      <c r="AZ1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+IFERROR(BA102*C102,0),
IFERROR(AVERAGEIF(Tabela1[[#This Row],[COMPRA PADRÃO]:[COMPRA &gt;30%]],"&gt;"&amp;0,Tabela1[[#This Row],[COMPRA PADRÃO]:[COMPRA &gt;30%]]),
0))/Tabela1[[#This Row],[U/CX]],0)*Tabela1[[#This Row],[U/CX]]</f>
        <v>1000</v>
      </c>
      <c r="BA102" s="19"/>
      <c r="BB102" s="19"/>
      <c r="BC102" s="5" t="s">
        <v>1436</v>
      </c>
      <c r="BD102" s="41">
        <v>5.3698113207547173</v>
      </c>
      <c r="BE102" s="42">
        <v>805.47169811320759</v>
      </c>
      <c r="BF102" s="42">
        <v>354.40754716981132</v>
      </c>
      <c r="BG102" s="42">
        <v>2500</v>
      </c>
      <c r="BH102" s="43">
        <v>0</v>
      </c>
    </row>
    <row r="103" spans="1:60" x14ac:dyDescent="0.2">
      <c r="A103" s="4" t="s">
        <v>35</v>
      </c>
      <c r="B103" s="4" t="s">
        <v>1184</v>
      </c>
      <c r="C103" s="4">
        <v>250</v>
      </c>
      <c r="D103" s="4" t="s">
        <v>83</v>
      </c>
      <c r="E103" s="5"/>
      <c r="F103" s="4"/>
      <c r="G103" s="4"/>
      <c r="H103" s="4"/>
      <c r="I103" s="4"/>
      <c r="J103" s="4"/>
      <c r="K103" s="4"/>
      <c r="L103" s="4"/>
      <c r="M103" s="4">
        <v>10</v>
      </c>
      <c r="N103" s="4">
        <v>100</v>
      </c>
      <c r="O103" s="4">
        <v>140</v>
      </c>
      <c r="P103" s="4"/>
      <c r="Q103" s="13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0.12000000000000001</v>
      </c>
      <c r="Z103" s="16">
        <v>1.2000000000000002</v>
      </c>
      <c r="AA103" s="16">
        <v>1.6800000000000002</v>
      </c>
      <c r="AB103" s="17">
        <v>0</v>
      </c>
      <c r="AC103" s="15">
        <v>7910.7</v>
      </c>
      <c r="AD103" s="14">
        <v>83.333333333333329</v>
      </c>
      <c r="AE103" s="14">
        <v>120</v>
      </c>
      <c r="AF103" s="5">
        <v>0</v>
      </c>
      <c r="AG103" s="6">
        <v>0</v>
      </c>
      <c r="AH103" s="4">
        <v>0</v>
      </c>
      <c r="AI103" s="23">
        <v>0</v>
      </c>
      <c r="AJ103" s="4">
        <v>0</v>
      </c>
      <c r="AK103" s="4">
        <v>0</v>
      </c>
      <c r="AL103" s="24">
        <v>0</v>
      </c>
      <c r="AM103" s="7">
        <v>0</v>
      </c>
      <c r="AN103" s="7">
        <v>0</v>
      </c>
      <c r="AO103" s="8">
        <v>0</v>
      </c>
      <c r="AP103" s="9">
        <v>0</v>
      </c>
      <c r="AQ103" s="25">
        <v>0</v>
      </c>
      <c r="AR103" s="18">
        <v>0</v>
      </c>
      <c r="AS103" s="7">
        <v>0</v>
      </c>
      <c r="AT103" s="8">
        <v>0</v>
      </c>
      <c r="AU103" s="9">
        <v>0</v>
      </c>
      <c r="AV103" s="10">
        <v>0</v>
      </c>
      <c r="AW103" s="22">
        <f t="shared" si="1"/>
        <v>9.8360655737704921</v>
      </c>
      <c r="AX103" s="5">
        <f>IF(OR(AND(Tabela1[[#This Row],[GRUPO | ITEM]]="PALHETAS",MID(Tabela1[[#This Row],[ITEM]],1,5)&lt;&gt;"YN-PC"),AND(Tabela1[[#This Row],[GRUPO | ITEM]]="PALHETAS",MID(Tabela1[[#This Row],[ITEM]],1,5)&lt;&gt;"YN-PF"))=TRUE,0,
IF(
ROUNDUP(
IF(
IF(D103="A",13-SUM(AM103:AP103),IF(D103="B",11-SUM(AM103:AP103),IF(D103="C",7-SUM(AM103:AP103))))
&lt;0,0,
IF(D103="A",13-SUM(AM103:AP103),IF(D103="B",11-SUM(AM103:AP103),IF(D103="C",7-SUM(AM103:AP103)))))
*AD103/C103,0)
*C103
=0,0,
ROUNDUP(
IF(
IF(D103="A",13-SUM(AM103:AP103),IF(D103="B",11-SUM(AM103:AP103),IF(D103="C",7-SUM(AM103:AP103))))
&lt;0,0,
IF(D103="A",13-SUM(AM103:AP103),IF(D103="B",11-SUM(AM103:AP103),IF(D103="C",7-SUM(AM103:AP103)))))
*AD103/C103,0)
*C103)
)</f>
        <v>750</v>
      </c>
      <c r="AY103" s="4">
        <f>IF(OR(AND(Tabela1[[#This Row],[GRUPO | ITEM]]="PALHETAS",MID(Tabela1[[#This Row],[ITEM]],1,5)&lt;&gt;"YN-PC"),AND(Tabela1[[#This Row],[GRUPO | ITEM]]="PALHETAS",MID(Tabela1[[#This Row],[ITEM]],1,5)&lt;&gt;"YN-PF"))=TRUE,0,
IF(
ROUNDUP(
IF(
IF(D103="A",13-SUM(AR103:AU103),IF(D103="B",11-SUM(AR103:AU103),IF(D103="C",7-SUM(AR103:AU103))))
&lt;0,0,
IF(D103="A",13-SUM(AR103:AU103),IF(D103="B",11-SUM(AR103:AU103),IF(D103="C",7-SUM(AR103:AU103)))))
*AE103/C103,0)
*C103
=0,0,
ROUNDUP(
IF(
IF(D103="A",13-SUM(AR103:AU103),IF(D103="B",11-SUM(AR103:AU103),IF(D103="C",7-SUM(AR103:AU103))))
&lt;0,0,
IF(D103="A",13-SUM(AR103:AU103),IF(D103="B",11-SUM(AR103:AU103),IF(D103="C",7-SUM(AR103:AU103)))))
*AE103/C103,0)
*C103)
)</f>
        <v>1000</v>
      </c>
      <c r="AZ1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+IFERROR(BA103*C103,0),
IFERROR(AVERAGEIF(Tabela1[[#This Row],[COMPRA PADRÃO]:[COMPRA &gt;30%]],"&gt;"&amp;0,Tabela1[[#This Row],[COMPRA PADRÃO]:[COMPRA &gt;30%]]),
0))/Tabela1[[#This Row],[U/CX]],0)*Tabela1[[#This Row],[U/CX]]</f>
        <v>1000</v>
      </c>
      <c r="BA103" s="33"/>
      <c r="BB103" s="33"/>
      <c r="BC103" s="44" t="s">
        <v>1436</v>
      </c>
      <c r="BD103" s="41">
        <v>0.94339622641509435</v>
      </c>
      <c r="BE103" s="42">
        <v>141.50943396226415</v>
      </c>
      <c r="BF103" s="42">
        <v>62.264150943396224</v>
      </c>
      <c r="BG103" s="42">
        <v>0</v>
      </c>
      <c r="BH103" s="43">
        <v>250</v>
      </c>
    </row>
    <row r="104" spans="1:60" x14ac:dyDescent="0.2">
      <c r="A104" s="4" t="s">
        <v>768</v>
      </c>
      <c r="B104" s="4" t="s">
        <v>770</v>
      </c>
      <c r="C104" s="4">
        <v>30</v>
      </c>
      <c r="D104" s="4" t="s">
        <v>20</v>
      </c>
      <c r="E104" s="5">
        <v>300</v>
      </c>
      <c r="F104" s="4">
        <v>180</v>
      </c>
      <c r="G104" s="4">
        <v>480</v>
      </c>
      <c r="H104" s="4">
        <v>150</v>
      </c>
      <c r="I104" s="4">
        <v>460</v>
      </c>
      <c r="J104" s="4">
        <v>270</v>
      </c>
      <c r="K104" s="4"/>
      <c r="L104" s="4">
        <v>420</v>
      </c>
      <c r="M104" s="4">
        <v>510</v>
      </c>
      <c r="N104" s="4">
        <v>240</v>
      </c>
      <c r="O104" s="4">
        <v>300</v>
      </c>
      <c r="P104" s="4">
        <v>690</v>
      </c>
      <c r="Q104" s="13">
        <v>0.82500000000000007</v>
      </c>
      <c r="R104" s="16">
        <v>0.495</v>
      </c>
      <c r="S104" s="16">
        <v>1.32</v>
      </c>
      <c r="T104" s="16">
        <v>0.41250000000000003</v>
      </c>
      <c r="U104" s="16">
        <v>1.2650000000000001</v>
      </c>
      <c r="V104" s="16">
        <v>0.74250000000000005</v>
      </c>
      <c r="W104" s="16">
        <v>0</v>
      </c>
      <c r="X104" s="16">
        <v>1.155</v>
      </c>
      <c r="Y104" s="16">
        <v>1.4025000000000001</v>
      </c>
      <c r="Z104" s="16">
        <v>0.66</v>
      </c>
      <c r="AA104" s="16">
        <v>0.82500000000000007</v>
      </c>
      <c r="AB104" s="17">
        <v>1.8975</v>
      </c>
      <c r="AC104" s="15">
        <v>131886.29999999999</v>
      </c>
      <c r="AD104" s="14">
        <v>363.63636363636363</v>
      </c>
      <c r="AE104" s="14">
        <v>363.63636363636363</v>
      </c>
      <c r="AF104" s="5">
        <v>6</v>
      </c>
      <c r="AG104" s="6">
        <v>1320</v>
      </c>
      <c r="AH104" s="4">
        <v>1260</v>
      </c>
      <c r="AI104" s="23">
        <v>2580</v>
      </c>
      <c r="AJ104" s="4">
        <v>1170</v>
      </c>
      <c r="AK104" s="4">
        <v>0</v>
      </c>
      <c r="AL104" s="24">
        <v>1170</v>
      </c>
      <c r="AM104" s="7">
        <v>3.63</v>
      </c>
      <c r="AN104" s="7">
        <v>3.4650000000000003</v>
      </c>
      <c r="AO104" s="8">
        <v>3.2175000000000002</v>
      </c>
      <c r="AP104" s="9">
        <v>0</v>
      </c>
      <c r="AQ104" s="25">
        <v>10.3125</v>
      </c>
      <c r="AR104" s="18">
        <v>3.63</v>
      </c>
      <c r="AS104" s="7">
        <v>3.4650000000000003</v>
      </c>
      <c r="AT104" s="8">
        <v>3.2175000000000002</v>
      </c>
      <c r="AU104" s="9">
        <v>0</v>
      </c>
      <c r="AV104" s="10">
        <v>10.3125</v>
      </c>
      <c r="AW104" s="22">
        <f t="shared" si="1"/>
        <v>2.7225000000000001</v>
      </c>
      <c r="AX104" s="5">
        <f>IF(OR(AND(Tabela1[[#This Row],[GRUPO | ITEM]]="PALHETAS",MID(Tabela1[[#This Row],[ITEM]],1,5)&lt;&gt;"YN-PC"),AND(Tabela1[[#This Row],[GRUPO | ITEM]]="PALHETAS",MID(Tabela1[[#This Row],[ITEM]],1,5)&lt;&gt;"YN-PF"))=TRUE,0,
IF(
ROUNDUP(
IF(
IF(D104="A",13-SUM(AM104:AP104),IF(D104="B",11-SUM(AM104:AP104),IF(D104="C",7-SUM(AM104:AP104))))
&lt;0,0,
IF(D104="A",13-SUM(AM104:AP104),IF(D104="B",11-SUM(AM104:AP104),IF(D104="C",7-SUM(AM104:AP104)))))
*AD104/C104,0)
*C104
=0,0,
ROUNDUP(
IF(
IF(D104="A",13-SUM(AM104:AP104),IF(D104="B",11-SUM(AM104:AP104),IF(D104="C",7-SUM(AM104:AP104))))
&lt;0,0,
IF(D104="A",13-SUM(AM104:AP104),IF(D104="B",11-SUM(AM104:AP104),IF(D104="C",7-SUM(AM104:AP104)))))
*AD104/C104,0)
*C104)
)</f>
        <v>990</v>
      </c>
      <c r="AY104" s="4">
        <f>IF(OR(AND(Tabela1[[#This Row],[GRUPO | ITEM]]="PALHETAS",MID(Tabela1[[#This Row],[ITEM]],1,5)&lt;&gt;"YN-PC"),AND(Tabela1[[#This Row],[GRUPO | ITEM]]="PALHETAS",MID(Tabela1[[#This Row],[ITEM]],1,5)&lt;&gt;"YN-PF"))=TRUE,0,
IF(
ROUNDUP(
IF(
IF(D104="A",13-SUM(AR104:AU104),IF(D104="B",11-SUM(AR104:AU104),IF(D104="C",7-SUM(AR104:AU104))))
&lt;0,0,
IF(D104="A",13-SUM(AR104:AU104),IF(D104="B",11-SUM(AR104:AU104),IF(D104="C",7-SUM(AR104:AU104)))))
*AE104/C104,0)
*C104
=0,0,
ROUNDUP(
IF(
IF(D104="A",13-SUM(AR104:AU104),IF(D104="B",11-SUM(AR104:AU104),IF(D104="C",7-SUM(AR104:AU104))))
&lt;0,0,
IF(D104="A",13-SUM(AR104:AU104),IF(D104="B",11-SUM(AR104:AU104),IF(D104="C",7-SUM(AR104:AU104)))))
*AE104/C104,0)
*C104)
)</f>
        <v>990</v>
      </c>
      <c r="AZ1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+IFERROR(BA104*C104,0),
IFERROR(AVERAGEIF(Tabela1[[#This Row],[COMPRA PADRÃO]:[COMPRA &gt;30%]],"&gt;"&amp;0,Tabela1[[#This Row],[COMPRA PADRÃO]:[COMPRA &gt;30%]]),
0))/Tabela1[[#This Row],[U/CX]],0)*Tabela1[[#This Row],[U/CX]]</f>
        <v>990</v>
      </c>
      <c r="BA104" s="19"/>
      <c r="BB104" s="19"/>
      <c r="BC104" s="5" t="s">
        <v>1436</v>
      </c>
      <c r="BD104" s="41">
        <v>15.09433962264151</v>
      </c>
      <c r="BE104" s="42">
        <v>2264.1509433962265</v>
      </c>
      <c r="BF104" s="42">
        <v>4316.9811320754716</v>
      </c>
      <c r="BG104" s="42">
        <v>3750</v>
      </c>
      <c r="BH104" s="43">
        <v>2820</v>
      </c>
    </row>
    <row r="105" spans="1:60" x14ac:dyDescent="0.2">
      <c r="A105" s="4" t="s">
        <v>115</v>
      </c>
      <c r="B105" s="4" t="s">
        <v>478</v>
      </c>
      <c r="C105" s="4">
        <v>60</v>
      </c>
      <c r="D105" s="4" t="s">
        <v>17</v>
      </c>
      <c r="E105" s="5">
        <v>1140</v>
      </c>
      <c r="F105" s="4">
        <v>1500</v>
      </c>
      <c r="G105" s="4">
        <v>600</v>
      </c>
      <c r="H105" s="4">
        <v>420</v>
      </c>
      <c r="I105" s="4">
        <v>1680</v>
      </c>
      <c r="J105" s="4">
        <v>720</v>
      </c>
      <c r="K105" s="4">
        <v>240</v>
      </c>
      <c r="L105" s="4">
        <v>660</v>
      </c>
      <c r="M105" s="4">
        <v>720</v>
      </c>
      <c r="N105" s="4">
        <v>1320</v>
      </c>
      <c r="O105" s="4">
        <v>960</v>
      </c>
      <c r="P105" s="4">
        <v>1500</v>
      </c>
      <c r="Q105" s="13">
        <v>1.1937172774869109</v>
      </c>
      <c r="R105" s="16">
        <v>1.5706806282722514</v>
      </c>
      <c r="S105" s="16">
        <v>0.62827225130890052</v>
      </c>
      <c r="T105" s="16">
        <v>0.43979057591623039</v>
      </c>
      <c r="U105" s="16">
        <v>1.7591623036649215</v>
      </c>
      <c r="V105" s="16">
        <v>0.75392670157068065</v>
      </c>
      <c r="W105" s="16">
        <v>0.2513089005235602</v>
      </c>
      <c r="X105" s="16">
        <v>0.69109947643979053</v>
      </c>
      <c r="Y105" s="16">
        <v>0.75392670157068065</v>
      </c>
      <c r="Z105" s="16">
        <v>1.3821989528795811</v>
      </c>
      <c r="AA105" s="16">
        <v>1.0052356020942408</v>
      </c>
      <c r="AB105" s="17">
        <v>1.5706806282722514</v>
      </c>
      <c r="AC105" s="15">
        <v>105477.6</v>
      </c>
      <c r="AD105" s="14">
        <v>955</v>
      </c>
      <c r="AE105" s="14">
        <v>1020</v>
      </c>
      <c r="AF105" s="5">
        <v>3</v>
      </c>
      <c r="AG105" s="6">
        <v>3720</v>
      </c>
      <c r="AH105" s="4">
        <v>2640</v>
      </c>
      <c r="AI105" s="23">
        <v>6360</v>
      </c>
      <c r="AJ105" s="4">
        <v>2400</v>
      </c>
      <c r="AK105" s="4">
        <v>1200</v>
      </c>
      <c r="AL105" s="24">
        <v>3600</v>
      </c>
      <c r="AM105" s="7">
        <v>3.8952879581151834</v>
      </c>
      <c r="AN105" s="7">
        <v>2.7643979057591621</v>
      </c>
      <c r="AO105" s="8">
        <v>2.5130890052356021</v>
      </c>
      <c r="AP105" s="9">
        <v>1.256544502617801</v>
      </c>
      <c r="AQ105" s="25">
        <v>10.429319371727749</v>
      </c>
      <c r="AR105" s="18">
        <v>3.6470588235294117</v>
      </c>
      <c r="AS105" s="7">
        <v>2.5882352941176472</v>
      </c>
      <c r="AT105" s="8">
        <v>2.3529411764705883</v>
      </c>
      <c r="AU105" s="9">
        <v>1.1764705882352942</v>
      </c>
      <c r="AV105" s="10">
        <v>9.7647058823529402</v>
      </c>
      <c r="AW105" s="22">
        <f t="shared" si="1"/>
        <v>0.97215189873417718</v>
      </c>
      <c r="AX105" s="5">
        <f>IF(OR(AND(Tabela1[[#This Row],[GRUPO | ITEM]]="PALHETAS",MID(Tabela1[[#This Row],[ITEM]],1,5)&lt;&gt;"YN-PC"),AND(Tabela1[[#This Row],[GRUPO | ITEM]]="PALHETAS",MID(Tabela1[[#This Row],[ITEM]],1,5)&lt;&gt;"YN-PF"))=TRUE,0,
IF(
ROUNDUP(
IF(
IF(D105="A",13-SUM(AM105:AP105),IF(D105="B",11-SUM(AM105:AP105),IF(D105="C",7-SUM(AM105:AP105))))
&lt;0,0,
IF(D105="A",13-SUM(AM105:AP105),IF(D105="B",11-SUM(AM105:AP105),IF(D105="C",7-SUM(AM105:AP105)))))
*AD105/C105,0)
*C105
=0,0,
ROUNDUP(
IF(
IF(D105="A",13-SUM(AM105:AP105),IF(D105="B",11-SUM(AM105:AP105),IF(D105="C",7-SUM(AM105:AP105))))
&lt;0,0,
IF(D105="A",13-SUM(AM105:AP105),IF(D105="B",11-SUM(AM105:AP105),IF(D105="C",7-SUM(AM105:AP105)))))
*AD105/C105,0)
*C105)
)</f>
        <v>600</v>
      </c>
      <c r="AY105" s="4">
        <f>IF(OR(AND(Tabela1[[#This Row],[GRUPO | ITEM]]="PALHETAS",MID(Tabela1[[#This Row],[ITEM]],1,5)&lt;&gt;"YN-PC"),AND(Tabela1[[#This Row],[GRUPO | ITEM]]="PALHETAS",MID(Tabela1[[#This Row],[ITEM]],1,5)&lt;&gt;"YN-PF"))=TRUE,0,
IF(
ROUNDUP(
IF(
IF(D105="A",13-SUM(AR105:AU105),IF(D105="B",11-SUM(AR105:AU105),IF(D105="C",7-SUM(AR105:AU105))))
&lt;0,0,
IF(D105="A",13-SUM(AR105:AU105),IF(D105="B",11-SUM(AR105:AU105),IF(D105="C",7-SUM(AR105:AU105)))))
*AE105/C105,0)
*C105
=0,0,
ROUNDUP(
IF(
IF(D105="A",13-SUM(AR105:AU105),IF(D105="B",11-SUM(AR105:AU105),IF(D105="C",7-SUM(AR105:AU105))))
&lt;0,0,
IF(D105="A",13-SUM(AR105:AU105),IF(D105="B",11-SUM(AR105:AU105),IF(D105="C",7-SUM(AR105:AU105)))))
*AE105/C105,0)
*C105)
)</f>
        <v>1260</v>
      </c>
      <c r="AZ1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+IFERROR(BA105*C105,0),
IFERROR(AVERAGEIF(Tabela1[[#This Row],[COMPRA PADRÃO]:[COMPRA &gt;30%]],"&gt;"&amp;0,Tabela1[[#This Row],[COMPRA PADRÃO]:[COMPRA &gt;30%]]),
0))/Tabela1[[#This Row],[U/CX]],0)*Tabela1[[#This Row],[U/CX]]</f>
        <v>960</v>
      </c>
      <c r="BA105" s="19"/>
      <c r="BB105" s="19"/>
      <c r="BC105" s="5" t="s">
        <v>1436</v>
      </c>
      <c r="BD105" s="41">
        <v>43.245283018867923</v>
      </c>
      <c r="BE105" s="42">
        <v>6486.7924528301883</v>
      </c>
      <c r="BF105" s="42">
        <v>8562.566037735849</v>
      </c>
      <c r="BG105" s="42">
        <v>9960</v>
      </c>
      <c r="BH105" s="43">
        <v>5100</v>
      </c>
    </row>
    <row r="106" spans="1:60" x14ac:dyDescent="0.2">
      <c r="A106" s="4" t="s">
        <v>40</v>
      </c>
      <c r="B106" s="4" t="s">
        <v>680</v>
      </c>
      <c r="C106" s="4">
        <v>40</v>
      </c>
      <c r="D106" s="4" t="s">
        <v>20</v>
      </c>
      <c r="E106" s="5">
        <v>440</v>
      </c>
      <c r="F106" s="4">
        <v>595</v>
      </c>
      <c r="G106" s="4">
        <v>380</v>
      </c>
      <c r="H106" s="4">
        <v>641</v>
      </c>
      <c r="I106" s="4">
        <v>740</v>
      </c>
      <c r="J106" s="4">
        <v>735</v>
      </c>
      <c r="K106" s="4">
        <v>40</v>
      </c>
      <c r="L106" s="4">
        <v>602</v>
      </c>
      <c r="M106" s="4">
        <v>460</v>
      </c>
      <c r="N106" s="4">
        <v>500</v>
      </c>
      <c r="O106" s="4">
        <v>550</v>
      </c>
      <c r="P106" s="4">
        <v>810</v>
      </c>
      <c r="Q106" s="13">
        <v>0.81318342830740797</v>
      </c>
      <c r="R106" s="16">
        <v>1.0996457723702449</v>
      </c>
      <c r="S106" s="16">
        <v>0.70229477899276138</v>
      </c>
      <c r="T106" s="16">
        <v>1.1846604035114738</v>
      </c>
      <c r="U106" s="16">
        <v>1.3676266748806405</v>
      </c>
      <c r="V106" s="16">
        <v>1.3583859541044201</v>
      </c>
      <c r="W106" s="16">
        <v>7.3925766209764363E-2</v>
      </c>
      <c r="X106" s="16">
        <v>1.1125827814569536</v>
      </c>
      <c r="Y106" s="16">
        <v>0.85014631141229013</v>
      </c>
      <c r="Z106" s="16">
        <v>0.92407207762205446</v>
      </c>
      <c r="AA106" s="16">
        <v>1.0164792853842599</v>
      </c>
      <c r="AB106" s="17">
        <v>1.4969967657477281</v>
      </c>
      <c r="AC106" s="15">
        <v>371807.14</v>
      </c>
      <c r="AD106" s="14">
        <v>541.08333333333337</v>
      </c>
      <c r="AE106" s="14">
        <v>586.63636363636363</v>
      </c>
      <c r="AF106" s="5">
        <v>6</v>
      </c>
      <c r="AG106" s="6">
        <v>1669</v>
      </c>
      <c r="AH106" s="4">
        <v>3400</v>
      </c>
      <c r="AI106" s="23">
        <v>5069</v>
      </c>
      <c r="AJ106" s="4">
        <v>0</v>
      </c>
      <c r="AK106" s="4">
        <v>1320</v>
      </c>
      <c r="AL106" s="24">
        <v>1320</v>
      </c>
      <c r="AM106" s="7">
        <v>3.084552595102418</v>
      </c>
      <c r="AN106" s="7">
        <v>6.2836901278299706</v>
      </c>
      <c r="AO106" s="8">
        <v>0</v>
      </c>
      <c r="AP106" s="9">
        <v>2.4395502849222237</v>
      </c>
      <c r="AQ106" s="25">
        <v>11.807793007854611</v>
      </c>
      <c r="AR106" s="18">
        <v>2.8450333178366654</v>
      </c>
      <c r="AS106" s="7">
        <v>5.795753912908725</v>
      </c>
      <c r="AT106" s="8">
        <v>0</v>
      </c>
      <c r="AU106" s="9">
        <v>2.2501162250116225</v>
      </c>
      <c r="AV106" s="10">
        <v>10.890903455757012</v>
      </c>
      <c r="AW106" s="22">
        <f t="shared" si="1"/>
        <v>1.7025507359313174</v>
      </c>
      <c r="AX106" s="5">
        <f>IF(OR(AND(Tabela1[[#This Row],[GRUPO | ITEM]]="PALHETAS",MID(Tabela1[[#This Row],[ITEM]],1,5)&lt;&gt;"YN-PC"),AND(Tabela1[[#This Row],[GRUPO | ITEM]]="PALHETAS",MID(Tabela1[[#This Row],[ITEM]],1,5)&lt;&gt;"YN-PF"))=TRUE,0,
IF(
ROUNDUP(
IF(
IF(D106="A",13-SUM(AM106:AP106),IF(D106="B",11-SUM(AM106:AP106),IF(D106="C",7-SUM(AM106:AP106))))
&lt;0,0,
IF(D106="A",13-SUM(AM106:AP106),IF(D106="B",11-SUM(AM106:AP106),IF(D106="C",7-SUM(AM106:AP106)))))
*AD106/C106,0)
*C106
=0,0,
ROUNDUP(
IF(
IF(D106="A",13-SUM(AM106:AP106),IF(D106="B",11-SUM(AM106:AP106),IF(D106="C",7-SUM(AM106:AP106))))
&lt;0,0,
IF(D106="A",13-SUM(AM106:AP106),IF(D106="B",11-SUM(AM106:AP106),IF(D106="C",7-SUM(AM106:AP106)))))
*AD106/C106,0)
*C106)
)</f>
        <v>680</v>
      </c>
      <c r="AY106" s="4">
        <f>IF(OR(AND(Tabela1[[#This Row],[GRUPO | ITEM]]="PALHETAS",MID(Tabela1[[#This Row],[ITEM]],1,5)&lt;&gt;"YN-PC"),AND(Tabela1[[#This Row],[GRUPO | ITEM]]="PALHETAS",MID(Tabela1[[#This Row],[ITEM]],1,5)&lt;&gt;"YN-PF"))=TRUE,0,
IF(
ROUNDUP(
IF(
IF(D106="A",13-SUM(AR106:AU106),IF(D106="B",11-SUM(AR106:AU106),IF(D106="C",7-SUM(AR106:AU106))))
&lt;0,0,
IF(D106="A",13-SUM(AR106:AU106),IF(D106="B",11-SUM(AR106:AU106),IF(D106="C",7-SUM(AR106:AU106)))))
*AE106/C106,0)
*C106
=0,0,
ROUNDUP(
IF(
IF(D106="A",13-SUM(AR106:AU106),IF(D106="B",11-SUM(AR106:AU106),IF(D106="C",7-SUM(AR106:AU106))))
&lt;0,0,
IF(D106="A",13-SUM(AR106:AU106),IF(D106="B",11-SUM(AR106:AU106),IF(D106="C",7-SUM(AR106:AU106)))))
*AE106/C106,0)
*C106)
)</f>
        <v>1240</v>
      </c>
      <c r="AZ1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+IFERROR(BA106*C106,0),
IFERROR(AVERAGEIF(Tabela1[[#This Row],[COMPRA PADRÃO]:[COMPRA &gt;30%]],"&gt;"&amp;0,Tabela1[[#This Row],[COMPRA PADRÃO]:[COMPRA &gt;30%]]),
0))/Tabela1[[#This Row],[U/CX]],0)*Tabela1[[#This Row],[U/CX]]</f>
        <v>960</v>
      </c>
      <c r="BA106" s="19"/>
      <c r="BB106" s="19"/>
      <c r="BC106" s="5" t="s">
        <v>1436</v>
      </c>
      <c r="BD106" s="41">
        <v>24.501886792452829</v>
      </c>
      <c r="BE106" s="42">
        <v>3675.2830188679245</v>
      </c>
      <c r="BF106" s="42">
        <v>7007.5396226415096</v>
      </c>
      <c r="BG106" s="42">
        <v>6389</v>
      </c>
      <c r="BH106" s="43">
        <v>4280</v>
      </c>
    </row>
    <row r="107" spans="1:60" x14ac:dyDescent="0.2">
      <c r="A107" s="4" t="s">
        <v>40</v>
      </c>
      <c r="B107" s="4" t="s">
        <v>694</v>
      </c>
      <c r="C107" s="4">
        <v>20</v>
      </c>
      <c r="D107" s="4" t="s">
        <v>20</v>
      </c>
      <c r="E107" s="5">
        <v>176</v>
      </c>
      <c r="F107" s="4">
        <v>208</v>
      </c>
      <c r="G107" s="4">
        <v>237</v>
      </c>
      <c r="H107" s="4">
        <v>113</v>
      </c>
      <c r="I107" s="4">
        <v>237</v>
      </c>
      <c r="J107" s="4">
        <v>175</v>
      </c>
      <c r="K107" s="4">
        <v>30</v>
      </c>
      <c r="L107" s="4">
        <v>199</v>
      </c>
      <c r="M107" s="4">
        <v>130</v>
      </c>
      <c r="N107" s="4">
        <v>82</v>
      </c>
      <c r="O107" s="4">
        <v>223</v>
      </c>
      <c r="P107" s="4">
        <v>341</v>
      </c>
      <c r="Q107" s="13">
        <v>0.98186889818688983</v>
      </c>
      <c r="R107" s="16">
        <v>1.1603905160390515</v>
      </c>
      <c r="S107" s="16">
        <v>1.3221757322175731</v>
      </c>
      <c r="T107" s="16">
        <v>0.63040446304044628</v>
      </c>
      <c r="U107" s="16">
        <v>1.3221757322175731</v>
      </c>
      <c r="V107" s="16">
        <v>0.97629009762900976</v>
      </c>
      <c r="W107" s="16">
        <v>0.16736401673640167</v>
      </c>
      <c r="X107" s="16">
        <v>1.1101813110181311</v>
      </c>
      <c r="Y107" s="16">
        <v>0.72524407252440726</v>
      </c>
      <c r="Z107" s="16">
        <v>0.45746164574616455</v>
      </c>
      <c r="AA107" s="16">
        <v>1.2440725244072524</v>
      </c>
      <c r="AB107" s="17">
        <v>1.9023709902370991</v>
      </c>
      <c r="AC107" s="15">
        <v>198437.92</v>
      </c>
      <c r="AD107" s="14">
        <v>179.25</v>
      </c>
      <c r="AE107" s="14">
        <v>192.81818181818181</v>
      </c>
      <c r="AF107" s="5">
        <v>14</v>
      </c>
      <c r="AG107" s="6">
        <v>690</v>
      </c>
      <c r="AH107" s="4">
        <v>340</v>
      </c>
      <c r="AI107" s="23">
        <v>1030</v>
      </c>
      <c r="AJ107" s="4">
        <v>0</v>
      </c>
      <c r="AK107" s="4">
        <v>520</v>
      </c>
      <c r="AL107" s="24">
        <v>520</v>
      </c>
      <c r="AM107" s="7">
        <v>3.8493723849372383</v>
      </c>
      <c r="AN107" s="7">
        <v>1.896792189679219</v>
      </c>
      <c r="AO107" s="8">
        <v>0</v>
      </c>
      <c r="AP107" s="9">
        <v>2.900976290097629</v>
      </c>
      <c r="AQ107" s="25">
        <v>8.6471408647140873</v>
      </c>
      <c r="AR107" s="18">
        <v>3.5785007072135784</v>
      </c>
      <c r="AS107" s="7">
        <v>1.7633191890617634</v>
      </c>
      <c r="AT107" s="8">
        <v>0</v>
      </c>
      <c r="AU107" s="9">
        <v>2.696841112682697</v>
      </c>
      <c r="AV107" s="10">
        <v>8.038661008958039</v>
      </c>
      <c r="AW107" s="22">
        <f t="shared" si="1"/>
        <v>4.7303158023333944</v>
      </c>
      <c r="AX107" s="5">
        <f>IF(OR(AND(Tabela1[[#This Row],[GRUPO | ITEM]]="PALHETAS",MID(Tabela1[[#This Row],[ITEM]],1,5)&lt;&gt;"YN-PC"),AND(Tabela1[[#This Row],[GRUPO | ITEM]]="PALHETAS",MID(Tabela1[[#This Row],[ITEM]],1,5)&lt;&gt;"YN-PF"))=TRUE,0,
IF(
ROUNDUP(
IF(
IF(D107="A",13-SUM(AM107:AP107),IF(D107="B",11-SUM(AM107:AP107),IF(D107="C",7-SUM(AM107:AP107))))
&lt;0,0,
IF(D107="A",13-SUM(AM107:AP107),IF(D107="B",11-SUM(AM107:AP107),IF(D107="C",7-SUM(AM107:AP107)))))
*AD107/C107,0)
*C107
=0,0,
ROUNDUP(
IF(
IF(D107="A",13-SUM(AM107:AP107),IF(D107="B",11-SUM(AM107:AP107),IF(D107="C",7-SUM(AM107:AP107))))
&lt;0,0,
IF(D107="A",13-SUM(AM107:AP107),IF(D107="B",11-SUM(AM107:AP107),IF(D107="C",7-SUM(AM107:AP107)))))
*AD107/C107,0)
*C107)
)</f>
        <v>800</v>
      </c>
      <c r="AY107" s="4">
        <f>IF(OR(AND(Tabela1[[#This Row],[GRUPO | ITEM]]="PALHETAS",MID(Tabela1[[#This Row],[ITEM]],1,5)&lt;&gt;"YN-PC"),AND(Tabela1[[#This Row],[GRUPO | ITEM]]="PALHETAS",MID(Tabela1[[#This Row],[ITEM]],1,5)&lt;&gt;"YN-PF"))=TRUE,0,
IF(
ROUNDUP(
IF(
IF(D107="A",13-SUM(AR107:AU107),IF(D107="B",11-SUM(AR107:AU107),IF(D107="C",7-SUM(AR107:AU107))))
&lt;0,0,
IF(D107="A",13-SUM(AR107:AU107),IF(D107="B",11-SUM(AR107:AU107),IF(D107="C",7-SUM(AR107:AU107)))))
*AE107/C107,0)
*C107
=0,0,
ROUNDUP(
IF(
IF(D107="A",13-SUM(AR107:AU107),IF(D107="B",11-SUM(AR107:AU107),IF(D107="C",7-SUM(AR107:AU107))))
&lt;0,0,
IF(D107="A",13-SUM(AR107:AU107),IF(D107="B",11-SUM(AR107:AU107),IF(D107="C",7-SUM(AR107:AU107)))))
*AE107/C107,0)
*C107)
)</f>
        <v>960</v>
      </c>
      <c r="AZ1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+IFERROR(BA107*C107,0),
IFERROR(AVERAGEIF(Tabela1[[#This Row],[COMPRA PADRÃO]:[COMPRA &gt;30%]],"&gt;"&amp;0,Tabela1[[#This Row],[COMPRA PADRÃO]:[COMPRA &gt;30%]]),
0))/Tabela1[[#This Row],[U/CX]],0)*Tabela1[[#This Row],[U/CX]]</f>
        <v>880</v>
      </c>
      <c r="BA107" s="19"/>
      <c r="BB107" s="19"/>
      <c r="BC107" s="5" t="s">
        <v>1436</v>
      </c>
      <c r="BD107" s="41">
        <v>8.1169811320754715</v>
      </c>
      <c r="BE107" s="42">
        <v>1217.5471698113208</v>
      </c>
      <c r="BF107" s="42">
        <v>2321.4566037735849</v>
      </c>
      <c r="BG107" s="42">
        <v>1550</v>
      </c>
      <c r="BH107" s="43">
        <v>1980</v>
      </c>
    </row>
    <row r="108" spans="1:60" x14ac:dyDescent="0.2">
      <c r="A108" s="4" t="s">
        <v>250</v>
      </c>
      <c r="B108" s="4" t="s">
        <v>427</v>
      </c>
      <c r="C108" s="4">
        <v>15</v>
      </c>
      <c r="D108" s="4" t="s">
        <v>20</v>
      </c>
      <c r="E108" s="5">
        <v>1470</v>
      </c>
      <c r="F108" s="4">
        <v>1410</v>
      </c>
      <c r="G108" s="4">
        <v>1400</v>
      </c>
      <c r="H108" s="4">
        <v>1335</v>
      </c>
      <c r="I108" s="4">
        <v>2847</v>
      </c>
      <c r="J108" s="4">
        <v>1170</v>
      </c>
      <c r="K108" s="4">
        <v>166</v>
      </c>
      <c r="L108" s="4">
        <v>1025</v>
      </c>
      <c r="M108" s="4">
        <v>495</v>
      </c>
      <c r="N108" s="4">
        <v>1347</v>
      </c>
      <c r="O108" s="4">
        <v>690</v>
      </c>
      <c r="P108" s="4">
        <v>270</v>
      </c>
      <c r="Q108" s="13">
        <v>1.2946788990825686</v>
      </c>
      <c r="R108" s="16">
        <v>1.241834862385321</v>
      </c>
      <c r="S108" s="16">
        <v>1.2330275229357797</v>
      </c>
      <c r="T108" s="16">
        <v>1.1757798165137614</v>
      </c>
      <c r="U108" s="16">
        <v>2.5074495412844033</v>
      </c>
      <c r="V108" s="16">
        <v>1.0304587155963303</v>
      </c>
      <c r="W108" s="16">
        <v>0.1462018348623853</v>
      </c>
      <c r="X108" s="16">
        <v>0.90275229357798159</v>
      </c>
      <c r="Y108" s="16">
        <v>0.43596330275229356</v>
      </c>
      <c r="Z108" s="16">
        <v>1.1863486238532108</v>
      </c>
      <c r="AA108" s="16">
        <v>0.60770642201834857</v>
      </c>
      <c r="AB108" s="17">
        <v>0.23779816513761468</v>
      </c>
      <c r="AC108" s="15">
        <v>1048178.04</v>
      </c>
      <c r="AD108" s="14">
        <v>1135.4166666666667</v>
      </c>
      <c r="AE108" s="14">
        <v>1318.9</v>
      </c>
      <c r="AF108" s="5">
        <v>6</v>
      </c>
      <c r="AG108" s="6">
        <v>2114</v>
      </c>
      <c r="AH108" s="4">
        <v>2820</v>
      </c>
      <c r="AI108" s="23">
        <v>4934</v>
      </c>
      <c r="AJ108" s="4">
        <v>8565</v>
      </c>
      <c r="AK108" s="4">
        <v>2835</v>
      </c>
      <c r="AL108" s="24">
        <v>11400</v>
      </c>
      <c r="AM108" s="7">
        <v>1.8618715596330273</v>
      </c>
      <c r="AN108" s="7">
        <v>2.4836697247706421</v>
      </c>
      <c r="AO108" s="8">
        <v>7.5434862385321093</v>
      </c>
      <c r="AP108" s="9">
        <v>2.4968807339449541</v>
      </c>
      <c r="AQ108" s="25">
        <v>14.385908256880732</v>
      </c>
      <c r="AR108" s="18">
        <v>1.6028508605656226</v>
      </c>
      <c r="AS108" s="7">
        <v>2.1381454242171505</v>
      </c>
      <c r="AT108" s="8">
        <v>6.4940480703616643</v>
      </c>
      <c r="AU108" s="9">
        <v>2.1495185381757524</v>
      </c>
      <c r="AV108" s="10">
        <v>12.38456289332019</v>
      </c>
      <c r="AW108" s="22">
        <f t="shared" si="1"/>
        <v>0.67228488581343082</v>
      </c>
      <c r="AX108" s="5">
        <f>IF(OR(AND(Tabela1[[#This Row],[GRUPO | ITEM]]="PALHETAS",MID(Tabela1[[#This Row],[ITEM]],1,5)&lt;&gt;"YN-PC"),AND(Tabela1[[#This Row],[GRUPO | ITEM]]="PALHETAS",MID(Tabela1[[#This Row],[ITEM]],1,5)&lt;&gt;"YN-PF"))=TRUE,0,
IF(
ROUNDUP(
IF(
IF(D108="A",13-SUM(AM108:AP108),IF(D108="B",11-SUM(AM108:AP108),IF(D108="C",7-SUM(AM108:AP108))))
&lt;0,0,
IF(D108="A",13-SUM(AM108:AP108),IF(D108="B",11-SUM(AM108:AP108),IF(D108="C",7-SUM(AM108:AP108)))))
*AD108/C108,0)
*C108
=0,0,
ROUNDUP(
IF(
IF(D108="A",13-SUM(AM108:AP108),IF(D108="B",11-SUM(AM108:AP108),IF(D108="C",7-SUM(AM108:AP108))))
&lt;0,0,
IF(D108="A",13-SUM(AM108:AP108),IF(D108="B",11-SUM(AM108:AP108),IF(D108="C",7-SUM(AM108:AP108)))))
*AD108/C108,0)
*C108)
)</f>
        <v>0</v>
      </c>
      <c r="AY108" s="4">
        <f>IF(OR(AND(Tabela1[[#This Row],[GRUPO | ITEM]]="PALHETAS",MID(Tabela1[[#This Row],[ITEM]],1,5)&lt;&gt;"YN-PC"),AND(Tabela1[[#This Row],[GRUPO | ITEM]]="PALHETAS",MID(Tabela1[[#This Row],[ITEM]],1,5)&lt;&gt;"YN-PF"))=TRUE,0,
IF(
ROUNDUP(
IF(
IF(D108="A",13-SUM(AR108:AU108),IF(D108="B",11-SUM(AR108:AU108),IF(D108="C",7-SUM(AR108:AU108))))
&lt;0,0,
IF(D108="A",13-SUM(AR108:AU108),IF(D108="B",11-SUM(AR108:AU108),IF(D108="C",7-SUM(AR108:AU108)))))
*AE108/C108,0)
*C108
=0,0,
ROUNDUP(
IF(
IF(D108="A",13-SUM(AR108:AU108),IF(D108="B",11-SUM(AR108:AU108),IF(D108="C",7-SUM(AR108:AU108))))
&lt;0,0,
IF(D108="A",13-SUM(AR108:AU108),IF(D108="B",11-SUM(AR108:AU108),IF(D108="C",7-SUM(AR108:AU108)))))
*AE108/C108,0)
*C108)
)</f>
        <v>825</v>
      </c>
      <c r="AZ1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+IFERROR(BA108*C108,0),
IFERROR(AVERAGEIF(Tabela1[[#This Row],[COMPRA PADRÃO]:[COMPRA &gt;30%]],"&gt;"&amp;0,Tabela1[[#This Row],[COMPRA PADRÃO]:[COMPRA &gt;30%]]),
0))/Tabela1[[#This Row],[U/CX]],0)*Tabela1[[#This Row],[U/CX]]</f>
        <v>825</v>
      </c>
      <c r="BA108" s="19"/>
      <c r="BB108" s="19"/>
      <c r="BC108" s="5" t="s">
        <v>1436</v>
      </c>
      <c r="BD108" s="41">
        <v>51.415094339622641</v>
      </c>
      <c r="BE108" s="42">
        <v>7712.2641509433961</v>
      </c>
      <c r="BF108" s="42">
        <v>14704.716981132075</v>
      </c>
      <c r="BG108" s="42">
        <v>16334</v>
      </c>
      <c r="BH108" s="43">
        <v>6090</v>
      </c>
    </row>
    <row r="109" spans="1:60" x14ac:dyDescent="0.2">
      <c r="A109" s="4" t="s">
        <v>264</v>
      </c>
      <c r="B109" s="4" t="s">
        <v>1309</v>
      </c>
      <c r="C109" s="4">
        <v>50</v>
      </c>
      <c r="D109" s="4" t="s">
        <v>83</v>
      </c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>
        <v>100</v>
      </c>
      <c r="P109" s="4">
        <v>499</v>
      </c>
      <c r="Q109" s="13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0.333889816360601</v>
      </c>
      <c r="AB109" s="17">
        <v>1.666110183639399</v>
      </c>
      <c r="AC109" s="15">
        <v>24902.55</v>
      </c>
      <c r="AD109" s="14">
        <v>299.5</v>
      </c>
      <c r="AE109" s="14">
        <v>299.5</v>
      </c>
      <c r="AF109" s="5">
        <v>0</v>
      </c>
      <c r="AG109" s="6">
        <v>344</v>
      </c>
      <c r="AH109" s="4">
        <v>0</v>
      </c>
      <c r="AI109" s="23">
        <v>344</v>
      </c>
      <c r="AJ109" s="4">
        <v>0</v>
      </c>
      <c r="AK109" s="4">
        <v>1000</v>
      </c>
      <c r="AL109" s="24">
        <v>1000</v>
      </c>
      <c r="AM109" s="7">
        <v>1.1485809682804675</v>
      </c>
      <c r="AN109" s="7">
        <v>0</v>
      </c>
      <c r="AO109" s="8">
        <v>0</v>
      </c>
      <c r="AP109" s="9">
        <v>3.33889816360601</v>
      </c>
      <c r="AQ109" s="25">
        <v>4.4874791318864773</v>
      </c>
      <c r="AR109" s="18">
        <v>1.1485809682804675</v>
      </c>
      <c r="AS109" s="7">
        <v>0</v>
      </c>
      <c r="AT109" s="8">
        <v>0</v>
      </c>
      <c r="AU109" s="9">
        <v>3.33889816360601</v>
      </c>
      <c r="AV109" s="10">
        <v>4.4874791318864773</v>
      </c>
      <c r="AW109" s="22">
        <f t="shared" si="1"/>
        <v>3.33889816360601</v>
      </c>
      <c r="AX109" s="5">
        <f>IF(OR(AND(Tabela1[[#This Row],[GRUPO | ITEM]]="PALHETAS",MID(Tabela1[[#This Row],[ITEM]],1,5)&lt;&gt;"YN-PC"),AND(Tabela1[[#This Row],[GRUPO | ITEM]]="PALHETAS",MID(Tabela1[[#This Row],[ITEM]],1,5)&lt;&gt;"YN-PF"))=TRUE,0,
IF(
ROUNDUP(
IF(
IF(D109="A",13-SUM(AM109:AP109),IF(D109="B",11-SUM(AM109:AP109),IF(D109="C",7-SUM(AM109:AP109))))
&lt;0,0,
IF(D109="A",13-SUM(AM109:AP109),IF(D109="B",11-SUM(AM109:AP109),IF(D109="C",7-SUM(AM109:AP109)))))
*AD109/C109,0)
*C109
=0,0,
ROUNDUP(
IF(
IF(D109="A",13-SUM(AM109:AP109),IF(D109="B",11-SUM(AM109:AP109),IF(D109="C",7-SUM(AM109:AP109))))
&lt;0,0,
IF(D109="A",13-SUM(AM109:AP109),IF(D109="B",11-SUM(AM109:AP109),IF(D109="C",7-SUM(AM109:AP109)))))
*AD109/C109,0)
*C109)
)</f>
        <v>800</v>
      </c>
      <c r="AY109" s="4">
        <f>IF(OR(AND(Tabela1[[#This Row],[GRUPO | ITEM]]="PALHETAS",MID(Tabela1[[#This Row],[ITEM]],1,5)&lt;&gt;"YN-PC"),AND(Tabela1[[#This Row],[GRUPO | ITEM]]="PALHETAS",MID(Tabela1[[#This Row],[ITEM]],1,5)&lt;&gt;"YN-PF"))=TRUE,0,
IF(
ROUNDUP(
IF(
IF(D109="A",13-SUM(AR109:AU109),IF(D109="B",11-SUM(AR109:AU109),IF(D109="C",7-SUM(AR109:AU109))))
&lt;0,0,
IF(D109="A",13-SUM(AR109:AU109),IF(D109="B",11-SUM(AR109:AU109),IF(D109="C",7-SUM(AR109:AU109)))))
*AE109/C109,0)
*C109
=0,0,
ROUNDUP(
IF(
IF(D109="A",13-SUM(AR109:AU109),IF(D109="B",11-SUM(AR109:AU109),IF(D109="C",7-SUM(AR109:AU109))))
&lt;0,0,
IF(D109="A",13-SUM(AR109:AU109),IF(D109="B",11-SUM(AR109:AU109),IF(D109="C",7-SUM(AR109:AU109)))))
*AE109/C109,0)
*C109)
)</f>
        <v>800</v>
      </c>
      <c r="AZ1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+IFERROR(BA109*C109,0),
IFERROR(AVERAGEIF(Tabela1[[#This Row],[COMPRA PADRÃO]:[COMPRA &gt;30%]],"&gt;"&amp;0,Tabela1[[#This Row],[COMPRA PADRÃO]:[COMPRA &gt;30%]]),
0))/Tabela1[[#This Row],[U/CX]],0)*Tabela1[[#This Row],[U/CX]]</f>
        <v>1000</v>
      </c>
      <c r="BA109" s="19">
        <v>4</v>
      </c>
      <c r="BB109" s="19"/>
      <c r="BC109" s="5" t="s">
        <v>1436</v>
      </c>
      <c r="BD109" s="41">
        <v>2.2603773584905662</v>
      </c>
      <c r="BE109" s="42">
        <v>339.05660377358492</v>
      </c>
      <c r="BF109" s="42">
        <v>149.18490566037738</v>
      </c>
      <c r="BG109" s="42">
        <v>1344</v>
      </c>
      <c r="BH109" s="43">
        <v>0</v>
      </c>
    </row>
    <row r="110" spans="1:60" x14ac:dyDescent="0.2">
      <c r="A110" s="4" t="s">
        <v>40</v>
      </c>
      <c r="B110" s="4" t="s">
        <v>717</v>
      </c>
      <c r="C110" s="4">
        <v>200</v>
      </c>
      <c r="D110" s="4" t="s">
        <v>17</v>
      </c>
      <c r="E110" s="5">
        <v>600</v>
      </c>
      <c r="F110" s="4">
        <v>1600</v>
      </c>
      <c r="G110" s="4">
        <v>1100</v>
      </c>
      <c r="H110" s="4">
        <v>1700</v>
      </c>
      <c r="I110" s="4">
        <v>900</v>
      </c>
      <c r="J110" s="4">
        <v>1200</v>
      </c>
      <c r="K110" s="4">
        <v>300</v>
      </c>
      <c r="L110" s="4">
        <v>1200</v>
      </c>
      <c r="M110" s="4">
        <v>500</v>
      </c>
      <c r="N110" s="4">
        <v>400</v>
      </c>
      <c r="O110" s="4">
        <v>500</v>
      </c>
      <c r="P110" s="4">
        <v>900</v>
      </c>
      <c r="Q110" s="13">
        <v>0.66055045871559626</v>
      </c>
      <c r="R110" s="16">
        <v>1.7614678899082568</v>
      </c>
      <c r="S110" s="16">
        <v>1.2110091743119265</v>
      </c>
      <c r="T110" s="16">
        <v>1.8715596330275228</v>
      </c>
      <c r="U110" s="16">
        <v>0.99082568807339444</v>
      </c>
      <c r="V110" s="16">
        <v>1.3211009174311925</v>
      </c>
      <c r="W110" s="16">
        <v>0.33027522935779813</v>
      </c>
      <c r="X110" s="16">
        <v>1.3211009174311925</v>
      </c>
      <c r="Y110" s="16">
        <v>0.55045871559633031</v>
      </c>
      <c r="Z110" s="16">
        <v>0.44036697247706419</v>
      </c>
      <c r="AA110" s="16">
        <v>0.55045871559633031</v>
      </c>
      <c r="AB110" s="17">
        <v>0.99082568807339444</v>
      </c>
      <c r="AC110" s="15">
        <v>35609.5</v>
      </c>
      <c r="AD110" s="14">
        <v>908.33333333333337</v>
      </c>
      <c r="AE110" s="14">
        <v>908.33333333333337</v>
      </c>
      <c r="AF110" s="5">
        <v>1</v>
      </c>
      <c r="AG110" s="6">
        <v>9142</v>
      </c>
      <c r="AH110" s="4">
        <v>0</v>
      </c>
      <c r="AI110" s="23">
        <v>9142</v>
      </c>
      <c r="AJ110" s="4">
        <v>0</v>
      </c>
      <c r="AK110" s="4">
        <v>200</v>
      </c>
      <c r="AL110" s="24">
        <v>200</v>
      </c>
      <c r="AM110" s="7">
        <v>10.064587155963302</v>
      </c>
      <c r="AN110" s="7">
        <v>0</v>
      </c>
      <c r="AO110" s="8">
        <v>0</v>
      </c>
      <c r="AP110" s="9">
        <v>0.22018348623853209</v>
      </c>
      <c r="AQ110" s="25">
        <v>10.284770642201835</v>
      </c>
      <c r="AR110" s="18">
        <v>10.064587155963302</v>
      </c>
      <c r="AS110" s="7">
        <v>0</v>
      </c>
      <c r="AT110" s="8">
        <v>0</v>
      </c>
      <c r="AU110" s="9">
        <v>0.22018348623853209</v>
      </c>
      <c r="AV110" s="10">
        <v>10.284770642201835</v>
      </c>
      <c r="AW110" s="22">
        <f t="shared" si="1"/>
        <v>0.88073394495412838</v>
      </c>
      <c r="AX110" s="5">
        <f>IF(OR(AND(Tabela1[[#This Row],[GRUPO | ITEM]]="PALHETAS",MID(Tabela1[[#This Row],[ITEM]],1,5)&lt;&gt;"YN-PC"),AND(Tabela1[[#This Row],[GRUPO | ITEM]]="PALHETAS",MID(Tabela1[[#This Row],[ITEM]],1,5)&lt;&gt;"YN-PF"))=TRUE,0,
IF(
ROUNDUP(
IF(
IF(D110="A",13-SUM(AM110:AP110),IF(D110="B",11-SUM(AM110:AP110),IF(D110="C",7-SUM(AM110:AP110))))
&lt;0,0,
IF(D110="A",13-SUM(AM110:AP110),IF(D110="B",11-SUM(AM110:AP110),IF(D110="C",7-SUM(AM110:AP110)))))
*AD110/C110,0)
*C110
=0,0,
ROUNDUP(
IF(
IF(D110="A",13-SUM(AM110:AP110),IF(D110="B",11-SUM(AM110:AP110),IF(D110="C",7-SUM(AM110:AP110))))
&lt;0,0,
IF(D110="A",13-SUM(AM110:AP110),IF(D110="B",11-SUM(AM110:AP110),IF(D110="C",7-SUM(AM110:AP110)))))
*AD110/C110,0)
*C110)
)</f>
        <v>800</v>
      </c>
      <c r="AY110" s="4">
        <f>IF(OR(AND(Tabela1[[#This Row],[GRUPO | ITEM]]="PALHETAS",MID(Tabela1[[#This Row],[ITEM]],1,5)&lt;&gt;"YN-PC"),AND(Tabela1[[#This Row],[GRUPO | ITEM]]="PALHETAS",MID(Tabela1[[#This Row],[ITEM]],1,5)&lt;&gt;"YN-PF"))=TRUE,0,
IF(
ROUNDUP(
IF(
IF(D110="A",13-SUM(AR110:AU110),IF(D110="B",11-SUM(AR110:AU110),IF(D110="C",7-SUM(AR110:AU110))))
&lt;0,0,
IF(D110="A",13-SUM(AR110:AU110),IF(D110="B",11-SUM(AR110:AU110),IF(D110="C",7-SUM(AR110:AU110)))))
*AE110/C110,0)
*C110
=0,0,
ROUNDUP(
IF(
IF(D110="A",13-SUM(AR110:AU110),IF(D110="B",11-SUM(AR110:AU110),IF(D110="C",7-SUM(AR110:AU110))))
&lt;0,0,
IF(D110="A",13-SUM(AR110:AU110),IF(D110="B",11-SUM(AR110:AU110),IF(D110="C",7-SUM(AR110:AU110)))))
*AE110/C110,0)
*C110)
)</f>
        <v>800</v>
      </c>
      <c r="AZ1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+IFERROR(BA110*C110,0),
IFERROR(AVERAGEIF(Tabela1[[#This Row],[COMPRA PADRÃO]:[COMPRA &gt;30%]],"&gt;"&amp;0,Tabela1[[#This Row],[COMPRA PADRÃO]:[COMPRA &gt;30%]]),
0))/Tabela1[[#This Row],[U/CX]],0)*Tabela1[[#This Row],[U/CX]]</f>
        <v>800</v>
      </c>
      <c r="BA110" s="19"/>
      <c r="BB110" s="19"/>
      <c r="BC110" s="5" t="s">
        <v>1436</v>
      </c>
      <c r="BD110" s="41">
        <v>41.132075471698116</v>
      </c>
      <c r="BE110" s="42">
        <v>6169.8113207547176</v>
      </c>
      <c r="BF110" s="42">
        <v>8144.1509433962265</v>
      </c>
      <c r="BG110" s="42">
        <v>9342</v>
      </c>
      <c r="BH110" s="43">
        <v>5000</v>
      </c>
    </row>
    <row r="111" spans="1:60" x14ac:dyDescent="0.2">
      <c r="A111" s="4" t="s">
        <v>40</v>
      </c>
      <c r="B111" s="4" t="s">
        <v>722</v>
      </c>
      <c r="C111" s="4">
        <v>200</v>
      </c>
      <c r="D111" s="4" t="s">
        <v>83</v>
      </c>
      <c r="E111" s="5"/>
      <c r="F111" s="4"/>
      <c r="G111" s="4">
        <v>1620</v>
      </c>
      <c r="H111" s="4">
        <v>700</v>
      </c>
      <c r="I111" s="4">
        <v>800</v>
      </c>
      <c r="J111" s="4">
        <v>1350</v>
      </c>
      <c r="K111" s="4">
        <v>100</v>
      </c>
      <c r="L111" s="4">
        <v>500</v>
      </c>
      <c r="M111" s="4">
        <v>620</v>
      </c>
      <c r="N111" s="4">
        <v>850</v>
      </c>
      <c r="O111" s="4">
        <v>2900</v>
      </c>
      <c r="P111" s="4">
        <v>700</v>
      </c>
      <c r="Q111" s="13">
        <v>0</v>
      </c>
      <c r="R111" s="16">
        <v>0</v>
      </c>
      <c r="S111" s="16">
        <v>1.5976331360946745</v>
      </c>
      <c r="T111" s="16">
        <v>0.69033530571992108</v>
      </c>
      <c r="U111" s="16">
        <v>0.78895463510848129</v>
      </c>
      <c r="V111" s="16">
        <v>1.331360946745562</v>
      </c>
      <c r="W111" s="16">
        <v>9.8619329388560162E-2</v>
      </c>
      <c r="X111" s="16">
        <v>0.49309664694280081</v>
      </c>
      <c r="Y111" s="16">
        <v>0.61143984220907299</v>
      </c>
      <c r="Z111" s="16">
        <v>0.83826429980276129</v>
      </c>
      <c r="AA111" s="16">
        <v>2.8599605522682445</v>
      </c>
      <c r="AB111" s="17">
        <v>0.69033530571992108</v>
      </c>
      <c r="AC111" s="15">
        <v>22913.3</v>
      </c>
      <c r="AD111" s="14">
        <v>1014</v>
      </c>
      <c r="AE111" s="14">
        <v>1115.5555555555557</v>
      </c>
      <c r="AF111" s="5">
        <v>2</v>
      </c>
      <c r="AG111" s="6">
        <v>4357</v>
      </c>
      <c r="AH111" s="4">
        <v>0</v>
      </c>
      <c r="AI111" s="23">
        <v>4357</v>
      </c>
      <c r="AJ111" s="4">
        <v>0</v>
      </c>
      <c r="AK111" s="4">
        <v>2400</v>
      </c>
      <c r="AL111" s="24">
        <v>2400</v>
      </c>
      <c r="AM111" s="7">
        <v>4.2968441814595657</v>
      </c>
      <c r="AN111" s="7">
        <v>0</v>
      </c>
      <c r="AO111" s="8">
        <v>0</v>
      </c>
      <c r="AP111" s="9">
        <v>2.3668639053254439</v>
      </c>
      <c r="AQ111" s="25">
        <v>6.6637080867850091</v>
      </c>
      <c r="AR111" s="18">
        <v>3.9056772908366528</v>
      </c>
      <c r="AS111" s="7">
        <v>0</v>
      </c>
      <c r="AT111" s="8">
        <v>0</v>
      </c>
      <c r="AU111" s="9">
        <v>2.1513944223107568</v>
      </c>
      <c r="AV111" s="10">
        <v>6.0570717131474101</v>
      </c>
      <c r="AW111" s="22">
        <f t="shared" si="1"/>
        <v>0.75133048106021072</v>
      </c>
      <c r="AX111" s="5">
        <f>IF(OR(AND(Tabela1[[#This Row],[GRUPO | ITEM]]="PALHETAS",MID(Tabela1[[#This Row],[ITEM]],1,5)&lt;&gt;"YN-PC"),AND(Tabela1[[#This Row],[GRUPO | ITEM]]="PALHETAS",MID(Tabela1[[#This Row],[ITEM]],1,5)&lt;&gt;"YN-PF"))=TRUE,0,
IF(
ROUNDUP(
IF(
IF(D111="A",13-SUM(AM111:AP111),IF(D111="B",11-SUM(AM111:AP111),IF(D111="C",7-SUM(AM111:AP111))))
&lt;0,0,
IF(D111="A",13-SUM(AM111:AP111),IF(D111="B",11-SUM(AM111:AP111),IF(D111="C",7-SUM(AM111:AP111)))))
*AD111/C111,0)
*C111
=0,0,
ROUNDUP(
IF(
IF(D111="A",13-SUM(AM111:AP111),IF(D111="B",11-SUM(AM111:AP111),IF(D111="C",7-SUM(AM111:AP111))))
&lt;0,0,
IF(D111="A",13-SUM(AM111:AP111),IF(D111="B",11-SUM(AM111:AP111),IF(D111="C",7-SUM(AM111:AP111)))))
*AD111/C111,0)
*C111)
)</f>
        <v>400</v>
      </c>
      <c r="AY111" s="4">
        <f>IF(OR(AND(Tabela1[[#This Row],[GRUPO | ITEM]]="PALHETAS",MID(Tabela1[[#This Row],[ITEM]],1,5)&lt;&gt;"YN-PC"),AND(Tabela1[[#This Row],[GRUPO | ITEM]]="PALHETAS",MID(Tabela1[[#This Row],[ITEM]],1,5)&lt;&gt;"YN-PF"))=TRUE,0,
IF(
ROUNDUP(
IF(
IF(D111="A",13-SUM(AR111:AU111),IF(D111="B",11-SUM(AR111:AU111),IF(D111="C",7-SUM(AR111:AU111))))
&lt;0,0,
IF(D111="A",13-SUM(AR111:AU111),IF(D111="B",11-SUM(AR111:AU111),IF(D111="C",7-SUM(AR111:AU111)))))
*AE111/C111,0)
*C111
=0,0,
ROUNDUP(
IF(
IF(D111="A",13-SUM(AR111:AU111),IF(D111="B",11-SUM(AR111:AU111),IF(D111="C",7-SUM(AR111:AU111))))
&lt;0,0,
IF(D111="A",13-SUM(AR111:AU111),IF(D111="B",11-SUM(AR111:AU111),IF(D111="C",7-SUM(AR111:AU111)))))
*AE111/C111,0)
*C111)
)</f>
        <v>1200</v>
      </c>
      <c r="AZ1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+IFERROR(BA111*C111,0),
IFERROR(AVERAGEIF(Tabela1[[#This Row],[COMPRA PADRÃO]:[COMPRA &gt;30%]],"&gt;"&amp;0,Tabela1[[#This Row],[COMPRA PADRÃO]:[COMPRA &gt;30%]]),
0))/Tabela1[[#This Row],[U/CX]],0)*Tabela1[[#This Row],[U/CX]]</f>
        <v>800</v>
      </c>
      <c r="BA111" s="33"/>
      <c r="BB111" s="33"/>
      <c r="BC111" s="5" t="s">
        <v>1436</v>
      </c>
      <c r="BD111" s="41">
        <v>38.264150943396224</v>
      </c>
      <c r="BE111" s="42">
        <v>5739.6226415094334</v>
      </c>
      <c r="BF111" s="42">
        <v>2525.433962264151</v>
      </c>
      <c r="BG111" s="42">
        <v>6757</v>
      </c>
      <c r="BH111" s="43">
        <v>1600</v>
      </c>
    </row>
    <row r="112" spans="1:60" x14ac:dyDescent="0.2">
      <c r="A112" s="4" t="s">
        <v>169</v>
      </c>
      <c r="B112" s="4" t="s">
        <v>1023</v>
      </c>
      <c r="C112" s="4">
        <v>100</v>
      </c>
      <c r="D112" s="4" t="s">
        <v>17</v>
      </c>
      <c r="E112" s="5">
        <v>500</v>
      </c>
      <c r="F112" s="4">
        <v>400</v>
      </c>
      <c r="G112" s="4">
        <v>400</v>
      </c>
      <c r="H112" s="4">
        <v>400</v>
      </c>
      <c r="I112" s="4">
        <v>500</v>
      </c>
      <c r="J112" s="4">
        <v>800</v>
      </c>
      <c r="K112" s="4">
        <v>100</v>
      </c>
      <c r="L112" s="4">
        <v>400</v>
      </c>
      <c r="M112" s="4">
        <v>200</v>
      </c>
      <c r="N112" s="4">
        <v>200</v>
      </c>
      <c r="O112" s="4">
        <v>700</v>
      </c>
      <c r="P112" s="4">
        <v>850</v>
      </c>
      <c r="Q112" s="13">
        <v>1.1009174311926606</v>
      </c>
      <c r="R112" s="16">
        <v>0.88073394495412838</v>
      </c>
      <c r="S112" s="16">
        <v>0.88073394495412838</v>
      </c>
      <c r="T112" s="16">
        <v>0.88073394495412838</v>
      </c>
      <c r="U112" s="16">
        <v>1.1009174311926606</v>
      </c>
      <c r="V112" s="16">
        <v>1.7614678899082568</v>
      </c>
      <c r="W112" s="16">
        <v>0.22018348623853209</v>
      </c>
      <c r="X112" s="16">
        <v>0.88073394495412838</v>
      </c>
      <c r="Y112" s="16">
        <v>0.44036697247706419</v>
      </c>
      <c r="Z112" s="16">
        <v>0.44036697247706419</v>
      </c>
      <c r="AA112" s="16">
        <v>1.5412844036697246</v>
      </c>
      <c r="AB112" s="17">
        <v>1.8715596330275228</v>
      </c>
      <c r="AC112" s="15">
        <v>49541</v>
      </c>
      <c r="AD112" s="14">
        <v>454.16666666666669</v>
      </c>
      <c r="AE112" s="14">
        <v>486.36363636363637</v>
      </c>
      <c r="AF112" s="5">
        <v>4</v>
      </c>
      <c r="AG112" s="6">
        <v>1600</v>
      </c>
      <c r="AH112" s="4">
        <v>1200</v>
      </c>
      <c r="AI112" s="23">
        <v>2800</v>
      </c>
      <c r="AJ112" s="4">
        <v>800</v>
      </c>
      <c r="AK112" s="4">
        <v>800</v>
      </c>
      <c r="AL112" s="24">
        <v>1600</v>
      </c>
      <c r="AM112" s="7">
        <v>3.5229357798165135</v>
      </c>
      <c r="AN112" s="7">
        <v>2.642201834862385</v>
      </c>
      <c r="AO112" s="8">
        <v>1.7614678899082568</v>
      </c>
      <c r="AP112" s="9">
        <v>1.7614678899082568</v>
      </c>
      <c r="AQ112" s="25">
        <v>9.6880733944954116</v>
      </c>
      <c r="AR112" s="18">
        <v>3.2897196261682242</v>
      </c>
      <c r="AS112" s="7">
        <v>2.4672897196261681</v>
      </c>
      <c r="AT112" s="8">
        <v>1.6448598130841121</v>
      </c>
      <c r="AU112" s="9">
        <v>1.6448598130841121</v>
      </c>
      <c r="AV112" s="10">
        <v>9.0467289719626169</v>
      </c>
      <c r="AW112" s="22">
        <f t="shared" si="1"/>
        <v>1.7011679420056385</v>
      </c>
      <c r="AX112" s="5">
        <f>IF(OR(AND(Tabela1[[#This Row],[GRUPO | ITEM]]="PALHETAS",MID(Tabela1[[#This Row],[ITEM]],1,5)&lt;&gt;"YN-PC"),AND(Tabela1[[#This Row],[GRUPO | ITEM]]="PALHETAS",MID(Tabela1[[#This Row],[ITEM]],1,5)&lt;&gt;"YN-PF"))=TRUE,0,
IF(
ROUNDUP(
IF(
IF(D112="A",13-SUM(AM112:AP112),IF(D112="B",11-SUM(AM112:AP112),IF(D112="C",7-SUM(AM112:AP112))))
&lt;0,0,
IF(D112="A",13-SUM(AM112:AP112),IF(D112="B",11-SUM(AM112:AP112),IF(D112="C",7-SUM(AM112:AP112)))))
*AD112/C112,0)
*C112
=0,0,
ROUNDUP(
IF(
IF(D112="A",13-SUM(AM112:AP112),IF(D112="B",11-SUM(AM112:AP112),IF(D112="C",7-SUM(AM112:AP112))))
&lt;0,0,
IF(D112="A",13-SUM(AM112:AP112),IF(D112="B",11-SUM(AM112:AP112),IF(D112="C",7-SUM(AM112:AP112)))))
*AD112/C112,0)
*C112)
)</f>
        <v>600</v>
      </c>
      <c r="AY112" s="4">
        <f>IF(OR(AND(Tabela1[[#This Row],[GRUPO | ITEM]]="PALHETAS",MID(Tabela1[[#This Row],[ITEM]],1,5)&lt;&gt;"YN-PC"),AND(Tabela1[[#This Row],[GRUPO | ITEM]]="PALHETAS",MID(Tabela1[[#This Row],[ITEM]],1,5)&lt;&gt;"YN-PF"))=TRUE,0,
IF(
ROUNDUP(
IF(
IF(D112="A",13-SUM(AR112:AU112),IF(D112="B",11-SUM(AR112:AU112),IF(D112="C",7-SUM(AR112:AU112))))
&lt;0,0,
IF(D112="A",13-SUM(AR112:AU112),IF(D112="B",11-SUM(AR112:AU112),IF(D112="C",7-SUM(AR112:AU112)))))
*AE112/C112,0)
*C112
=0,0,
ROUNDUP(
IF(
IF(D112="A",13-SUM(AR112:AU112),IF(D112="B",11-SUM(AR112:AU112),IF(D112="C",7-SUM(AR112:AU112))))
&lt;0,0,
IF(D112="A",13-SUM(AR112:AU112),IF(D112="B",11-SUM(AR112:AU112),IF(D112="C",7-SUM(AR112:AU112)))))
*AE112/C112,0)
*C112)
)</f>
        <v>1000</v>
      </c>
      <c r="AZ1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+IFERROR(BA112*C112,0),
IFERROR(AVERAGEIF(Tabela1[[#This Row],[COMPRA PADRÃO]:[COMPRA &gt;30%]],"&gt;"&amp;0,Tabela1[[#This Row],[COMPRA PADRÃO]:[COMPRA &gt;30%]]),
0))/Tabela1[[#This Row],[U/CX]],0)*Tabela1[[#This Row],[U/CX]]</f>
        <v>800</v>
      </c>
      <c r="BA112" s="19"/>
      <c r="BB112" s="19"/>
      <c r="BC112" s="5" t="s">
        <v>1436</v>
      </c>
      <c r="BD112" s="41">
        <v>20.566037735849058</v>
      </c>
      <c r="BE112" s="42">
        <v>3084.9056603773588</v>
      </c>
      <c r="BF112" s="42">
        <v>4072.0754716981132</v>
      </c>
      <c r="BG112" s="42">
        <v>4400</v>
      </c>
      <c r="BH112" s="43">
        <v>2800</v>
      </c>
    </row>
    <row r="113" spans="1:60" x14ac:dyDescent="0.2">
      <c r="A113" s="4" t="s">
        <v>199</v>
      </c>
      <c r="B113" s="4" t="s">
        <v>326</v>
      </c>
      <c r="C113" s="4">
        <v>15</v>
      </c>
      <c r="D113" s="4" t="s">
        <v>20</v>
      </c>
      <c r="E113" s="5">
        <v>1230</v>
      </c>
      <c r="F113" s="4">
        <v>1770</v>
      </c>
      <c r="G113" s="4">
        <v>1200</v>
      </c>
      <c r="H113" s="4">
        <v>915</v>
      </c>
      <c r="I113" s="4">
        <v>1770</v>
      </c>
      <c r="J113" s="4">
        <v>1485</v>
      </c>
      <c r="K113" s="4">
        <v>480</v>
      </c>
      <c r="L113" s="4">
        <v>1200</v>
      </c>
      <c r="M113" s="4">
        <v>900</v>
      </c>
      <c r="N113" s="4">
        <v>720</v>
      </c>
      <c r="O113" s="4">
        <v>1020</v>
      </c>
      <c r="P113" s="4">
        <v>1080</v>
      </c>
      <c r="Q113" s="13">
        <v>1.0718954248366013</v>
      </c>
      <c r="R113" s="16">
        <v>1.542483660130719</v>
      </c>
      <c r="S113" s="16">
        <v>1.0457516339869282</v>
      </c>
      <c r="T113" s="16">
        <v>0.79738562091503273</v>
      </c>
      <c r="U113" s="16">
        <v>1.542483660130719</v>
      </c>
      <c r="V113" s="16">
        <v>1.2941176470588236</v>
      </c>
      <c r="W113" s="16">
        <v>0.41830065359477125</v>
      </c>
      <c r="X113" s="16">
        <v>1.0457516339869282</v>
      </c>
      <c r="Y113" s="16">
        <v>0.78431372549019607</v>
      </c>
      <c r="Z113" s="16">
        <v>0.62745098039215685</v>
      </c>
      <c r="AA113" s="16">
        <v>0.88888888888888884</v>
      </c>
      <c r="AB113" s="17">
        <v>0.94117647058823528</v>
      </c>
      <c r="AC113" s="15">
        <v>201667.65</v>
      </c>
      <c r="AD113" s="14">
        <v>1147.5</v>
      </c>
      <c r="AE113" s="14">
        <v>1147.5</v>
      </c>
      <c r="AF113" s="5">
        <v>4</v>
      </c>
      <c r="AG113" s="6">
        <v>3915</v>
      </c>
      <c r="AH113" s="4">
        <v>4290</v>
      </c>
      <c r="AI113" s="23">
        <v>8205</v>
      </c>
      <c r="AJ113" s="4">
        <v>3285</v>
      </c>
      <c r="AK113" s="4">
        <v>2640</v>
      </c>
      <c r="AL113" s="24">
        <v>5925</v>
      </c>
      <c r="AM113" s="7">
        <v>3.4117647058823528</v>
      </c>
      <c r="AN113" s="7">
        <v>3.738562091503268</v>
      </c>
      <c r="AO113" s="8">
        <v>2.8627450980392157</v>
      </c>
      <c r="AP113" s="9">
        <v>2.3006535947712417</v>
      </c>
      <c r="AQ113" s="25">
        <v>12.313725490196077</v>
      </c>
      <c r="AR113" s="18">
        <v>3.4117647058823528</v>
      </c>
      <c r="AS113" s="7">
        <v>3.738562091503268</v>
      </c>
      <c r="AT113" s="8">
        <v>2.8627450980392157</v>
      </c>
      <c r="AU113" s="9">
        <v>2.3006535947712417</v>
      </c>
      <c r="AV113" s="10">
        <v>12.313725490196077</v>
      </c>
      <c r="AW113" s="22">
        <f t="shared" si="1"/>
        <v>0.69281045751633985</v>
      </c>
      <c r="AX113" s="5">
        <f>IF(OR(AND(Tabela1[[#This Row],[GRUPO | ITEM]]="PALHETAS",MID(Tabela1[[#This Row],[ITEM]],1,5)&lt;&gt;"YN-PC"),AND(Tabela1[[#This Row],[GRUPO | ITEM]]="PALHETAS",MID(Tabela1[[#This Row],[ITEM]],1,5)&lt;&gt;"YN-PF"))=TRUE,0,
IF(
ROUNDUP(
IF(
IF(D113="A",13-SUM(AM113:AP113),IF(D113="B",11-SUM(AM113:AP113),IF(D113="C",7-SUM(AM113:AP113))))
&lt;0,0,
IF(D113="A",13-SUM(AM113:AP113),IF(D113="B",11-SUM(AM113:AP113),IF(D113="C",7-SUM(AM113:AP113)))))
*AD113/C113,0)
*C113
=0,0,
ROUNDUP(
IF(
IF(D113="A",13-SUM(AM113:AP113),IF(D113="B",11-SUM(AM113:AP113),IF(D113="C",7-SUM(AM113:AP113))))
&lt;0,0,
IF(D113="A",13-SUM(AM113:AP113),IF(D113="B",11-SUM(AM113:AP113),IF(D113="C",7-SUM(AM113:AP113)))))
*AD113/C113,0)
*C113)
)</f>
        <v>795</v>
      </c>
      <c r="AY113" s="4">
        <f>IF(OR(AND(Tabela1[[#This Row],[GRUPO | ITEM]]="PALHETAS",MID(Tabela1[[#This Row],[ITEM]],1,5)&lt;&gt;"YN-PC"),AND(Tabela1[[#This Row],[GRUPO | ITEM]]="PALHETAS",MID(Tabela1[[#This Row],[ITEM]],1,5)&lt;&gt;"YN-PF"))=TRUE,0,
IF(
ROUNDUP(
IF(
IF(D113="A",13-SUM(AR113:AU113),IF(D113="B",11-SUM(AR113:AU113),IF(D113="C",7-SUM(AR113:AU113))))
&lt;0,0,
IF(D113="A",13-SUM(AR113:AU113),IF(D113="B",11-SUM(AR113:AU113),IF(D113="C",7-SUM(AR113:AU113)))))
*AE113/C113,0)
*C113
=0,0,
ROUNDUP(
IF(
IF(D113="A",13-SUM(AR113:AU113),IF(D113="B",11-SUM(AR113:AU113),IF(D113="C",7-SUM(AR113:AU113))))
&lt;0,0,
IF(D113="A",13-SUM(AR113:AU113),IF(D113="B",11-SUM(AR113:AU113),IF(D113="C",7-SUM(AR113:AU113)))))
*AE113/C113,0)
*C113)
)</f>
        <v>795</v>
      </c>
      <c r="AZ1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+IFERROR(BA113*C113,0),
IFERROR(AVERAGEIF(Tabela1[[#This Row],[COMPRA PADRÃO]:[COMPRA &gt;30%]],"&gt;"&amp;0,Tabela1[[#This Row],[COMPRA PADRÃO]:[COMPRA &gt;30%]]),
0))/Tabela1[[#This Row],[U/CX]],0)*Tabela1[[#This Row],[U/CX]]</f>
        <v>795</v>
      </c>
      <c r="BA113" s="19"/>
      <c r="BB113" s="19"/>
      <c r="BC113" s="5" t="s">
        <v>1436</v>
      </c>
      <c r="BD113" s="41">
        <v>51.962264150943398</v>
      </c>
      <c r="BE113" s="42">
        <v>7794.3396226415098</v>
      </c>
      <c r="BF113" s="42">
        <v>14861.207547169812</v>
      </c>
      <c r="BG113" s="42">
        <v>14130</v>
      </c>
      <c r="BH113" s="43">
        <v>8520</v>
      </c>
    </row>
    <row r="114" spans="1:60" x14ac:dyDescent="0.2">
      <c r="A114" s="4" t="s">
        <v>199</v>
      </c>
      <c r="B114" s="4" t="s">
        <v>353</v>
      </c>
      <c r="C114" s="4">
        <v>15</v>
      </c>
      <c r="D114" s="4" t="s">
        <v>17</v>
      </c>
      <c r="E114" s="5">
        <v>390</v>
      </c>
      <c r="F114" s="4">
        <v>510</v>
      </c>
      <c r="G114" s="4">
        <v>510</v>
      </c>
      <c r="H114" s="4">
        <v>375</v>
      </c>
      <c r="I114" s="4">
        <v>390</v>
      </c>
      <c r="J114" s="4">
        <v>480</v>
      </c>
      <c r="K114" s="4">
        <v>180</v>
      </c>
      <c r="L114" s="4">
        <v>120</v>
      </c>
      <c r="M114" s="4">
        <v>180</v>
      </c>
      <c r="N114" s="4">
        <v>360</v>
      </c>
      <c r="O114" s="4">
        <v>585</v>
      </c>
      <c r="P114" s="4">
        <v>525</v>
      </c>
      <c r="Q114" s="13">
        <v>1.0162866449511401</v>
      </c>
      <c r="R114" s="16">
        <v>1.3289902280130292</v>
      </c>
      <c r="S114" s="16">
        <v>1.3289902280130292</v>
      </c>
      <c r="T114" s="16">
        <v>0.9771986970684039</v>
      </c>
      <c r="U114" s="16">
        <v>1.0162866449511401</v>
      </c>
      <c r="V114" s="16">
        <v>1.2508143322475569</v>
      </c>
      <c r="W114" s="16">
        <v>0.46905537459283386</v>
      </c>
      <c r="X114" s="16">
        <v>0.31270358306188922</v>
      </c>
      <c r="Y114" s="16">
        <v>0.46905537459283386</v>
      </c>
      <c r="Z114" s="16">
        <v>0.93811074918566772</v>
      </c>
      <c r="AA114" s="16">
        <v>1.5244299674267101</v>
      </c>
      <c r="AB114" s="17">
        <v>1.3680781758957654</v>
      </c>
      <c r="AC114" s="15">
        <v>66682.95</v>
      </c>
      <c r="AD114" s="14">
        <v>383.75</v>
      </c>
      <c r="AE114" s="14">
        <v>383.75</v>
      </c>
      <c r="AF114" s="5">
        <v>0</v>
      </c>
      <c r="AG114" s="6">
        <v>720</v>
      </c>
      <c r="AH114" s="4">
        <v>1380</v>
      </c>
      <c r="AI114" s="23">
        <v>2100</v>
      </c>
      <c r="AJ114" s="4">
        <v>90</v>
      </c>
      <c r="AK114" s="4">
        <v>1245</v>
      </c>
      <c r="AL114" s="24">
        <v>1335</v>
      </c>
      <c r="AM114" s="7">
        <v>1.8762214983713354</v>
      </c>
      <c r="AN114" s="7">
        <v>3.5960912052117262</v>
      </c>
      <c r="AO114" s="8">
        <v>0.23452768729641693</v>
      </c>
      <c r="AP114" s="9">
        <v>3.2442996742671011</v>
      </c>
      <c r="AQ114" s="25">
        <v>8.9511400651465802</v>
      </c>
      <c r="AR114" s="18">
        <v>1.8762214983713354</v>
      </c>
      <c r="AS114" s="7">
        <v>3.5960912052117262</v>
      </c>
      <c r="AT114" s="8">
        <v>0.23452768729641693</v>
      </c>
      <c r="AU114" s="9">
        <v>3.2442996742671011</v>
      </c>
      <c r="AV114" s="10">
        <v>8.9511400651465802</v>
      </c>
      <c r="AW114" s="22">
        <f t="shared" si="1"/>
        <v>2.0716612377850163</v>
      </c>
      <c r="AX114" s="5">
        <f>IF(OR(AND(Tabela1[[#This Row],[GRUPO | ITEM]]="PALHETAS",MID(Tabela1[[#This Row],[ITEM]],1,5)&lt;&gt;"YN-PC"),AND(Tabela1[[#This Row],[GRUPO | ITEM]]="PALHETAS",MID(Tabela1[[#This Row],[ITEM]],1,5)&lt;&gt;"YN-PF"))=TRUE,0,
IF(
ROUNDUP(
IF(
IF(D114="A",13-SUM(AM114:AP114),IF(D114="B",11-SUM(AM114:AP114),IF(D114="C",7-SUM(AM114:AP114))))
&lt;0,0,
IF(D114="A",13-SUM(AM114:AP114),IF(D114="B",11-SUM(AM114:AP114),IF(D114="C",7-SUM(AM114:AP114)))))
*AD114/C114,0)
*C114
=0,0,
ROUNDUP(
IF(
IF(D114="A",13-SUM(AM114:AP114),IF(D114="B",11-SUM(AM114:AP114),IF(D114="C",7-SUM(AM114:AP114))))
&lt;0,0,
IF(D114="A",13-SUM(AM114:AP114),IF(D114="B",11-SUM(AM114:AP114),IF(D114="C",7-SUM(AM114:AP114)))))
*AD114/C114,0)
*C114)
)</f>
        <v>795</v>
      </c>
      <c r="AY114" s="4">
        <f>IF(OR(AND(Tabela1[[#This Row],[GRUPO | ITEM]]="PALHETAS",MID(Tabela1[[#This Row],[ITEM]],1,5)&lt;&gt;"YN-PC"),AND(Tabela1[[#This Row],[GRUPO | ITEM]]="PALHETAS",MID(Tabela1[[#This Row],[ITEM]],1,5)&lt;&gt;"YN-PF"))=TRUE,0,
IF(
ROUNDUP(
IF(
IF(D114="A",13-SUM(AR114:AU114),IF(D114="B",11-SUM(AR114:AU114),IF(D114="C",7-SUM(AR114:AU114))))
&lt;0,0,
IF(D114="A",13-SUM(AR114:AU114),IF(D114="B",11-SUM(AR114:AU114),IF(D114="C",7-SUM(AR114:AU114)))))
*AE114/C114,0)
*C114
=0,0,
ROUNDUP(
IF(
IF(D114="A",13-SUM(AR114:AU114),IF(D114="B",11-SUM(AR114:AU114),IF(D114="C",7-SUM(AR114:AU114))))
&lt;0,0,
IF(D114="A",13-SUM(AR114:AU114),IF(D114="B",11-SUM(AR114:AU114),IF(D114="C",7-SUM(AR114:AU114)))))
*AE114/C114,0)
*C114)
)</f>
        <v>795</v>
      </c>
      <c r="AZ1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+IFERROR(BA114*C114,0),
IFERROR(AVERAGEIF(Tabela1[[#This Row],[COMPRA PADRÃO]:[COMPRA &gt;30%]],"&gt;"&amp;0,Tabela1[[#This Row],[COMPRA PADRÃO]:[COMPRA &gt;30%]]),
0))/Tabela1[[#This Row],[U/CX]],0)*Tabela1[[#This Row],[U/CX]]</f>
        <v>795</v>
      </c>
      <c r="BA114" s="19"/>
      <c r="BB114" s="19"/>
      <c r="BC114" s="5" t="s">
        <v>1436</v>
      </c>
      <c r="BD114" s="41">
        <v>17.377358490566039</v>
      </c>
      <c r="BE114" s="42">
        <v>2606.6037735849059</v>
      </c>
      <c r="BF114" s="42">
        <v>3440.7169811320755</v>
      </c>
      <c r="BG114" s="42">
        <v>3435</v>
      </c>
      <c r="BH114" s="43">
        <v>2610</v>
      </c>
    </row>
    <row r="115" spans="1:60" x14ac:dyDescent="0.2">
      <c r="A115" s="4" t="s">
        <v>199</v>
      </c>
      <c r="B115" s="4" t="s">
        <v>387</v>
      </c>
      <c r="C115" s="4">
        <v>15</v>
      </c>
      <c r="D115" s="4" t="s">
        <v>17</v>
      </c>
      <c r="E115" s="5">
        <v>855</v>
      </c>
      <c r="F115" s="4">
        <v>495</v>
      </c>
      <c r="G115" s="4">
        <v>1065</v>
      </c>
      <c r="H115" s="4"/>
      <c r="I115" s="4">
        <v>1875</v>
      </c>
      <c r="J115" s="4">
        <v>225</v>
      </c>
      <c r="K115" s="4">
        <v>90</v>
      </c>
      <c r="L115" s="4">
        <v>105</v>
      </c>
      <c r="M115" s="4">
        <v>180</v>
      </c>
      <c r="N115" s="4">
        <v>1110</v>
      </c>
      <c r="O115" s="4">
        <v>120</v>
      </c>
      <c r="P115" s="4">
        <v>1170</v>
      </c>
      <c r="Q115" s="13">
        <v>1.2901234567901234</v>
      </c>
      <c r="R115" s="16">
        <v>0.74691358024691357</v>
      </c>
      <c r="S115" s="16">
        <v>1.6069958847736625</v>
      </c>
      <c r="T115" s="16">
        <v>0</v>
      </c>
      <c r="U115" s="16">
        <v>2.8292181069958846</v>
      </c>
      <c r="V115" s="16">
        <v>0.33950617283950618</v>
      </c>
      <c r="W115" s="16">
        <v>0.13580246913580246</v>
      </c>
      <c r="X115" s="16">
        <v>0.15843621399176955</v>
      </c>
      <c r="Y115" s="16">
        <v>0.27160493827160492</v>
      </c>
      <c r="Z115" s="16">
        <v>1.6748971193415638</v>
      </c>
      <c r="AA115" s="16">
        <v>0.18106995884773661</v>
      </c>
      <c r="AB115" s="17">
        <v>1.7654320987654319</v>
      </c>
      <c r="AC115" s="15">
        <v>102105.3</v>
      </c>
      <c r="AD115" s="14">
        <v>662.72727272727275</v>
      </c>
      <c r="AE115" s="14">
        <v>970.71428571428567</v>
      </c>
      <c r="AF115" s="5">
        <v>0</v>
      </c>
      <c r="AG115" s="6">
        <v>1920</v>
      </c>
      <c r="AH115" s="4">
        <v>3735</v>
      </c>
      <c r="AI115" s="23">
        <v>5655</v>
      </c>
      <c r="AJ115" s="4">
        <v>0</v>
      </c>
      <c r="AK115" s="4">
        <v>4230</v>
      </c>
      <c r="AL115" s="24">
        <v>4230</v>
      </c>
      <c r="AM115" s="7">
        <v>2.8971193415637857</v>
      </c>
      <c r="AN115" s="7">
        <v>5.6358024691358022</v>
      </c>
      <c r="AO115" s="8">
        <v>0</v>
      </c>
      <c r="AP115" s="9">
        <v>6.382716049382716</v>
      </c>
      <c r="AQ115" s="25">
        <v>14.915637860082303</v>
      </c>
      <c r="AR115" s="18">
        <v>1.9779249448123621</v>
      </c>
      <c r="AS115" s="7">
        <v>3.8476821192052983</v>
      </c>
      <c r="AT115" s="8">
        <v>0</v>
      </c>
      <c r="AU115" s="9">
        <v>4.3576158940397356</v>
      </c>
      <c r="AV115" s="10">
        <v>10.183222958057396</v>
      </c>
      <c r="AW115" s="22">
        <f t="shared" si="1"/>
        <v>0.97340488968395955</v>
      </c>
      <c r="AX115" s="5">
        <f>IF(OR(AND(Tabela1[[#This Row],[GRUPO | ITEM]]="PALHETAS",MID(Tabela1[[#This Row],[ITEM]],1,5)&lt;&gt;"YN-PC"),AND(Tabela1[[#This Row],[GRUPO | ITEM]]="PALHETAS",MID(Tabela1[[#This Row],[ITEM]],1,5)&lt;&gt;"YN-PF"))=TRUE,0,
IF(
ROUNDUP(
IF(
IF(D115="A",13-SUM(AM115:AP115),IF(D115="B",11-SUM(AM115:AP115),IF(D115="C",7-SUM(AM115:AP115))))
&lt;0,0,
IF(D115="A",13-SUM(AM115:AP115),IF(D115="B",11-SUM(AM115:AP115),IF(D115="C",7-SUM(AM115:AP115)))))
*AD115/C115,0)
*C115
=0,0,
ROUNDUP(
IF(
IF(D115="A",13-SUM(AM115:AP115),IF(D115="B",11-SUM(AM115:AP115),IF(D115="C",7-SUM(AM115:AP115))))
&lt;0,0,
IF(D115="A",13-SUM(AM115:AP115),IF(D115="B",11-SUM(AM115:AP115),IF(D115="C",7-SUM(AM115:AP115)))))
*AD115/C115,0)
*C115)
)</f>
        <v>0</v>
      </c>
      <c r="AY115" s="4">
        <f>IF(OR(AND(Tabela1[[#This Row],[GRUPO | ITEM]]="PALHETAS",MID(Tabela1[[#This Row],[ITEM]],1,5)&lt;&gt;"YN-PC"),AND(Tabela1[[#This Row],[GRUPO | ITEM]]="PALHETAS",MID(Tabela1[[#This Row],[ITEM]],1,5)&lt;&gt;"YN-PF"))=TRUE,0,
IF(
ROUNDUP(
IF(
IF(D115="A",13-SUM(AR115:AU115),IF(D115="B",11-SUM(AR115:AU115),IF(D115="C",7-SUM(AR115:AU115))))
&lt;0,0,
IF(D115="A",13-SUM(AR115:AU115),IF(D115="B",11-SUM(AR115:AU115),IF(D115="C",7-SUM(AR115:AU115)))))
*AE115/C115,0)
*C115
=0,0,
ROUNDUP(
IF(
IF(D115="A",13-SUM(AR115:AU115),IF(D115="B",11-SUM(AR115:AU115),IF(D115="C",7-SUM(AR115:AU115))))
&lt;0,0,
IF(D115="A",13-SUM(AR115:AU115),IF(D115="B",11-SUM(AR115:AU115),IF(D115="C",7-SUM(AR115:AU115)))))
*AE115/C115,0)
*C115)
)</f>
        <v>795</v>
      </c>
      <c r="AZ1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+IFERROR(BA115*C115,0),
IFERROR(AVERAGEIF(Tabela1[[#This Row],[COMPRA PADRÃO]:[COMPRA &gt;30%]],"&gt;"&amp;0,Tabela1[[#This Row],[COMPRA PADRÃO]:[COMPRA &gt;30%]]),
0))/Tabela1[[#This Row],[U/CX]],0)*Tabela1[[#This Row],[U/CX]]</f>
        <v>795</v>
      </c>
      <c r="BA115" s="19"/>
      <c r="BB115" s="19"/>
      <c r="BC115" s="5" t="s">
        <v>1436</v>
      </c>
      <c r="BD115" s="41">
        <v>27.509433962264151</v>
      </c>
      <c r="BE115" s="42">
        <v>4126.4150943396226</v>
      </c>
      <c r="BF115" s="42">
        <v>5446.867924528302</v>
      </c>
      <c r="BG115" s="42">
        <v>9885</v>
      </c>
      <c r="BH115" s="43">
        <v>0</v>
      </c>
    </row>
    <row r="116" spans="1:60" x14ac:dyDescent="0.2">
      <c r="A116" s="4" t="s">
        <v>40</v>
      </c>
      <c r="B116" s="4" t="s">
        <v>702</v>
      </c>
      <c r="C116" s="4">
        <v>150</v>
      </c>
      <c r="D116" s="4" t="s">
        <v>83</v>
      </c>
      <c r="E116" s="5">
        <v>180</v>
      </c>
      <c r="F116" s="4">
        <v>100</v>
      </c>
      <c r="G116" s="4">
        <v>40</v>
      </c>
      <c r="H116" s="4">
        <v>310</v>
      </c>
      <c r="I116" s="4"/>
      <c r="J116" s="4">
        <v>60</v>
      </c>
      <c r="K116" s="4"/>
      <c r="L116" s="4">
        <v>30</v>
      </c>
      <c r="M116" s="4"/>
      <c r="N116" s="4"/>
      <c r="O116" s="4"/>
      <c r="P116" s="4">
        <v>210</v>
      </c>
      <c r="Q116" s="13">
        <v>1.3548387096774193</v>
      </c>
      <c r="R116" s="16">
        <v>0.75268817204301075</v>
      </c>
      <c r="S116" s="16">
        <v>0.30107526881720431</v>
      </c>
      <c r="T116" s="16">
        <v>2.3333333333333335</v>
      </c>
      <c r="U116" s="16">
        <v>0</v>
      </c>
      <c r="V116" s="16">
        <v>0.45161290322580644</v>
      </c>
      <c r="W116" s="16">
        <v>0</v>
      </c>
      <c r="X116" s="16">
        <v>0.22580645161290322</v>
      </c>
      <c r="Y116" s="16">
        <v>0</v>
      </c>
      <c r="Z116" s="16">
        <v>0</v>
      </c>
      <c r="AA116" s="16">
        <v>0</v>
      </c>
      <c r="AB116" s="17">
        <v>1.5806451612903225</v>
      </c>
      <c r="AC116" s="15">
        <v>13510.5</v>
      </c>
      <c r="AD116" s="14">
        <v>132.85714285714286</v>
      </c>
      <c r="AE116" s="14">
        <v>150</v>
      </c>
      <c r="AF116" s="5">
        <v>1</v>
      </c>
      <c r="AG116" s="6">
        <v>315</v>
      </c>
      <c r="AH116" s="4">
        <v>0</v>
      </c>
      <c r="AI116" s="23">
        <v>315</v>
      </c>
      <c r="AJ116" s="4">
        <v>0</v>
      </c>
      <c r="AK116" s="4">
        <v>0</v>
      </c>
      <c r="AL116" s="24">
        <v>0</v>
      </c>
      <c r="AM116" s="7">
        <v>2.370967741935484</v>
      </c>
      <c r="AN116" s="7">
        <v>0</v>
      </c>
      <c r="AO116" s="8">
        <v>0</v>
      </c>
      <c r="AP116" s="9">
        <v>0</v>
      </c>
      <c r="AQ116" s="25">
        <v>2.370967741935484</v>
      </c>
      <c r="AR116" s="18">
        <v>2.1</v>
      </c>
      <c r="AS116" s="7">
        <v>0</v>
      </c>
      <c r="AT116" s="8">
        <v>0</v>
      </c>
      <c r="AU116" s="9">
        <v>0</v>
      </c>
      <c r="AV116" s="10">
        <v>2.1</v>
      </c>
      <c r="AW116" s="22">
        <f t="shared" si="1"/>
        <v>5.3030303030303028</v>
      </c>
      <c r="AX116" s="5">
        <f>IF(OR(AND(Tabela1[[#This Row],[GRUPO | ITEM]]="PALHETAS",MID(Tabela1[[#This Row],[ITEM]],1,5)&lt;&gt;"YN-PC"),AND(Tabela1[[#This Row],[GRUPO | ITEM]]="PALHETAS",MID(Tabela1[[#This Row],[ITEM]],1,5)&lt;&gt;"YN-PF"))=TRUE,0,
IF(
ROUNDUP(
IF(
IF(D116="A",13-SUM(AM116:AP116),IF(D116="B",11-SUM(AM116:AP116),IF(D116="C",7-SUM(AM116:AP116))))
&lt;0,0,
IF(D116="A",13-SUM(AM116:AP116),IF(D116="B",11-SUM(AM116:AP116),IF(D116="C",7-SUM(AM116:AP116)))))
*AD116/C116,0)
*C116
=0,0,
ROUNDUP(
IF(
IF(D116="A",13-SUM(AM116:AP116),IF(D116="B",11-SUM(AM116:AP116),IF(D116="C",7-SUM(AM116:AP116))))
&lt;0,0,
IF(D116="A",13-SUM(AM116:AP116),IF(D116="B",11-SUM(AM116:AP116),IF(D116="C",7-SUM(AM116:AP116)))))
*AD116/C116,0)
*C116)
)</f>
        <v>750</v>
      </c>
      <c r="AY116" s="4">
        <f>IF(OR(AND(Tabela1[[#This Row],[GRUPO | ITEM]]="PALHETAS",MID(Tabela1[[#This Row],[ITEM]],1,5)&lt;&gt;"YN-PC"),AND(Tabela1[[#This Row],[GRUPO | ITEM]]="PALHETAS",MID(Tabela1[[#This Row],[ITEM]],1,5)&lt;&gt;"YN-PF"))=TRUE,0,
IF(
ROUNDUP(
IF(
IF(D116="A",13-SUM(AR116:AU116),IF(D116="B",11-SUM(AR116:AU116),IF(D116="C",7-SUM(AR116:AU116))))
&lt;0,0,
IF(D116="A",13-SUM(AR116:AU116),IF(D116="B",11-SUM(AR116:AU116),IF(D116="C",7-SUM(AR116:AU116)))))
*AE116/C116,0)
*C116
=0,0,
ROUNDUP(
IF(
IF(D116="A",13-SUM(AR116:AU116),IF(D116="B",11-SUM(AR116:AU116),IF(D116="C",7-SUM(AR116:AU116))))
&lt;0,0,
IF(D116="A",13-SUM(AR116:AU116),IF(D116="B",11-SUM(AR116:AU116),IF(D116="C",7-SUM(AR116:AU116)))))
*AE116/C116,0)
*C116)
)</f>
        <v>750</v>
      </c>
      <c r="AZ1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+IFERROR(BA116*C116,0),
IFERROR(AVERAGEIF(Tabela1[[#This Row],[COMPRA PADRÃO]:[COMPRA &gt;30%]],"&gt;"&amp;0,Tabela1[[#This Row],[COMPRA PADRÃO]:[COMPRA &gt;30%]]),
0))/Tabela1[[#This Row],[U/CX]],0)*Tabela1[[#This Row],[U/CX]]</f>
        <v>750</v>
      </c>
      <c r="BA116" s="19"/>
      <c r="BB116" s="19"/>
      <c r="BC116" s="5" t="s">
        <v>1436</v>
      </c>
      <c r="BD116" s="41">
        <v>3.5094339622641511</v>
      </c>
      <c r="BE116" s="42">
        <v>526.41509433962267</v>
      </c>
      <c r="BF116" s="42">
        <v>231.62264150943398</v>
      </c>
      <c r="BG116" s="42">
        <v>315</v>
      </c>
      <c r="BH116" s="43">
        <v>450</v>
      </c>
    </row>
    <row r="117" spans="1:60" x14ac:dyDescent="0.2">
      <c r="A117" s="4" t="s">
        <v>40</v>
      </c>
      <c r="B117" s="4" t="s">
        <v>1197</v>
      </c>
      <c r="C117" s="4">
        <v>20</v>
      </c>
      <c r="D117" s="4" t="s">
        <v>17</v>
      </c>
      <c r="E117" s="5"/>
      <c r="F117" s="4"/>
      <c r="G117" s="4"/>
      <c r="H117" s="4"/>
      <c r="I117" s="4"/>
      <c r="J117" s="4"/>
      <c r="K117" s="4"/>
      <c r="L117" s="4"/>
      <c r="M117" s="4"/>
      <c r="N117" s="4">
        <v>62</v>
      </c>
      <c r="O117" s="4">
        <v>61</v>
      </c>
      <c r="P117" s="4">
        <v>236</v>
      </c>
      <c r="Q117" s="13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0.51810584958217265</v>
      </c>
      <c r="AA117" s="16">
        <v>0.50974930362116988</v>
      </c>
      <c r="AB117" s="17">
        <v>1.9721448467966574</v>
      </c>
      <c r="AC117" s="15">
        <v>74598.94</v>
      </c>
      <c r="AD117" s="14">
        <v>119.66666666666667</v>
      </c>
      <c r="AE117" s="14">
        <v>119.66666666666667</v>
      </c>
      <c r="AF117" s="5">
        <v>10</v>
      </c>
      <c r="AG117" s="6">
        <v>619</v>
      </c>
      <c r="AH117" s="4">
        <v>0</v>
      </c>
      <c r="AI117" s="23">
        <v>619</v>
      </c>
      <c r="AJ117" s="4">
        <v>0</v>
      </c>
      <c r="AK117" s="4">
        <v>0</v>
      </c>
      <c r="AL117" s="24">
        <v>0</v>
      </c>
      <c r="AM117" s="7">
        <v>5.1727019498607243</v>
      </c>
      <c r="AN117" s="7">
        <v>0</v>
      </c>
      <c r="AO117" s="8">
        <v>0</v>
      </c>
      <c r="AP117" s="9">
        <v>0</v>
      </c>
      <c r="AQ117" s="25">
        <v>5.1727019498607243</v>
      </c>
      <c r="AR117" s="18">
        <v>5.1727019498607243</v>
      </c>
      <c r="AS117" s="7">
        <v>0</v>
      </c>
      <c r="AT117" s="8">
        <v>0</v>
      </c>
      <c r="AU117" s="9">
        <v>0</v>
      </c>
      <c r="AV117" s="10">
        <v>5.1727019498607243</v>
      </c>
      <c r="AW117" s="22">
        <f t="shared" si="1"/>
        <v>5.8495821727019495</v>
      </c>
      <c r="AX117" s="5">
        <f>IF(OR(AND(Tabela1[[#This Row],[GRUPO | ITEM]]="PALHETAS",MID(Tabela1[[#This Row],[ITEM]],1,5)&lt;&gt;"YN-PC"),AND(Tabela1[[#This Row],[GRUPO | ITEM]]="PALHETAS",MID(Tabela1[[#This Row],[ITEM]],1,5)&lt;&gt;"YN-PF"))=TRUE,0,
IF(
ROUNDUP(
IF(
IF(D117="A",13-SUM(AM117:AP117),IF(D117="B",11-SUM(AM117:AP117),IF(D117="C",7-SUM(AM117:AP117))))
&lt;0,0,
IF(D117="A",13-SUM(AM117:AP117),IF(D117="B",11-SUM(AM117:AP117),IF(D117="C",7-SUM(AM117:AP117)))))
*AD117/C117,0)
*C117
=0,0,
ROUNDUP(
IF(
IF(D117="A",13-SUM(AM117:AP117),IF(D117="B",11-SUM(AM117:AP117),IF(D117="C",7-SUM(AM117:AP117))))
&lt;0,0,
IF(D117="A",13-SUM(AM117:AP117),IF(D117="B",11-SUM(AM117:AP117),IF(D117="C",7-SUM(AM117:AP117)))))
*AD117/C117,0)
*C117)
)</f>
        <v>700</v>
      </c>
      <c r="AY117" s="4">
        <f>IF(OR(AND(Tabela1[[#This Row],[GRUPO | ITEM]]="PALHETAS",MID(Tabela1[[#This Row],[ITEM]],1,5)&lt;&gt;"YN-PC"),AND(Tabela1[[#This Row],[GRUPO | ITEM]]="PALHETAS",MID(Tabela1[[#This Row],[ITEM]],1,5)&lt;&gt;"YN-PF"))=TRUE,0,
IF(
ROUNDUP(
IF(
IF(D117="A",13-SUM(AR117:AU117),IF(D117="B",11-SUM(AR117:AU117),IF(D117="C",7-SUM(AR117:AU117))))
&lt;0,0,
IF(D117="A",13-SUM(AR117:AU117),IF(D117="B",11-SUM(AR117:AU117),IF(D117="C",7-SUM(AR117:AU117)))))
*AE117/C117,0)
*C117
=0,0,
ROUNDUP(
IF(
IF(D117="A",13-SUM(AR117:AU117),IF(D117="B",11-SUM(AR117:AU117),IF(D117="C",7-SUM(AR117:AU117))))
&lt;0,0,
IF(D117="A",13-SUM(AR117:AU117),IF(D117="B",11-SUM(AR117:AU117),IF(D117="C",7-SUM(AR117:AU117)))))
*AE117/C117,0)
*C117)
)</f>
        <v>700</v>
      </c>
      <c r="AZ1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+IFERROR(BA117*C117,0),
IFERROR(AVERAGEIF(Tabela1[[#This Row],[COMPRA PADRÃO]:[COMPRA &gt;30%]],"&gt;"&amp;0,Tabela1[[#This Row],[COMPRA PADRÃO]:[COMPRA &gt;30%]]),
0))/Tabela1[[#This Row],[U/CX]],0)*Tabela1[[#This Row],[U/CX]]</f>
        <v>700</v>
      </c>
      <c r="BA117" s="33"/>
      <c r="BB117" s="33"/>
      <c r="BC117" s="5" t="s">
        <v>1436</v>
      </c>
      <c r="BD117" s="41">
        <v>1.3547169811320754</v>
      </c>
      <c r="BE117" s="42">
        <v>203.20754716981131</v>
      </c>
      <c r="BF117" s="42">
        <v>268.23396226415093</v>
      </c>
      <c r="BG117" s="42">
        <v>619</v>
      </c>
      <c r="BH117" s="43">
        <v>0</v>
      </c>
    </row>
    <row r="118" spans="1:60" x14ac:dyDescent="0.2">
      <c r="A118" s="4" t="s">
        <v>199</v>
      </c>
      <c r="B118" s="4" t="s">
        <v>355</v>
      </c>
      <c r="C118" s="4">
        <v>15</v>
      </c>
      <c r="D118" s="4" t="s">
        <v>20</v>
      </c>
      <c r="E118" s="5">
        <v>1050</v>
      </c>
      <c r="F118" s="4">
        <v>840</v>
      </c>
      <c r="G118" s="4">
        <v>765</v>
      </c>
      <c r="H118" s="4">
        <v>150</v>
      </c>
      <c r="I118" s="4">
        <v>1170</v>
      </c>
      <c r="J118" s="4">
        <v>1185</v>
      </c>
      <c r="K118" s="4">
        <v>375</v>
      </c>
      <c r="L118" s="4">
        <v>990</v>
      </c>
      <c r="M118" s="4">
        <v>705</v>
      </c>
      <c r="N118" s="4">
        <v>720</v>
      </c>
      <c r="O118" s="4">
        <v>735</v>
      </c>
      <c r="P118" s="4">
        <v>675</v>
      </c>
      <c r="Q118" s="13">
        <v>1.3461538461538463</v>
      </c>
      <c r="R118" s="16">
        <v>1.0769230769230769</v>
      </c>
      <c r="S118" s="16">
        <v>0.98076923076923073</v>
      </c>
      <c r="T118" s="16">
        <v>0.19230769230769232</v>
      </c>
      <c r="U118" s="16">
        <v>1.5</v>
      </c>
      <c r="V118" s="16">
        <v>1.5192307692307692</v>
      </c>
      <c r="W118" s="16">
        <v>0.48076923076923078</v>
      </c>
      <c r="X118" s="16">
        <v>1.2692307692307692</v>
      </c>
      <c r="Y118" s="16">
        <v>0.90384615384615385</v>
      </c>
      <c r="Z118" s="16">
        <v>0.92307692307692313</v>
      </c>
      <c r="AA118" s="16">
        <v>0.94230769230769229</v>
      </c>
      <c r="AB118" s="17">
        <v>0.86538461538461542</v>
      </c>
      <c r="AC118" s="15">
        <v>137734.65</v>
      </c>
      <c r="AD118" s="14">
        <v>780</v>
      </c>
      <c r="AE118" s="14">
        <v>837.27272727272725</v>
      </c>
      <c r="AF118" s="5">
        <v>6</v>
      </c>
      <c r="AG118" s="6">
        <v>1920</v>
      </c>
      <c r="AH118" s="4">
        <v>2130</v>
      </c>
      <c r="AI118" s="23">
        <v>4050</v>
      </c>
      <c r="AJ118" s="4">
        <v>3000</v>
      </c>
      <c r="AK118" s="4">
        <v>3165</v>
      </c>
      <c r="AL118" s="24">
        <v>6165</v>
      </c>
      <c r="AM118" s="7">
        <v>2.4615384615384617</v>
      </c>
      <c r="AN118" s="7">
        <v>2.7307692307692308</v>
      </c>
      <c r="AO118" s="8">
        <v>3.8461538461538463</v>
      </c>
      <c r="AP118" s="9">
        <v>4.0576923076923075</v>
      </c>
      <c r="AQ118" s="25">
        <v>13.096153846153847</v>
      </c>
      <c r="AR118" s="18">
        <v>2.2931596091205213</v>
      </c>
      <c r="AS118" s="7">
        <v>2.5439739413680784</v>
      </c>
      <c r="AT118" s="8">
        <v>3.5830618892508146</v>
      </c>
      <c r="AU118" s="9">
        <v>3.7801302931596092</v>
      </c>
      <c r="AV118" s="10">
        <v>12.200325732899024</v>
      </c>
      <c r="AW118" s="22">
        <f t="shared" si="1"/>
        <v>0.83473861720067455</v>
      </c>
      <c r="AX118" s="5">
        <f>IF(OR(AND(Tabela1[[#This Row],[GRUPO | ITEM]]="PALHETAS",MID(Tabela1[[#This Row],[ITEM]],1,5)&lt;&gt;"YN-PC"),AND(Tabela1[[#This Row],[GRUPO | ITEM]]="PALHETAS",MID(Tabela1[[#This Row],[ITEM]],1,5)&lt;&gt;"YN-PF"))=TRUE,0,
IF(
ROUNDUP(
IF(
IF(D118="A",13-SUM(AM118:AP118),IF(D118="B",11-SUM(AM118:AP118),IF(D118="C",7-SUM(AM118:AP118))))
&lt;0,0,
IF(D118="A",13-SUM(AM118:AP118),IF(D118="B",11-SUM(AM118:AP118),IF(D118="C",7-SUM(AM118:AP118)))))
*AD118/C118,0)
*C118
=0,0,
ROUNDUP(
IF(
IF(D118="A",13-SUM(AM118:AP118),IF(D118="B",11-SUM(AM118:AP118),IF(D118="C",7-SUM(AM118:AP118))))
&lt;0,0,
IF(D118="A",13-SUM(AM118:AP118),IF(D118="B",11-SUM(AM118:AP118),IF(D118="C",7-SUM(AM118:AP118)))))
*AD118/C118,0)
*C118)
)</f>
        <v>0</v>
      </c>
      <c r="AY118" s="4">
        <f>IF(OR(AND(Tabela1[[#This Row],[GRUPO | ITEM]]="PALHETAS",MID(Tabela1[[#This Row],[ITEM]],1,5)&lt;&gt;"YN-PC"),AND(Tabela1[[#This Row],[GRUPO | ITEM]]="PALHETAS",MID(Tabela1[[#This Row],[ITEM]],1,5)&lt;&gt;"YN-PF"))=TRUE,0,
IF(
ROUNDUP(
IF(
IF(D118="A",13-SUM(AR118:AU118),IF(D118="B",11-SUM(AR118:AU118),IF(D118="C",7-SUM(AR118:AU118))))
&lt;0,0,
IF(D118="A",13-SUM(AR118:AU118),IF(D118="B",11-SUM(AR118:AU118),IF(D118="C",7-SUM(AR118:AU118)))))
*AE118/C118,0)
*C118
=0,0,
ROUNDUP(
IF(
IF(D118="A",13-SUM(AR118:AU118),IF(D118="B",11-SUM(AR118:AU118),IF(D118="C",7-SUM(AR118:AU118))))
&lt;0,0,
IF(D118="A",13-SUM(AR118:AU118),IF(D118="B",11-SUM(AR118:AU118),IF(D118="C",7-SUM(AR118:AU118)))))
*AE118/C118,0)
*C118)
)</f>
        <v>675</v>
      </c>
      <c r="AZ1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+IFERROR(BA118*C118,0),
IFERROR(AVERAGEIF(Tabela1[[#This Row],[COMPRA PADRÃO]:[COMPRA &gt;30%]],"&gt;"&amp;0,Tabela1[[#This Row],[COMPRA PADRÃO]:[COMPRA &gt;30%]]),
0))/Tabela1[[#This Row],[U/CX]],0)*Tabela1[[#This Row],[U/CX]]</f>
        <v>675</v>
      </c>
      <c r="BA118" s="19"/>
      <c r="BB118" s="19"/>
      <c r="BC118" s="5" t="s">
        <v>1436</v>
      </c>
      <c r="BD118" s="41">
        <v>35.320754716981135</v>
      </c>
      <c r="BE118" s="42">
        <v>5298.1132075471705</v>
      </c>
      <c r="BF118" s="42">
        <v>10101.735849056604</v>
      </c>
      <c r="BG118" s="42">
        <v>10215</v>
      </c>
      <c r="BH118" s="43">
        <v>5190</v>
      </c>
    </row>
    <row r="119" spans="1:60" x14ac:dyDescent="0.2">
      <c r="A119" s="4" t="s">
        <v>199</v>
      </c>
      <c r="B119" s="4" t="s">
        <v>246</v>
      </c>
      <c r="C119" s="4">
        <v>15</v>
      </c>
      <c r="D119" s="4" t="s">
        <v>17</v>
      </c>
      <c r="E119" s="5">
        <v>210</v>
      </c>
      <c r="F119" s="4">
        <v>420</v>
      </c>
      <c r="G119" s="4">
        <v>270</v>
      </c>
      <c r="H119" s="4">
        <v>75</v>
      </c>
      <c r="I119" s="4">
        <v>135</v>
      </c>
      <c r="J119" s="4">
        <v>210</v>
      </c>
      <c r="K119" s="4">
        <v>135</v>
      </c>
      <c r="L119" s="4">
        <v>315</v>
      </c>
      <c r="M119" s="4">
        <v>195</v>
      </c>
      <c r="N119" s="4">
        <v>285</v>
      </c>
      <c r="O119" s="4">
        <v>390</v>
      </c>
      <c r="P119" s="4">
        <v>480</v>
      </c>
      <c r="Q119" s="13">
        <v>0.80769230769230771</v>
      </c>
      <c r="R119" s="16">
        <v>1.6153846153846154</v>
      </c>
      <c r="S119" s="16">
        <v>1.0384615384615385</v>
      </c>
      <c r="T119" s="16">
        <v>0.28846153846153844</v>
      </c>
      <c r="U119" s="16">
        <v>0.51923076923076927</v>
      </c>
      <c r="V119" s="16">
        <v>0.80769230769230771</v>
      </c>
      <c r="W119" s="16">
        <v>0.51923076923076927</v>
      </c>
      <c r="X119" s="16">
        <v>1.2115384615384615</v>
      </c>
      <c r="Y119" s="16">
        <v>0.75</v>
      </c>
      <c r="Z119" s="16">
        <v>1.0961538461538463</v>
      </c>
      <c r="AA119" s="16">
        <v>1.5</v>
      </c>
      <c r="AB119" s="17">
        <v>1.8461538461538463</v>
      </c>
      <c r="AC119" s="15">
        <v>45960.45</v>
      </c>
      <c r="AD119" s="14">
        <v>260</v>
      </c>
      <c r="AE119" s="14">
        <v>276.81818181818181</v>
      </c>
      <c r="AF119" s="5">
        <v>0</v>
      </c>
      <c r="AG119" s="6">
        <v>60</v>
      </c>
      <c r="AH119" s="4">
        <v>120</v>
      </c>
      <c r="AI119" s="23">
        <v>180</v>
      </c>
      <c r="AJ119" s="4">
        <v>780</v>
      </c>
      <c r="AK119" s="4">
        <v>1335</v>
      </c>
      <c r="AL119" s="24">
        <v>2115</v>
      </c>
      <c r="AM119" s="7">
        <v>0.23076923076923078</v>
      </c>
      <c r="AN119" s="7">
        <v>0.46153846153846156</v>
      </c>
      <c r="AO119" s="8">
        <v>3</v>
      </c>
      <c r="AP119" s="9">
        <v>5.134615384615385</v>
      </c>
      <c r="AQ119" s="25">
        <v>8.8269230769230766</v>
      </c>
      <c r="AR119" s="18">
        <v>0.21674876847290642</v>
      </c>
      <c r="AS119" s="7">
        <v>0.43349753694581283</v>
      </c>
      <c r="AT119" s="8">
        <v>2.8177339901477834</v>
      </c>
      <c r="AU119" s="9">
        <v>4.8226600985221673</v>
      </c>
      <c r="AV119" s="10">
        <v>8.290640394088669</v>
      </c>
      <c r="AW119" s="22">
        <f t="shared" si="1"/>
        <v>2.4589331075359868</v>
      </c>
      <c r="AX119" s="5">
        <f>IF(OR(AND(Tabela1[[#This Row],[GRUPO | ITEM]]="PALHETAS",MID(Tabela1[[#This Row],[ITEM]],1,5)&lt;&gt;"YN-PC"),AND(Tabela1[[#This Row],[GRUPO | ITEM]]="PALHETAS",MID(Tabela1[[#This Row],[ITEM]],1,5)&lt;&gt;"YN-PF"))=TRUE,0,
IF(
ROUNDUP(
IF(
IF(D119="A",13-SUM(AM119:AP119),IF(D119="B",11-SUM(AM119:AP119),IF(D119="C",7-SUM(AM119:AP119))))
&lt;0,0,
IF(D119="A",13-SUM(AM119:AP119),IF(D119="B",11-SUM(AM119:AP119),IF(D119="C",7-SUM(AM119:AP119)))))
*AD119/C119,0)
*C119
=0,0,
ROUNDUP(
IF(
IF(D119="A",13-SUM(AM119:AP119),IF(D119="B",11-SUM(AM119:AP119),IF(D119="C",7-SUM(AM119:AP119))))
&lt;0,0,
IF(D119="A",13-SUM(AM119:AP119),IF(D119="B",11-SUM(AM119:AP119),IF(D119="C",7-SUM(AM119:AP119)))))
*AD119/C119,0)
*C119)
)</f>
        <v>570</v>
      </c>
      <c r="AY119" s="4">
        <f>IF(OR(AND(Tabela1[[#This Row],[GRUPO | ITEM]]="PALHETAS",MID(Tabela1[[#This Row],[ITEM]],1,5)&lt;&gt;"YN-PC"),AND(Tabela1[[#This Row],[GRUPO | ITEM]]="PALHETAS",MID(Tabela1[[#This Row],[ITEM]],1,5)&lt;&gt;"YN-PF"))=TRUE,0,
IF(
ROUNDUP(
IF(
IF(D119="A",13-SUM(AR119:AU119),IF(D119="B",11-SUM(AR119:AU119),IF(D119="C",7-SUM(AR119:AU119))))
&lt;0,0,
IF(D119="A",13-SUM(AR119:AU119),IF(D119="B",11-SUM(AR119:AU119),IF(D119="C",7-SUM(AR119:AU119)))))
*AE119/C119,0)
*C119
=0,0,
ROUNDUP(
IF(
IF(D119="A",13-SUM(AR119:AU119),IF(D119="B",11-SUM(AR119:AU119),IF(D119="C",7-SUM(AR119:AU119))))
&lt;0,0,
IF(D119="A",13-SUM(AR119:AU119),IF(D119="B",11-SUM(AR119:AU119),IF(D119="C",7-SUM(AR119:AU119)))))
*AE119/C119,0)
*C119)
)</f>
        <v>750</v>
      </c>
      <c r="AZ1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+IFERROR(BA119*C119,0),
IFERROR(AVERAGEIF(Tabela1[[#This Row],[COMPRA PADRÃO]:[COMPRA &gt;30%]],"&gt;"&amp;0,Tabela1[[#This Row],[COMPRA PADRÃO]:[COMPRA &gt;30%]]),
0))/Tabela1[[#This Row],[U/CX]],0)*Tabela1[[#This Row],[U/CX]]</f>
        <v>660</v>
      </c>
      <c r="BA119" s="19"/>
      <c r="BB119" s="19"/>
      <c r="BC119" s="5" t="s">
        <v>1436</v>
      </c>
      <c r="BD119" s="41">
        <v>11.773584905660377</v>
      </c>
      <c r="BE119" s="42">
        <v>1766.0377358490564</v>
      </c>
      <c r="BF119" s="42">
        <v>2331.1698113207544</v>
      </c>
      <c r="BG119" s="42">
        <v>2295</v>
      </c>
      <c r="BH119" s="43">
        <v>1800</v>
      </c>
    </row>
    <row r="120" spans="1:60" x14ac:dyDescent="0.2">
      <c r="A120" s="4" t="s">
        <v>115</v>
      </c>
      <c r="B120" s="4" t="s">
        <v>477</v>
      </c>
      <c r="C120" s="4">
        <v>60</v>
      </c>
      <c r="D120" s="4" t="s">
        <v>20</v>
      </c>
      <c r="E120" s="5">
        <v>1620</v>
      </c>
      <c r="F120" s="4">
        <v>1740</v>
      </c>
      <c r="G120" s="4">
        <v>1260</v>
      </c>
      <c r="H120" s="4">
        <v>840</v>
      </c>
      <c r="I120" s="4">
        <v>1500</v>
      </c>
      <c r="J120" s="4">
        <v>1370</v>
      </c>
      <c r="K120" s="4">
        <v>420</v>
      </c>
      <c r="L120" s="4">
        <v>1800</v>
      </c>
      <c r="M120" s="4">
        <v>1380</v>
      </c>
      <c r="N120" s="4">
        <v>1260</v>
      </c>
      <c r="O120" s="4">
        <v>1800</v>
      </c>
      <c r="P120" s="4">
        <v>1140</v>
      </c>
      <c r="Q120" s="13">
        <v>1.2052076875387476</v>
      </c>
      <c r="R120" s="16">
        <v>1.2944823310601363</v>
      </c>
      <c r="S120" s="16">
        <v>0.93738375697458143</v>
      </c>
      <c r="T120" s="16">
        <v>0.62492250464972099</v>
      </c>
      <c r="U120" s="16">
        <v>1.1159330440173589</v>
      </c>
      <c r="V120" s="16">
        <v>1.0192188468691878</v>
      </c>
      <c r="W120" s="16">
        <v>0.31246125232486049</v>
      </c>
      <c r="X120" s="16">
        <v>1.3391196528208307</v>
      </c>
      <c r="Y120" s="16">
        <v>1.0266584004959702</v>
      </c>
      <c r="Z120" s="16">
        <v>0.93738375697458143</v>
      </c>
      <c r="AA120" s="16">
        <v>1.3391196528208307</v>
      </c>
      <c r="AB120" s="17">
        <v>0.84810911345319273</v>
      </c>
      <c r="AC120" s="15">
        <v>193174.9</v>
      </c>
      <c r="AD120" s="14">
        <v>1344.1666666666667</v>
      </c>
      <c r="AE120" s="14">
        <v>1344.1666666666667</v>
      </c>
      <c r="AF120" s="5">
        <v>7</v>
      </c>
      <c r="AG120" s="6">
        <v>3490</v>
      </c>
      <c r="AH120" s="4">
        <v>7140</v>
      </c>
      <c r="AI120" s="23">
        <v>10630</v>
      </c>
      <c r="AJ120" s="4">
        <v>4320</v>
      </c>
      <c r="AK120" s="4">
        <v>1920</v>
      </c>
      <c r="AL120" s="24">
        <v>6240</v>
      </c>
      <c r="AM120" s="7">
        <v>2.596404215747055</v>
      </c>
      <c r="AN120" s="7">
        <v>5.3118412895226284</v>
      </c>
      <c r="AO120" s="8">
        <v>3.2138871667699935</v>
      </c>
      <c r="AP120" s="9">
        <v>1.4283942963422194</v>
      </c>
      <c r="AQ120" s="25">
        <v>12.550526968381895</v>
      </c>
      <c r="AR120" s="18">
        <v>2.596404215747055</v>
      </c>
      <c r="AS120" s="7">
        <v>5.3118412895226284</v>
      </c>
      <c r="AT120" s="8">
        <v>3.2138871667699935</v>
      </c>
      <c r="AU120" s="9">
        <v>1.4283942963422194</v>
      </c>
      <c r="AV120" s="10">
        <v>12.550526968381895</v>
      </c>
      <c r="AW120" s="22">
        <f t="shared" si="1"/>
        <v>0.49101053936763789</v>
      </c>
      <c r="AX120" s="5">
        <f>IF(OR(AND(Tabela1[[#This Row],[GRUPO | ITEM]]="PALHETAS",MID(Tabela1[[#This Row],[ITEM]],1,5)&lt;&gt;"YN-PC"),AND(Tabela1[[#This Row],[GRUPO | ITEM]]="PALHETAS",MID(Tabela1[[#This Row],[ITEM]],1,5)&lt;&gt;"YN-PF"))=TRUE,0,
IF(
ROUNDUP(
IF(
IF(D120="A",13-SUM(AM120:AP120),IF(D120="B",11-SUM(AM120:AP120),IF(D120="C",7-SUM(AM120:AP120))))
&lt;0,0,
IF(D120="A",13-SUM(AM120:AP120),IF(D120="B",11-SUM(AM120:AP120),IF(D120="C",7-SUM(AM120:AP120)))))
*AD120/C120,0)
*C120
=0,0,
ROUNDUP(
IF(
IF(D120="A",13-SUM(AM120:AP120),IF(D120="B",11-SUM(AM120:AP120),IF(D120="C",7-SUM(AM120:AP120))))
&lt;0,0,
IF(D120="A",13-SUM(AM120:AP120),IF(D120="B",11-SUM(AM120:AP120),IF(D120="C",7-SUM(AM120:AP120)))))
*AD120/C120,0)
*C120)
)</f>
        <v>660</v>
      </c>
      <c r="AY120" s="4">
        <f>IF(OR(AND(Tabela1[[#This Row],[GRUPO | ITEM]]="PALHETAS",MID(Tabela1[[#This Row],[ITEM]],1,5)&lt;&gt;"YN-PC"),AND(Tabela1[[#This Row],[GRUPO | ITEM]]="PALHETAS",MID(Tabela1[[#This Row],[ITEM]],1,5)&lt;&gt;"YN-PF"))=TRUE,0,
IF(
ROUNDUP(
IF(
IF(D120="A",13-SUM(AR120:AU120),IF(D120="B",11-SUM(AR120:AU120),IF(D120="C",7-SUM(AR120:AU120))))
&lt;0,0,
IF(D120="A",13-SUM(AR120:AU120),IF(D120="B",11-SUM(AR120:AU120),IF(D120="C",7-SUM(AR120:AU120)))))
*AE120/C120,0)
*C120
=0,0,
ROUNDUP(
IF(
IF(D120="A",13-SUM(AR120:AU120),IF(D120="B",11-SUM(AR120:AU120),IF(D120="C",7-SUM(AR120:AU120))))
&lt;0,0,
IF(D120="A",13-SUM(AR120:AU120),IF(D120="B",11-SUM(AR120:AU120),IF(D120="C",7-SUM(AR120:AU120)))))
*AE120/C120,0)
*C120)
)</f>
        <v>660</v>
      </c>
      <c r="AZ1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+IFERROR(BA120*C120,0),
IFERROR(AVERAGEIF(Tabela1[[#This Row],[COMPRA PADRÃO]:[COMPRA &gt;30%]],"&gt;"&amp;0,Tabela1[[#This Row],[COMPRA PADRÃO]:[COMPRA &gt;30%]]),
0))/Tabela1[[#This Row],[U/CX]],0)*Tabela1[[#This Row],[U/CX]]</f>
        <v>660</v>
      </c>
      <c r="BA120" s="19"/>
      <c r="BB120" s="19"/>
      <c r="BC120" s="5" t="s">
        <v>1436</v>
      </c>
      <c r="BD120" s="41">
        <v>60.867924528301884</v>
      </c>
      <c r="BE120" s="42">
        <v>9130.1886792452824</v>
      </c>
      <c r="BF120" s="42">
        <v>17408.226415094337</v>
      </c>
      <c r="BG120" s="42">
        <v>16870</v>
      </c>
      <c r="BH120" s="43">
        <v>9660</v>
      </c>
    </row>
    <row r="121" spans="1:60" x14ac:dyDescent="0.2">
      <c r="A121" s="4" t="s">
        <v>199</v>
      </c>
      <c r="B121" s="4" t="s">
        <v>219</v>
      </c>
      <c r="C121" s="4">
        <v>15</v>
      </c>
      <c r="D121" s="4" t="s">
        <v>17</v>
      </c>
      <c r="E121" s="5">
        <v>180</v>
      </c>
      <c r="F121" s="4">
        <v>150</v>
      </c>
      <c r="G121" s="4">
        <v>315</v>
      </c>
      <c r="H121" s="4">
        <v>210</v>
      </c>
      <c r="I121" s="4">
        <v>330</v>
      </c>
      <c r="J121" s="4">
        <v>150</v>
      </c>
      <c r="K121" s="4">
        <v>135</v>
      </c>
      <c r="L121" s="4">
        <v>570</v>
      </c>
      <c r="M121" s="4">
        <v>225</v>
      </c>
      <c r="N121" s="4">
        <v>330</v>
      </c>
      <c r="O121" s="4">
        <v>360</v>
      </c>
      <c r="P121" s="4">
        <v>390</v>
      </c>
      <c r="Q121" s="13">
        <v>0.64573991031390132</v>
      </c>
      <c r="R121" s="16">
        <v>0.53811659192825112</v>
      </c>
      <c r="S121" s="16">
        <v>1.1300448430493273</v>
      </c>
      <c r="T121" s="16">
        <v>0.75336322869955152</v>
      </c>
      <c r="U121" s="16">
        <v>1.1838565022421526</v>
      </c>
      <c r="V121" s="16">
        <v>0.53811659192825112</v>
      </c>
      <c r="W121" s="16">
        <v>0.48430493273542602</v>
      </c>
      <c r="X121" s="16">
        <v>2.0448430493273544</v>
      </c>
      <c r="Y121" s="16">
        <v>0.80717488789237668</v>
      </c>
      <c r="Z121" s="16">
        <v>1.1838565022421526</v>
      </c>
      <c r="AA121" s="16">
        <v>1.2914798206278026</v>
      </c>
      <c r="AB121" s="17">
        <v>1.399103139013453</v>
      </c>
      <c r="AC121" s="15">
        <v>48561.75</v>
      </c>
      <c r="AD121" s="14">
        <v>278.75</v>
      </c>
      <c r="AE121" s="14">
        <v>278.75</v>
      </c>
      <c r="AF121" s="5">
        <v>3</v>
      </c>
      <c r="AG121" s="6">
        <v>255</v>
      </c>
      <c r="AH121" s="4">
        <v>255</v>
      </c>
      <c r="AI121" s="23">
        <v>510</v>
      </c>
      <c r="AJ121" s="4">
        <v>1125</v>
      </c>
      <c r="AK121" s="4">
        <v>810</v>
      </c>
      <c r="AL121" s="24">
        <v>1935</v>
      </c>
      <c r="AM121" s="7">
        <v>0.91479820627802688</v>
      </c>
      <c r="AN121" s="7">
        <v>0.91479820627802688</v>
      </c>
      <c r="AO121" s="8">
        <v>4.0358744394618835</v>
      </c>
      <c r="AP121" s="9">
        <v>2.905829596412556</v>
      </c>
      <c r="AQ121" s="25">
        <v>8.7713004484304928</v>
      </c>
      <c r="AR121" s="18">
        <v>0.91479820627802688</v>
      </c>
      <c r="AS121" s="7">
        <v>0.91479820627802688</v>
      </c>
      <c r="AT121" s="8">
        <v>4.0358744394618835</v>
      </c>
      <c r="AU121" s="9">
        <v>2.905829596412556</v>
      </c>
      <c r="AV121" s="10">
        <v>8.7713004484304928</v>
      </c>
      <c r="AW121" s="22">
        <f t="shared" si="1"/>
        <v>2.2600896860986546</v>
      </c>
      <c r="AX121" s="5">
        <f>IF(OR(AND(Tabela1[[#This Row],[GRUPO | ITEM]]="PALHETAS",MID(Tabela1[[#This Row],[ITEM]],1,5)&lt;&gt;"YN-PC"),AND(Tabela1[[#This Row],[GRUPO | ITEM]]="PALHETAS",MID(Tabela1[[#This Row],[ITEM]],1,5)&lt;&gt;"YN-PF"))=TRUE,0,
IF(
ROUNDUP(
IF(
IF(D121="A",13-SUM(AM121:AP121),IF(D121="B",11-SUM(AM121:AP121),IF(D121="C",7-SUM(AM121:AP121))))
&lt;0,0,
IF(D121="A",13-SUM(AM121:AP121),IF(D121="B",11-SUM(AM121:AP121),IF(D121="C",7-SUM(AM121:AP121)))))
*AD121/C121,0)
*C121
=0,0,
ROUNDUP(
IF(
IF(D121="A",13-SUM(AM121:AP121),IF(D121="B",11-SUM(AM121:AP121),IF(D121="C",7-SUM(AM121:AP121))))
&lt;0,0,
IF(D121="A",13-SUM(AM121:AP121),IF(D121="B",11-SUM(AM121:AP121),IF(D121="C",7-SUM(AM121:AP121)))))
*AD121/C121,0)
*C121)
)</f>
        <v>630</v>
      </c>
      <c r="AY121" s="4">
        <f>IF(OR(AND(Tabela1[[#This Row],[GRUPO | ITEM]]="PALHETAS",MID(Tabela1[[#This Row],[ITEM]],1,5)&lt;&gt;"YN-PC"),AND(Tabela1[[#This Row],[GRUPO | ITEM]]="PALHETAS",MID(Tabela1[[#This Row],[ITEM]],1,5)&lt;&gt;"YN-PF"))=TRUE,0,
IF(
ROUNDUP(
IF(
IF(D121="A",13-SUM(AR121:AU121),IF(D121="B",11-SUM(AR121:AU121),IF(D121="C",7-SUM(AR121:AU121))))
&lt;0,0,
IF(D121="A",13-SUM(AR121:AU121),IF(D121="B",11-SUM(AR121:AU121),IF(D121="C",7-SUM(AR121:AU121)))))
*AE121/C121,0)
*C121
=0,0,
ROUNDUP(
IF(
IF(D121="A",13-SUM(AR121:AU121),IF(D121="B",11-SUM(AR121:AU121),IF(D121="C",7-SUM(AR121:AU121))))
&lt;0,0,
IF(D121="A",13-SUM(AR121:AU121),IF(D121="B",11-SUM(AR121:AU121),IF(D121="C",7-SUM(AR121:AU121)))))
*AE121/C121,0)
*C121)
)</f>
        <v>630</v>
      </c>
      <c r="AZ1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+IFERROR(BA121*C121,0),
IFERROR(AVERAGEIF(Tabela1[[#This Row],[COMPRA PADRÃO]:[COMPRA &gt;30%]],"&gt;"&amp;0,Tabela1[[#This Row],[COMPRA PADRÃO]:[COMPRA &gt;30%]]),
0))/Tabela1[[#This Row],[U/CX]],0)*Tabela1[[#This Row],[U/CX]]</f>
        <v>630</v>
      </c>
      <c r="BA121" s="19"/>
      <c r="BB121" s="19"/>
      <c r="BC121" s="5" t="s">
        <v>1436</v>
      </c>
      <c r="BD121" s="41">
        <v>12.622641509433961</v>
      </c>
      <c r="BE121" s="42">
        <v>1893.3962264150941</v>
      </c>
      <c r="BF121" s="42">
        <v>2499.2830188679245</v>
      </c>
      <c r="BG121" s="42">
        <v>2445</v>
      </c>
      <c r="BH121" s="43">
        <v>1950</v>
      </c>
    </row>
    <row r="122" spans="1:60" x14ac:dyDescent="0.2">
      <c r="A122" s="4" t="s">
        <v>438</v>
      </c>
      <c r="B122" s="4" t="s">
        <v>440</v>
      </c>
      <c r="C122" s="4">
        <v>10</v>
      </c>
      <c r="D122" s="4" t="s">
        <v>20</v>
      </c>
      <c r="E122" s="5">
        <v>670</v>
      </c>
      <c r="F122" s="4">
        <v>1100</v>
      </c>
      <c r="G122" s="4">
        <v>880</v>
      </c>
      <c r="H122" s="4">
        <v>580</v>
      </c>
      <c r="I122" s="4">
        <v>790</v>
      </c>
      <c r="J122" s="4">
        <v>820</v>
      </c>
      <c r="K122" s="4">
        <v>240</v>
      </c>
      <c r="L122" s="4">
        <v>480</v>
      </c>
      <c r="M122" s="4">
        <v>680</v>
      </c>
      <c r="N122" s="4">
        <v>810</v>
      </c>
      <c r="O122" s="4">
        <v>690</v>
      </c>
      <c r="P122" s="4">
        <v>800</v>
      </c>
      <c r="Q122" s="13">
        <v>0.94145199063231855</v>
      </c>
      <c r="R122" s="16">
        <v>1.5456674473067917</v>
      </c>
      <c r="S122" s="16">
        <v>1.2365339578454333</v>
      </c>
      <c r="T122" s="16">
        <v>0.81498829039812648</v>
      </c>
      <c r="U122" s="16">
        <v>1.1100702576112413</v>
      </c>
      <c r="V122" s="16">
        <v>1.1522248243559721</v>
      </c>
      <c r="W122" s="16">
        <v>0.33723653395784547</v>
      </c>
      <c r="X122" s="16">
        <v>0.67447306791569095</v>
      </c>
      <c r="Y122" s="16">
        <v>0.95550351288056212</v>
      </c>
      <c r="Z122" s="16">
        <v>1.1381733021077285</v>
      </c>
      <c r="AA122" s="16">
        <v>0.9695550351288057</v>
      </c>
      <c r="AB122" s="17">
        <v>1.1241217798594849</v>
      </c>
      <c r="AC122" s="15">
        <v>438186.7</v>
      </c>
      <c r="AD122" s="14">
        <v>711.66666666666663</v>
      </c>
      <c r="AE122" s="14">
        <v>711.66666666666663</v>
      </c>
      <c r="AF122" s="5">
        <v>1</v>
      </c>
      <c r="AG122" s="6">
        <v>529</v>
      </c>
      <c r="AH122" s="4">
        <v>5140</v>
      </c>
      <c r="AI122" s="23">
        <v>5669</v>
      </c>
      <c r="AJ122" s="4">
        <v>2160</v>
      </c>
      <c r="AK122" s="4">
        <v>820</v>
      </c>
      <c r="AL122" s="24">
        <v>2980</v>
      </c>
      <c r="AM122" s="7">
        <v>0.74332552693208431</v>
      </c>
      <c r="AN122" s="7">
        <v>7.2224824355971897</v>
      </c>
      <c r="AO122" s="8">
        <v>3.0351288056206092</v>
      </c>
      <c r="AP122" s="9">
        <v>1.1522248243559721</v>
      </c>
      <c r="AQ122" s="25">
        <v>12.153161592505855</v>
      </c>
      <c r="AR122" s="18">
        <v>0.74332552693208431</v>
      </c>
      <c r="AS122" s="7">
        <v>7.2224824355971897</v>
      </c>
      <c r="AT122" s="8">
        <v>3.0351288056206092</v>
      </c>
      <c r="AU122" s="9">
        <v>1.1522248243559721</v>
      </c>
      <c r="AV122" s="10">
        <v>12.153161592505855</v>
      </c>
      <c r="AW122" s="22">
        <f t="shared" si="1"/>
        <v>0.85714285714285721</v>
      </c>
      <c r="AX122" s="5">
        <f>IF(OR(AND(Tabela1[[#This Row],[GRUPO | ITEM]]="PALHETAS",MID(Tabela1[[#This Row],[ITEM]],1,5)&lt;&gt;"YN-PC"),AND(Tabela1[[#This Row],[GRUPO | ITEM]]="PALHETAS",MID(Tabela1[[#This Row],[ITEM]],1,5)&lt;&gt;"YN-PF"))=TRUE,0,
IF(
ROUNDUP(
IF(
IF(D122="A",13-SUM(AM122:AP122),IF(D122="B",11-SUM(AM122:AP122),IF(D122="C",7-SUM(AM122:AP122))))
&lt;0,0,
IF(D122="A",13-SUM(AM122:AP122),IF(D122="B",11-SUM(AM122:AP122),IF(D122="C",7-SUM(AM122:AP122)))))
*AD122/C122,0)
*C122
=0,0,
ROUNDUP(
IF(
IF(D122="A",13-SUM(AM122:AP122),IF(D122="B",11-SUM(AM122:AP122),IF(D122="C",7-SUM(AM122:AP122))))
&lt;0,0,
IF(D122="A",13-SUM(AM122:AP122),IF(D122="B",11-SUM(AM122:AP122),IF(D122="C",7-SUM(AM122:AP122)))))
*AD122/C122,0)
*C122)
)</f>
        <v>610</v>
      </c>
      <c r="AY122" s="4">
        <f>IF(OR(AND(Tabela1[[#This Row],[GRUPO | ITEM]]="PALHETAS",MID(Tabela1[[#This Row],[ITEM]],1,5)&lt;&gt;"YN-PC"),AND(Tabela1[[#This Row],[GRUPO | ITEM]]="PALHETAS",MID(Tabela1[[#This Row],[ITEM]],1,5)&lt;&gt;"YN-PF"))=TRUE,0,
IF(
ROUNDUP(
IF(
IF(D122="A",13-SUM(AR122:AU122),IF(D122="B",11-SUM(AR122:AU122),IF(D122="C",7-SUM(AR122:AU122))))
&lt;0,0,
IF(D122="A",13-SUM(AR122:AU122),IF(D122="B",11-SUM(AR122:AU122),IF(D122="C",7-SUM(AR122:AU122)))))
*AE122/C122,0)
*C122
=0,0,
ROUNDUP(
IF(
IF(D122="A",13-SUM(AR122:AU122),IF(D122="B",11-SUM(AR122:AU122),IF(D122="C",7-SUM(AR122:AU122))))
&lt;0,0,
IF(D122="A",13-SUM(AR122:AU122),IF(D122="B",11-SUM(AR122:AU122),IF(D122="C",7-SUM(AR122:AU122)))))
*AE122/C122,0)
*C122)
)</f>
        <v>610</v>
      </c>
      <c r="AZ1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+IFERROR(BA122*C122,0),
IFERROR(AVERAGEIF(Tabela1[[#This Row],[COMPRA PADRÃO]:[COMPRA &gt;30%]],"&gt;"&amp;0,Tabela1[[#This Row],[COMPRA PADRÃO]:[COMPRA &gt;30%]]),
0))/Tabela1[[#This Row],[U/CX]],0)*Tabela1[[#This Row],[U/CX]]</f>
        <v>610</v>
      </c>
      <c r="BA122" s="19"/>
      <c r="BB122" s="19"/>
      <c r="BC122" s="5" t="s">
        <v>1436</v>
      </c>
      <c r="BD122" s="41">
        <v>32.226415094339622</v>
      </c>
      <c r="BE122" s="42">
        <v>4833.9622641509432</v>
      </c>
      <c r="BF122" s="42">
        <v>9216.7547169811314</v>
      </c>
      <c r="BG122" s="42">
        <v>8649</v>
      </c>
      <c r="BH122" s="43">
        <v>5400</v>
      </c>
    </row>
    <row r="123" spans="1:60" x14ac:dyDescent="0.2">
      <c r="A123" s="4" t="s">
        <v>102</v>
      </c>
      <c r="B123" s="4" t="s">
        <v>103</v>
      </c>
      <c r="C123" s="4">
        <v>200</v>
      </c>
      <c r="D123" s="4" t="s">
        <v>17</v>
      </c>
      <c r="E123" s="5">
        <v>450</v>
      </c>
      <c r="F123" s="4">
        <v>1100</v>
      </c>
      <c r="G123" s="4">
        <v>360</v>
      </c>
      <c r="H123" s="4">
        <v>540</v>
      </c>
      <c r="I123" s="4">
        <v>141</v>
      </c>
      <c r="J123" s="4"/>
      <c r="K123" s="4"/>
      <c r="L123" s="4">
        <v>400</v>
      </c>
      <c r="M123" s="4">
        <v>950</v>
      </c>
      <c r="N123" s="4">
        <v>400</v>
      </c>
      <c r="O123" s="4">
        <v>1100</v>
      </c>
      <c r="P123" s="4">
        <v>850</v>
      </c>
      <c r="Q123" s="13">
        <v>0.71530758226037194</v>
      </c>
      <c r="R123" s="16">
        <v>1.7485296455253536</v>
      </c>
      <c r="S123" s="16">
        <v>0.57224606580829751</v>
      </c>
      <c r="T123" s="16">
        <v>0.85836909871244627</v>
      </c>
      <c r="U123" s="16">
        <v>0.22412970910824986</v>
      </c>
      <c r="V123" s="16">
        <v>0</v>
      </c>
      <c r="W123" s="16">
        <v>0</v>
      </c>
      <c r="X123" s="16">
        <v>0.63582896200921946</v>
      </c>
      <c r="Y123" s="16">
        <v>1.5100937847718963</v>
      </c>
      <c r="Z123" s="16">
        <v>0.63582896200921946</v>
      </c>
      <c r="AA123" s="16">
        <v>1.7485296455253536</v>
      </c>
      <c r="AB123" s="17">
        <v>1.3511365442695915</v>
      </c>
      <c r="AC123" s="15">
        <v>60225.57</v>
      </c>
      <c r="AD123" s="14">
        <v>629.1</v>
      </c>
      <c r="AE123" s="14">
        <v>683.33333333333337</v>
      </c>
      <c r="AF123" s="5">
        <v>5</v>
      </c>
      <c r="AG123" s="6">
        <v>3700</v>
      </c>
      <c r="AH123" s="4">
        <v>0</v>
      </c>
      <c r="AI123" s="23">
        <v>3700</v>
      </c>
      <c r="AJ123" s="4">
        <v>3200</v>
      </c>
      <c r="AK123" s="4">
        <v>0</v>
      </c>
      <c r="AL123" s="24">
        <v>3200</v>
      </c>
      <c r="AM123" s="7">
        <v>5.8814178985852807</v>
      </c>
      <c r="AN123" s="7">
        <v>0</v>
      </c>
      <c r="AO123" s="8">
        <v>5.0866316960737556</v>
      </c>
      <c r="AP123" s="9">
        <v>0</v>
      </c>
      <c r="AQ123" s="25">
        <v>10.968049594659036</v>
      </c>
      <c r="AR123" s="18">
        <v>5.4146341463414629</v>
      </c>
      <c r="AS123" s="7">
        <v>0</v>
      </c>
      <c r="AT123" s="8">
        <v>4.6829268292682924</v>
      </c>
      <c r="AU123" s="9">
        <v>0</v>
      </c>
      <c r="AV123" s="10">
        <v>10.097560975609756</v>
      </c>
      <c r="AW123" s="22">
        <f t="shared" si="1"/>
        <v>0.9143321565539837</v>
      </c>
      <c r="AX123" s="5">
        <f>IF(OR(AND(Tabela1[[#This Row],[GRUPO | ITEM]]="PALHETAS",MID(Tabela1[[#This Row],[ITEM]],1,5)&lt;&gt;"YN-PC"),AND(Tabela1[[#This Row],[GRUPO | ITEM]]="PALHETAS",MID(Tabela1[[#This Row],[ITEM]],1,5)&lt;&gt;"YN-PF"))=TRUE,0,
IF(
ROUNDUP(
IF(
IF(D123="A",13-SUM(AM123:AP123),IF(D123="B",11-SUM(AM123:AP123),IF(D123="C",7-SUM(AM123:AP123))))
&lt;0,0,
IF(D123="A",13-SUM(AM123:AP123),IF(D123="B",11-SUM(AM123:AP123),IF(D123="C",7-SUM(AM123:AP123)))))
*AD123/C123,0)
*C123
=0,0,
ROUNDUP(
IF(
IF(D123="A",13-SUM(AM123:AP123),IF(D123="B",11-SUM(AM123:AP123),IF(D123="C",7-SUM(AM123:AP123))))
&lt;0,0,
IF(D123="A",13-SUM(AM123:AP123),IF(D123="B",11-SUM(AM123:AP123),IF(D123="C",7-SUM(AM123:AP123)))))
*AD123/C123,0)
*C123)
)</f>
        <v>200</v>
      </c>
      <c r="AY123" s="4">
        <f>IF(OR(AND(Tabela1[[#This Row],[GRUPO | ITEM]]="PALHETAS",MID(Tabela1[[#This Row],[ITEM]],1,5)&lt;&gt;"YN-PC"),AND(Tabela1[[#This Row],[GRUPO | ITEM]]="PALHETAS",MID(Tabela1[[#This Row],[ITEM]],1,5)&lt;&gt;"YN-PF"))=TRUE,0,
IF(
ROUNDUP(
IF(
IF(D123="A",13-SUM(AR123:AU123),IF(D123="B",11-SUM(AR123:AU123),IF(D123="C",7-SUM(AR123:AU123))))
&lt;0,0,
IF(D123="A",13-SUM(AR123:AU123),IF(D123="B",11-SUM(AR123:AU123),IF(D123="C",7-SUM(AR123:AU123)))))
*AE123/C123,0)
*C123
=0,0,
ROUNDUP(
IF(
IF(D123="A",13-SUM(AR123:AU123),IF(D123="B",11-SUM(AR123:AU123),IF(D123="C",7-SUM(AR123:AU123))))
&lt;0,0,
IF(D123="A",13-SUM(AR123:AU123),IF(D123="B",11-SUM(AR123:AU123),IF(D123="C",7-SUM(AR123:AU123)))))
*AE123/C123,0)
*C123)
)</f>
        <v>800</v>
      </c>
      <c r="AZ1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+IFERROR(BA123*C123,0),
IFERROR(AVERAGEIF(Tabela1[[#This Row],[COMPRA PADRÃO]:[COMPRA &gt;30%]],"&gt;"&amp;0,Tabela1[[#This Row],[COMPRA PADRÃO]:[COMPRA &gt;30%]]),
0))/Tabela1[[#This Row],[U/CX]],0)*Tabela1[[#This Row],[U/CX]]</f>
        <v>600</v>
      </c>
      <c r="BA123" s="19"/>
      <c r="BB123" s="19"/>
      <c r="BC123" s="5" t="s">
        <v>1436</v>
      </c>
      <c r="BD123" s="41">
        <v>23.739622641509435</v>
      </c>
      <c r="BE123" s="42">
        <v>3560.9433962264152</v>
      </c>
      <c r="BF123" s="42">
        <v>4700.4452830188684</v>
      </c>
      <c r="BG123" s="42">
        <v>6900</v>
      </c>
      <c r="BH123" s="43">
        <v>1400</v>
      </c>
    </row>
    <row r="124" spans="1:60" x14ac:dyDescent="0.2">
      <c r="A124" s="4" t="s">
        <v>199</v>
      </c>
      <c r="B124" s="4" t="s">
        <v>229</v>
      </c>
      <c r="C124" s="4">
        <v>15</v>
      </c>
      <c r="D124" s="4" t="s">
        <v>17</v>
      </c>
      <c r="E124" s="5">
        <v>240</v>
      </c>
      <c r="F124" s="4">
        <v>180</v>
      </c>
      <c r="G124" s="4">
        <v>330</v>
      </c>
      <c r="H124" s="4">
        <v>315</v>
      </c>
      <c r="I124" s="4">
        <v>195</v>
      </c>
      <c r="J124" s="4">
        <v>120</v>
      </c>
      <c r="K124" s="4">
        <v>255</v>
      </c>
      <c r="L124" s="4">
        <v>375</v>
      </c>
      <c r="M124" s="4">
        <v>30</v>
      </c>
      <c r="N124" s="4">
        <v>450</v>
      </c>
      <c r="O124" s="4">
        <v>570</v>
      </c>
      <c r="P124" s="4">
        <v>360</v>
      </c>
      <c r="Q124" s="13">
        <v>0.84210526315789469</v>
      </c>
      <c r="R124" s="16">
        <v>0.63157894736842102</v>
      </c>
      <c r="S124" s="16">
        <v>1.1578947368421053</v>
      </c>
      <c r="T124" s="16">
        <v>1.1052631578947369</v>
      </c>
      <c r="U124" s="16">
        <v>0.68421052631578949</v>
      </c>
      <c r="V124" s="16">
        <v>0.42105263157894735</v>
      </c>
      <c r="W124" s="16">
        <v>0.89473684210526316</v>
      </c>
      <c r="X124" s="16">
        <v>1.3157894736842106</v>
      </c>
      <c r="Y124" s="16">
        <v>0.10526315789473684</v>
      </c>
      <c r="Z124" s="16">
        <v>1.5789473684210527</v>
      </c>
      <c r="AA124" s="16">
        <v>2</v>
      </c>
      <c r="AB124" s="17">
        <v>1.263157894736842</v>
      </c>
      <c r="AC124" s="15">
        <v>50502.15</v>
      </c>
      <c r="AD124" s="14">
        <v>285</v>
      </c>
      <c r="AE124" s="14">
        <v>308.18181818181819</v>
      </c>
      <c r="AF124" s="5">
        <v>2</v>
      </c>
      <c r="AG124" s="6">
        <v>0</v>
      </c>
      <c r="AH124" s="4">
        <v>375</v>
      </c>
      <c r="AI124" s="23">
        <v>375</v>
      </c>
      <c r="AJ124" s="4">
        <v>765</v>
      </c>
      <c r="AK124" s="4">
        <v>1530</v>
      </c>
      <c r="AL124" s="24">
        <v>2295</v>
      </c>
      <c r="AM124" s="7">
        <v>0</v>
      </c>
      <c r="AN124" s="7">
        <v>1.3157894736842106</v>
      </c>
      <c r="AO124" s="8">
        <v>2.6842105263157894</v>
      </c>
      <c r="AP124" s="9">
        <v>5.3684210526315788</v>
      </c>
      <c r="AQ124" s="25">
        <v>9.3684210526315788</v>
      </c>
      <c r="AR124" s="18">
        <v>0</v>
      </c>
      <c r="AS124" s="7">
        <v>1.2168141592920354</v>
      </c>
      <c r="AT124" s="8">
        <v>2.4823008849557522</v>
      </c>
      <c r="AU124" s="9">
        <v>4.9646017699115044</v>
      </c>
      <c r="AV124" s="10">
        <v>8.663716814159292</v>
      </c>
      <c r="AW124" s="22">
        <f t="shared" si="1"/>
        <v>2.0229885057471262</v>
      </c>
      <c r="AX124" s="5">
        <f>IF(OR(AND(Tabela1[[#This Row],[GRUPO | ITEM]]="PALHETAS",MID(Tabela1[[#This Row],[ITEM]],1,5)&lt;&gt;"YN-PC"),AND(Tabela1[[#This Row],[GRUPO | ITEM]]="PALHETAS",MID(Tabela1[[#This Row],[ITEM]],1,5)&lt;&gt;"YN-PF"))=TRUE,0,
IF(
ROUNDUP(
IF(
IF(D124="A",13-SUM(AM124:AP124),IF(D124="B",11-SUM(AM124:AP124),IF(D124="C",7-SUM(AM124:AP124))))
&lt;0,0,
IF(D124="A",13-SUM(AM124:AP124),IF(D124="B",11-SUM(AM124:AP124),IF(D124="C",7-SUM(AM124:AP124)))))
*AD124/C124,0)
*C124
=0,0,
ROUNDUP(
IF(
IF(D124="A",13-SUM(AM124:AP124),IF(D124="B",11-SUM(AM124:AP124),IF(D124="C",7-SUM(AM124:AP124))))
&lt;0,0,
IF(D124="A",13-SUM(AM124:AP124),IF(D124="B",11-SUM(AM124:AP124),IF(D124="C",7-SUM(AM124:AP124)))))
*AD124/C124,0)
*C124)
)</f>
        <v>465</v>
      </c>
      <c r="AY124" s="4">
        <f>IF(OR(AND(Tabela1[[#This Row],[GRUPO | ITEM]]="PALHETAS",MID(Tabela1[[#This Row],[ITEM]],1,5)&lt;&gt;"YN-PC"),AND(Tabela1[[#This Row],[GRUPO | ITEM]]="PALHETAS",MID(Tabela1[[#This Row],[ITEM]],1,5)&lt;&gt;"YN-PF"))=TRUE,0,
IF(
ROUNDUP(
IF(
IF(D124="A",13-SUM(AR124:AU124),IF(D124="B",11-SUM(AR124:AU124),IF(D124="C",7-SUM(AR124:AU124))))
&lt;0,0,
IF(D124="A",13-SUM(AR124:AU124),IF(D124="B",11-SUM(AR124:AU124),IF(D124="C",7-SUM(AR124:AU124)))))
*AE124/C124,0)
*C124
=0,0,
ROUNDUP(
IF(
IF(D124="A",13-SUM(AR124:AU124),IF(D124="B",11-SUM(AR124:AU124),IF(D124="C",7-SUM(AR124:AU124))))
&lt;0,0,
IF(D124="A",13-SUM(AR124:AU124),IF(D124="B",11-SUM(AR124:AU124),IF(D124="C",7-SUM(AR124:AU124)))))
*AE124/C124,0)
*C124)
)</f>
        <v>720</v>
      </c>
      <c r="AZ1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+IFERROR(BA124*C124,0),
IFERROR(AVERAGEIF(Tabela1[[#This Row],[COMPRA PADRÃO]:[COMPRA &gt;30%]],"&gt;"&amp;0,Tabela1[[#This Row],[COMPRA PADRÃO]:[COMPRA &gt;30%]]),
0))/Tabela1[[#This Row],[U/CX]],0)*Tabela1[[#This Row],[U/CX]]</f>
        <v>600</v>
      </c>
      <c r="BA124" s="33"/>
      <c r="BB124" s="33"/>
      <c r="BC124" s="44" t="s">
        <v>1436</v>
      </c>
      <c r="BD124" s="41">
        <v>12.90566037735849</v>
      </c>
      <c r="BE124" s="42">
        <v>1935.8490566037735</v>
      </c>
      <c r="BF124" s="42">
        <v>2555.3207547169809</v>
      </c>
      <c r="BG124" s="42">
        <v>2670</v>
      </c>
      <c r="BH124" s="43">
        <v>1815</v>
      </c>
    </row>
    <row r="125" spans="1:60" x14ac:dyDescent="0.2">
      <c r="A125" s="4" t="s">
        <v>264</v>
      </c>
      <c r="B125" s="4" t="s">
        <v>1407</v>
      </c>
      <c r="C125" s="4">
        <v>50</v>
      </c>
      <c r="D125" s="4" t="s">
        <v>83</v>
      </c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>
        <v>111</v>
      </c>
      <c r="Q125" s="13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7">
        <v>1</v>
      </c>
      <c r="AC125" s="15">
        <v>5438.66</v>
      </c>
      <c r="AD125" s="14">
        <v>111</v>
      </c>
      <c r="AE125" s="14">
        <v>111</v>
      </c>
      <c r="AF125" s="5">
        <v>0</v>
      </c>
      <c r="AG125" s="6">
        <v>186</v>
      </c>
      <c r="AH125" s="4">
        <v>0</v>
      </c>
      <c r="AI125" s="23">
        <v>186</v>
      </c>
      <c r="AJ125" s="4">
        <v>0</v>
      </c>
      <c r="AK125" s="4">
        <v>0</v>
      </c>
      <c r="AL125" s="24">
        <v>0</v>
      </c>
      <c r="AM125" s="7">
        <v>1.6756756756756757</v>
      </c>
      <c r="AN125" s="7">
        <v>0</v>
      </c>
      <c r="AO125" s="8">
        <v>0</v>
      </c>
      <c r="AP125" s="9">
        <v>0</v>
      </c>
      <c r="AQ125" s="25">
        <v>1.6756756756756757</v>
      </c>
      <c r="AR125" s="18">
        <v>1.6756756756756757</v>
      </c>
      <c r="AS125" s="7">
        <v>0</v>
      </c>
      <c r="AT125" s="8">
        <v>0</v>
      </c>
      <c r="AU125" s="9">
        <v>0</v>
      </c>
      <c r="AV125" s="10">
        <v>1.6756756756756757</v>
      </c>
      <c r="AW125" s="22">
        <f t="shared" si="1"/>
        <v>7.6576576576576576</v>
      </c>
      <c r="AX125" s="5">
        <f>IF(OR(AND(Tabela1[[#This Row],[GRUPO | ITEM]]="PALHETAS",MID(Tabela1[[#This Row],[ITEM]],1,5)&lt;&gt;"YN-PC"),AND(Tabela1[[#This Row],[GRUPO | ITEM]]="PALHETAS",MID(Tabela1[[#This Row],[ITEM]],1,5)&lt;&gt;"YN-PF"))=TRUE,0,
IF(
ROUNDUP(
IF(
IF(D125="A",13-SUM(AM125:AP125),IF(D125="B",11-SUM(AM125:AP125),IF(D125="C",7-SUM(AM125:AP125))))
&lt;0,0,
IF(D125="A",13-SUM(AM125:AP125),IF(D125="B",11-SUM(AM125:AP125),IF(D125="C",7-SUM(AM125:AP125)))))
*AD125/C125,0)
*C125
=0,0,
ROUNDUP(
IF(
IF(D125="A",13-SUM(AM125:AP125),IF(D125="B",11-SUM(AM125:AP125),IF(D125="C",7-SUM(AM125:AP125))))
&lt;0,0,
IF(D125="A",13-SUM(AM125:AP125),IF(D125="B",11-SUM(AM125:AP125),IF(D125="C",7-SUM(AM125:AP125)))))
*AD125/C125,0)
*C125)
)</f>
        <v>600</v>
      </c>
      <c r="AY125" s="4">
        <f>IF(OR(AND(Tabela1[[#This Row],[GRUPO | ITEM]]="PALHETAS",MID(Tabela1[[#This Row],[ITEM]],1,5)&lt;&gt;"YN-PC"),AND(Tabela1[[#This Row],[GRUPO | ITEM]]="PALHETAS",MID(Tabela1[[#This Row],[ITEM]],1,5)&lt;&gt;"YN-PF"))=TRUE,0,
IF(
ROUNDUP(
IF(
IF(D125="A",13-SUM(AR125:AU125),IF(D125="B",11-SUM(AR125:AU125),IF(D125="C",7-SUM(AR125:AU125))))
&lt;0,0,
IF(D125="A",13-SUM(AR125:AU125),IF(D125="B",11-SUM(AR125:AU125),IF(D125="C",7-SUM(AR125:AU125)))))
*AE125/C125,0)
*C125
=0,0,
ROUNDUP(
IF(
IF(D125="A",13-SUM(AR125:AU125),IF(D125="B",11-SUM(AR125:AU125),IF(D125="C",7-SUM(AR125:AU125))))
&lt;0,0,
IF(D125="A",13-SUM(AR125:AU125),IF(D125="B",11-SUM(AR125:AU125),IF(D125="C",7-SUM(AR125:AU125)))))
*AE125/C125,0)
*C125)
)</f>
        <v>600</v>
      </c>
      <c r="AZ1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+IFERROR(BA125*C125,0),
IFERROR(AVERAGEIF(Tabela1[[#This Row],[COMPRA PADRÃO]:[COMPRA &gt;30%]],"&gt;"&amp;0,Tabela1[[#This Row],[COMPRA PADRÃO]:[COMPRA &gt;30%]]),
0))/Tabela1[[#This Row],[U/CX]],0)*Tabela1[[#This Row],[U/CX]]</f>
        <v>850</v>
      </c>
      <c r="BA125" s="19">
        <v>5</v>
      </c>
      <c r="BB125" s="19"/>
      <c r="BC125" s="5" t="s">
        <v>1436</v>
      </c>
      <c r="BD125" s="41">
        <v>0.4188679245283019</v>
      </c>
      <c r="BE125" s="42">
        <v>62.830188679245289</v>
      </c>
      <c r="BF125" s="42">
        <v>27.645283018867925</v>
      </c>
      <c r="BG125" s="42">
        <v>186</v>
      </c>
      <c r="BH125" s="43">
        <v>0</v>
      </c>
    </row>
    <row r="126" spans="1:60" x14ac:dyDescent="0.2">
      <c r="A126" s="4" t="s">
        <v>102</v>
      </c>
      <c r="B126" s="4" t="s">
        <v>236</v>
      </c>
      <c r="C126" s="4">
        <v>200</v>
      </c>
      <c r="D126" s="4" t="s">
        <v>83</v>
      </c>
      <c r="E126" s="5"/>
      <c r="F126" s="4"/>
      <c r="G126" s="4"/>
      <c r="H126" s="4">
        <v>150</v>
      </c>
      <c r="I126" s="4">
        <v>50</v>
      </c>
      <c r="J126" s="4">
        <v>50</v>
      </c>
      <c r="K126" s="4">
        <v>50</v>
      </c>
      <c r="L126" s="4">
        <v>100</v>
      </c>
      <c r="M126" s="4">
        <v>50</v>
      </c>
      <c r="N126" s="4"/>
      <c r="O126" s="4"/>
      <c r="P126" s="4"/>
      <c r="Q126" s="13">
        <v>0</v>
      </c>
      <c r="R126" s="16">
        <v>0</v>
      </c>
      <c r="S126" s="16">
        <v>0</v>
      </c>
      <c r="T126" s="16">
        <v>2</v>
      </c>
      <c r="U126" s="16">
        <v>0.66666666666666663</v>
      </c>
      <c r="V126" s="16">
        <v>0.66666666666666663</v>
      </c>
      <c r="W126" s="16">
        <v>0.66666666666666663</v>
      </c>
      <c r="X126" s="16">
        <v>1.3333333333333333</v>
      </c>
      <c r="Y126" s="16">
        <v>0.66666666666666663</v>
      </c>
      <c r="Z126" s="16">
        <v>0</v>
      </c>
      <c r="AA126" s="16">
        <v>0</v>
      </c>
      <c r="AB126" s="17">
        <v>0</v>
      </c>
      <c r="AC126" s="15">
        <v>5971.5</v>
      </c>
      <c r="AD126" s="14">
        <v>75</v>
      </c>
      <c r="AE126" s="14">
        <v>75</v>
      </c>
      <c r="AF126" s="5">
        <v>7</v>
      </c>
      <c r="AG126" s="6">
        <v>1</v>
      </c>
      <c r="AH126" s="4">
        <v>0</v>
      </c>
      <c r="AI126" s="23">
        <v>1</v>
      </c>
      <c r="AJ126" s="4">
        <v>0</v>
      </c>
      <c r="AK126" s="4">
        <v>0</v>
      </c>
      <c r="AL126" s="24">
        <v>0</v>
      </c>
      <c r="AM126" s="7">
        <v>1.3333333333333334E-2</v>
      </c>
      <c r="AN126" s="7">
        <v>0</v>
      </c>
      <c r="AO126" s="8">
        <v>0</v>
      </c>
      <c r="AP126" s="9">
        <v>0</v>
      </c>
      <c r="AQ126" s="25">
        <v>1.3333333333333334E-2</v>
      </c>
      <c r="AR126" s="18">
        <v>1.3333333333333334E-2</v>
      </c>
      <c r="AS126" s="7">
        <v>0</v>
      </c>
      <c r="AT126" s="8">
        <v>0</v>
      </c>
      <c r="AU126" s="9">
        <v>0</v>
      </c>
      <c r="AV126" s="10">
        <v>1.3333333333333334E-2</v>
      </c>
      <c r="AW126" s="22">
        <f t="shared" si="1"/>
        <v>8</v>
      </c>
      <c r="AX126" s="5">
        <f>IF(OR(AND(Tabela1[[#This Row],[GRUPO | ITEM]]="PALHETAS",MID(Tabela1[[#This Row],[ITEM]],1,5)&lt;&gt;"YN-PC"),AND(Tabela1[[#This Row],[GRUPO | ITEM]]="PALHETAS",MID(Tabela1[[#This Row],[ITEM]],1,5)&lt;&gt;"YN-PF"))=TRUE,0,
IF(
ROUNDUP(
IF(
IF(D126="A",13-SUM(AM126:AP126),IF(D126="B",11-SUM(AM126:AP126),IF(D126="C",7-SUM(AM126:AP126))))
&lt;0,0,
IF(D126="A",13-SUM(AM126:AP126),IF(D126="B",11-SUM(AM126:AP126),IF(D126="C",7-SUM(AM126:AP126)))))
*AD126/C126,0)
*C126
=0,0,
ROUNDUP(
IF(
IF(D126="A",13-SUM(AM126:AP126),IF(D126="B",11-SUM(AM126:AP126),IF(D126="C",7-SUM(AM126:AP126))))
&lt;0,0,
IF(D126="A",13-SUM(AM126:AP126),IF(D126="B",11-SUM(AM126:AP126),IF(D126="C",7-SUM(AM126:AP126)))))
*AD126/C126,0)
*C126)
)</f>
        <v>600</v>
      </c>
      <c r="AY126" s="4">
        <f>IF(OR(AND(Tabela1[[#This Row],[GRUPO | ITEM]]="PALHETAS",MID(Tabela1[[#This Row],[ITEM]],1,5)&lt;&gt;"YN-PC"),AND(Tabela1[[#This Row],[GRUPO | ITEM]]="PALHETAS",MID(Tabela1[[#This Row],[ITEM]],1,5)&lt;&gt;"YN-PF"))=TRUE,0,
IF(
ROUNDUP(
IF(
IF(D126="A",13-SUM(AR126:AU126),IF(D126="B",11-SUM(AR126:AU126),IF(D126="C",7-SUM(AR126:AU126))))
&lt;0,0,
IF(D126="A",13-SUM(AR126:AU126),IF(D126="B",11-SUM(AR126:AU126),IF(D126="C",7-SUM(AR126:AU126)))))
*AE126/C126,0)
*C126
=0,0,
ROUNDUP(
IF(
IF(D126="A",13-SUM(AR126:AU126),IF(D126="B",11-SUM(AR126:AU126),IF(D126="C",7-SUM(AR126:AU126))))
&lt;0,0,
IF(D126="A",13-SUM(AR126:AU126),IF(D126="B",11-SUM(AR126:AU126),IF(D126="C",7-SUM(AR126:AU126)))))
*AE126/C126,0)
*C126)
)</f>
        <v>600</v>
      </c>
      <c r="AZ1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+IFERROR(BA126*C126,0),
IFERROR(AVERAGEIF(Tabela1[[#This Row],[COMPRA PADRÃO]:[COMPRA &gt;30%]],"&gt;"&amp;0,Tabela1[[#This Row],[COMPRA PADRÃO]:[COMPRA &gt;30%]]),
0))/Tabela1[[#This Row],[U/CX]],0)*Tabela1[[#This Row],[U/CX]]</f>
        <v>600</v>
      </c>
      <c r="BA126" s="19"/>
      <c r="BB126" s="19"/>
      <c r="BC126" s="5" t="s">
        <v>1436</v>
      </c>
      <c r="BD126" s="41">
        <v>1.6981132075471699</v>
      </c>
      <c r="BE126" s="42">
        <v>254.71698113207549</v>
      </c>
      <c r="BF126" s="42">
        <v>112.0754716981132</v>
      </c>
      <c r="BG126" s="42">
        <v>1</v>
      </c>
      <c r="BH126" s="43">
        <v>400</v>
      </c>
    </row>
    <row r="127" spans="1:60" x14ac:dyDescent="0.2">
      <c r="A127" s="4" t="s">
        <v>120</v>
      </c>
      <c r="B127" s="4" t="s">
        <v>493</v>
      </c>
      <c r="C127" s="4">
        <v>20</v>
      </c>
      <c r="D127" s="4" t="s">
        <v>20</v>
      </c>
      <c r="E127" s="5">
        <v>711</v>
      </c>
      <c r="F127" s="4">
        <v>380</v>
      </c>
      <c r="G127" s="4">
        <v>401</v>
      </c>
      <c r="H127" s="4">
        <v>370</v>
      </c>
      <c r="I127" s="4">
        <v>340</v>
      </c>
      <c r="J127" s="4">
        <v>280</v>
      </c>
      <c r="K127" s="4">
        <v>120</v>
      </c>
      <c r="L127" s="4">
        <v>260</v>
      </c>
      <c r="M127" s="4">
        <v>180</v>
      </c>
      <c r="N127" s="4">
        <v>100</v>
      </c>
      <c r="O127" s="4">
        <v>280</v>
      </c>
      <c r="P127" s="4">
        <v>180</v>
      </c>
      <c r="Q127" s="13">
        <v>2.3686840644086615</v>
      </c>
      <c r="R127" s="16">
        <v>1.2659633536923931</v>
      </c>
      <c r="S127" s="16">
        <v>1.3359244863964463</v>
      </c>
      <c r="T127" s="16">
        <v>1.2326485285952249</v>
      </c>
      <c r="U127" s="16">
        <v>1.13270405330372</v>
      </c>
      <c r="V127" s="16">
        <v>0.93281510272071066</v>
      </c>
      <c r="W127" s="16">
        <v>0.39977790116601886</v>
      </c>
      <c r="X127" s="16">
        <v>0.86618545252637413</v>
      </c>
      <c r="Y127" s="16">
        <v>0.59966685174902823</v>
      </c>
      <c r="Z127" s="16">
        <v>0.33314825097168238</v>
      </c>
      <c r="AA127" s="16">
        <v>0.93281510272071066</v>
      </c>
      <c r="AB127" s="17">
        <v>0.59966685174902823</v>
      </c>
      <c r="AC127" s="15">
        <v>199220.07</v>
      </c>
      <c r="AD127" s="14">
        <v>300.16666666666669</v>
      </c>
      <c r="AE127" s="14">
        <v>300.16666666666669</v>
      </c>
      <c r="AF127" s="5">
        <v>6</v>
      </c>
      <c r="AG127" s="6">
        <v>1088</v>
      </c>
      <c r="AH127" s="4">
        <v>1580</v>
      </c>
      <c r="AI127" s="23">
        <v>2668</v>
      </c>
      <c r="AJ127" s="4">
        <v>640</v>
      </c>
      <c r="AK127" s="4">
        <v>0</v>
      </c>
      <c r="AL127" s="24">
        <v>640</v>
      </c>
      <c r="AM127" s="7">
        <v>3.6246529705719044</v>
      </c>
      <c r="AN127" s="7">
        <v>5.2637423653525817</v>
      </c>
      <c r="AO127" s="8">
        <v>2.1321488062187672</v>
      </c>
      <c r="AP127" s="9">
        <v>0</v>
      </c>
      <c r="AQ127" s="25">
        <v>11.020544142143253</v>
      </c>
      <c r="AR127" s="18">
        <v>3.6246529705719044</v>
      </c>
      <c r="AS127" s="7">
        <v>5.2637423653525817</v>
      </c>
      <c r="AT127" s="8">
        <v>2.1321488062187672</v>
      </c>
      <c r="AU127" s="9">
        <v>0</v>
      </c>
      <c r="AV127" s="10">
        <v>11.020544142143253</v>
      </c>
      <c r="AW127" s="22">
        <f t="shared" si="1"/>
        <v>1.9988895058300942</v>
      </c>
      <c r="AX127" s="5">
        <f>IF(OR(AND(Tabela1[[#This Row],[GRUPO | ITEM]]="PALHETAS",MID(Tabela1[[#This Row],[ITEM]],1,5)&lt;&gt;"YN-PC"),AND(Tabela1[[#This Row],[GRUPO | ITEM]]="PALHETAS",MID(Tabela1[[#This Row],[ITEM]],1,5)&lt;&gt;"YN-PF"))=TRUE,0,
IF(
ROUNDUP(
IF(
IF(D127="A",13-SUM(AM127:AP127),IF(D127="B",11-SUM(AM127:AP127),IF(D127="C",7-SUM(AM127:AP127))))
&lt;0,0,
IF(D127="A",13-SUM(AM127:AP127),IF(D127="B",11-SUM(AM127:AP127),IF(D127="C",7-SUM(AM127:AP127)))))
*AD127/C127,0)
*C127
=0,0,
ROUNDUP(
IF(
IF(D127="A",13-SUM(AM127:AP127),IF(D127="B",11-SUM(AM127:AP127),IF(D127="C",7-SUM(AM127:AP127))))
&lt;0,0,
IF(D127="A",13-SUM(AM127:AP127),IF(D127="B",11-SUM(AM127:AP127),IF(D127="C",7-SUM(AM127:AP127)))))
*AD127/C127,0)
*C127)
)</f>
        <v>600</v>
      </c>
      <c r="AY127" s="4">
        <f>IF(OR(AND(Tabela1[[#This Row],[GRUPO | ITEM]]="PALHETAS",MID(Tabela1[[#This Row],[ITEM]],1,5)&lt;&gt;"YN-PC"),AND(Tabela1[[#This Row],[GRUPO | ITEM]]="PALHETAS",MID(Tabela1[[#This Row],[ITEM]],1,5)&lt;&gt;"YN-PF"))=TRUE,0,
IF(
ROUNDUP(
IF(
IF(D127="A",13-SUM(AR127:AU127),IF(D127="B",11-SUM(AR127:AU127),IF(D127="C",7-SUM(AR127:AU127))))
&lt;0,0,
IF(D127="A",13-SUM(AR127:AU127),IF(D127="B",11-SUM(AR127:AU127),IF(D127="C",7-SUM(AR127:AU127)))))
*AE127/C127,0)
*C127
=0,0,
ROUNDUP(
IF(
IF(D127="A",13-SUM(AR127:AU127),IF(D127="B",11-SUM(AR127:AU127),IF(D127="C",7-SUM(AR127:AU127))))
&lt;0,0,
IF(D127="A",13-SUM(AR127:AU127),IF(D127="B",11-SUM(AR127:AU127),IF(D127="C",7-SUM(AR127:AU127)))))
*AE127/C127,0)
*C127)
)</f>
        <v>600</v>
      </c>
      <c r="AZ1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+IFERROR(BA127*C127,0),
IFERROR(AVERAGEIF(Tabela1[[#This Row],[COMPRA PADRÃO]:[COMPRA &gt;30%]],"&gt;"&amp;0,Tabela1[[#This Row],[COMPRA PADRÃO]:[COMPRA &gt;30%]]),
0))/Tabela1[[#This Row],[U/CX]],0)*Tabela1[[#This Row],[U/CX]]</f>
        <v>600</v>
      </c>
      <c r="BA127" s="19"/>
      <c r="BB127" s="19"/>
      <c r="BC127" s="5" t="s">
        <v>1436</v>
      </c>
      <c r="BD127" s="41">
        <v>13.592452830188678</v>
      </c>
      <c r="BE127" s="42">
        <v>2038.8679245283017</v>
      </c>
      <c r="BF127" s="42">
        <v>3887.441509433962</v>
      </c>
      <c r="BG127" s="42">
        <v>3308</v>
      </c>
      <c r="BH127" s="43">
        <v>2620</v>
      </c>
    </row>
    <row r="128" spans="1:60" x14ac:dyDescent="0.2">
      <c r="A128" s="4" t="s">
        <v>35</v>
      </c>
      <c r="B128" s="4" t="s">
        <v>544</v>
      </c>
      <c r="C128" s="4">
        <v>300</v>
      </c>
      <c r="D128" s="4" t="s">
        <v>83</v>
      </c>
      <c r="E128" s="5">
        <v>190</v>
      </c>
      <c r="F128" s="4">
        <v>35</v>
      </c>
      <c r="G128" s="4">
        <v>40</v>
      </c>
      <c r="H128" s="4">
        <v>20</v>
      </c>
      <c r="I128" s="4">
        <v>68</v>
      </c>
      <c r="J128" s="4">
        <v>3</v>
      </c>
      <c r="K128" s="4"/>
      <c r="L128" s="4"/>
      <c r="M128" s="4">
        <v>30</v>
      </c>
      <c r="N128" s="4">
        <v>80</v>
      </c>
      <c r="O128" s="4">
        <v>130</v>
      </c>
      <c r="P128" s="4">
        <v>30</v>
      </c>
      <c r="Q128" s="13">
        <v>3.0351437699680512</v>
      </c>
      <c r="R128" s="16">
        <v>0.55910543130990409</v>
      </c>
      <c r="S128" s="16">
        <v>0.63897763578274758</v>
      </c>
      <c r="T128" s="16">
        <v>0.31948881789137379</v>
      </c>
      <c r="U128" s="16">
        <v>1.0862619808306708</v>
      </c>
      <c r="V128" s="16">
        <v>4.7923322683706068E-2</v>
      </c>
      <c r="W128" s="16">
        <v>0</v>
      </c>
      <c r="X128" s="16">
        <v>0</v>
      </c>
      <c r="Y128" s="16">
        <v>0.47923322683706071</v>
      </c>
      <c r="Z128" s="16">
        <v>1.2779552715654952</v>
      </c>
      <c r="AA128" s="16">
        <v>2.0766773162939298</v>
      </c>
      <c r="AB128" s="17">
        <v>0.47923322683706071</v>
      </c>
      <c r="AC128" s="15">
        <v>10705.63</v>
      </c>
      <c r="AD128" s="14">
        <v>62.6</v>
      </c>
      <c r="AE128" s="14">
        <v>69.222222222222229</v>
      </c>
      <c r="AF128" s="5">
        <v>0</v>
      </c>
      <c r="AG128" s="6">
        <v>30</v>
      </c>
      <c r="AH128" s="4">
        <v>0</v>
      </c>
      <c r="AI128" s="23">
        <v>30</v>
      </c>
      <c r="AJ128" s="4">
        <v>0</v>
      </c>
      <c r="AK128" s="4">
        <v>0</v>
      </c>
      <c r="AL128" s="24">
        <v>0</v>
      </c>
      <c r="AM128" s="7">
        <v>0.47923322683706071</v>
      </c>
      <c r="AN128" s="7">
        <v>0</v>
      </c>
      <c r="AO128" s="8">
        <v>0</v>
      </c>
      <c r="AP128" s="9">
        <v>0</v>
      </c>
      <c r="AQ128" s="25">
        <v>0.47923322683706071</v>
      </c>
      <c r="AR128" s="18">
        <v>0.43338683788121984</v>
      </c>
      <c r="AS128" s="7">
        <v>0</v>
      </c>
      <c r="AT128" s="8">
        <v>0</v>
      </c>
      <c r="AU128" s="9">
        <v>0</v>
      </c>
      <c r="AV128" s="10">
        <v>0.43338683788121984</v>
      </c>
      <c r="AW128" s="22">
        <f t="shared" si="1"/>
        <v>9.103169251517194</v>
      </c>
      <c r="AX128" s="5">
        <f>IF(OR(AND(Tabela1[[#This Row],[GRUPO | ITEM]]="PALHETAS",MID(Tabela1[[#This Row],[ITEM]],1,5)&lt;&gt;"YN-PC"),AND(Tabela1[[#This Row],[GRUPO | ITEM]]="PALHETAS",MID(Tabela1[[#This Row],[ITEM]],1,5)&lt;&gt;"YN-PF"))=TRUE,0,
IF(
ROUNDUP(
IF(
IF(D128="A",13-SUM(AM128:AP128),IF(D128="B",11-SUM(AM128:AP128),IF(D128="C",7-SUM(AM128:AP128))))
&lt;0,0,
IF(D128="A",13-SUM(AM128:AP128),IF(D128="B",11-SUM(AM128:AP128),IF(D128="C",7-SUM(AM128:AP128)))))
*AD128/C128,0)
*C128
=0,0,
ROUNDUP(
IF(
IF(D128="A",13-SUM(AM128:AP128),IF(D128="B",11-SUM(AM128:AP128),IF(D128="C",7-SUM(AM128:AP128))))
&lt;0,0,
IF(D128="A",13-SUM(AM128:AP128),IF(D128="B",11-SUM(AM128:AP128),IF(D128="C",7-SUM(AM128:AP128)))))
*AD128/C128,0)
*C128)
)</f>
        <v>600</v>
      </c>
      <c r="AY128" s="4">
        <f>IF(OR(AND(Tabela1[[#This Row],[GRUPO | ITEM]]="PALHETAS",MID(Tabela1[[#This Row],[ITEM]],1,5)&lt;&gt;"YN-PC"),AND(Tabela1[[#This Row],[GRUPO | ITEM]]="PALHETAS",MID(Tabela1[[#This Row],[ITEM]],1,5)&lt;&gt;"YN-PF"))=TRUE,0,
IF(
ROUNDUP(
IF(
IF(D128="A",13-SUM(AR128:AU128),IF(D128="B",11-SUM(AR128:AU128),IF(D128="C",7-SUM(AR128:AU128))))
&lt;0,0,
IF(D128="A",13-SUM(AR128:AU128),IF(D128="B",11-SUM(AR128:AU128),IF(D128="C",7-SUM(AR128:AU128)))))
*AE128/C128,0)
*C128
=0,0,
ROUNDUP(
IF(
IF(D128="A",13-SUM(AR128:AU128),IF(D128="B",11-SUM(AR128:AU128),IF(D128="C",7-SUM(AR128:AU128))))
&lt;0,0,
IF(D128="A",13-SUM(AR128:AU128),IF(D128="B",11-SUM(AR128:AU128),IF(D128="C",7-SUM(AR128:AU128)))))
*AE128/C128,0)
*C128)
)</f>
        <v>600</v>
      </c>
      <c r="AZ1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+IFERROR(BA128*C128,0),
IFERROR(AVERAGEIF(Tabela1[[#This Row],[COMPRA PADRÃO]:[COMPRA &gt;30%]],"&gt;"&amp;0,Tabela1[[#This Row],[COMPRA PADRÃO]:[COMPRA &gt;30%]]),
0))/Tabela1[[#This Row],[U/CX]],0)*Tabela1[[#This Row],[U/CX]]</f>
        <v>600</v>
      </c>
      <c r="BA128" s="19"/>
      <c r="BB128" s="19"/>
      <c r="BC128" s="5" t="s">
        <v>1436</v>
      </c>
      <c r="BD128" s="41">
        <v>2.3622641509433961</v>
      </c>
      <c r="BE128" s="42">
        <v>354.33962264150944</v>
      </c>
      <c r="BF128" s="42">
        <v>155.90943396226413</v>
      </c>
      <c r="BG128" s="42">
        <v>30</v>
      </c>
      <c r="BH128" s="43">
        <v>600</v>
      </c>
    </row>
    <row r="129" spans="1:60" x14ac:dyDescent="0.2">
      <c r="A129" s="4" t="s">
        <v>40</v>
      </c>
      <c r="B129" s="4" t="s">
        <v>706</v>
      </c>
      <c r="C129" s="4">
        <v>200</v>
      </c>
      <c r="D129" s="4" t="s">
        <v>83</v>
      </c>
      <c r="E129" s="5">
        <v>250</v>
      </c>
      <c r="F129" s="4">
        <v>550</v>
      </c>
      <c r="G129" s="4">
        <v>200</v>
      </c>
      <c r="H129" s="4">
        <v>400</v>
      </c>
      <c r="I129" s="4">
        <v>500</v>
      </c>
      <c r="J129" s="4">
        <v>900</v>
      </c>
      <c r="K129" s="4">
        <v>300</v>
      </c>
      <c r="L129" s="4">
        <v>540</v>
      </c>
      <c r="M129" s="4">
        <v>400</v>
      </c>
      <c r="N129" s="4">
        <v>300</v>
      </c>
      <c r="O129" s="4">
        <v>500</v>
      </c>
      <c r="P129" s="4">
        <v>200</v>
      </c>
      <c r="Q129" s="13">
        <v>0.59523809523809523</v>
      </c>
      <c r="R129" s="16">
        <v>1.3095238095238095</v>
      </c>
      <c r="S129" s="16">
        <v>0.47619047619047616</v>
      </c>
      <c r="T129" s="16">
        <v>0.95238095238095233</v>
      </c>
      <c r="U129" s="16">
        <v>1.1904761904761905</v>
      </c>
      <c r="V129" s="16">
        <v>2.1428571428571428</v>
      </c>
      <c r="W129" s="16">
        <v>0.7142857142857143</v>
      </c>
      <c r="X129" s="16">
        <v>1.2857142857142858</v>
      </c>
      <c r="Y129" s="16">
        <v>0.95238095238095233</v>
      </c>
      <c r="Z129" s="16">
        <v>0.7142857142857143</v>
      </c>
      <c r="AA129" s="16">
        <v>1.1904761904761905</v>
      </c>
      <c r="AB129" s="17">
        <v>0.47619047619047616</v>
      </c>
      <c r="AC129" s="15">
        <v>22175.599999999999</v>
      </c>
      <c r="AD129" s="14">
        <v>420</v>
      </c>
      <c r="AE129" s="14">
        <v>420</v>
      </c>
      <c r="AF129" s="5">
        <v>3</v>
      </c>
      <c r="AG129" s="6">
        <v>2507</v>
      </c>
      <c r="AH129" s="4">
        <v>0</v>
      </c>
      <c r="AI129" s="23">
        <v>2507</v>
      </c>
      <c r="AJ129" s="4">
        <v>0</v>
      </c>
      <c r="AK129" s="4">
        <v>0</v>
      </c>
      <c r="AL129" s="24">
        <v>0</v>
      </c>
      <c r="AM129" s="7">
        <v>5.9690476190476192</v>
      </c>
      <c r="AN129" s="7">
        <v>0</v>
      </c>
      <c r="AO129" s="8">
        <v>0</v>
      </c>
      <c r="AP129" s="9">
        <v>0</v>
      </c>
      <c r="AQ129" s="25">
        <v>5.9690476190476192</v>
      </c>
      <c r="AR129" s="18">
        <v>5.9690476190476192</v>
      </c>
      <c r="AS129" s="7">
        <v>0</v>
      </c>
      <c r="AT129" s="8">
        <v>0</v>
      </c>
      <c r="AU129" s="9">
        <v>0</v>
      </c>
      <c r="AV129" s="10">
        <v>5.9690476190476192</v>
      </c>
      <c r="AW129" s="22">
        <f t="shared" si="1"/>
        <v>1.4285714285714286</v>
      </c>
      <c r="AX129" s="5">
        <f>IF(OR(AND(Tabela1[[#This Row],[GRUPO | ITEM]]="PALHETAS",MID(Tabela1[[#This Row],[ITEM]],1,5)&lt;&gt;"YN-PC"),AND(Tabela1[[#This Row],[GRUPO | ITEM]]="PALHETAS",MID(Tabela1[[#This Row],[ITEM]],1,5)&lt;&gt;"YN-PF"))=TRUE,0,
IF(
ROUNDUP(
IF(
IF(D129="A",13-SUM(AM129:AP129),IF(D129="B",11-SUM(AM129:AP129),IF(D129="C",7-SUM(AM129:AP129))))
&lt;0,0,
IF(D129="A",13-SUM(AM129:AP129),IF(D129="B",11-SUM(AM129:AP129),IF(D129="C",7-SUM(AM129:AP129)))))
*AD129/C129,0)
*C129
=0,0,
ROUNDUP(
IF(
IF(D129="A",13-SUM(AM129:AP129),IF(D129="B",11-SUM(AM129:AP129),IF(D129="C",7-SUM(AM129:AP129))))
&lt;0,0,
IF(D129="A",13-SUM(AM129:AP129),IF(D129="B",11-SUM(AM129:AP129),IF(D129="C",7-SUM(AM129:AP129)))))
*AD129/C129,0)
*C129)
)</f>
        <v>600</v>
      </c>
      <c r="AY129" s="4">
        <f>IF(OR(AND(Tabela1[[#This Row],[GRUPO | ITEM]]="PALHETAS",MID(Tabela1[[#This Row],[ITEM]],1,5)&lt;&gt;"YN-PC"),AND(Tabela1[[#This Row],[GRUPO | ITEM]]="PALHETAS",MID(Tabela1[[#This Row],[ITEM]],1,5)&lt;&gt;"YN-PF"))=TRUE,0,
IF(
ROUNDUP(
IF(
IF(D129="A",13-SUM(AR129:AU129),IF(D129="B",11-SUM(AR129:AU129),IF(D129="C",7-SUM(AR129:AU129))))
&lt;0,0,
IF(D129="A",13-SUM(AR129:AU129),IF(D129="B",11-SUM(AR129:AU129),IF(D129="C",7-SUM(AR129:AU129)))))
*AE129/C129,0)
*C129
=0,0,
ROUNDUP(
IF(
IF(D129="A",13-SUM(AR129:AU129),IF(D129="B",11-SUM(AR129:AU129),IF(D129="C",7-SUM(AR129:AU129))))
&lt;0,0,
IF(D129="A",13-SUM(AR129:AU129),IF(D129="B",11-SUM(AR129:AU129),IF(D129="C",7-SUM(AR129:AU129)))))
*AE129/C129,0)
*C129)
)</f>
        <v>600</v>
      </c>
      <c r="AZ1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+IFERROR(BA129*C129,0),
IFERROR(AVERAGEIF(Tabela1[[#This Row],[COMPRA PADRÃO]:[COMPRA &gt;30%]],"&gt;"&amp;0,Tabela1[[#This Row],[COMPRA PADRÃO]:[COMPRA &gt;30%]]),
0))/Tabela1[[#This Row],[U/CX]],0)*Tabela1[[#This Row],[U/CX]]</f>
        <v>600</v>
      </c>
      <c r="BA129" s="19"/>
      <c r="BB129" s="19"/>
      <c r="BC129" s="5" t="s">
        <v>1436</v>
      </c>
      <c r="BD129" s="41">
        <v>19.018867924528301</v>
      </c>
      <c r="BE129" s="42">
        <v>2852.8301886792451</v>
      </c>
      <c r="BF129" s="42">
        <v>1255.2452830188679</v>
      </c>
      <c r="BG129" s="42">
        <v>2507</v>
      </c>
      <c r="BH129" s="43">
        <v>1600</v>
      </c>
    </row>
    <row r="130" spans="1:60" x14ac:dyDescent="0.2">
      <c r="A130" s="4" t="s">
        <v>40</v>
      </c>
      <c r="B130" s="4" t="s">
        <v>750</v>
      </c>
      <c r="C130" s="4">
        <v>20</v>
      </c>
      <c r="D130" s="4" t="s">
        <v>20</v>
      </c>
      <c r="E130" s="5"/>
      <c r="F130" s="4"/>
      <c r="G130" s="4">
        <v>552</v>
      </c>
      <c r="H130" s="4">
        <v>286</v>
      </c>
      <c r="I130" s="4">
        <v>565</v>
      </c>
      <c r="J130" s="4">
        <v>511</v>
      </c>
      <c r="K130" s="4">
        <v>70</v>
      </c>
      <c r="L130" s="4">
        <v>458</v>
      </c>
      <c r="M130" s="4">
        <v>209</v>
      </c>
      <c r="N130" s="4">
        <v>309</v>
      </c>
      <c r="O130" s="4">
        <v>365</v>
      </c>
      <c r="P130" s="4">
        <v>441</v>
      </c>
      <c r="Q130" s="13">
        <v>0</v>
      </c>
      <c r="R130" s="16">
        <v>0</v>
      </c>
      <c r="S130" s="16">
        <v>1.4657461497610196</v>
      </c>
      <c r="T130" s="16">
        <v>0.75942644715878915</v>
      </c>
      <c r="U130" s="16">
        <v>1.5002655337227826</v>
      </c>
      <c r="V130" s="16">
        <v>1.3568773234200742</v>
      </c>
      <c r="W130" s="16">
        <v>0.18587360594795538</v>
      </c>
      <c r="X130" s="16">
        <v>1.2161444503451937</v>
      </c>
      <c r="Y130" s="16">
        <v>0.55496548061603823</v>
      </c>
      <c r="Z130" s="16">
        <v>0.82049920339883164</v>
      </c>
      <c r="AA130" s="16">
        <v>0.96919808815719588</v>
      </c>
      <c r="AB130" s="17">
        <v>1.1710037174721188</v>
      </c>
      <c r="AC130" s="15">
        <v>400996.63</v>
      </c>
      <c r="AD130" s="14">
        <v>376.6</v>
      </c>
      <c r="AE130" s="14">
        <v>410.66666666666669</v>
      </c>
      <c r="AF130" s="5">
        <v>10</v>
      </c>
      <c r="AG130" s="6">
        <v>2535</v>
      </c>
      <c r="AH130" s="4">
        <v>1280</v>
      </c>
      <c r="AI130" s="23">
        <v>3815</v>
      </c>
      <c r="AJ130" s="4">
        <v>240</v>
      </c>
      <c r="AK130" s="4">
        <v>500</v>
      </c>
      <c r="AL130" s="24">
        <v>740</v>
      </c>
      <c r="AM130" s="7">
        <v>6.731279872543813</v>
      </c>
      <c r="AN130" s="7">
        <v>3.3988316516197554</v>
      </c>
      <c r="AO130" s="8">
        <v>0.63728093467870417</v>
      </c>
      <c r="AP130" s="9">
        <v>1.3276686139139671</v>
      </c>
      <c r="AQ130" s="25">
        <v>12.095061072756241</v>
      </c>
      <c r="AR130" s="18">
        <v>6.1728896103896105</v>
      </c>
      <c r="AS130" s="7">
        <v>3.1168831168831166</v>
      </c>
      <c r="AT130" s="8">
        <v>0.58441558441558439</v>
      </c>
      <c r="AU130" s="9">
        <v>1.2175324675324675</v>
      </c>
      <c r="AV130" s="10">
        <v>11.091720779220779</v>
      </c>
      <c r="AW130" s="22">
        <f t="shared" ref="AW130:AW193" si="2">IFERROR(AZ130/AVERAGE(AD130:AE130),0)</f>
        <v>1.4734524515200271</v>
      </c>
      <c r="AX130" s="5">
        <f>IF(OR(AND(Tabela1[[#This Row],[GRUPO | ITEM]]="PALHETAS",MID(Tabela1[[#This Row],[ITEM]],1,5)&lt;&gt;"YN-PC"),AND(Tabela1[[#This Row],[GRUPO | ITEM]]="PALHETAS",MID(Tabela1[[#This Row],[ITEM]],1,5)&lt;&gt;"YN-PF"))=TRUE,0,
IF(
ROUNDUP(
IF(
IF(D130="A",13-SUM(AM130:AP130),IF(D130="B",11-SUM(AM130:AP130),IF(D130="C",7-SUM(AM130:AP130))))
&lt;0,0,
IF(D130="A",13-SUM(AM130:AP130),IF(D130="B",11-SUM(AM130:AP130),IF(D130="C",7-SUM(AM130:AP130)))))
*AD130/C130,0)
*C130
=0,0,
ROUNDUP(
IF(
IF(D130="A",13-SUM(AM130:AP130),IF(D130="B",11-SUM(AM130:AP130),IF(D130="C",7-SUM(AM130:AP130))))
&lt;0,0,
IF(D130="A",13-SUM(AM130:AP130),IF(D130="B",11-SUM(AM130:AP130),IF(D130="C",7-SUM(AM130:AP130)))))
*AD130/C130,0)
*C130)
)</f>
        <v>360</v>
      </c>
      <c r="AY130" s="4">
        <f>IF(OR(AND(Tabela1[[#This Row],[GRUPO | ITEM]]="PALHETAS",MID(Tabela1[[#This Row],[ITEM]],1,5)&lt;&gt;"YN-PC"),AND(Tabela1[[#This Row],[GRUPO | ITEM]]="PALHETAS",MID(Tabela1[[#This Row],[ITEM]],1,5)&lt;&gt;"YN-PF"))=TRUE,0,
IF(
ROUNDUP(
IF(
IF(D130="A",13-SUM(AR130:AU130),IF(D130="B",11-SUM(AR130:AU130),IF(D130="C",7-SUM(AR130:AU130))))
&lt;0,0,
IF(D130="A",13-SUM(AR130:AU130),IF(D130="B",11-SUM(AR130:AU130),IF(D130="C",7-SUM(AR130:AU130)))))
*AE130/C130,0)
*C130
=0,0,
ROUNDUP(
IF(
IF(D130="A",13-SUM(AR130:AU130),IF(D130="B",11-SUM(AR130:AU130),IF(D130="C",7-SUM(AR130:AU130))))
&lt;0,0,
IF(D130="A",13-SUM(AR130:AU130),IF(D130="B",11-SUM(AR130:AU130),IF(D130="C",7-SUM(AR130:AU130)))))
*AE130/C130,0)
*C130)
)</f>
        <v>800</v>
      </c>
      <c r="AZ1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+IFERROR(BA130*C130,0),
IFERROR(AVERAGEIF(Tabela1[[#This Row],[COMPRA PADRÃO]:[COMPRA &gt;30%]],"&gt;"&amp;0,Tabela1[[#This Row],[COMPRA PADRÃO]:[COMPRA &gt;30%]]),
0))/Tabela1[[#This Row],[U/CX]],0)*Tabela1[[#This Row],[U/CX]]</f>
        <v>580</v>
      </c>
      <c r="BA130" s="19"/>
      <c r="BB130" s="19"/>
      <c r="BC130" s="5" t="s">
        <v>1436</v>
      </c>
      <c r="BD130" s="41">
        <v>14.211320754716981</v>
      </c>
      <c r="BE130" s="42">
        <v>2131.6981132075471</v>
      </c>
      <c r="BF130" s="42">
        <v>4064.4377358490565</v>
      </c>
      <c r="BG130" s="42">
        <v>4555</v>
      </c>
      <c r="BH130" s="43">
        <v>1640</v>
      </c>
    </row>
    <row r="131" spans="1:60" x14ac:dyDescent="0.2">
      <c r="A131" s="4" t="s">
        <v>199</v>
      </c>
      <c r="B131" s="4" t="s">
        <v>260</v>
      </c>
      <c r="C131" s="4">
        <v>15</v>
      </c>
      <c r="D131" s="4" t="s">
        <v>17</v>
      </c>
      <c r="E131" s="5">
        <v>195</v>
      </c>
      <c r="F131" s="4">
        <v>345</v>
      </c>
      <c r="G131" s="4">
        <v>345</v>
      </c>
      <c r="H131" s="4">
        <v>270</v>
      </c>
      <c r="I131" s="4">
        <v>435</v>
      </c>
      <c r="J131" s="4">
        <v>345</v>
      </c>
      <c r="K131" s="4">
        <v>120</v>
      </c>
      <c r="L131" s="4">
        <v>540</v>
      </c>
      <c r="M131" s="4">
        <v>360</v>
      </c>
      <c r="N131" s="4">
        <v>570</v>
      </c>
      <c r="O131" s="4">
        <v>915</v>
      </c>
      <c r="P131" s="4">
        <v>390</v>
      </c>
      <c r="Q131" s="13">
        <v>0.48447204968944102</v>
      </c>
      <c r="R131" s="16">
        <v>0.8571428571428571</v>
      </c>
      <c r="S131" s="16">
        <v>0.8571428571428571</v>
      </c>
      <c r="T131" s="16">
        <v>0.67080745341614911</v>
      </c>
      <c r="U131" s="16">
        <v>1.0807453416149069</v>
      </c>
      <c r="V131" s="16">
        <v>0.8571428571428571</v>
      </c>
      <c r="W131" s="16">
        <v>0.29813664596273293</v>
      </c>
      <c r="X131" s="16">
        <v>1.3416149068322982</v>
      </c>
      <c r="Y131" s="16">
        <v>0.89440993788819878</v>
      </c>
      <c r="Z131" s="16">
        <v>1.4161490683229814</v>
      </c>
      <c r="AA131" s="16">
        <v>2.2732919254658386</v>
      </c>
      <c r="AB131" s="17">
        <v>0.96894409937888204</v>
      </c>
      <c r="AC131" s="15">
        <v>70191</v>
      </c>
      <c r="AD131" s="14">
        <v>402.5</v>
      </c>
      <c r="AE131" s="14">
        <v>428.18181818181819</v>
      </c>
      <c r="AF131" s="5">
        <v>0</v>
      </c>
      <c r="AG131" s="6">
        <v>10</v>
      </c>
      <c r="AH131" s="4">
        <v>0</v>
      </c>
      <c r="AI131" s="23">
        <v>10</v>
      </c>
      <c r="AJ131" s="4">
        <v>1140</v>
      </c>
      <c r="AK131" s="4">
        <v>2880</v>
      </c>
      <c r="AL131" s="24">
        <v>4020</v>
      </c>
      <c r="AM131" s="7">
        <v>2.4844720496894408E-2</v>
      </c>
      <c r="AN131" s="7">
        <v>0</v>
      </c>
      <c r="AO131" s="8">
        <v>2.8322981366459627</v>
      </c>
      <c r="AP131" s="9">
        <v>7.1552795031055902</v>
      </c>
      <c r="AQ131" s="25">
        <v>10.012422360248447</v>
      </c>
      <c r="AR131" s="18">
        <v>2.3354564755838639E-2</v>
      </c>
      <c r="AS131" s="7">
        <v>0</v>
      </c>
      <c r="AT131" s="8">
        <v>2.6624203821656049</v>
      </c>
      <c r="AU131" s="9">
        <v>6.7261146496815289</v>
      </c>
      <c r="AV131" s="10">
        <v>9.4118895966029719</v>
      </c>
      <c r="AW131" s="22">
        <f t="shared" si="2"/>
        <v>1.33625170998632</v>
      </c>
      <c r="AX131" s="5">
        <f>IF(OR(AND(Tabela1[[#This Row],[GRUPO | ITEM]]="PALHETAS",MID(Tabela1[[#This Row],[ITEM]],1,5)&lt;&gt;"YN-PC"),AND(Tabela1[[#This Row],[GRUPO | ITEM]]="PALHETAS",MID(Tabela1[[#This Row],[ITEM]],1,5)&lt;&gt;"YN-PF"))=TRUE,0,
IF(
ROUNDUP(
IF(
IF(D131="A",13-SUM(AM131:AP131),IF(D131="B",11-SUM(AM131:AP131),IF(D131="C",7-SUM(AM131:AP131))))
&lt;0,0,
IF(D131="A",13-SUM(AM131:AP131),IF(D131="B",11-SUM(AM131:AP131),IF(D131="C",7-SUM(AM131:AP131)))))
*AD131/C131,0)
*C131
=0,0,
ROUNDUP(
IF(
IF(D131="A",13-SUM(AM131:AP131),IF(D131="B",11-SUM(AM131:AP131),IF(D131="C",7-SUM(AM131:AP131))))
&lt;0,0,
IF(D131="A",13-SUM(AM131:AP131),IF(D131="B",11-SUM(AM131:AP131),IF(D131="C",7-SUM(AM131:AP131)))))
*AD131/C131,0)
*C131)
)</f>
        <v>405</v>
      </c>
      <c r="AY131" s="4">
        <f>IF(OR(AND(Tabela1[[#This Row],[GRUPO | ITEM]]="PALHETAS",MID(Tabela1[[#This Row],[ITEM]],1,5)&lt;&gt;"YN-PC"),AND(Tabela1[[#This Row],[GRUPO | ITEM]]="PALHETAS",MID(Tabela1[[#This Row],[ITEM]],1,5)&lt;&gt;"YN-PF"))=TRUE,0,
IF(
ROUNDUP(
IF(
IF(D131="A",13-SUM(AR131:AU131),IF(D131="B",11-SUM(AR131:AU131),IF(D131="C",7-SUM(AR131:AU131))))
&lt;0,0,
IF(D131="A",13-SUM(AR131:AU131),IF(D131="B",11-SUM(AR131:AU131),IF(D131="C",7-SUM(AR131:AU131)))))
*AE131/C131,0)
*C131
=0,0,
ROUNDUP(
IF(
IF(D131="A",13-SUM(AR131:AU131),IF(D131="B",11-SUM(AR131:AU131),IF(D131="C",7-SUM(AR131:AU131))))
&lt;0,0,
IF(D131="A",13-SUM(AR131:AU131),IF(D131="B",11-SUM(AR131:AU131),IF(D131="C",7-SUM(AR131:AU131)))))
*AE131/C131,0)
*C131)
)</f>
        <v>690</v>
      </c>
      <c r="AZ1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+IFERROR(BA131*C131,0),
IFERROR(AVERAGEIF(Tabela1[[#This Row],[COMPRA PADRÃO]:[COMPRA &gt;30%]],"&gt;"&amp;0,Tabela1[[#This Row],[COMPRA PADRÃO]:[COMPRA &gt;30%]]),
0))/Tabela1[[#This Row],[U/CX]],0)*Tabela1[[#This Row],[U/CX]]</f>
        <v>555</v>
      </c>
      <c r="BA131" s="19"/>
      <c r="BB131" s="19"/>
      <c r="BC131" s="5" t="s">
        <v>1436</v>
      </c>
      <c r="BD131" s="41">
        <v>18.226415094339622</v>
      </c>
      <c r="BE131" s="42">
        <v>2733.9622641509432</v>
      </c>
      <c r="BF131" s="42">
        <v>3608.8301886792451</v>
      </c>
      <c r="BG131" s="42">
        <v>4030</v>
      </c>
      <c r="BH131" s="43">
        <v>2310</v>
      </c>
    </row>
    <row r="132" spans="1:60" x14ac:dyDescent="0.2">
      <c r="A132" s="4" t="s">
        <v>32</v>
      </c>
      <c r="B132" s="4" t="s">
        <v>1432</v>
      </c>
      <c r="C132" s="4">
        <v>10</v>
      </c>
      <c r="D132" s="4" t="s">
        <v>83</v>
      </c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>
        <v>191</v>
      </c>
      <c r="Q132" s="13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7">
        <v>1</v>
      </c>
      <c r="AC132" s="15">
        <v>23188.2</v>
      </c>
      <c r="AD132" s="14">
        <v>191</v>
      </c>
      <c r="AE132" s="14">
        <v>191</v>
      </c>
      <c r="AF132" s="5">
        <v>0</v>
      </c>
      <c r="AG132" s="6">
        <v>801</v>
      </c>
      <c r="AH132" s="4">
        <v>0</v>
      </c>
      <c r="AI132" s="23">
        <v>801</v>
      </c>
      <c r="AJ132" s="4">
        <v>0</v>
      </c>
      <c r="AK132" s="4">
        <v>0</v>
      </c>
      <c r="AL132" s="24">
        <v>0</v>
      </c>
      <c r="AM132" s="7">
        <v>4.1937172774869111</v>
      </c>
      <c r="AN132" s="7">
        <v>0</v>
      </c>
      <c r="AO132" s="8">
        <v>0</v>
      </c>
      <c r="AP132" s="9">
        <v>0</v>
      </c>
      <c r="AQ132" s="25">
        <v>4.1937172774869111</v>
      </c>
      <c r="AR132" s="18">
        <v>4.1937172774869111</v>
      </c>
      <c r="AS132" s="7">
        <v>0</v>
      </c>
      <c r="AT132" s="8">
        <v>0</v>
      </c>
      <c r="AU132" s="9">
        <v>0</v>
      </c>
      <c r="AV132" s="10">
        <v>4.1937172774869111</v>
      </c>
      <c r="AW132" s="22">
        <f t="shared" si="2"/>
        <v>2.8272251308900525</v>
      </c>
      <c r="AX132" s="5">
        <f>IF(OR(AND(Tabela1[[#This Row],[GRUPO | ITEM]]="PALHETAS",MID(Tabela1[[#This Row],[ITEM]],1,5)&lt;&gt;"YN-PC"),AND(Tabela1[[#This Row],[GRUPO | ITEM]]="PALHETAS",MID(Tabela1[[#This Row],[ITEM]],1,5)&lt;&gt;"YN-PF"))=TRUE,0,
IF(
ROUNDUP(
IF(
IF(D132="A",13-SUM(AM132:AP132),IF(D132="B",11-SUM(AM132:AP132),IF(D132="C",7-SUM(AM132:AP132))))
&lt;0,0,
IF(D132="A",13-SUM(AM132:AP132),IF(D132="B",11-SUM(AM132:AP132),IF(D132="C",7-SUM(AM132:AP132)))))
*AD132/C132,0)
*C132
=0,0,
ROUNDUP(
IF(
IF(D132="A",13-SUM(AM132:AP132),IF(D132="B",11-SUM(AM132:AP132),IF(D132="C",7-SUM(AM132:AP132))))
&lt;0,0,
IF(D132="A",13-SUM(AM132:AP132),IF(D132="B",11-SUM(AM132:AP132),IF(D132="C",7-SUM(AM132:AP132)))))
*AD132/C132,0)
*C132)
)</f>
        <v>540</v>
      </c>
      <c r="AY132" s="4">
        <f>IF(OR(AND(Tabela1[[#This Row],[GRUPO | ITEM]]="PALHETAS",MID(Tabela1[[#This Row],[ITEM]],1,5)&lt;&gt;"YN-PC"),AND(Tabela1[[#This Row],[GRUPO | ITEM]]="PALHETAS",MID(Tabela1[[#This Row],[ITEM]],1,5)&lt;&gt;"YN-PF"))=TRUE,0,
IF(
ROUNDUP(
IF(
IF(D132="A",13-SUM(AR132:AU132),IF(D132="B",11-SUM(AR132:AU132),IF(D132="C",7-SUM(AR132:AU132))))
&lt;0,0,
IF(D132="A",13-SUM(AR132:AU132),IF(D132="B",11-SUM(AR132:AU132),IF(D132="C",7-SUM(AR132:AU132)))))
*AE132/C132,0)
*C132
=0,0,
ROUNDUP(
IF(
IF(D132="A",13-SUM(AR132:AU132),IF(D132="B",11-SUM(AR132:AU132),IF(D132="C",7-SUM(AR132:AU132))))
&lt;0,0,
IF(D132="A",13-SUM(AR132:AU132),IF(D132="B",11-SUM(AR132:AU132),IF(D132="C",7-SUM(AR132:AU132)))))
*AE132/C132,0)
*C132)
)</f>
        <v>540</v>
      </c>
      <c r="AZ1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+IFERROR(BA132*C132,0),
IFERROR(AVERAGEIF(Tabela1[[#This Row],[COMPRA PADRÃO]:[COMPRA &gt;30%]],"&gt;"&amp;0,Tabela1[[#This Row],[COMPRA PADRÃO]:[COMPRA &gt;30%]]),
0))/Tabela1[[#This Row],[U/CX]],0)*Tabela1[[#This Row],[U/CX]]</f>
        <v>540</v>
      </c>
      <c r="BA132" s="19"/>
      <c r="BB132" s="19"/>
      <c r="BC132" s="5" t="s">
        <v>1436</v>
      </c>
      <c r="BD132" s="41">
        <v>0.72075471698113203</v>
      </c>
      <c r="BE132" s="42">
        <v>108.11320754716981</v>
      </c>
      <c r="BF132" s="42">
        <v>47.569811320754717</v>
      </c>
      <c r="BG132" s="42">
        <v>801</v>
      </c>
      <c r="BH132" s="43">
        <v>0</v>
      </c>
    </row>
    <row r="133" spans="1:60" x14ac:dyDescent="0.2">
      <c r="A133" s="4" t="s">
        <v>40</v>
      </c>
      <c r="B133" s="4" t="s">
        <v>689</v>
      </c>
      <c r="C133" s="4">
        <v>20</v>
      </c>
      <c r="D133" s="4" t="s">
        <v>17</v>
      </c>
      <c r="E133" s="5">
        <v>80</v>
      </c>
      <c r="F133" s="4">
        <v>190</v>
      </c>
      <c r="G133" s="4">
        <v>154</v>
      </c>
      <c r="H133" s="4">
        <v>235</v>
      </c>
      <c r="I133" s="4">
        <v>174</v>
      </c>
      <c r="J133" s="4">
        <v>129</v>
      </c>
      <c r="K133" s="4">
        <v>40</v>
      </c>
      <c r="L133" s="4">
        <v>148</v>
      </c>
      <c r="M133" s="4">
        <v>142</v>
      </c>
      <c r="N133" s="4">
        <v>95</v>
      </c>
      <c r="O133" s="4">
        <v>217</v>
      </c>
      <c r="P133" s="4">
        <v>125</v>
      </c>
      <c r="Q133" s="13">
        <v>0.55523423944476569</v>
      </c>
      <c r="R133" s="16">
        <v>1.3186813186813187</v>
      </c>
      <c r="S133" s="16">
        <v>1.068825910931174</v>
      </c>
      <c r="T133" s="16">
        <v>1.6310005783689994</v>
      </c>
      <c r="U133" s="16">
        <v>1.2076344707923654</v>
      </c>
      <c r="V133" s="16">
        <v>0.89531521110468471</v>
      </c>
      <c r="W133" s="16">
        <v>0.27761711972238284</v>
      </c>
      <c r="X133" s="16">
        <v>1.0271833429728165</v>
      </c>
      <c r="Y133" s="16">
        <v>0.98554077501445914</v>
      </c>
      <c r="Z133" s="16">
        <v>0.65934065934065933</v>
      </c>
      <c r="AA133" s="16">
        <v>1.5060728744939271</v>
      </c>
      <c r="AB133" s="17">
        <v>0.86755349913244639</v>
      </c>
      <c r="AC133" s="15">
        <v>113002.01</v>
      </c>
      <c r="AD133" s="14">
        <v>144.08333333333334</v>
      </c>
      <c r="AE133" s="14">
        <v>153.54545454545453</v>
      </c>
      <c r="AF133" s="5">
        <v>12</v>
      </c>
      <c r="AG133" s="6">
        <v>649</v>
      </c>
      <c r="AH133" s="4">
        <v>480</v>
      </c>
      <c r="AI133" s="23">
        <v>1129</v>
      </c>
      <c r="AJ133" s="4">
        <v>0</v>
      </c>
      <c r="AK133" s="4">
        <v>0</v>
      </c>
      <c r="AL133" s="24">
        <v>0</v>
      </c>
      <c r="AM133" s="7">
        <v>4.5043377674956622</v>
      </c>
      <c r="AN133" s="7">
        <v>3.3314054366685943</v>
      </c>
      <c r="AO133" s="8">
        <v>0</v>
      </c>
      <c r="AP133" s="9">
        <v>0</v>
      </c>
      <c r="AQ133" s="25">
        <v>7.8357432041642561</v>
      </c>
      <c r="AR133" s="18">
        <v>4.226761397276495</v>
      </c>
      <c r="AS133" s="7">
        <v>3.1261101243339255</v>
      </c>
      <c r="AT133" s="8">
        <v>0</v>
      </c>
      <c r="AU133" s="9">
        <v>0</v>
      </c>
      <c r="AV133" s="10">
        <v>7.352871521610421</v>
      </c>
      <c r="AW133" s="22">
        <f t="shared" si="2"/>
        <v>3.4942856415608219</v>
      </c>
      <c r="AX133" s="5">
        <f>IF(OR(AND(Tabela1[[#This Row],[GRUPO | ITEM]]="PALHETAS",MID(Tabela1[[#This Row],[ITEM]],1,5)&lt;&gt;"YN-PC"),AND(Tabela1[[#This Row],[GRUPO | ITEM]]="PALHETAS",MID(Tabela1[[#This Row],[ITEM]],1,5)&lt;&gt;"YN-PF"))=TRUE,0,
IF(
ROUNDUP(
IF(
IF(D133="A",13-SUM(AM133:AP133),IF(D133="B",11-SUM(AM133:AP133),IF(D133="C",7-SUM(AM133:AP133))))
&lt;0,0,
IF(D133="A",13-SUM(AM133:AP133),IF(D133="B",11-SUM(AM133:AP133),IF(D133="C",7-SUM(AM133:AP133)))))
*AD133/C133,0)
*C133
=0,0,
ROUNDUP(
IF(
IF(D133="A",13-SUM(AM133:AP133),IF(D133="B",11-SUM(AM133:AP133),IF(D133="C",7-SUM(AM133:AP133))))
&lt;0,0,
IF(D133="A",13-SUM(AM133:AP133),IF(D133="B",11-SUM(AM133:AP133),IF(D133="C",7-SUM(AM133:AP133)))))
*AD133/C133,0)
*C133)
)</f>
        <v>460</v>
      </c>
      <c r="AY133" s="4">
        <f>IF(OR(AND(Tabela1[[#This Row],[GRUPO | ITEM]]="PALHETAS",MID(Tabela1[[#This Row],[ITEM]],1,5)&lt;&gt;"YN-PC"),AND(Tabela1[[#This Row],[GRUPO | ITEM]]="PALHETAS",MID(Tabela1[[#This Row],[ITEM]],1,5)&lt;&gt;"YN-PF"))=TRUE,0,
IF(
ROUNDUP(
IF(
IF(D133="A",13-SUM(AR133:AU133),IF(D133="B",11-SUM(AR133:AU133),IF(D133="C",7-SUM(AR133:AU133))))
&lt;0,0,
IF(D133="A",13-SUM(AR133:AU133),IF(D133="B",11-SUM(AR133:AU133),IF(D133="C",7-SUM(AR133:AU133)))))
*AE133/C133,0)
*C133
=0,0,
ROUNDUP(
IF(
IF(D133="A",13-SUM(AR133:AU133),IF(D133="B",11-SUM(AR133:AU133),IF(D133="C",7-SUM(AR133:AU133))))
&lt;0,0,
IF(D133="A",13-SUM(AR133:AU133),IF(D133="B",11-SUM(AR133:AU133),IF(D133="C",7-SUM(AR133:AU133)))))
*AE133/C133,0)
*C133)
)</f>
        <v>560</v>
      </c>
      <c r="AZ1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+IFERROR(BA133*C133,0),
IFERROR(AVERAGEIF(Tabela1[[#This Row],[COMPRA PADRÃO]:[COMPRA &gt;30%]],"&gt;"&amp;0,Tabela1[[#This Row],[COMPRA PADRÃO]:[COMPRA &gt;30%]]),
0))/Tabela1[[#This Row],[U/CX]],0)*Tabela1[[#This Row],[U/CX]]</f>
        <v>520</v>
      </c>
      <c r="BA133" s="19"/>
      <c r="BB133" s="19"/>
      <c r="BC133" s="5" t="s">
        <v>1436</v>
      </c>
      <c r="BD133" s="41">
        <v>6.5245283018867921</v>
      </c>
      <c r="BE133" s="42">
        <v>978.67924528301887</v>
      </c>
      <c r="BF133" s="42">
        <v>1291.8566037735848</v>
      </c>
      <c r="BG133" s="42">
        <v>1129</v>
      </c>
      <c r="BH133" s="43">
        <v>1140</v>
      </c>
    </row>
    <row r="134" spans="1:60" x14ac:dyDescent="0.2">
      <c r="A134" s="4" t="s">
        <v>40</v>
      </c>
      <c r="B134" s="4" t="s">
        <v>741</v>
      </c>
      <c r="C134" s="4">
        <v>20</v>
      </c>
      <c r="D134" s="4" t="s">
        <v>20</v>
      </c>
      <c r="E134" s="5">
        <v>509</v>
      </c>
      <c r="F134" s="4">
        <v>672</v>
      </c>
      <c r="G134" s="4">
        <v>345</v>
      </c>
      <c r="H134" s="4">
        <v>388</v>
      </c>
      <c r="I134" s="4">
        <v>450</v>
      </c>
      <c r="J134" s="4">
        <v>557</v>
      </c>
      <c r="K134" s="4">
        <v>145</v>
      </c>
      <c r="L134" s="4">
        <v>530</v>
      </c>
      <c r="M134" s="4">
        <v>338</v>
      </c>
      <c r="N134" s="4">
        <v>224</v>
      </c>
      <c r="O134" s="4">
        <v>250</v>
      </c>
      <c r="P134" s="4">
        <v>452</v>
      </c>
      <c r="Q134" s="13">
        <v>1.2567901234567902</v>
      </c>
      <c r="R134" s="16">
        <v>1.6592592592592592</v>
      </c>
      <c r="S134" s="16">
        <v>0.85185185185185186</v>
      </c>
      <c r="T134" s="16">
        <v>0.9580246913580247</v>
      </c>
      <c r="U134" s="16">
        <v>1.1111111111111112</v>
      </c>
      <c r="V134" s="16">
        <v>1.3753086419753087</v>
      </c>
      <c r="W134" s="16">
        <v>0.35802469135802467</v>
      </c>
      <c r="X134" s="16">
        <v>1.308641975308642</v>
      </c>
      <c r="Y134" s="16">
        <v>0.83456790123456792</v>
      </c>
      <c r="Z134" s="16">
        <v>0.55308641975308637</v>
      </c>
      <c r="AA134" s="16">
        <v>0.61728395061728392</v>
      </c>
      <c r="AB134" s="17">
        <v>1.1160493827160494</v>
      </c>
      <c r="AC134" s="15">
        <v>585501.71</v>
      </c>
      <c r="AD134" s="14">
        <v>405</v>
      </c>
      <c r="AE134" s="14">
        <v>405</v>
      </c>
      <c r="AF134" s="5">
        <v>8</v>
      </c>
      <c r="AG134" s="6">
        <v>1580</v>
      </c>
      <c r="AH134" s="4">
        <v>2240</v>
      </c>
      <c r="AI134" s="23">
        <v>3820</v>
      </c>
      <c r="AJ134" s="4">
        <v>460</v>
      </c>
      <c r="AK134" s="4">
        <v>480</v>
      </c>
      <c r="AL134" s="24">
        <v>940</v>
      </c>
      <c r="AM134" s="7">
        <v>3.9012345679012346</v>
      </c>
      <c r="AN134" s="7">
        <v>5.5308641975308639</v>
      </c>
      <c r="AO134" s="8">
        <v>1.1358024691358024</v>
      </c>
      <c r="AP134" s="9">
        <v>1.1851851851851851</v>
      </c>
      <c r="AQ134" s="25">
        <v>11.753086419753085</v>
      </c>
      <c r="AR134" s="18">
        <v>3.9012345679012346</v>
      </c>
      <c r="AS134" s="7">
        <v>5.5308641975308639</v>
      </c>
      <c r="AT134" s="8">
        <v>1.1358024691358024</v>
      </c>
      <c r="AU134" s="9">
        <v>1.1851851851851851</v>
      </c>
      <c r="AV134" s="10">
        <v>11.753086419753085</v>
      </c>
      <c r="AW134" s="22">
        <f t="shared" si="2"/>
        <v>1.2839506172839505</v>
      </c>
      <c r="AX134" s="5">
        <f>IF(OR(AND(Tabela1[[#This Row],[GRUPO | ITEM]]="PALHETAS",MID(Tabela1[[#This Row],[ITEM]],1,5)&lt;&gt;"YN-PC"),AND(Tabela1[[#This Row],[GRUPO | ITEM]]="PALHETAS",MID(Tabela1[[#This Row],[ITEM]],1,5)&lt;&gt;"YN-PF"))=TRUE,0,
IF(
ROUNDUP(
IF(
IF(D134="A",13-SUM(AM134:AP134),IF(D134="B",11-SUM(AM134:AP134),IF(D134="C",7-SUM(AM134:AP134))))
&lt;0,0,
IF(D134="A",13-SUM(AM134:AP134),IF(D134="B",11-SUM(AM134:AP134),IF(D134="C",7-SUM(AM134:AP134)))))
*AD134/C134,0)
*C134
=0,0,
ROUNDUP(
IF(
IF(D134="A",13-SUM(AM134:AP134),IF(D134="B",11-SUM(AM134:AP134),IF(D134="C",7-SUM(AM134:AP134))))
&lt;0,0,
IF(D134="A",13-SUM(AM134:AP134),IF(D134="B",11-SUM(AM134:AP134),IF(D134="C",7-SUM(AM134:AP134)))))
*AD134/C134,0)
*C134)
)</f>
        <v>520</v>
      </c>
      <c r="AY134" s="4">
        <f>IF(OR(AND(Tabela1[[#This Row],[GRUPO | ITEM]]="PALHETAS",MID(Tabela1[[#This Row],[ITEM]],1,5)&lt;&gt;"YN-PC"),AND(Tabela1[[#This Row],[GRUPO | ITEM]]="PALHETAS",MID(Tabela1[[#This Row],[ITEM]],1,5)&lt;&gt;"YN-PF"))=TRUE,0,
IF(
ROUNDUP(
IF(
IF(D134="A",13-SUM(AR134:AU134),IF(D134="B",11-SUM(AR134:AU134),IF(D134="C",7-SUM(AR134:AU134))))
&lt;0,0,
IF(D134="A",13-SUM(AR134:AU134),IF(D134="B",11-SUM(AR134:AU134),IF(D134="C",7-SUM(AR134:AU134)))))
*AE134/C134,0)
*C134
=0,0,
ROUNDUP(
IF(
IF(D134="A",13-SUM(AR134:AU134),IF(D134="B",11-SUM(AR134:AU134),IF(D134="C",7-SUM(AR134:AU134))))
&lt;0,0,
IF(D134="A",13-SUM(AR134:AU134),IF(D134="B",11-SUM(AR134:AU134),IF(D134="C",7-SUM(AR134:AU134)))))
*AE134/C134,0)
*C134)
)</f>
        <v>520</v>
      </c>
      <c r="AZ1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+IFERROR(BA134*C134,0),
IFERROR(AVERAGEIF(Tabela1[[#This Row],[COMPRA PADRÃO]:[COMPRA &gt;30%]],"&gt;"&amp;0,Tabela1[[#This Row],[COMPRA PADRÃO]:[COMPRA &gt;30%]]),
0))/Tabela1[[#This Row],[U/CX]],0)*Tabela1[[#This Row],[U/CX]]</f>
        <v>520</v>
      </c>
      <c r="BA134" s="19"/>
      <c r="BB134" s="19"/>
      <c r="BC134" s="5" t="s">
        <v>1436</v>
      </c>
      <c r="BD134" s="41">
        <v>18.339622641509433</v>
      </c>
      <c r="BE134" s="42">
        <v>2750.9433962264147</v>
      </c>
      <c r="BF134" s="42">
        <v>5245.132075471698</v>
      </c>
      <c r="BG134" s="42">
        <v>4760</v>
      </c>
      <c r="BH134" s="43">
        <v>3240</v>
      </c>
    </row>
    <row r="135" spans="1:60" x14ac:dyDescent="0.2">
      <c r="A135" s="4" t="s">
        <v>753</v>
      </c>
      <c r="B135" s="4" t="s">
        <v>754</v>
      </c>
      <c r="C135" s="4">
        <v>10</v>
      </c>
      <c r="D135" s="4" t="s">
        <v>20</v>
      </c>
      <c r="E135" s="5">
        <v>180</v>
      </c>
      <c r="F135" s="4">
        <v>200</v>
      </c>
      <c r="G135" s="4">
        <v>200</v>
      </c>
      <c r="H135" s="4">
        <v>191</v>
      </c>
      <c r="I135" s="4">
        <v>150</v>
      </c>
      <c r="J135" s="4">
        <v>220</v>
      </c>
      <c r="K135" s="4">
        <v>70</v>
      </c>
      <c r="L135" s="4">
        <v>240</v>
      </c>
      <c r="M135" s="4">
        <v>156</v>
      </c>
      <c r="N135" s="4">
        <v>150</v>
      </c>
      <c r="O135" s="4">
        <v>120</v>
      </c>
      <c r="P135" s="4">
        <v>200</v>
      </c>
      <c r="Q135" s="13">
        <v>1.0399614829080404</v>
      </c>
      <c r="R135" s="16">
        <v>1.1555127587867116</v>
      </c>
      <c r="S135" s="16">
        <v>1.1555127587867116</v>
      </c>
      <c r="T135" s="16">
        <v>1.1035146846413095</v>
      </c>
      <c r="U135" s="16">
        <v>0.86663456909003367</v>
      </c>
      <c r="V135" s="16">
        <v>1.2710640346653828</v>
      </c>
      <c r="W135" s="16">
        <v>0.40442946557534903</v>
      </c>
      <c r="X135" s="16">
        <v>1.386615310544054</v>
      </c>
      <c r="Y135" s="16">
        <v>0.90129995185363498</v>
      </c>
      <c r="Z135" s="16">
        <v>0.86663456909003367</v>
      </c>
      <c r="AA135" s="16">
        <v>0.69330765527202698</v>
      </c>
      <c r="AB135" s="17">
        <v>1.1555127587867116</v>
      </c>
      <c r="AC135" s="15">
        <v>133547.82999999999</v>
      </c>
      <c r="AD135" s="14">
        <v>173.08333333333334</v>
      </c>
      <c r="AE135" s="14">
        <v>173.08333333333334</v>
      </c>
      <c r="AF135" s="5">
        <v>9</v>
      </c>
      <c r="AG135" s="6">
        <v>271</v>
      </c>
      <c r="AH135" s="4">
        <v>790</v>
      </c>
      <c r="AI135" s="23">
        <v>1061</v>
      </c>
      <c r="AJ135" s="4">
        <v>670</v>
      </c>
      <c r="AK135" s="4">
        <v>0</v>
      </c>
      <c r="AL135" s="24">
        <v>670</v>
      </c>
      <c r="AM135" s="7">
        <v>1.5657197881559941</v>
      </c>
      <c r="AN135" s="7">
        <v>4.5642753972075107</v>
      </c>
      <c r="AO135" s="8">
        <v>3.8709677419354835</v>
      </c>
      <c r="AP135" s="9">
        <v>0</v>
      </c>
      <c r="AQ135" s="25">
        <v>10.000962927298989</v>
      </c>
      <c r="AR135" s="18">
        <v>1.5657197881559941</v>
      </c>
      <c r="AS135" s="7">
        <v>4.5642753972075107</v>
      </c>
      <c r="AT135" s="8">
        <v>3.8709677419354835</v>
      </c>
      <c r="AU135" s="9">
        <v>0</v>
      </c>
      <c r="AV135" s="10">
        <v>10.000962927298989</v>
      </c>
      <c r="AW135" s="22">
        <f t="shared" si="2"/>
        <v>3.0043331728454499</v>
      </c>
      <c r="AX135" s="5">
        <f>IF(OR(AND(Tabela1[[#This Row],[GRUPO | ITEM]]="PALHETAS",MID(Tabela1[[#This Row],[ITEM]],1,5)&lt;&gt;"YN-PC"),AND(Tabela1[[#This Row],[GRUPO | ITEM]]="PALHETAS",MID(Tabela1[[#This Row],[ITEM]],1,5)&lt;&gt;"YN-PF"))=TRUE,0,
IF(
ROUNDUP(
IF(
IF(D135="A",13-SUM(AM135:AP135),IF(D135="B",11-SUM(AM135:AP135),IF(D135="C",7-SUM(AM135:AP135))))
&lt;0,0,
IF(D135="A",13-SUM(AM135:AP135),IF(D135="B",11-SUM(AM135:AP135),IF(D135="C",7-SUM(AM135:AP135)))))
*AD135/C135,0)
*C135
=0,0,
ROUNDUP(
IF(
IF(D135="A",13-SUM(AM135:AP135),IF(D135="B",11-SUM(AM135:AP135),IF(D135="C",7-SUM(AM135:AP135))))
&lt;0,0,
IF(D135="A",13-SUM(AM135:AP135),IF(D135="B",11-SUM(AM135:AP135),IF(D135="C",7-SUM(AM135:AP135)))))
*AD135/C135,0)
*C135)
)</f>
        <v>520</v>
      </c>
      <c r="AY135" s="4">
        <f>IF(OR(AND(Tabela1[[#This Row],[GRUPO | ITEM]]="PALHETAS",MID(Tabela1[[#This Row],[ITEM]],1,5)&lt;&gt;"YN-PC"),AND(Tabela1[[#This Row],[GRUPO | ITEM]]="PALHETAS",MID(Tabela1[[#This Row],[ITEM]],1,5)&lt;&gt;"YN-PF"))=TRUE,0,
IF(
ROUNDUP(
IF(
IF(D135="A",13-SUM(AR135:AU135),IF(D135="B",11-SUM(AR135:AU135),IF(D135="C",7-SUM(AR135:AU135))))
&lt;0,0,
IF(D135="A",13-SUM(AR135:AU135),IF(D135="B",11-SUM(AR135:AU135),IF(D135="C",7-SUM(AR135:AU135)))))
*AE135/C135,0)
*C135
=0,0,
ROUNDUP(
IF(
IF(D135="A",13-SUM(AR135:AU135),IF(D135="B",11-SUM(AR135:AU135),IF(D135="C",7-SUM(AR135:AU135))))
&lt;0,0,
IF(D135="A",13-SUM(AR135:AU135),IF(D135="B",11-SUM(AR135:AU135),IF(D135="C",7-SUM(AR135:AU135)))))
*AE135/C135,0)
*C135)
)</f>
        <v>520</v>
      </c>
      <c r="AZ1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+IFERROR(BA135*C135,0),
IFERROR(AVERAGEIF(Tabela1[[#This Row],[COMPRA PADRÃO]:[COMPRA &gt;30%]],"&gt;"&amp;0,Tabela1[[#This Row],[COMPRA PADRÃO]:[COMPRA &gt;30%]]),
0))/Tabela1[[#This Row],[U/CX]],0)*Tabela1[[#This Row],[U/CX]]</f>
        <v>520</v>
      </c>
      <c r="BA135" s="19"/>
      <c r="BB135" s="19"/>
      <c r="BC135" s="5" t="s">
        <v>1436</v>
      </c>
      <c r="BD135" s="41">
        <v>7.837735849056604</v>
      </c>
      <c r="BE135" s="42">
        <v>1175.6603773584907</v>
      </c>
      <c r="BF135" s="42">
        <v>2241.5924528301889</v>
      </c>
      <c r="BG135" s="42">
        <v>1731</v>
      </c>
      <c r="BH135" s="43">
        <v>1690</v>
      </c>
    </row>
    <row r="136" spans="1:60" x14ac:dyDescent="0.2">
      <c r="A136" s="4" t="s">
        <v>199</v>
      </c>
      <c r="B136" s="4" t="s">
        <v>377</v>
      </c>
      <c r="C136" s="4">
        <v>15</v>
      </c>
      <c r="D136" s="4" t="s">
        <v>17</v>
      </c>
      <c r="E136" s="5">
        <v>165</v>
      </c>
      <c r="F136" s="4">
        <v>300</v>
      </c>
      <c r="G136" s="4">
        <v>135</v>
      </c>
      <c r="H136" s="4">
        <v>270</v>
      </c>
      <c r="I136" s="4">
        <v>330</v>
      </c>
      <c r="J136" s="4">
        <v>180</v>
      </c>
      <c r="K136" s="4">
        <v>45</v>
      </c>
      <c r="L136" s="4">
        <v>315</v>
      </c>
      <c r="M136" s="4">
        <v>150</v>
      </c>
      <c r="N136" s="4">
        <v>150</v>
      </c>
      <c r="O136" s="4">
        <v>240</v>
      </c>
      <c r="P136" s="4">
        <v>315</v>
      </c>
      <c r="Q136" s="13">
        <v>0.76300578034682076</v>
      </c>
      <c r="R136" s="16">
        <v>1.3872832369942196</v>
      </c>
      <c r="S136" s="16">
        <v>0.62427745664739887</v>
      </c>
      <c r="T136" s="16">
        <v>1.2485549132947977</v>
      </c>
      <c r="U136" s="16">
        <v>1.5260115606936415</v>
      </c>
      <c r="V136" s="16">
        <v>0.83236994219653182</v>
      </c>
      <c r="W136" s="16">
        <v>0.20809248554913296</v>
      </c>
      <c r="X136" s="16">
        <v>1.4566473988439306</v>
      </c>
      <c r="Y136" s="16">
        <v>0.69364161849710981</v>
      </c>
      <c r="Z136" s="16">
        <v>0.69364161849710981</v>
      </c>
      <c r="AA136" s="16">
        <v>1.1098265895953756</v>
      </c>
      <c r="AB136" s="17">
        <v>1.4566473988439306</v>
      </c>
      <c r="AC136" s="15">
        <v>37967.699999999997</v>
      </c>
      <c r="AD136" s="14">
        <v>216.25</v>
      </c>
      <c r="AE136" s="14">
        <v>231.81818181818181</v>
      </c>
      <c r="AF136" s="5">
        <v>1</v>
      </c>
      <c r="AG136" s="6">
        <v>555</v>
      </c>
      <c r="AH136" s="4">
        <v>630</v>
      </c>
      <c r="AI136" s="23">
        <v>1185</v>
      </c>
      <c r="AJ136" s="4">
        <v>375</v>
      </c>
      <c r="AK136" s="4">
        <v>405</v>
      </c>
      <c r="AL136" s="24">
        <v>780</v>
      </c>
      <c r="AM136" s="7">
        <v>2.5664739884393062</v>
      </c>
      <c r="AN136" s="7">
        <v>2.9132947976878611</v>
      </c>
      <c r="AO136" s="8">
        <v>1.7341040462427746</v>
      </c>
      <c r="AP136" s="9">
        <v>1.8728323699421965</v>
      </c>
      <c r="AQ136" s="25">
        <v>9.0867052023121371</v>
      </c>
      <c r="AR136" s="18">
        <v>2.3941176470588235</v>
      </c>
      <c r="AS136" s="7">
        <v>2.7176470588235295</v>
      </c>
      <c r="AT136" s="8">
        <v>1.6176470588235294</v>
      </c>
      <c r="AU136" s="9">
        <v>1.7470588235294118</v>
      </c>
      <c r="AV136" s="10">
        <v>8.4764705882352942</v>
      </c>
      <c r="AW136" s="22">
        <f t="shared" si="2"/>
        <v>2.2764392594471214</v>
      </c>
      <c r="AX136" s="5">
        <f>IF(OR(AND(Tabela1[[#This Row],[GRUPO | ITEM]]="PALHETAS",MID(Tabela1[[#This Row],[ITEM]],1,5)&lt;&gt;"YN-PC"),AND(Tabela1[[#This Row],[GRUPO | ITEM]]="PALHETAS",MID(Tabela1[[#This Row],[ITEM]],1,5)&lt;&gt;"YN-PF"))=TRUE,0,
IF(
ROUNDUP(
IF(
IF(D136="A",13-SUM(AM136:AP136),IF(D136="B",11-SUM(AM136:AP136),IF(D136="C",7-SUM(AM136:AP136))))
&lt;0,0,
IF(D136="A",13-SUM(AM136:AP136),IF(D136="B",11-SUM(AM136:AP136),IF(D136="C",7-SUM(AM136:AP136)))))
*AD136/C136,0)
*C136
=0,0,
ROUNDUP(
IF(
IF(D136="A",13-SUM(AM136:AP136),IF(D136="B",11-SUM(AM136:AP136),IF(D136="C",7-SUM(AM136:AP136))))
&lt;0,0,
IF(D136="A",13-SUM(AM136:AP136),IF(D136="B",11-SUM(AM136:AP136),IF(D136="C",7-SUM(AM136:AP136)))))
*AD136/C136,0)
*C136)
)</f>
        <v>420</v>
      </c>
      <c r="AY136" s="4">
        <f>IF(OR(AND(Tabela1[[#This Row],[GRUPO | ITEM]]="PALHETAS",MID(Tabela1[[#This Row],[ITEM]],1,5)&lt;&gt;"YN-PC"),AND(Tabela1[[#This Row],[GRUPO | ITEM]]="PALHETAS",MID(Tabela1[[#This Row],[ITEM]],1,5)&lt;&gt;"YN-PF"))=TRUE,0,
IF(
ROUNDUP(
IF(
IF(D136="A",13-SUM(AR136:AU136),IF(D136="B",11-SUM(AR136:AU136),IF(D136="C",7-SUM(AR136:AU136))))
&lt;0,0,
IF(D136="A",13-SUM(AR136:AU136),IF(D136="B",11-SUM(AR136:AU136),IF(D136="C",7-SUM(AR136:AU136)))))
*AE136/C136,0)
*C136
=0,0,
ROUNDUP(
IF(
IF(D136="A",13-SUM(AR136:AU136),IF(D136="B",11-SUM(AR136:AU136),IF(D136="C",7-SUM(AR136:AU136))))
&lt;0,0,
IF(D136="A",13-SUM(AR136:AU136),IF(D136="B",11-SUM(AR136:AU136),IF(D136="C",7-SUM(AR136:AU136)))))
*AE136/C136,0)
*C136)
)</f>
        <v>585</v>
      </c>
      <c r="AZ1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+IFERROR(BA136*C136,0),
IFERROR(AVERAGEIF(Tabela1[[#This Row],[COMPRA PADRÃO]:[COMPRA &gt;30%]],"&gt;"&amp;0,Tabela1[[#This Row],[COMPRA PADRÃO]:[COMPRA &gt;30%]]),
0))/Tabela1[[#This Row],[U/CX]],0)*Tabela1[[#This Row],[U/CX]]</f>
        <v>510</v>
      </c>
      <c r="BA136" s="19"/>
      <c r="BB136" s="19"/>
      <c r="BC136" s="5" t="s">
        <v>1436</v>
      </c>
      <c r="BD136" s="41">
        <v>9.7924528301886795</v>
      </c>
      <c r="BE136" s="42">
        <v>1468.867924528302</v>
      </c>
      <c r="BF136" s="42">
        <v>1938.9056603773586</v>
      </c>
      <c r="BG136" s="42">
        <v>1965</v>
      </c>
      <c r="BH136" s="43">
        <v>1440</v>
      </c>
    </row>
    <row r="137" spans="1:60" x14ac:dyDescent="0.2">
      <c r="A137" s="4" t="s">
        <v>250</v>
      </c>
      <c r="B137" s="4" t="s">
        <v>431</v>
      </c>
      <c r="C137" s="4">
        <v>30</v>
      </c>
      <c r="D137" s="4" t="s">
        <v>20</v>
      </c>
      <c r="E137" s="5">
        <v>990</v>
      </c>
      <c r="F137" s="4">
        <v>1020</v>
      </c>
      <c r="G137" s="4">
        <v>570</v>
      </c>
      <c r="H137" s="4">
        <v>270</v>
      </c>
      <c r="I137" s="4">
        <v>1500</v>
      </c>
      <c r="J137" s="4">
        <v>960</v>
      </c>
      <c r="K137" s="4">
        <v>270</v>
      </c>
      <c r="L137" s="4">
        <v>690</v>
      </c>
      <c r="M137" s="4">
        <v>1050</v>
      </c>
      <c r="N137" s="4">
        <v>1320</v>
      </c>
      <c r="O137" s="4">
        <v>630</v>
      </c>
      <c r="P137" s="4">
        <v>1260</v>
      </c>
      <c r="Q137" s="13">
        <v>1.1282051282051282</v>
      </c>
      <c r="R137" s="16">
        <v>1.1623931623931625</v>
      </c>
      <c r="S137" s="16">
        <v>0.6495726495726496</v>
      </c>
      <c r="T137" s="16">
        <v>0.30769230769230771</v>
      </c>
      <c r="U137" s="16">
        <v>1.7094017094017093</v>
      </c>
      <c r="V137" s="16">
        <v>1.0940170940170941</v>
      </c>
      <c r="W137" s="16">
        <v>0.30769230769230771</v>
      </c>
      <c r="X137" s="16">
        <v>0.78632478632478631</v>
      </c>
      <c r="Y137" s="16">
        <v>1.1965811965811965</v>
      </c>
      <c r="Z137" s="16">
        <v>1.5042735042735043</v>
      </c>
      <c r="AA137" s="16">
        <v>0.71794871794871795</v>
      </c>
      <c r="AB137" s="17">
        <v>1.4358974358974359</v>
      </c>
      <c r="AC137" s="15">
        <v>182394.87</v>
      </c>
      <c r="AD137" s="14">
        <v>877.5</v>
      </c>
      <c r="AE137" s="14">
        <v>877.5</v>
      </c>
      <c r="AF137" s="5">
        <v>15</v>
      </c>
      <c r="AG137" s="6">
        <v>2880</v>
      </c>
      <c r="AH137" s="4">
        <v>1980</v>
      </c>
      <c r="AI137" s="23">
        <v>4860</v>
      </c>
      <c r="AJ137" s="4">
        <v>2070</v>
      </c>
      <c r="AK137" s="4">
        <v>3990</v>
      </c>
      <c r="AL137" s="24">
        <v>6060</v>
      </c>
      <c r="AM137" s="7">
        <v>3.2820512820512819</v>
      </c>
      <c r="AN137" s="7">
        <v>2.2564102564102564</v>
      </c>
      <c r="AO137" s="8">
        <v>2.358974358974359</v>
      </c>
      <c r="AP137" s="9">
        <v>4.5470085470085468</v>
      </c>
      <c r="AQ137" s="25">
        <v>12.444444444444445</v>
      </c>
      <c r="AR137" s="18">
        <v>3.2820512820512819</v>
      </c>
      <c r="AS137" s="7">
        <v>2.2564102564102564</v>
      </c>
      <c r="AT137" s="8">
        <v>2.358974358974359</v>
      </c>
      <c r="AU137" s="9">
        <v>4.5470085470085468</v>
      </c>
      <c r="AV137" s="10">
        <v>12.444444444444445</v>
      </c>
      <c r="AW137" s="22">
        <f t="shared" si="2"/>
        <v>0.58119658119658124</v>
      </c>
      <c r="AX137" s="5">
        <f>IF(OR(AND(Tabela1[[#This Row],[GRUPO | ITEM]]="PALHETAS",MID(Tabela1[[#This Row],[ITEM]],1,5)&lt;&gt;"YN-PC"),AND(Tabela1[[#This Row],[GRUPO | ITEM]]="PALHETAS",MID(Tabela1[[#This Row],[ITEM]],1,5)&lt;&gt;"YN-PF"))=TRUE,0,
IF(
ROUNDUP(
IF(
IF(D137="A",13-SUM(AM137:AP137),IF(D137="B",11-SUM(AM137:AP137),IF(D137="C",7-SUM(AM137:AP137))))
&lt;0,0,
IF(D137="A",13-SUM(AM137:AP137),IF(D137="B",11-SUM(AM137:AP137),IF(D137="C",7-SUM(AM137:AP137)))))
*AD137/C137,0)
*C137
=0,0,
ROUNDUP(
IF(
IF(D137="A",13-SUM(AM137:AP137),IF(D137="B",11-SUM(AM137:AP137),IF(D137="C",7-SUM(AM137:AP137))))
&lt;0,0,
IF(D137="A",13-SUM(AM137:AP137),IF(D137="B",11-SUM(AM137:AP137),IF(D137="C",7-SUM(AM137:AP137)))))
*AD137/C137,0)
*C137)
)</f>
        <v>510</v>
      </c>
      <c r="AY137" s="4">
        <f>IF(OR(AND(Tabela1[[#This Row],[GRUPO | ITEM]]="PALHETAS",MID(Tabela1[[#This Row],[ITEM]],1,5)&lt;&gt;"YN-PC"),AND(Tabela1[[#This Row],[GRUPO | ITEM]]="PALHETAS",MID(Tabela1[[#This Row],[ITEM]],1,5)&lt;&gt;"YN-PF"))=TRUE,0,
IF(
ROUNDUP(
IF(
IF(D137="A",13-SUM(AR137:AU137),IF(D137="B",11-SUM(AR137:AU137),IF(D137="C",7-SUM(AR137:AU137))))
&lt;0,0,
IF(D137="A",13-SUM(AR137:AU137),IF(D137="B",11-SUM(AR137:AU137),IF(D137="C",7-SUM(AR137:AU137)))))
*AE137/C137,0)
*C137
=0,0,
ROUNDUP(
IF(
IF(D137="A",13-SUM(AR137:AU137),IF(D137="B",11-SUM(AR137:AU137),IF(D137="C",7-SUM(AR137:AU137))))
&lt;0,0,
IF(D137="A",13-SUM(AR137:AU137),IF(D137="B",11-SUM(AR137:AU137),IF(D137="C",7-SUM(AR137:AU137)))))
*AE137/C137,0)
*C137)
)</f>
        <v>510</v>
      </c>
      <c r="AZ1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+IFERROR(BA137*C137,0),
IFERROR(AVERAGEIF(Tabela1[[#This Row],[COMPRA PADRÃO]:[COMPRA &gt;30%]],"&gt;"&amp;0,Tabela1[[#This Row],[COMPRA PADRÃO]:[COMPRA &gt;30%]]),
0))/Tabela1[[#This Row],[U/CX]],0)*Tabela1[[#This Row],[U/CX]]</f>
        <v>510</v>
      </c>
      <c r="BA137" s="19"/>
      <c r="BB137" s="19"/>
      <c r="BC137" s="5" t="s">
        <v>1436</v>
      </c>
      <c r="BD137" s="41">
        <v>39.735849056603776</v>
      </c>
      <c r="BE137" s="42">
        <v>5960.3773584905666</v>
      </c>
      <c r="BF137" s="42">
        <v>11364.45283018868</v>
      </c>
      <c r="BG137" s="42">
        <v>10920</v>
      </c>
      <c r="BH137" s="43">
        <v>6390</v>
      </c>
    </row>
    <row r="138" spans="1:60" x14ac:dyDescent="0.2">
      <c r="A138" s="4" t="s">
        <v>250</v>
      </c>
      <c r="B138" s="4" t="s">
        <v>437</v>
      </c>
      <c r="C138" s="4">
        <v>30</v>
      </c>
      <c r="D138" s="4" t="s">
        <v>20</v>
      </c>
      <c r="E138" s="5">
        <v>900</v>
      </c>
      <c r="F138" s="4">
        <v>1500</v>
      </c>
      <c r="G138" s="4">
        <v>991</v>
      </c>
      <c r="H138" s="4">
        <v>961</v>
      </c>
      <c r="I138" s="4">
        <v>822</v>
      </c>
      <c r="J138" s="4">
        <v>570</v>
      </c>
      <c r="K138" s="4">
        <v>150</v>
      </c>
      <c r="L138" s="4">
        <v>990</v>
      </c>
      <c r="M138" s="4">
        <v>1020</v>
      </c>
      <c r="N138" s="4">
        <v>1020</v>
      </c>
      <c r="O138" s="4">
        <v>540</v>
      </c>
      <c r="P138" s="4">
        <v>630</v>
      </c>
      <c r="Q138" s="13">
        <v>1.0699425401228453</v>
      </c>
      <c r="R138" s="16">
        <v>1.7832375668714089</v>
      </c>
      <c r="S138" s="16">
        <v>1.1781256191797107</v>
      </c>
      <c r="T138" s="16">
        <v>1.1424608678422825</v>
      </c>
      <c r="U138" s="16">
        <v>0.97721418664553206</v>
      </c>
      <c r="V138" s="16">
        <v>0.67763027541113541</v>
      </c>
      <c r="W138" s="16">
        <v>0.17832375668714087</v>
      </c>
      <c r="X138" s="16">
        <v>1.1769367941351299</v>
      </c>
      <c r="Y138" s="16">
        <v>1.2126015454725581</v>
      </c>
      <c r="Z138" s="16">
        <v>1.2126015454725581</v>
      </c>
      <c r="AA138" s="16">
        <v>0.64196552407370722</v>
      </c>
      <c r="AB138" s="17">
        <v>0.74895977808599168</v>
      </c>
      <c r="AC138" s="15">
        <v>273708.89</v>
      </c>
      <c r="AD138" s="14">
        <v>841.16666666666663</v>
      </c>
      <c r="AE138" s="14">
        <v>904</v>
      </c>
      <c r="AF138" s="5">
        <v>21</v>
      </c>
      <c r="AG138" s="6">
        <v>1680</v>
      </c>
      <c r="AH138" s="4">
        <v>1740</v>
      </c>
      <c r="AI138" s="23">
        <v>3420</v>
      </c>
      <c r="AJ138" s="4">
        <v>4740</v>
      </c>
      <c r="AK138" s="4">
        <v>2700</v>
      </c>
      <c r="AL138" s="24">
        <v>7440</v>
      </c>
      <c r="AM138" s="7">
        <v>1.9972260748959778</v>
      </c>
      <c r="AN138" s="7">
        <v>2.0685555775708342</v>
      </c>
      <c r="AO138" s="8">
        <v>5.635030711313652</v>
      </c>
      <c r="AP138" s="9">
        <v>3.2098276203685359</v>
      </c>
      <c r="AQ138" s="25">
        <v>12.910639984149</v>
      </c>
      <c r="AR138" s="18">
        <v>1.8584070796460177</v>
      </c>
      <c r="AS138" s="7">
        <v>1.9247787610619469</v>
      </c>
      <c r="AT138" s="8">
        <v>5.2433628318584073</v>
      </c>
      <c r="AU138" s="9">
        <v>2.9867256637168142</v>
      </c>
      <c r="AV138" s="10">
        <v>12.013274336283187</v>
      </c>
      <c r="AW138" s="22">
        <f t="shared" si="2"/>
        <v>0.58447139719224528</v>
      </c>
      <c r="AX138" s="5">
        <f>IF(OR(AND(Tabela1[[#This Row],[GRUPO | ITEM]]="PALHETAS",MID(Tabela1[[#This Row],[ITEM]],1,5)&lt;&gt;"YN-PC"),AND(Tabela1[[#This Row],[GRUPO | ITEM]]="PALHETAS",MID(Tabela1[[#This Row],[ITEM]],1,5)&lt;&gt;"YN-PF"))=TRUE,0,
IF(
ROUNDUP(
IF(
IF(D138="A",13-SUM(AM138:AP138),IF(D138="B",11-SUM(AM138:AP138),IF(D138="C",7-SUM(AM138:AP138))))
&lt;0,0,
IF(D138="A",13-SUM(AM138:AP138),IF(D138="B",11-SUM(AM138:AP138),IF(D138="C",7-SUM(AM138:AP138)))))
*AD138/C138,0)
*C138
=0,0,
ROUNDUP(
IF(
IF(D138="A",13-SUM(AM138:AP138),IF(D138="B",11-SUM(AM138:AP138),IF(D138="C",7-SUM(AM138:AP138))))
&lt;0,0,
IF(D138="A",13-SUM(AM138:AP138),IF(D138="B",11-SUM(AM138:AP138),IF(D138="C",7-SUM(AM138:AP138)))))
*AD138/C138,0)
*C138)
)</f>
        <v>90</v>
      </c>
      <c r="AY138" s="4">
        <f>IF(OR(AND(Tabela1[[#This Row],[GRUPO | ITEM]]="PALHETAS",MID(Tabela1[[#This Row],[ITEM]],1,5)&lt;&gt;"YN-PC"),AND(Tabela1[[#This Row],[GRUPO | ITEM]]="PALHETAS",MID(Tabela1[[#This Row],[ITEM]],1,5)&lt;&gt;"YN-PF"))=TRUE,0,
IF(
ROUNDUP(
IF(
IF(D138="A",13-SUM(AR138:AU138),IF(D138="B",11-SUM(AR138:AU138),IF(D138="C",7-SUM(AR138:AU138))))
&lt;0,0,
IF(D138="A",13-SUM(AR138:AU138),IF(D138="B",11-SUM(AR138:AU138),IF(D138="C",7-SUM(AR138:AU138)))))
*AE138/C138,0)
*C138
=0,0,
ROUNDUP(
IF(
IF(D138="A",13-SUM(AR138:AU138),IF(D138="B",11-SUM(AR138:AU138),IF(D138="C",7-SUM(AR138:AU138))))
&lt;0,0,
IF(D138="A",13-SUM(AR138:AU138),IF(D138="B",11-SUM(AR138:AU138),IF(D138="C",7-SUM(AR138:AU138)))))
*AE138/C138,0)
*C138)
)</f>
        <v>900</v>
      </c>
      <c r="AZ1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+IFERROR(BA138*C138,0),
IFERROR(AVERAGEIF(Tabela1[[#This Row],[COMPRA PADRÃO]:[COMPRA &gt;30%]],"&gt;"&amp;0,Tabela1[[#This Row],[COMPRA PADRÃO]:[COMPRA &gt;30%]]),
0))/Tabela1[[#This Row],[U/CX]],0)*Tabela1[[#This Row],[U/CX]]</f>
        <v>510</v>
      </c>
      <c r="BA138" s="33"/>
      <c r="BB138" s="33"/>
      <c r="BC138" s="44" t="s">
        <v>1436</v>
      </c>
      <c r="BD138" s="41">
        <v>38.090566037735847</v>
      </c>
      <c r="BE138" s="42">
        <v>5713.5849056603774</v>
      </c>
      <c r="BF138" s="42">
        <v>10893.901886792451</v>
      </c>
      <c r="BG138" s="42">
        <v>10860</v>
      </c>
      <c r="BH138" s="43">
        <v>5760</v>
      </c>
    </row>
    <row r="139" spans="1:60" x14ac:dyDescent="0.2">
      <c r="A139" s="4" t="s">
        <v>264</v>
      </c>
      <c r="B139" s="4" t="s">
        <v>1398</v>
      </c>
      <c r="C139" s="4">
        <v>20</v>
      </c>
      <c r="D139" s="4" t="s">
        <v>83</v>
      </c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>
        <v>74</v>
      </c>
      <c r="Q139" s="13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7">
        <v>1</v>
      </c>
      <c r="AC139" s="15">
        <v>4159.1000000000004</v>
      </c>
      <c r="AD139" s="14">
        <v>74</v>
      </c>
      <c r="AE139" s="14">
        <v>74</v>
      </c>
      <c r="AF139" s="5">
        <v>0</v>
      </c>
      <c r="AG139" s="6">
        <v>21</v>
      </c>
      <c r="AH139" s="4">
        <v>0</v>
      </c>
      <c r="AI139" s="23">
        <v>21</v>
      </c>
      <c r="AJ139" s="4">
        <v>0</v>
      </c>
      <c r="AK139" s="4">
        <v>0</v>
      </c>
      <c r="AL139" s="24">
        <v>0</v>
      </c>
      <c r="AM139" s="7">
        <v>0.28378378378378377</v>
      </c>
      <c r="AN139" s="7">
        <v>0</v>
      </c>
      <c r="AO139" s="8">
        <v>0</v>
      </c>
      <c r="AP139" s="9">
        <v>0</v>
      </c>
      <c r="AQ139" s="25">
        <v>0.28378378378378377</v>
      </c>
      <c r="AR139" s="18">
        <v>0.28378378378378377</v>
      </c>
      <c r="AS139" s="7">
        <v>0</v>
      </c>
      <c r="AT139" s="8">
        <v>0</v>
      </c>
      <c r="AU139" s="9">
        <v>0</v>
      </c>
      <c r="AV139" s="10">
        <v>0.28378378378378377</v>
      </c>
      <c r="AW139" s="22">
        <f t="shared" si="2"/>
        <v>8.1081081081081088</v>
      </c>
      <c r="AX139" s="5">
        <f>IF(OR(AND(Tabela1[[#This Row],[GRUPO | ITEM]]="PALHETAS",MID(Tabela1[[#This Row],[ITEM]],1,5)&lt;&gt;"YN-PC"),AND(Tabela1[[#This Row],[GRUPO | ITEM]]="PALHETAS",MID(Tabela1[[#This Row],[ITEM]],1,5)&lt;&gt;"YN-PF"))=TRUE,0,
IF(
ROUNDUP(
IF(
IF(D139="A",13-SUM(AM139:AP139),IF(D139="B",11-SUM(AM139:AP139),IF(D139="C",7-SUM(AM139:AP139))))
&lt;0,0,
IF(D139="A",13-SUM(AM139:AP139),IF(D139="B",11-SUM(AM139:AP139),IF(D139="C",7-SUM(AM139:AP139)))))
*AD139/C139,0)
*C139
=0,0,
ROUNDUP(
IF(
IF(D139="A",13-SUM(AM139:AP139),IF(D139="B",11-SUM(AM139:AP139),IF(D139="C",7-SUM(AM139:AP139))))
&lt;0,0,
IF(D139="A",13-SUM(AM139:AP139),IF(D139="B",11-SUM(AM139:AP139),IF(D139="C",7-SUM(AM139:AP139)))))
*AD139/C139,0)
*C139)
)</f>
        <v>500</v>
      </c>
      <c r="AY139" s="4">
        <f>IF(OR(AND(Tabela1[[#This Row],[GRUPO | ITEM]]="PALHETAS",MID(Tabela1[[#This Row],[ITEM]],1,5)&lt;&gt;"YN-PC"),AND(Tabela1[[#This Row],[GRUPO | ITEM]]="PALHETAS",MID(Tabela1[[#This Row],[ITEM]],1,5)&lt;&gt;"YN-PF"))=TRUE,0,
IF(
ROUNDUP(
IF(
IF(D139="A",13-SUM(AR139:AU139),IF(D139="B",11-SUM(AR139:AU139),IF(D139="C",7-SUM(AR139:AU139))))
&lt;0,0,
IF(D139="A",13-SUM(AR139:AU139),IF(D139="B",11-SUM(AR139:AU139),IF(D139="C",7-SUM(AR139:AU139)))))
*AE139/C139,0)
*C139
=0,0,
ROUNDUP(
IF(
IF(D139="A",13-SUM(AR139:AU139),IF(D139="B",11-SUM(AR139:AU139),IF(D139="C",7-SUM(AR139:AU139))))
&lt;0,0,
IF(D139="A",13-SUM(AR139:AU139),IF(D139="B",11-SUM(AR139:AU139),IF(D139="C",7-SUM(AR139:AU139)))))
*AE139/C139,0)
*C139)
)</f>
        <v>500</v>
      </c>
      <c r="AZ1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+IFERROR(BA139*C139,0),
IFERROR(AVERAGEIF(Tabela1[[#This Row],[COMPRA PADRÃO]:[COMPRA &gt;30%]],"&gt;"&amp;0,Tabela1[[#This Row],[COMPRA PADRÃO]:[COMPRA &gt;30%]]),
0))/Tabela1[[#This Row],[U/CX]],0)*Tabela1[[#This Row],[U/CX]]</f>
        <v>600</v>
      </c>
      <c r="BA139" s="19">
        <v>5</v>
      </c>
      <c r="BB139" s="19"/>
      <c r="BC139" s="5" t="s">
        <v>1436</v>
      </c>
      <c r="BD139" s="41">
        <v>0.27924528301886792</v>
      </c>
      <c r="BE139" s="42">
        <v>41.886792452830186</v>
      </c>
      <c r="BF139" s="42">
        <v>18.430188679245283</v>
      </c>
      <c r="BG139" s="42">
        <v>21</v>
      </c>
      <c r="BH139" s="43">
        <v>40</v>
      </c>
    </row>
    <row r="140" spans="1:60" x14ac:dyDescent="0.2">
      <c r="A140" s="4" t="s">
        <v>120</v>
      </c>
      <c r="B140" s="4" t="s">
        <v>483</v>
      </c>
      <c r="C140" s="4">
        <v>50</v>
      </c>
      <c r="D140" s="4" t="s">
        <v>17</v>
      </c>
      <c r="E140" s="5">
        <v>200</v>
      </c>
      <c r="F140" s="4">
        <v>150</v>
      </c>
      <c r="G140" s="4">
        <v>115</v>
      </c>
      <c r="H140" s="4">
        <v>80</v>
      </c>
      <c r="I140" s="4">
        <v>200</v>
      </c>
      <c r="J140" s="4">
        <v>150</v>
      </c>
      <c r="K140" s="4">
        <v>50</v>
      </c>
      <c r="L140" s="4">
        <v>250</v>
      </c>
      <c r="M140" s="4">
        <v>50</v>
      </c>
      <c r="N140" s="4">
        <v>50</v>
      </c>
      <c r="O140" s="4">
        <v>250</v>
      </c>
      <c r="P140" s="4">
        <v>200</v>
      </c>
      <c r="Q140" s="13">
        <v>1.3753581661891119</v>
      </c>
      <c r="R140" s="16">
        <v>1.031518624641834</v>
      </c>
      <c r="S140" s="16">
        <v>0.79083094555873934</v>
      </c>
      <c r="T140" s="16">
        <v>0.55014326647564471</v>
      </c>
      <c r="U140" s="16">
        <v>1.3753581661891119</v>
      </c>
      <c r="V140" s="16">
        <v>1.031518624641834</v>
      </c>
      <c r="W140" s="16">
        <v>0.34383954154727797</v>
      </c>
      <c r="X140" s="16">
        <v>1.7191977077363898</v>
      </c>
      <c r="Y140" s="16">
        <v>0.34383954154727797</v>
      </c>
      <c r="Z140" s="16">
        <v>0.34383954154727797</v>
      </c>
      <c r="AA140" s="16">
        <v>1.7191977077363898</v>
      </c>
      <c r="AB140" s="17">
        <v>1.3753581661891119</v>
      </c>
      <c r="AC140" s="15">
        <v>31347.25</v>
      </c>
      <c r="AD140" s="14">
        <v>145.41666666666666</v>
      </c>
      <c r="AE140" s="14">
        <v>145.41666666666666</v>
      </c>
      <c r="AF140" s="5">
        <v>2</v>
      </c>
      <c r="AG140" s="6">
        <v>394</v>
      </c>
      <c r="AH140" s="4">
        <v>500</v>
      </c>
      <c r="AI140" s="23">
        <v>894</v>
      </c>
      <c r="AJ140" s="4">
        <v>250</v>
      </c>
      <c r="AK140" s="4">
        <v>0</v>
      </c>
      <c r="AL140" s="24">
        <v>250</v>
      </c>
      <c r="AM140" s="7">
        <v>2.7094555873925503</v>
      </c>
      <c r="AN140" s="7">
        <v>3.4383954154727796</v>
      </c>
      <c r="AO140" s="8">
        <v>1.7191977077363898</v>
      </c>
      <c r="AP140" s="9">
        <v>0</v>
      </c>
      <c r="AQ140" s="25">
        <v>7.8670487106017202</v>
      </c>
      <c r="AR140" s="18">
        <v>2.7094555873925503</v>
      </c>
      <c r="AS140" s="7">
        <v>3.4383954154727796</v>
      </c>
      <c r="AT140" s="8">
        <v>1.7191977077363898</v>
      </c>
      <c r="AU140" s="9">
        <v>0</v>
      </c>
      <c r="AV140" s="10">
        <v>7.8670487106017202</v>
      </c>
      <c r="AW140" s="22">
        <f t="shared" si="2"/>
        <v>3.4383954154727796</v>
      </c>
      <c r="AX140" s="5">
        <f>IF(OR(AND(Tabela1[[#This Row],[GRUPO | ITEM]]="PALHETAS",MID(Tabela1[[#This Row],[ITEM]],1,5)&lt;&gt;"YN-PC"),AND(Tabela1[[#This Row],[GRUPO | ITEM]]="PALHETAS",MID(Tabela1[[#This Row],[ITEM]],1,5)&lt;&gt;"YN-PF"))=TRUE,0,
IF(
ROUNDUP(
IF(
IF(D140="A",13-SUM(AM140:AP140),IF(D140="B",11-SUM(AM140:AP140),IF(D140="C",7-SUM(AM140:AP140))))
&lt;0,0,
IF(D140="A",13-SUM(AM140:AP140),IF(D140="B",11-SUM(AM140:AP140),IF(D140="C",7-SUM(AM140:AP140)))))
*AD140/C140,0)
*C140
=0,0,
ROUNDUP(
IF(
IF(D140="A",13-SUM(AM140:AP140),IF(D140="B",11-SUM(AM140:AP140),IF(D140="C",7-SUM(AM140:AP140))))
&lt;0,0,
IF(D140="A",13-SUM(AM140:AP140),IF(D140="B",11-SUM(AM140:AP140),IF(D140="C",7-SUM(AM140:AP140)))))
*AD140/C140,0)
*C140)
)</f>
        <v>500</v>
      </c>
      <c r="AY140" s="4">
        <f>IF(OR(AND(Tabela1[[#This Row],[GRUPO | ITEM]]="PALHETAS",MID(Tabela1[[#This Row],[ITEM]],1,5)&lt;&gt;"YN-PC"),AND(Tabela1[[#This Row],[GRUPO | ITEM]]="PALHETAS",MID(Tabela1[[#This Row],[ITEM]],1,5)&lt;&gt;"YN-PF"))=TRUE,0,
IF(
ROUNDUP(
IF(
IF(D140="A",13-SUM(AR140:AU140),IF(D140="B",11-SUM(AR140:AU140),IF(D140="C",7-SUM(AR140:AU140))))
&lt;0,0,
IF(D140="A",13-SUM(AR140:AU140),IF(D140="B",11-SUM(AR140:AU140),IF(D140="C",7-SUM(AR140:AU140)))))
*AE140/C140,0)
*C140
=0,0,
ROUNDUP(
IF(
IF(D140="A",13-SUM(AR140:AU140),IF(D140="B",11-SUM(AR140:AU140),IF(D140="C",7-SUM(AR140:AU140))))
&lt;0,0,
IF(D140="A",13-SUM(AR140:AU140),IF(D140="B",11-SUM(AR140:AU140),IF(D140="C",7-SUM(AR140:AU140)))))
*AE140/C140,0)
*C140)
)</f>
        <v>500</v>
      </c>
      <c r="AZ1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+IFERROR(BA140*C140,0),
IFERROR(AVERAGEIF(Tabela1[[#This Row],[COMPRA PADRÃO]:[COMPRA &gt;30%]],"&gt;"&amp;0,Tabela1[[#This Row],[COMPRA PADRÃO]:[COMPRA &gt;30%]]),
0))/Tabela1[[#This Row],[U/CX]],0)*Tabela1[[#This Row],[U/CX]]</f>
        <v>500</v>
      </c>
      <c r="BA140" s="19"/>
      <c r="BB140" s="19"/>
      <c r="BC140" s="5" t="s">
        <v>1436</v>
      </c>
      <c r="BD140" s="41">
        <v>6.5849056603773581</v>
      </c>
      <c r="BE140" s="42">
        <v>987.73584905660368</v>
      </c>
      <c r="BF140" s="42">
        <v>1303.8113207547169</v>
      </c>
      <c r="BG140" s="42">
        <v>1144</v>
      </c>
      <c r="BH140" s="43">
        <v>1150</v>
      </c>
    </row>
    <row r="141" spans="1:60" x14ac:dyDescent="0.2">
      <c r="A141" s="4" t="s">
        <v>35</v>
      </c>
      <c r="B141" s="4" t="s">
        <v>157</v>
      </c>
      <c r="C141" s="4">
        <v>500</v>
      </c>
      <c r="D141" s="4" t="s">
        <v>17</v>
      </c>
      <c r="E141" s="5">
        <v>280</v>
      </c>
      <c r="F141" s="4">
        <v>429</v>
      </c>
      <c r="G141" s="4">
        <v>90</v>
      </c>
      <c r="H141" s="4">
        <v>420</v>
      </c>
      <c r="I141" s="4"/>
      <c r="J141" s="4">
        <v>470</v>
      </c>
      <c r="K141" s="4">
        <v>30</v>
      </c>
      <c r="L141" s="4">
        <v>400</v>
      </c>
      <c r="M141" s="4">
        <v>360</v>
      </c>
      <c r="N141" s="4">
        <v>270</v>
      </c>
      <c r="O141" s="4">
        <v>220</v>
      </c>
      <c r="P141" s="4">
        <v>240</v>
      </c>
      <c r="Q141" s="13">
        <v>0.95980056092240562</v>
      </c>
      <c r="R141" s="16">
        <v>1.4705515736989716</v>
      </c>
      <c r="S141" s="16">
        <v>0.30850732315363039</v>
      </c>
      <c r="T141" s="16">
        <v>1.4397008413836085</v>
      </c>
      <c r="U141" s="16">
        <v>0</v>
      </c>
      <c r="V141" s="16">
        <v>1.6110937986911809</v>
      </c>
      <c r="W141" s="16">
        <v>0.10283577438454346</v>
      </c>
      <c r="X141" s="16">
        <v>1.3711436584605796</v>
      </c>
      <c r="Y141" s="16">
        <v>1.2340292926145215</v>
      </c>
      <c r="Z141" s="16">
        <v>0.92552196946089116</v>
      </c>
      <c r="AA141" s="16">
        <v>0.75412901215331873</v>
      </c>
      <c r="AB141" s="17">
        <v>0.82268619507634766</v>
      </c>
      <c r="AC141" s="15">
        <v>27945.67</v>
      </c>
      <c r="AD141" s="14">
        <v>291.72727272727275</v>
      </c>
      <c r="AE141" s="14">
        <v>317.89999999999998</v>
      </c>
      <c r="AF141" s="5">
        <v>1</v>
      </c>
      <c r="AG141" s="6">
        <v>1470</v>
      </c>
      <c r="AH141" s="4">
        <v>0</v>
      </c>
      <c r="AI141" s="23">
        <v>1470</v>
      </c>
      <c r="AJ141" s="4">
        <v>1500</v>
      </c>
      <c r="AK141" s="4">
        <v>500</v>
      </c>
      <c r="AL141" s="24">
        <v>2000</v>
      </c>
      <c r="AM141" s="7">
        <v>5.03895294484263</v>
      </c>
      <c r="AN141" s="7">
        <v>0</v>
      </c>
      <c r="AO141" s="8">
        <v>5.141788719227173</v>
      </c>
      <c r="AP141" s="9">
        <v>1.7139295730757245</v>
      </c>
      <c r="AQ141" s="25">
        <v>11.894671237145527</v>
      </c>
      <c r="AR141" s="18">
        <v>4.6240956275558354</v>
      </c>
      <c r="AS141" s="7">
        <v>0</v>
      </c>
      <c r="AT141" s="8">
        <v>4.7184649260773828</v>
      </c>
      <c r="AU141" s="9">
        <v>1.5728216420257943</v>
      </c>
      <c r="AV141" s="10">
        <v>10.915382195659012</v>
      </c>
      <c r="AW141" s="22">
        <f t="shared" si="2"/>
        <v>1.6403465604915075</v>
      </c>
      <c r="AX141" s="5">
        <f>IF(OR(AND(Tabela1[[#This Row],[GRUPO | ITEM]]="PALHETAS",MID(Tabela1[[#This Row],[ITEM]],1,5)&lt;&gt;"YN-PC"),AND(Tabela1[[#This Row],[GRUPO | ITEM]]="PALHETAS",MID(Tabela1[[#This Row],[ITEM]],1,5)&lt;&gt;"YN-PF"))=TRUE,0,
IF(
ROUNDUP(
IF(
IF(D141="A",13-SUM(AM141:AP141),IF(D141="B",11-SUM(AM141:AP141),IF(D141="C",7-SUM(AM141:AP141))))
&lt;0,0,
IF(D141="A",13-SUM(AM141:AP141),IF(D141="B",11-SUM(AM141:AP141),IF(D141="C",7-SUM(AM141:AP141)))))
*AD141/C141,0)
*C141
=0,0,
ROUNDUP(
IF(
IF(D141="A",13-SUM(AM141:AP141),IF(D141="B",11-SUM(AM141:AP141),IF(D141="C",7-SUM(AM141:AP141))))
&lt;0,0,
IF(D141="A",13-SUM(AM141:AP141),IF(D141="B",11-SUM(AM141:AP141),IF(D141="C",7-SUM(AM141:AP141)))))
*AD141/C141,0)
*C141)
)</f>
        <v>0</v>
      </c>
      <c r="AY141" s="4">
        <f>IF(OR(AND(Tabela1[[#This Row],[GRUPO | ITEM]]="PALHETAS",MID(Tabela1[[#This Row],[ITEM]],1,5)&lt;&gt;"YN-PC"),AND(Tabela1[[#This Row],[GRUPO | ITEM]]="PALHETAS",MID(Tabela1[[#This Row],[ITEM]],1,5)&lt;&gt;"YN-PF"))=TRUE,0,
IF(
ROUNDUP(
IF(
IF(D141="A",13-SUM(AR141:AU141),IF(D141="B",11-SUM(AR141:AU141),IF(D141="C",7-SUM(AR141:AU141))))
&lt;0,0,
IF(D141="A",13-SUM(AR141:AU141),IF(D141="B",11-SUM(AR141:AU141),IF(D141="C",7-SUM(AR141:AU141)))))
*AE141/C141,0)
*C141
=0,0,
ROUNDUP(
IF(
IF(D141="A",13-SUM(AR141:AU141),IF(D141="B",11-SUM(AR141:AU141),IF(D141="C",7-SUM(AR141:AU141))))
&lt;0,0,
IF(D141="A",13-SUM(AR141:AU141),IF(D141="B",11-SUM(AR141:AU141),IF(D141="C",7-SUM(AR141:AU141)))))
*AE141/C141,0)
*C141)
)</f>
        <v>500</v>
      </c>
      <c r="AZ1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+IFERROR(BA141*C141,0),
IFERROR(AVERAGEIF(Tabela1[[#This Row],[COMPRA PADRÃO]:[COMPRA &gt;30%]],"&gt;"&amp;0,Tabela1[[#This Row],[COMPRA PADRÃO]:[COMPRA &gt;30%]]),
0))/Tabela1[[#This Row],[U/CX]],0)*Tabela1[[#This Row],[U/CX]]</f>
        <v>500</v>
      </c>
      <c r="BA141" s="19"/>
      <c r="BB141" s="19"/>
      <c r="BC141" s="5" t="s">
        <v>1436</v>
      </c>
      <c r="BD141" s="41">
        <v>12.10943396226415</v>
      </c>
      <c r="BE141" s="42">
        <v>1816.4150943396226</v>
      </c>
      <c r="BF141" s="42">
        <v>2397.6679245283017</v>
      </c>
      <c r="BG141" s="42">
        <v>3470</v>
      </c>
      <c r="BH141" s="43">
        <v>500</v>
      </c>
    </row>
    <row r="142" spans="1:60" x14ac:dyDescent="0.2">
      <c r="A142" s="4" t="s">
        <v>35</v>
      </c>
      <c r="B142" s="4" t="s">
        <v>526</v>
      </c>
      <c r="C142" s="4">
        <v>100</v>
      </c>
      <c r="D142" s="4" t="s">
        <v>83</v>
      </c>
      <c r="E142" s="5">
        <v>130</v>
      </c>
      <c r="F142" s="4">
        <v>40</v>
      </c>
      <c r="G142" s="4">
        <v>70</v>
      </c>
      <c r="H142" s="4">
        <v>20</v>
      </c>
      <c r="I142" s="4">
        <v>4</v>
      </c>
      <c r="J142" s="4"/>
      <c r="K142" s="4"/>
      <c r="L142" s="4">
        <v>80</v>
      </c>
      <c r="M142" s="4">
        <v>130</v>
      </c>
      <c r="N142" s="4">
        <v>40</v>
      </c>
      <c r="O142" s="4"/>
      <c r="P142" s="4">
        <v>10</v>
      </c>
      <c r="Q142" s="13">
        <v>2.2328244274809159</v>
      </c>
      <c r="R142" s="16">
        <v>0.68702290076335881</v>
      </c>
      <c r="S142" s="16">
        <v>1.2022900763358779</v>
      </c>
      <c r="T142" s="16">
        <v>0.34351145038167941</v>
      </c>
      <c r="U142" s="16">
        <v>6.8702290076335881E-2</v>
      </c>
      <c r="V142" s="16">
        <v>0</v>
      </c>
      <c r="W142" s="16">
        <v>0</v>
      </c>
      <c r="X142" s="16">
        <v>1.3740458015267176</v>
      </c>
      <c r="Y142" s="16">
        <v>2.2328244274809159</v>
      </c>
      <c r="Z142" s="16">
        <v>0.68702290076335881</v>
      </c>
      <c r="AA142" s="16">
        <v>0</v>
      </c>
      <c r="AB142" s="17">
        <v>0.1717557251908397</v>
      </c>
      <c r="AC142" s="15">
        <v>10929.06</v>
      </c>
      <c r="AD142" s="14">
        <v>58.222222222222221</v>
      </c>
      <c r="AE142" s="14">
        <v>72.857142857142861</v>
      </c>
      <c r="AF142" s="5">
        <v>0</v>
      </c>
      <c r="AG142" s="6">
        <v>38</v>
      </c>
      <c r="AH142" s="4">
        <v>0</v>
      </c>
      <c r="AI142" s="23">
        <v>38</v>
      </c>
      <c r="AJ142" s="4">
        <v>0</v>
      </c>
      <c r="AK142" s="4">
        <v>0</v>
      </c>
      <c r="AL142" s="24">
        <v>0</v>
      </c>
      <c r="AM142" s="7">
        <v>0.65267175572519087</v>
      </c>
      <c r="AN142" s="7">
        <v>0</v>
      </c>
      <c r="AO142" s="8">
        <v>0</v>
      </c>
      <c r="AP142" s="9">
        <v>0</v>
      </c>
      <c r="AQ142" s="25">
        <v>0.65267175572519087</v>
      </c>
      <c r="AR142" s="18">
        <v>0.52156862745098032</v>
      </c>
      <c r="AS142" s="7">
        <v>0</v>
      </c>
      <c r="AT142" s="8">
        <v>0</v>
      </c>
      <c r="AU142" s="9">
        <v>0</v>
      </c>
      <c r="AV142" s="10">
        <v>0.52156862745098032</v>
      </c>
      <c r="AW142" s="22">
        <f t="shared" si="2"/>
        <v>7.628965851295713</v>
      </c>
      <c r="AX142" s="5">
        <f>IF(OR(AND(Tabela1[[#This Row],[GRUPO | ITEM]]="PALHETAS",MID(Tabela1[[#This Row],[ITEM]],1,5)&lt;&gt;"YN-PC"),AND(Tabela1[[#This Row],[GRUPO | ITEM]]="PALHETAS",MID(Tabela1[[#This Row],[ITEM]],1,5)&lt;&gt;"YN-PF"))=TRUE,0,
IF(
ROUNDUP(
IF(
IF(D142="A",13-SUM(AM142:AP142),IF(D142="B",11-SUM(AM142:AP142),IF(D142="C",7-SUM(AM142:AP142))))
&lt;0,0,
IF(D142="A",13-SUM(AM142:AP142),IF(D142="B",11-SUM(AM142:AP142),IF(D142="C",7-SUM(AM142:AP142)))))
*AD142/C142,0)
*C142
=0,0,
ROUNDUP(
IF(
IF(D142="A",13-SUM(AM142:AP142),IF(D142="B",11-SUM(AM142:AP142),IF(D142="C",7-SUM(AM142:AP142))))
&lt;0,0,
IF(D142="A",13-SUM(AM142:AP142),IF(D142="B",11-SUM(AM142:AP142),IF(D142="C",7-SUM(AM142:AP142)))))
*AD142/C142,0)
*C142)
)</f>
        <v>400</v>
      </c>
      <c r="AY142" s="4">
        <f>IF(OR(AND(Tabela1[[#This Row],[GRUPO | ITEM]]="PALHETAS",MID(Tabela1[[#This Row],[ITEM]],1,5)&lt;&gt;"YN-PC"),AND(Tabela1[[#This Row],[GRUPO | ITEM]]="PALHETAS",MID(Tabela1[[#This Row],[ITEM]],1,5)&lt;&gt;"YN-PF"))=TRUE,0,
IF(
ROUNDUP(
IF(
IF(D142="A",13-SUM(AR142:AU142),IF(D142="B",11-SUM(AR142:AU142),IF(D142="C",7-SUM(AR142:AU142))))
&lt;0,0,
IF(D142="A",13-SUM(AR142:AU142),IF(D142="B",11-SUM(AR142:AU142),IF(D142="C",7-SUM(AR142:AU142)))))
*AE142/C142,0)
*C142
=0,0,
ROUNDUP(
IF(
IF(D142="A",13-SUM(AR142:AU142),IF(D142="B",11-SUM(AR142:AU142),IF(D142="C",7-SUM(AR142:AU142))))
&lt;0,0,
IF(D142="A",13-SUM(AR142:AU142),IF(D142="B",11-SUM(AR142:AU142),IF(D142="C",7-SUM(AR142:AU142)))))
*AE142/C142,0)
*C142)
)</f>
        <v>500</v>
      </c>
      <c r="AZ1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+IFERROR(BA142*C142,0),
IFERROR(AVERAGEIF(Tabela1[[#This Row],[COMPRA PADRÃO]:[COMPRA &gt;30%]],"&gt;"&amp;0,Tabela1[[#This Row],[COMPRA PADRÃO]:[COMPRA &gt;30%]]),
0))/Tabela1[[#This Row],[U/CX]],0)*Tabela1[[#This Row],[U/CX]]</f>
        <v>500</v>
      </c>
      <c r="BA142" s="19"/>
      <c r="BB142" s="19"/>
      <c r="BC142" s="5" t="s">
        <v>1436</v>
      </c>
      <c r="BD142" s="41">
        <v>1.9773584905660377</v>
      </c>
      <c r="BE142" s="42">
        <v>296.60377358490564</v>
      </c>
      <c r="BF142" s="42">
        <v>130.50566037735848</v>
      </c>
      <c r="BG142" s="42">
        <v>38</v>
      </c>
      <c r="BH142" s="43">
        <v>400</v>
      </c>
    </row>
    <row r="143" spans="1:60" x14ac:dyDescent="0.2">
      <c r="A143" s="4" t="s">
        <v>35</v>
      </c>
      <c r="B143" s="4" t="s">
        <v>545</v>
      </c>
      <c r="C143" s="4">
        <v>500</v>
      </c>
      <c r="D143" s="4" t="s">
        <v>83</v>
      </c>
      <c r="E143" s="5">
        <v>180</v>
      </c>
      <c r="F143" s="4">
        <v>129</v>
      </c>
      <c r="G143" s="4">
        <v>140</v>
      </c>
      <c r="H143" s="4">
        <v>80</v>
      </c>
      <c r="I143" s="4">
        <v>230</v>
      </c>
      <c r="J143" s="4">
        <v>110</v>
      </c>
      <c r="K143" s="4">
        <v>100</v>
      </c>
      <c r="L143" s="4">
        <v>115</v>
      </c>
      <c r="M143" s="4">
        <v>570</v>
      </c>
      <c r="N143" s="4">
        <v>40</v>
      </c>
      <c r="O143" s="4">
        <v>90</v>
      </c>
      <c r="P143" s="4">
        <v>110</v>
      </c>
      <c r="Q143" s="13">
        <v>1.1404435058078142</v>
      </c>
      <c r="R143" s="16">
        <v>0.81731784582893341</v>
      </c>
      <c r="S143" s="16">
        <v>0.88701161562829989</v>
      </c>
      <c r="T143" s="16">
        <v>0.50686378035902846</v>
      </c>
      <c r="U143" s="16">
        <v>1.457233368532207</v>
      </c>
      <c r="V143" s="16">
        <v>0.69693769799366412</v>
      </c>
      <c r="W143" s="16">
        <v>0.6335797254487856</v>
      </c>
      <c r="X143" s="16">
        <v>0.72861668426610349</v>
      </c>
      <c r="Y143" s="16">
        <v>3.6114044350580778</v>
      </c>
      <c r="Z143" s="16">
        <v>0.25343189017951423</v>
      </c>
      <c r="AA143" s="16">
        <v>0.57022175290390709</v>
      </c>
      <c r="AB143" s="17">
        <v>0.69693769799366412</v>
      </c>
      <c r="AC143" s="15">
        <v>21734.42</v>
      </c>
      <c r="AD143" s="14">
        <v>157.83333333333334</v>
      </c>
      <c r="AE143" s="14">
        <v>168.54545454545453</v>
      </c>
      <c r="AF143" s="5">
        <v>1</v>
      </c>
      <c r="AG143" s="6">
        <v>367</v>
      </c>
      <c r="AH143" s="4">
        <v>0</v>
      </c>
      <c r="AI143" s="23">
        <v>367</v>
      </c>
      <c r="AJ143" s="4">
        <v>500</v>
      </c>
      <c r="AK143" s="4">
        <v>0</v>
      </c>
      <c r="AL143" s="24">
        <v>500</v>
      </c>
      <c r="AM143" s="7">
        <v>2.325237592397043</v>
      </c>
      <c r="AN143" s="7">
        <v>0</v>
      </c>
      <c r="AO143" s="8">
        <v>3.167898627243928</v>
      </c>
      <c r="AP143" s="9">
        <v>0</v>
      </c>
      <c r="AQ143" s="25">
        <v>5.493136219640971</v>
      </c>
      <c r="AR143" s="18">
        <v>2.1774541531823086</v>
      </c>
      <c r="AS143" s="7">
        <v>0</v>
      </c>
      <c r="AT143" s="8">
        <v>2.9665587918015106</v>
      </c>
      <c r="AU143" s="9">
        <v>0</v>
      </c>
      <c r="AV143" s="10">
        <v>5.1440129449838192</v>
      </c>
      <c r="AW143" s="22">
        <f t="shared" si="2"/>
        <v>3.0639246088853813</v>
      </c>
      <c r="AX143" s="5">
        <f>IF(OR(AND(Tabela1[[#This Row],[GRUPO | ITEM]]="PALHETAS",MID(Tabela1[[#This Row],[ITEM]],1,5)&lt;&gt;"YN-PC"),AND(Tabela1[[#This Row],[GRUPO | ITEM]]="PALHETAS",MID(Tabela1[[#This Row],[ITEM]],1,5)&lt;&gt;"YN-PF"))=TRUE,0,
IF(
ROUNDUP(
IF(
IF(D143="A",13-SUM(AM143:AP143),IF(D143="B",11-SUM(AM143:AP143),IF(D143="C",7-SUM(AM143:AP143))))
&lt;0,0,
IF(D143="A",13-SUM(AM143:AP143),IF(D143="B",11-SUM(AM143:AP143),IF(D143="C",7-SUM(AM143:AP143)))))
*AD143/C143,0)
*C143
=0,0,
ROUNDUP(
IF(
IF(D143="A",13-SUM(AM143:AP143),IF(D143="B",11-SUM(AM143:AP143),IF(D143="C",7-SUM(AM143:AP143))))
&lt;0,0,
IF(D143="A",13-SUM(AM143:AP143),IF(D143="B",11-SUM(AM143:AP143),IF(D143="C",7-SUM(AM143:AP143)))))
*AD143/C143,0)
*C143)
)</f>
        <v>500</v>
      </c>
      <c r="AY143" s="4">
        <f>IF(OR(AND(Tabela1[[#This Row],[GRUPO | ITEM]]="PALHETAS",MID(Tabela1[[#This Row],[ITEM]],1,5)&lt;&gt;"YN-PC"),AND(Tabela1[[#This Row],[GRUPO | ITEM]]="PALHETAS",MID(Tabela1[[#This Row],[ITEM]],1,5)&lt;&gt;"YN-PF"))=TRUE,0,
IF(
ROUNDUP(
IF(
IF(D143="A",13-SUM(AR143:AU143),IF(D143="B",11-SUM(AR143:AU143),IF(D143="C",7-SUM(AR143:AU143))))
&lt;0,0,
IF(D143="A",13-SUM(AR143:AU143),IF(D143="B",11-SUM(AR143:AU143),IF(D143="C",7-SUM(AR143:AU143)))))
*AE143/C143,0)
*C143
=0,0,
ROUNDUP(
IF(
IF(D143="A",13-SUM(AR143:AU143),IF(D143="B",11-SUM(AR143:AU143),IF(D143="C",7-SUM(AR143:AU143))))
&lt;0,0,
IF(D143="A",13-SUM(AR143:AU143),IF(D143="B",11-SUM(AR143:AU143),IF(D143="C",7-SUM(AR143:AU143)))))
*AE143/C143,0)
*C143)
)</f>
        <v>500</v>
      </c>
      <c r="AZ1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+IFERROR(BA143*C143,0),
IFERROR(AVERAGEIF(Tabela1[[#This Row],[COMPRA PADRÃO]:[COMPRA &gt;30%]],"&gt;"&amp;0,Tabela1[[#This Row],[COMPRA PADRÃO]:[COMPRA &gt;30%]]),
0))/Tabela1[[#This Row],[U/CX]],0)*Tabela1[[#This Row],[U/CX]]</f>
        <v>500</v>
      </c>
      <c r="BA143" s="19"/>
      <c r="BB143" s="19"/>
      <c r="BC143" s="5" t="s">
        <v>1436</v>
      </c>
      <c r="BD143" s="41">
        <v>7.1471698113207545</v>
      </c>
      <c r="BE143" s="42">
        <v>1072.0754716981132</v>
      </c>
      <c r="BF143" s="42">
        <v>471.71320754716982</v>
      </c>
      <c r="BG143" s="42">
        <v>867</v>
      </c>
      <c r="BH143" s="43">
        <v>500</v>
      </c>
    </row>
    <row r="144" spans="1:60" x14ac:dyDescent="0.2">
      <c r="A144" s="4" t="s">
        <v>35</v>
      </c>
      <c r="B144" s="4" t="s">
        <v>566</v>
      </c>
      <c r="C144" s="4">
        <v>500</v>
      </c>
      <c r="D144" s="4" t="s">
        <v>83</v>
      </c>
      <c r="E144" s="5">
        <v>260</v>
      </c>
      <c r="F144" s="4">
        <v>155</v>
      </c>
      <c r="G144" s="4">
        <v>170</v>
      </c>
      <c r="H144" s="4">
        <v>140</v>
      </c>
      <c r="I144" s="4">
        <v>77</v>
      </c>
      <c r="J144" s="4"/>
      <c r="K144" s="4"/>
      <c r="L144" s="4"/>
      <c r="M144" s="4">
        <v>150</v>
      </c>
      <c r="N144" s="4">
        <v>110</v>
      </c>
      <c r="O144" s="4">
        <v>120</v>
      </c>
      <c r="P144" s="4">
        <v>120</v>
      </c>
      <c r="Q144" s="13">
        <v>1.7972350230414749</v>
      </c>
      <c r="R144" s="16">
        <v>1.0714285714285714</v>
      </c>
      <c r="S144" s="16">
        <v>1.175115207373272</v>
      </c>
      <c r="T144" s="16">
        <v>0.967741935483871</v>
      </c>
      <c r="U144" s="16">
        <v>0.53225806451612911</v>
      </c>
      <c r="V144" s="16">
        <v>0</v>
      </c>
      <c r="W144" s="16">
        <v>0</v>
      </c>
      <c r="X144" s="16">
        <v>0</v>
      </c>
      <c r="Y144" s="16">
        <v>1.0368663594470047</v>
      </c>
      <c r="Z144" s="16">
        <v>0.76036866359447008</v>
      </c>
      <c r="AA144" s="16">
        <v>0.82949308755760376</v>
      </c>
      <c r="AB144" s="17">
        <v>0.82949308755760376</v>
      </c>
      <c r="AC144" s="15">
        <v>11253.34</v>
      </c>
      <c r="AD144" s="14">
        <v>144.66666666666666</v>
      </c>
      <c r="AE144" s="14">
        <v>144.66666666666666</v>
      </c>
      <c r="AF144" s="5">
        <v>0</v>
      </c>
      <c r="AG144" s="6">
        <v>0</v>
      </c>
      <c r="AH144" s="4">
        <v>0</v>
      </c>
      <c r="AI144" s="23">
        <v>0</v>
      </c>
      <c r="AJ144" s="4">
        <v>0</v>
      </c>
      <c r="AK144" s="4">
        <v>1000</v>
      </c>
      <c r="AL144" s="24">
        <v>1000</v>
      </c>
      <c r="AM144" s="7">
        <v>0</v>
      </c>
      <c r="AN144" s="7">
        <v>0</v>
      </c>
      <c r="AO144" s="8">
        <v>0</v>
      </c>
      <c r="AP144" s="9">
        <v>6.9124423963133648</v>
      </c>
      <c r="AQ144" s="25">
        <v>6.9124423963133648</v>
      </c>
      <c r="AR144" s="18">
        <v>0</v>
      </c>
      <c r="AS144" s="7">
        <v>0</v>
      </c>
      <c r="AT144" s="8">
        <v>0</v>
      </c>
      <c r="AU144" s="9">
        <v>6.9124423963133648</v>
      </c>
      <c r="AV144" s="10">
        <v>6.9124423963133648</v>
      </c>
      <c r="AW144" s="22">
        <f t="shared" si="2"/>
        <v>3.4562211981566824</v>
      </c>
      <c r="AX144" s="5">
        <f>IF(OR(AND(Tabela1[[#This Row],[GRUPO | ITEM]]="PALHETAS",MID(Tabela1[[#This Row],[ITEM]],1,5)&lt;&gt;"YN-PC"),AND(Tabela1[[#This Row],[GRUPO | ITEM]]="PALHETAS",MID(Tabela1[[#This Row],[ITEM]],1,5)&lt;&gt;"YN-PF"))=TRUE,0,
IF(
ROUNDUP(
IF(
IF(D144="A",13-SUM(AM144:AP144),IF(D144="B",11-SUM(AM144:AP144),IF(D144="C",7-SUM(AM144:AP144))))
&lt;0,0,
IF(D144="A",13-SUM(AM144:AP144),IF(D144="B",11-SUM(AM144:AP144),IF(D144="C",7-SUM(AM144:AP144)))))
*AD144/C144,0)
*C144
=0,0,
ROUNDUP(
IF(
IF(D144="A",13-SUM(AM144:AP144),IF(D144="B",11-SUM(AM144:AP144),IF(D144="C",7-SUM(AM144:AP144))))
&lt;0,0,
IF(D144="A",13-SUM(AM144:AP144),IF(D144="B",11-SUM(AM144:AP144),IF(D144="C",7-SUM(AM144:AP144)))))
*AD144/C144,0)
*C144)
)</f>
        <v>500</v>
      </c>
      <c r="AY144" s="4">
        <f>IF(OR(AND(Tabela1[[#This Row],[GRUPO | ITEM]]="PALHETAS",MID(Tabela1[[#This Row],[ITEM]],1,5)&lt;&gt;"YN-PC"),AND(Tabela1[[#This Row],[GRUPO | ITEM]]="PALHETAS",MID(Tabela1[[#This Row],[ITEM]],1,5)&lt;&gt;"YN-PF"))=TRUE,0,
IF(
ROUNDUP(
IF(
IF(D144="A",13-SUM(AR144:AU144),IF(D144="B",11-SUM(AR144:AU144),IF(D144="C",7-SUM(AR144:AU144))))
&lt;0,0,
IF(D144="A",13-SUM(AR144:AU144),IF(D144="B",11-SUM(AR144:AU144),IF(D144="C",7-SUM(AR144:AU144)))))
*AE144/C144,0)
*C144
=0,0,
ROUNDUP(
IF(
IF(D144="A",13-SUM(AR144:AU144),IF(D144="B",11-SUM(AR144:AU144),IF(D144="C",7-SUM(AR144:AU144))))
&lt;0,0,
IF(D144="A",13-SUM(AR144:AU144),IF(D144="B",11-SUM(AR144:AU144),IF(D144="C",7-SUM(AR144:AU144)))))
*AE144/C144,0)
*C144)
)</f>
        <v>500</v>
      </c>
      <c r="AZ1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+IFERROR(BA144*C144,0),
IFERROR(AVERAGEIF(Tabela1[[#This Row],[COMPRA PADRÃO]:[COMPRA &gt;30%]],"&gt;"&amp;0,Tabela1[[#This Row],[COMPRA PADRÃO]:[COMPRA &gt;30%]]),
0))/Tabela1[[#This Row],[U/CX]],0)*Tabela1[[#This Row],[U/CX]]</f>
        <v>500</v>
      </c>
      <c r="BA144" s="19"/>
      <c r="BB144" s="19"/>
      <c r="BC144" s="5" t="s">
        <v>1436</v>
      </c>
      <c r="BD144" s="41">
        <v>4.9132075471698116</v>
      </c>
      <c r="BE144" s="42">
        <v>736.98113207547169</v>
      </c>
      <c r="BF144" s="42">
        <v>324.27169811320755</v>
      </c>
      <c r="BG144" s="42">
        <v>1000</v>
      </c>
      <c r="BH144" s="43">
        <v>0</v>
      </c>
    </row>
    <row r="145" spans="1:60" x14ac:dyDescent="0.2">
      <c r="A145" s="4" t="s">
        <v>35</v>
      </c>
      <c r="B145" s="4" t="s">
        <v>569</v>
      </c>
      <c r="C145" s="4">
        <v>500</v>
      </c>
      <c r="D145" s="4" t="s">
        <v>83</v>
      </c>
      <c r="E145" s="5">
        <v>10</v>
      </c>
      <c r="F145" s="4">
        <v>35</v>
      </c>
      <c r="G145" s="4">
        <v>50</v>
      </c>
      <c r="H145" s="4">
        <v>10</v>
      </c>
      <c r="I145" s="4">
        <v>120</v>
      </c>
      <c r="J145" s="4">
        <v>30</v>
      </c>
      <c r="K145" s="4"/>
      <c r="L145" s="4">
        <v>60</v>
      </c>
      <c r="M145" s="4">
        <v>20</v>
      </c>
      <c r="N145" s="4">
        <v>10</v>
      </c>
      <c r="O145" s="4">
        <v>130</v>
      </c>
      <c r="P145" s="4">
        <v>30</v>
      </c>
      <c r="Q145" s="13">
        <v>0.21782178217821782</v>
      </c>
      <c r="R145" s="16">
        <v>0.76237623762376239</v>
      </c>
      <c r="S145" s="16">
        <v>1.0891089108910892</v>
      </c>
      <c r="T145" s="16">
        <v>0.21782178217821782</v>
      </c>
      <c r="U145" s="16">
        <v>2.613861386138614</v>
      </c>
      <c r="V145" s="16">
        <v>0.65346534653465349</v>
      </c>
      <c r="W145" s="16">
        <v>0</v>
      </c>
      <c r="X145" s="16">
        <v>1.306930693069307</v>
      </c>
      <c r="Y145" s="16">
        <v>0.43564356435643564</v>
      </c>
      <c r="Z145" s="16">
        <v>0.21782178217821782</v>
      </c>
      <c r="AA145" s="16">
        <v>2.831683168316832</v>
      </c>
      <c r="AB145" s="17">
        <v>0.65346534653465349</v>
      </c>
      <c r="AC145" s="15">
        <v>865.45</v>
      </c>
      <c r="AD145" s="14">
        <v>45.909090909090907</v>
      </c>
      <c r="AE145" s="14">
        <v>59.375</v>
      </c>
      <c r="AF145" s="5">
        <v>0</v>
      </c>
      <c r="AG145" s="6">
        <v>1</v>
      </c>
      <c r="AH145" s="4">
        <v>0</v>
      </c>
      <c r="AI145" s="23">
        <v>1</v>
      </c>
      <c r="AJ145" s="4">
        <v>0</v>
      </c>
      <c r="AK145" s="4">
        <v>0</v>
      </c>
      <c r="AL145" s="24">
        <v>0</v>
      </c>
      <c r="AM145" s="7">
        <v>2.1782178217821784E-2</v>
      </c>
      <c r="AN145" s="7">
        <v>0</v>
      </c>
      <c r="AO145" s="8">
        <v>0</v>
      </c>
      <c r="AP145" s="9">
        <v>0</v>
      </c>
      <c r="AQ145" s="25">
        <v>2.1782178217821784E-2</v>
      </c>
      <c r="AR145" s="18">
        <v>1.6842105263157894E-2</v>
      </c>
      <c r="AS145" s="7">
        <v>0</v>
      </c>
      <c r="AT145" s="8">
        <v>0</v>
      </c>
      <c r="AU145" s="9">
        <v>0</v>
      </c>
      <c r="AV145" s="10">
        <v>1.6842105263157894E-2</v>
      </c>
      <c r="AW145" s="22">
        <f t="shared" si="2"/>
        <v>9.4981111710739352</v>
      </c>
      <c r="AX145" s="5">
        <f>IF(OR(AND(Tabela1[[#This Row],[GRUPO | ITEM]]="PALHETAS",MID(Tabela1[[#This Row],[ITEM]],1,5)&lt;&gt;"YN-PC"),AND(Tabela1[[#This Row],[GRUPO | ITEM]]="PALHETAS",MID(Tabela1[[#This Row],[ITEM]],1,5)&lt;&gt;"YN-PF"))=TRUE,0,
IF(
ROUNDUP(
IF(
IF(D145="A",13-SUM(AM145:AP145),IF(D145="B",11-SUM(AM145:AP145),IF(D145="C",7-SUM(AM145:AP145))))
&lt;0,0,
IF(D145="A",13-SUM(AM145:AP145),IF(D145="B",11-SUM(AM145:AP145),IF(D145="C",7-SUM(AM145:AP145)))))
*AD145/C145,0)
*C145
=0,0,
ROUNDUP(
IF(
IF(D145="A",13-SUM(AM145:AP145),IF(D145="B",11-SUM(AM145:AP145),IF(D145="C",7-SUM(AM145:AP145))))
&lt;0,0,
IF(D145="A",13-SUM(AM145:AP145),IF(D145="B",11-SUM(AM145:AP145),IF(D145="C",7-SUM(AM145:AP145)))))
*AD145/C145,0)
*C145)
)</f>
        <v>500</v>
      </c>
      <c r="AY145" s="4">
        <f>IF(OR(AND(Tabela1[[#This Row],[GRUPO | ITEM]]="PALHETAS",MID(Tabela1[[#This Row],[ITEM]],1,5)&lt;&gt;"YN-PC"),AND(Tabela1[[#This Row],[GRUPO | ITEM]]="PALHETAS",MID(Tabela1[[#This Row],[ITEM]],1,5)&lt;&gt;"YN-PF"))=TRUE,0,
IF(
ROUNDUP(
IF(
IF(D145="A",13-SUM(AR145:AU145),IF(D145="B",11-SUM(AR145:AU145),IF(D145="C",7-SUM(AR145:AU145))))
&lt;0,0,
IF(D145="A",13-SUM(AR145:AU145),IF(D145="B",11-SUM(AR145:AU145),IF(D145="C",7-SUM(AR145:AU145)))))
*AE145/C145,0)
*C145
=0,0,
ROUNDUP(
IF(
IF(D145="A",13-SUM(AR145:AU145),IF(D145="B",11-SUM(AR145:AU145),IF(D145="C",7-SUM(AR145:AU145))))
&lt;0,0,
IF(D145="A",13-SUM(AR145:AU145),IF(D145="B",11-SUM(AR145:AU145),IF(D145="C",7-SUM(AR145:AU145)))))
*AE145/C145,0)
*C145)
)</f>
        <v>500</v>
      </c>
      <c r="AZ1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+IFERROR(BA145*C145,0),
IFERROR(AVERAGEIF(Tabela1[[#This Row],[COMPRA PADRÃO]:[COMPRA &gt;30%]],"&gt;"&amp;0,Tabela1[[#This Row],[COMPRA PADRÃO]:[COMPRA &gt;30%]]),
0))/Tabela1[[#This Row],[U/CX]],0)*Tabela1[[#This Row],[U/CX]]</f>
        <v>500</v>
      </c>
      <c r="BA145" s="19"/>
      <c r="BB145" s="19"/>
      <c r="BC145" s="5" t="s">
        <v>1436</v>
      </c>
      <c r="BD145" s="41">
        <v>1.9056603773584906</v>
      </c>
      <c r="BE145" s="42">
        <v>285.84905660377359</v>
      </c>
      <c r="BF145" s="42">
        <v>125.77358490566039</v>
      </c>
      <c r="BG145" s="42">
        <v>1</v>
      </c>
      <c r="BH145" s="43">
        <v>500</v>
      </c>
    </row>
    <row r="146" spans="1:60" x14ac:dyDescent="0.2">
      <c r="A146" s="4" t="s">
        <v>35</v>
      </c>
      <c r="B146" s="4" t="s">
        <v>570</v>
      </c>
      <c r="C146" s="4">
        <v>500</v>
      </c>
      <c r="D146" s="4" t="s">
        <v>83</v>
      </c>
      <c r="E146" s="5">
        <v>10</v>
      </c>
      <c r="F146" s="4">
        <v>10</v>
      </c>
      <c r="G146" s="4">
        <v>30</v>
      </c>
      <c r="H146" s="4"/>
      <c r="I146" s="4">
        <v>120</v>
      </c>
      <c r="J146" s="4">
        <v>30</v>
      </c>
      <c r="K146" s="4">
        <v>10</v>
      </c>
      <c r="L146" s="4">
        <v>60</v>
      </c>
      <c r="M146" s="4">
        <v>10</v>
      </c>
      <c r="N146" s="4">
        <v>10</v>
      </c>
      <c r="O146" s="4">
        <v>50</v>
      </c>
      <c r="P146" s="4">
        <v>40</v>
      </c>
      <c r="Q146" s="13">
        <v>0.28947368421052633</v>
      </c>
      <c r="R146" s="16">
        <v>0.28947368421052633</v>
      </c>
      <c r="S146" s="16">
        <v>0.86842105263157887</v>
      </c>
      <c r="T146" s="16">
        <v>0</v>
      </c>
      <c r="U146" s="16">
        <v>3.4736842105263155</v>
      </c>
      <c r="V146" s="16">
        <v>0.86842105263157887</v>
      </c>
      <c r="W146" s="16">
        <v>0.28947368421052633</v>
      </c>
      <c r="X146" s="16">
        <v>1.7368421052631577</v>
      </c>
      <c r="Y146" s="16">
        <v>0.28947368421052633</v>
      </c>
      <c r="Z146" s="16">
        <v>0.28947368421052633</v>
      </c>
      <c r="AA146" s="16">
        <v>1.4473684210526314</v>
      </c>
      <c r="AB146" s="17">
        <v>1.1578947368421053</v>
      </c>
      <c r="AC146" s="15">
        <v>510.8</v>
      </c>
      <c r="AD146" s="14">
        <v>34.545454545454547</v>
      </c>
      <c r="AE146" s="14">
        <v>55</v>
      </c>
      <c r="AF146" s="5">
        <v>0</v>
      </c>
      <c r="AG146" s="6">
        <v>0</v>
      </c>
      <c r="AH146" s="4">
        <v>0</v>
      </c>
      <c r="AI146" s="23">
        <v>0</v>
      </c>
      <c r="AJ146" s="4">
        <v>0</v>
      </c>
      <c r="AK146" s="4">
        <v>0</v>
      </c>
      <c r="AL146" s="24">
        <v>0</v>
      </c>
      <c r="AM146" s="7">
        <v>0</v>
      </c>
      <c r="AN146" s="7">
        <v>0</v>
      </c>
      <c r="AO146" s="8">
        <v>0</v>
      </c>
      <c r="AP146" s="9">
        <v>0</v>
      </c>
      <c r="AQ146" s="25">
        <v>0</v>
      </c>
      <c r="AR146" s="18">
        <v>0</v>
      </c>
      <c r="AS146" s="7">
        <v>0</v>
      </c>
      <c r="AT146" s="8">
        <v>0</v>
      </c>
      <c r="AU146" s="9">
        <v>0</v>
      </c>
      <c r="AV146" s="10">
        <v>0</v>
      </c>
      <c r="AW146" s="22">
        <f t="shared" si="2"/>
        <v>11.167512690355331</v>
      </c>
      <c r="AX146" s="5">
        <f>IF(OR(AND(Tabela1[[#This Row],[GRUPO | ITEM]]="PALHETAS",MID(Tabela1[[#This Row],[ITEM]],1,5)&lt;&gt;"YN-PC"),AND(Tabela1[[#This Row],[GRUPO | ITEM]]="PALHETAS",MID(Tabela1[[#This Row],[ITEM]],1,5)&lt;&gt;"YN-PF"))=TRUE,0,
IF(
ROUNDUP(
IF(
IF(D146="A",13-SUM(AM146:AP146),IF(D146="B",11-SUM(AM146:AP146),IF(D146="C",7-SUM(AM146:AP146))))
&lt;0,0,
IF(D146="A",13-SUM(AM146:AP146),IF(D146="B",11-SUM(AM146:AP146),IF(D146="C",7-SUM(AM146:AP146)))))
*AD146/C146,0)
*C146
=0,0,
ROUNDUP(
IF(
IF(D146="A",13-SUM(AM146:AP146),IF(D146="B",11-SUM(AM146:AP146),IF(D146="C",7-SUM(AM146:AP146))))
&lt;0,0,
IF(D146="A",13-SUM(AM146:AP146),IF(D146="B",11-SUM(AM146:AP146),IF(D146="C",7-SUM(AM146:AP146)))))
*AD146/C146,0)
*C146)
)</f>
        <v>500</v>
      </c>
      <c r="AY146" s="4">
        <f>IF(OR(AND(Tabela1[[#This Row],[GRUPO | ITEM]]="PALHETAS",MID(Tabela1[[#This Row],[ITEM]],1,5)&lt;&gt;"YN-PC"),AND(Tabela1[[#This Row],[GRUPO | ITEM]]="PALHETAS",MID(Tabela1[[#This Row],[ITEM]],1,5)&lt;&gt;"YN-PF"))=TRUE,0,
IF(
ROUNDUP(
IF(
IF(D146="A",13-SUM(AR146:AU146),IF(D146="B",11-SUM(AR146:AU146),IF(D146="C",7-SUM(AR146:AU146))))
&lt;0,0,
IF(D146="A",13-SUM(AR146:AU146),IF(D146="B",11-SUM(AR146:AU146),IF(D146="C",7-SUM(AR146:AU146)))))
*AE146/C146,0)
*C146
=0,0,
ROUNDUP(
IF(
IF(D146="A",13-SUM(AR146:AU146),IF(D146="B",11-SUM(AR146:AU146),IF(D146="C",7-SUM(AR146:AU146))))
&lt;0,0,
IF(D146="A",13-SUM(AR146:AU146),IF(D146="B",11-SUM(AR146:AU146),IF(D146="C",7-SUM(AR146:AU146)))))
*AE146/C146,0)
*C146)
)</f>
        <v>500</v>
      </c>
      <c r="AZ1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+IFERROR(BA146*C146,0),
IFERROR(AVERAGEIF(Tabela1[[#This Row],[COMPRA PADRÃO]:[COMPRA &gt;30%]],"&gt;"&amp;0,Tabela1[[#This Row],[COMPRA PADRÃO]:[COMPRA &gt;30%]]),
0))/Tabela1[[#This Row],[U/CX]],0)*Tabela1[[#This Row],[U/CX]]</f>
        <v>500</v>
      </c>
      <c r="BA146" s="19"/>
      <c r="BB146" s="19"/>
      <c r="BC146" s="5" t="s">
        <v>1436</v>
      </c>
      <c r="BD146" s="41">
        <v>1.4339622641509433</v>
      </c>
      <c r="BE146" s="42">
        <v>215.09433962264148</v>
      </c>
      <c r="BF146" s="42">
        <v>94.641509433962256</v>
      </c>
      <c r="BG146" s="42">
        <v>0</v>
      </c>
      <c r="BH146" s="43">
        <v>500</v>
      </c>
    </row>
    <row r="147" spans="1:60" x14ac:dyDescent="0.2">
      <c r="A147" s="4" t="s">
        <v>35</v>
      </c>
      <c r="B147" s="4" t="s">
        <v>143</v>
      </c>
      <c r="C147" s="4">
        <v>500</v>
      </c>
      <c r="D147" s="4" t="s">
        <v>17</v>
      </c>
      <c r="E147" s="5"/>
      <c r="F147" s="4"/>
      <c r="G147" s="4">
        <v>120</v>
      </c>
      <c r="H147" s="4">
        <v>855</v>
      </c>
      <c r="I147" s="4">
        <v>15</v>
      </c>
      <c r="J147" s="4">
        <v>520</v>
      </c>
      <c r="K147" s="4">
        <v>90</v>
      </c>
      <c r="L147" s="4">
        <v>542</v>
      </c>
      <c r="M147" s="4">
        <v>328</v>
      </c>
      <c r="N147" s="4">
        <v>230</v>
      </c>
      <c r="O147" s="4">
        <v>240</v>
      </c>
      <c r="P147" s="4">
        <v>620</v>
      </c>
      <c r="Q147" s="13">
        <v>0</v>
      </c>
      <c r="R147" s="16">
        <v>0</v>
      </c>
      <c r="S147" s="16">
        <v>0.33707865168539325</v>
      </c>
      <c r="T147" s="16">
        <v>2.4016853932584268</v>
      </c>
      <c r="U147" s="16">
        <v>4.2134831460674156E-2</v>
      </c>
      <c r="V147" s="16">
        <v>1.4606741573033708</v>
      </c>
      <c r="W147" s="16">
        <v>0.25280898876404495</v>
      </c>
      <c r="X147" s="16">
        <v>1.5224719101123596</v>
      </c>
      <c r="Y147" s="16">
        <v>0.9213483146067416</v>
      </c>
      <c r="Z147" s="16">
        <v>0.6460674157303371</v>
      </c>
      <c r="AA147" s="16">
        <v>0.6741573033707865</v>
      </c>
      <c r="AB147" s="17">
        <v>1.7415730337078652</v>
      </c>
      <c r="AC147" s="15">
        <v>38009.01</v>
      </c>
      <c r="AD147" s="14">
        <v>356</v>
      </c>
      <c r="AE147" s="14">
        <v>431.875</v>
      </c>
      <c r="AF147" s="5">
        <v>0</v>
      </c>
      <c r="AG147" s="6">
        <v>1374</v>
      </c>
      <c r="AH147" s="4">
        <v>0</v>
      </c>
      <c r="AI147" s="23">
        <v>1374</v>
      </c>
      <c r="AJ147" s="4">
        <v>3000</v>
      </c>
      <c r="AK147" s="4">
        <v>0</v>
      </c>
      <c r="AL147" s="24">
        <v>3000</v>
      </c>
      <c r="AM147" s="7">
        <v>3.8595505617977528</v>
      </c>
      <c r="AN147" s="7">
        <v>0</v>
      </c>
      <c r="AO147" s="8">
        <v>8.4269662921348321</v>
      </c>
      <c r="AP147" s="9">
        <v>0</v>
      </c>
      <c r="AQ147" s="25">
        <v>12.286516853932586</v>
      </c>
      <c r="AR147" s="18">
        <v>3.1814761215629521</v>
      </c>
      <c r="AS147" s="7">
        <v>0</v>
      </c>
      <c r="AT147" s="8">
        <v>6.9464544138929085</v>
      </c>
      <c r="AU147" s="9">
        <v>0</v>
      </c>
      <c r="AV147" s="10">
        <v>10.12793053545586</v>
      </c>
      <c r="AW147" s="22">
        <f t="shared" si="2"/>
        <v>1.2692368713311122</v>
      </c>
      <c r="AX147" s="5">
        <f>IF(OR(AND(Tabela1[[#This Row],[GRUPO | ITEM]]="PALHETAS",MID(Tabela1[[#This Row],[ITEM]],1,5)&lt;&gt;"YN-PC"),AND(Tabela1[[#This Row],[GRUPO | ITEM]]="PALHETAS",MID(Tabela1[[#This Row],[ITEM]],1,5)&lt;&gt;"YN-PF"))=TRUE,0,
IF(
ROUNDUP(
IF(
IF(D147="A",13-SUM(AM147:AP147),IF(D147="B",11-SUM(AM147:AP147),IF(D147="C",7-SUM(AM147:AP147))))
&lt;0,0,
IF(D147="A",13-SUM(AM147:AP147),IF(D147="B",11-SUM(AM147:AP147),IF(D147="C",7-SUM(AM147:AP147)))))
*AD147/C147,0)
*C147
=0,0,
ROUNDUP(
IF(
IF(D147="A",13-SUM(AM147:AP147),IF(D147="B",11-SUM(AM147:AP147),IF(D147="C",7-SUM(AM147:AP147))))
&lt;0,0,
IF(D147="A",13-SUM(AM147:AP147),IF(D147="B",11-SUM(AM147:AP147),IF(D147="C",7-SUM(AM147:AP147)))))
*AD147/C147,0)
*C147)
)</f>
        <v>0</v>
      </c>
      <c r="AY147" s="4">
        <f>IF(OR(AND(Tabela1[[#This Row],[GRUPO | ITEM]]="PALHETAS",MID(Tabela1[[#This Row],[ITEM]],1,5)&lt;&gt;"YN-PC"),AND(Tabela1[[#This Row],[GRUPO | ITEM]]="PALHETAS",MID(Tabela1[[#This Row],[ITEM]],1,5)&lt;&gt;"YN-PF"))=TRUE,0,
IF(
ROUNDUP(
IF(
IF(D147="A",13-SUM(AR147:AU147),IF(D147="B",11-SUM(AR147:AU147),IF(D147="C",7-SUM(AR147:AU147))))
&lt;0,0,
IF(D147="A",13-SUM(AR147:AU147),IF(D147="B",11-SUM(AR147:AU147),IF(D147="C",7-SUM(AR147:AU147)))))
*AE147/C147,0)
*C147
=0,0,
ROUNDUP(
IF(
IF(D147="A",13-SUM(AR147:AU147),IF(D147="B",11-SUM(AR147:AU147),IF(D147="C",7-SUM(AR147:AU147))))
&lt;0,0,
IF(D147="A",13-SUM(AR147:AU147),IF(D147="B",11-SUM(AR147:AU147),IF(D147="C",7-SUM(AR147:AU147)))))
*AE147/C147,0)
*C147)
)</f>
        <v>500</v>
      </c>
      <c r="AZ1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+IFERROR(BA147*C147,0),
IFERROR(AVERAGEIF(Tabela1[[#This Row],[COMPRA PADRÃO]:[COMPRA &gt;30%]],"&gt;"&amp;0,Tabela1[[#This Row],[COMPRA PADRÃO]:[COMPRA &gt;30%]]),
0))/Tabela1[[#This Row],[U/CX]],0)*Tabela1[[#This Row],[U/CX]]</f>
        <v>500</v>
      </c>
      <c r="BA147" s="19"/>
      <c r="BB147" s="19"/>
      <c r="BC147" s="5" t="s">
        <v>1436</v>
      </c>
      <c r="BD147" s="41">
        <v>13.433962264150944</v>
      </c>
      <c r="BE147" s="42">
        <v>2015.0943396226417</v>
      </c>
      <c r="BF147" s="42">
        <v>2659.9245283018868</v>
      </c>
      <c r="BG147" s="42">
        <v>4374</v>
      </c>
      <c r="BH147" s="43">
        <v>500</v>
      </c>
    </row>
    <row r="148" spans="1:60" x14ac:dyDescent="0.2">
      <c r="A148" s="4" t="s">
        <v>35</v>
      </c>
      <c r="B148" s="4" t="s">
        <v>1087</v>
      </c>
      <c r="C148" s="4">
        <v>250</v>
      </c>
      <c r="D148" s="4" t="s">
        <v>83</v>
      </c>
      <c r="E148" s="5"/>
      <c r="F148" s="4"/>
      <c r="G148" s="4"/>
      <c r="H148" s="4"/>
      <c r="I148" s="4"/>
      <c r="J148" s="4"/>
      <c r="K148" s="4"/>
      <c r="L148" s="4"/>
      <c r="M148" s="4">
        <v>20</v>
      </c>
      <c r="N148" s="4">
        <v>40</v>
      </c>
      <c r="O148" s="4">
        <v>150</v>
      </c>
      <c r="P148" s="4">
        <v>40</v>
      </c>
      <c r="Q148" s="13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0.32</v>
      </c>
      <c r="Z148" s="16">
        <v>0.64</v>
      </c>
      <c r="AA148" s="16">
        <v>2.4</v>
      </c>
      <c r="AB148" s="17">
        <v>0.64</v>
      </c>
      <c r="AC148" s="15">
        <v>4112.3999999999996</v>
      </c>
      <c r="AD148" s="14">
        <v>62.5</v>
      </c>
      <c r="AE148" s="14">
        <v>62.5</v>
      </c>
      <c r="AF148" s="5">
        <v>0</v>
      </c>
      <c r="AG148" s="6">
        <v>0</v>
      </c>
      <c r="AH148" s="4">
        <v>0</v>
      </c>
      <c r="AI148" s="23">
        <v>0</v>
      </c>
      <c r="AJ148" s="4">
        <v>0</v>
      </c>
      <c r="AK148" s="4">
        <v>0</v>
      </c>
      <c r="AL148" s="24">
        <v>0</v>
      </c>
      <c r="AM148" s="7">
        <v>0</v>
      </c>
      <c r="AN148" s="7">
        <v>0</v>
      </c>
      <c r="AO148" s="8">
        <v>0</v>
      </c>
      <c r="AP148" s="9">
        <v>0</v>
      </c>
      <c r="AQ148" s="25">
        <v>0</v>
      </c>
      <c r="AR148" s="18">
        <v>0</v>
      </c>
      <c r="AS148" s="7">
        <v>0</v>
      </c>
      <c r="AT148" s="8">
        <v>0</v>
      </c>
      <c r="AU148" s="9">
        <v>0</v>
      </c>
      <c r="AV148" s="10">
        <v>0</v>
      </c>
      <c r="AW148" s="22">
        <f t="shared" si="2"/>
        <v>8</v>
      </c>
      <c r="AX148" s="5">
        <f>IF(OR(AND(Tabela1[[#This Row],[GRUPO | ITEM]]="PALHETAS",MID(Tabela1[[#This Row],[ITEM]],1,5)&lt;&gt;"YN-PC"),AND(Tabela1[[#This Row],[GRUPO | ITEM]]="PALHETAS",MID(Tabela1[[#This Row],[ITEM]],1,5)&lt;&gt;"YN-PF"))=TRUE,0,
IF(
ROUNDUP(
IF(
IF(D148="A",13-SUM(AM148:AP148),IF(D148="B",11-SUM(AM148:AP148),IF(D148="C",7-SUM(AM148:AP148))))
&lt;0,0,
IF(D148="A",13-SUM(AM148:AP148),IF(D148="B",11-SUM(AM148:AP148),IF(D148="C",7-SUM(AM148:AP148)))))
*AD148/C148,0)
*C148
=0,0,
ROUNDUP(
IF(
IF(D148="A",13-SUM(AM148:AP148),IF(D148="B",11-SUM(AM148:AP148),IF(D148="C",7-SUM(AM148:AP148))))
&lt;0,0,
IF(D148="A",13-SUM(AM148:AP148),IF(D148="B",11-SUM(AM148:AP148),IF(D148="C",7-SUM(AM148:AP148)))))
*AD148/C148,0)
*C148)
)</f>
        <v>500</v>
      </c>
      <c r="AY148" s="4">
        <f>IF(OR(AND(Tabela1[[#This Row],[GRUPO | ITEM]]="PALHETAS",MID(Tabela1[[#This Row],[ITEM]],1,5)&lt;&gt;"YN-PC"),AND(Tabela1[[#This Row],[GRUPO | ITEM]]="PALHETAS",MID(Tabela1[[#This Row],[ITEM]],1,5)&lt;&gt;"YN-PF"))=TRUE,0,
IF(
ROUNDUP(
IF(
IF(D148="A",13-SUM(AR148:AU148),IF(D148="B",11-SUM(AR148:AU148),IF(D148="C",7-SUM(AR148:AU148))))
&lt;0,0,
IF(D148="A",13-SUM(AR148:AU148),IF(D148="B",11-SUM(AR148:AU148),IF(D148="C",7-SUM(AR148:AU148)))))
*AE148/C148,0)
*C148
=0,0,
ROUNDUP(
IF(
IF(D148="A",13-SUM(AR148:AU148),IF(D148="B",11-SUM(AR148:AU148),IF(D148="C",7-SUM(AR148:AU148))))
&lt;0,0,
IF(D148="A",13-SUM(AR148:AU148),IF(D148="B",11-SUM(AR148:AU148),IF(D148="C",7-SUM(AR148:AU148)))))
*AE148/C148,0)
*C148)
)</f>
        <v>500</v>
      </c>
      <c r="AZ1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+IFERROR(BA148*C148,0),
IFERROR(AVERAGEIF(Tabela1[[#This Row],[COMPRA PADRÃO]:[COMPRA &gt;30%]],"&gt;"&amp;0,Tabela1[[#This Row],[COMPRA PADRÃO]:[COMPRA &gt;30%]]),
0))/Tabela1[[#This Row],[U/CX]],0)*Tabela1[[#This Row],[U/CX]]</f>
        <v>500</v>
      </c>
      <c r="BA148" s="19"/>
      <c r="BB148" s="19"/>
      <c r="BC148" s="5" t="s">
        <v>1436</v>
      </c>
      <c r="BD148" s="41">
        <v>0.94339622641509435</v>
      </c>
      <c r="BE148" s="42">
        <v>141.50943396226415</v>
      </c>
      <c r="BF148" s="42">
        <v>62.264150943396224</v>
      </c>
      <c r="BG148" s="42">
        <v>0</v>
      </c>
      <c r="BH148" s="43">
        <v>250</v>
      </c>
    </row>
    <row r="149" spans="1:60" x14ac:dyDescent="0.2">
      <c r="A149" s="4" t="s">
        <v>35</v>
      </c>
      <c r="B149" s="4" t="s">
        <v>1171</v>
      </c>
      <c r="C149" s="4">
        <v>500</v>
      </c>
      <c r="D149" s="4" t="s">
        <v>83</v>
      </c>
      <c r="E149" s="5"/>
      <c r="F149" s="4"/>
      <c r="G149" s="4"/>
      <c r="H149" s="4"/>
      <c r="I149" s="4"/>
      <c r="J149" s="4"/>
      <c r="K149" s="4"/>
      <c r="L149" s="4"/>
      <c r="M149" s="4">
        <v>10</v>
      </c>
      <c r="N149" s="4">
        <v>60</v>
      </c>
      <c r="O149" s="4">
        <v>110</v>
      </c>
      <c r="P149" s="4">
        <v>190</v>
      </c>
      <c r="Q149" s="13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0.10810810810810811</v>
      </c>
      <c r="Z149" s="16">
        <v>0.64864864864864868</v>
      </c>
      <c r="AA149" s="16">
        <v>1.1891891891891893</v>
      </c>
      <c r="AB149" s="17">
        <v>2.0540540540540539</v>
      </c>
      <c r="AC149" s="15">
        <v>5223.5</v>
      </c>
      <c r="AD149" s="14">
        <v>92.5</v>
      </c>
      <c r="AE149" s="14">
        <v>120</v>
      </c>
      <c r="AF149" s="5">
        <v>0</v>
      </c>
      <c r="AG149" s="6">
        <v>130</v>
      </c>
      <c r="AH149" s="4">
        <v>0</v>
      </c>
      <c r="AI149" s="23">
        <v>130</v>
      </c>
      <c r="AJ149" s="4">
        <v>0</v>
      </c>
      <c r="AK149" s="4">
        <v>500</v>
      </c>
      <c r="AL149" s="24">
        <v>500</v>
      </c>
      <c r="AM149" s="7">
        <v>1.4054054054054055</v>
      </c>
      <c r="AN149" s="7">
        <v>0</v>
      </c>
      <c r="AO149" s="8">
        <v>0</v>
      </c>
      <c r="AP149" s="9">
        <v>5.4054054054054053</v>
      </c>
      <c r="AQ149" s="25">
        <v>6.8108108108108105</v>
      </c>
      <c r="AR149" s="18">
        <v>1.0833333333333333</v>
      </c>
      <c r="AS149" s="7">
        <v>0</v>
      </c>
      <c r="AT149" s="8">
        <v>0</v>
      </c>
      <c r="AU149" s="9">
        <v>4.166666666666667</v>
      </c>
      <c r="AV149" s="10">
        <v>5.25</v>
      </c>
      <c r="AW149" s="22">
        <f t="shared" si="2"/>
        <v>4.7058823529411766</v>
      </c>
      <c r="AX149" s="5">
        <f>IF(OR(AND(Tabela1[[#This Row],[GRUPO | ITEM]]="PALHETAS",MID(Tabela1[[#This Row],[ITEM]],1,5)&lt;&gt;"YN-PC"),AND(Tabela1[[#This Row],[GRUPO | ITEM]]="PALHETAS",MID(Tabela1[[#This Row],[ITEM]],1,5)&lt;&gt;"YN-PF"))=TRUE,0,
IF(
ROUNDUP(
IF(
IF(D149="A",13-SUM(AM149:AP149),IF(D149="B",11-SUM(AM149:AP149),IF(D149="C",7-SUM(AM149:AP149))))
&lt;0,0,
IF(D149="A",13-SUM(AM149:AP149),IF(D149="B",11-SUM(AM149:AP149),IF(D149="C",7-SUM(AM149:AP149)))))
*AD149/C149,0)
*C149
=0,0,
ROUNDUP(
IF(
IF(D149="A",13-SUM(AM149:AP149),IF(D149="B",11-SUM(AM149:AP149),IF(D149="C",7-SUM(AM149:AP149))))
&lt;0,0,
IF(D149="A",13-SUM(AM149:AP149),IF(D149="B",11-SUM(AM149:AP149),IF(D149="C",7-SUM(AM149:AP149)))))
*AD149/C149,0)
*C149)
)</f>
        <v>500</v>
      </c>
      <c r="AY149" s="4">
        <f>IF(OR(AND(Tabela1[[#This Row],[GRUPO | ITEM]]="PALHETAS",MID(Tabela1[[#This Row],[ITEM]],1,5)&lt;&gt;"YN-PC"),AND(Tabela1[[#This Row],[GRUPO | ITEM]]="PALHETAS",MID(Tabela1[[#This Row],[ITEM]],1,5)&lt;&gt;"YN-PF"))=TRUE,0,
IF(
ROUNDUP(
IF(
IF(D149="A",13-SUM(AR149:AU149),IF(D149="B",11-SUM(AR149:AU149),IF(D149="C",7-SUM(AR149:AU149))))
&lt;0,0,
IF(D149="A",13-SUM(AR149:AU149),IF(D149="B",11-SUM(AR149:AU149),IF(D149="C",7-SUM(AR149:AU149)))))
*AE149/C149,0)
*C149
=0,0,
ROUNDUP(
IF(
IF(D149="A",13-SUM(AR149:AU149),IF(D149="B",11-SUM(AR149:AU149),IF(D149="C",7-SUM(AR149:AU149))))
&lt;0,0,
IF(D149="A",13-SUM(AR149:AU149),IF(D149="B",11-SUM(AR149:AU149),IF(D149="C",7-SUM(AR149:AU149)))))
*AE149/C149,0)
*C149)
)</f>
        <v>500</v>
      </c>
      <c r="AZ1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+IFERROR(BA149*C149,0),
IFERROR(AVERAGEIF(Tabela1[[#This Row],[COMPRA PADRÃO]:[COMPRA &gt;30%]],"&gt;"&amp;0,Tabela1[[#This Row],[COMPRA PADRÃO]:[COMPRA &gt;30%]]),
0))/Tabela1[[#This Row],[U/CX]],0)*Tabela1[[#This Row],[U/CX]]</f>
        <v>500</v>
      </c>
      <c r="BA149" s="33"/>
      <c r="BB149" s="33"/>
      <c r="BC149" s="44" t="s">
        <v>1436</v>
      </c>
      <c r="BD149" s="41">
        <v>1.3962264150943395</v>
      </c>
      <c r="BE149" s="42">
        <v>209.43396226415092</v>
      </c>
      <c r="BF149" s="42">
        <v>92.15094339622641</v>
      </c>
      <c r="BG149" s="42">
        <v>630</v>
      </c>
      <c r="BH149" s="43">
        <v>0</v>
      </c>
    </row>
    <row r="150" spans="1:60" x14ac:dyDescent="0.2">
      <c r="A150" s="4" t="s">
        <v>35</v>
      </c>
      <c r="B150" s="4" t="s">
        <v>1103</v>
      </c>
      <c r="C150" s="4">
        <v>500</v>
      </c>
      <c r="D150" s="4" t="s">
        <v>83</v>
      </c>
      <c r="E150" s="5"/>
      <c r="F150" s="4"/>
      <c r="G150" s="4"/>
      <c r="H150" s="4"/>
      <c r="I150" s="4"/>
      <c r="J150" s="4"/>
      <c r="K150" s="4"/>
      <c r="L150" s="4"/>
      <c r="M150" s="4">
        <v>30</v>
      </c>
      <c r="N150" s="4">
        <v>100</v>
      </c>
      <c r="O150" s="4">
        <v>80</v>
      </c>
      <c r="P150" s="4">
        <v>190</v>
      </c>
      <c r="Q150" s="13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0.3</v>
      </c>
      <c r="Z150" s="16">
        <v>1</v>
      </c>
      <c r="AA150" s="16">
        <v>0.8</v>
      </c>
      <c r="AB150" s="17">
        <v>1.9</v>
      </c>
      <c r="AC150" s="15">
        <v>3649.1</v>
      </c>
      <c r="AD150" s="14">
        <v>100</v>
      </c>
      <c r="AE150" s="14">
        <v>123.33333333333333</v>
      </c>
      <c r="AF150" s="5">
        <v>0</v>
      </c>
      <c r="AG150" s="6">
        <v>100</v>
      </c>
      <c r="AH150" s="4">
        <v>0</v>
      </c>
      <c r="AI150" s="23">
        <v>100</v>
      </c>
      <c r="AJ150" s="4">
        <v>0</v>
      </c>
      <c r="AK150" s="4">
        <v>500</v>
      </c>
      <c r="AL150" s="24">
        <v>500</v>
      </c>
      <c r="AM150" s="7">
        <v>1</v>
      </c>
      <c r="AN150" s="7">
        <v>0</v>
      </c>
      <c r="AO150" s="8">
        <v>0</v>
      </c>
      <c r="AP150" s="9">
        <v>5</v>
      </c>
      <c r="AQ150" s="25">
        <v>6</v>
      </c>
      <c r="AR150" s="18">
        <v>0.81081081081081086</v>
      </c>
      <c r="AS150" s="7">
        <v>0</v>
      </c>
      <c r="AT150" s="8">
        <v>0</v>
      </c>
      <c r="AU150" s="9">
        <v>4.0540540540540544</v>
      </c>
      <c r="AV150" s="10">
        <v>4.8648648648648649</v>
      </c>
      <c r="AW150" s="22">
        <f t="shared" si="2"/>
        <v>4.477611940298508</v>
      </c>
      <c r="AX150" s="5">
        <f>IF(OR(AND(Tabela1[[#This Row],[GRUPO | ITEM]]="PALHETAS",MID(Tabela1[[#This Row],[ITEM]],1,5)&lt;&gt;"YN-PC"),AND(Tabela1[[#This Row],[GRUPO | ITEM]]="PALHETAS",MID(Tabela1[[#This Row],[ITEM]],1,5)&lt;&gt;"YN-PF"))=TRUE,0,
IF(
ROUNDUP(
IF(
IF(D150="A",13-SUM(AM150:AP150),IF(D150="B",11-SUM(AM150:AP150),IF(D150="C",7-SUM(AM150:AP150))))
&lt;0,0,
IF(D150="A",13-SUM(AM150:AP150),IF(D150="B",11-SUM(AM150:AP150),IF(D150="C",7-SUM(AM150:AP150)))))
*AD150/C150,0)
*C150
=0,0,
ROUNDUP(
IF(
IF(D150="A",13-SUM(AM150:AP150),IF(D150="B",11-SUM(AM150:AP150),IF(D150="C",7-SUM(AM150:AP150))))
&lt;0,0,
IF(D150="A",13-SUM(AM150:AP150),IF(D150="B",11-SUM(AM150:AP150),IF(D150="C",7-SUM(AM150:AP150)))))
*AD150/C150,0)
*C150)
)</f>
        <v>500</v>
      </c>
      <c r="AY150" s="4">
        <f>IF(OR(AND(Tabela1[[#This Row],[GRUPO | ITEM]]="PALHETAS",MID(Tabela1[[#This Row],[ITEM]],1,5)&lt;&gt;"YN-PC"),AND(Tabela1[[#This Row],[GRUPO | ITEM]]="PALHETAS",MID(Tabela1[[#This Row],[ITEM]],1,5)&lt;&gt;"YN-PF"))=TRUE,0,
IF(
ROUNDUP(
IF(
IF(D150="A",13-SUM(AR150:AU150),IF(D150="B",11-SUM(AR150:AU150),IF(D150="C",7-SUM(AR150:AU150))))
&lt;0,0,
IF(D150="A",13-SUM(AR150:AU150),IF(D150="B",11-SUM(AR150:AU150),IF(D150="C",7-SUM(AR150:AU150)))))
*AE150/C150,0)
*C150
=0,0,
ROUNDUP(
IF(
IF(D150="A",13-SUM(AR150:AU150),IF(D150="B",11-SUM(AR150:AU150),IF(D150="C",7-SUM(AR150:AU150))))
&lt;0,0,
IF(D150="A",13-SUM(AR150:AU150),IF(D150="B",11-SUM(AR150:AU150),IF(D150="C",7-SUM(AR150:AU150)))))
*AE150/C150,0)
*C150)
)</f>
        <v>500</v>
      </c>
      <c r="AZ1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+IFERROR(BA150*C150,0),
IFERROR(AVERAGEIF(Tabela1[[#This Row],[COMPRA PADRÃO]:[COMPRA &gt;30%]],"&gt;"&amp;0,Tabela1[[#This Row],[COMPRA PADRÃO]:[COMPRA &gt;30%]]),
0))/Tabela1[[#This Row],[U/CX]],0)*Tabela1[[#This Row],[U/CX]]</f>
        <v>500</v>
      </c>
      <c r="BA150" s="33"/>
      <c r="BB150" s="33"/>
      <c r="BC150" s="5" t="s">
        <v>1436</v>
      </c>
      <c r="BD150" s="41">
        <v>1.5094339622641511</v>
      </c>
      <c r="BE150" s="42">
        <v>226.41509433962267</v>
      </c>
      <c r="BF150" s="42">
        <v>99.622641509433976</v>
      </c>
      <c r="BG150" s="42">
        <v>600</v>
      </c>
      <c r="BH150" s="43">
        <v>0</v>
      </c>
    </row>
    <row r="151" spans="1:60" x14ac:dyDescent="0.2">
      <c r="A151" s="4" t="s">
        <v>15</v>
      </c>
      <c r="B151" s="4" t="s">
        <v>190</v>
      </c>
      <c r="C151" s="4">
        <v>50</v>
      </c>
      <c r="D151" s="4" t="s">
        <v>20</v>
      </c>
      <c r="E151" s="5">
        <v>750</v>
      </c>
      <c r="F151" s="4">
        <v>1350</v>
      </c>
      <c r="G151" s="4">
        <v>350</v>
      </c>
      <c r="H151" s="4">
        <v>800</v>
      </c>
      <c r="I151" s="4">
        <v>900</v>
      </c>
      <c r="J151" s="4">
        <v>376</v>
      </c>
      <c r="K151" s="4">
        <v>50</v>
      </c>
      <c r="L151" s="4">
        <v>1000</v>
      </c>
      <c r="M151" s="4">
        <v>650</v>
      </c>
      <c r="N151" s="4">
        <v>550</v>
      </c>
      <c r="O151" s="4">
        <v>750</v>
      </c>
      <c r="P151" s="4">
        <v>500</v>
      </c>
      <c r="Q151" s="13">
        <v>1.121355594318465</v>
      </c>
      <c r="R151" s="16">
        <v>2.018440069773237</v>
      </c>
      <c r="S151" s="16">
        <v>0.52329927734861692</v>
      </c>
      <c r="T151" s="16">
        <v>1.1961126339396959</v>
      </c>
      <c r="U151" s="16">
        <v>1.345626713182158</v>
      </c>
      <c r="V151" s="16">
        <v>0.56217293795165713</v>
      </c>
      <c r="W151" s="16">
        <v>7.4757039621230995E-2</v>
      </c>
      <c r="X151" s="16">
        <v>1.4951407924246198</v>
      </c>
      <c r="Y151" s="16">
        <v>0.97184151507600292</v>
      </c>
      <c r="Z151" s="16">
        <v>0.82232743583354095</v>
      </c>
      <c r="AA151" s="16">
        <v>1.121355594318465</v>
      </c>
      <c r="AB151" s="17">
        <v>0.74757039621230992</v>
      </c>
      <c r="AC151" s="15">
        <v>157114.6</v>
      </c>
      <c r="AD151" s="14">
        <v>668.83333333333337</v>
      </c>
      <c r="AE151" s="14">
        <v>725.09090909090912</v>
      </c>
      <c r="AF151" s="5">
        <v>1</v>
      </c>
      <c r="AG151" s="6">
        <v>700</v>
      </c>
      <c r="AH151" s="4">
        <v>950</v>
      </c>
      <c r="AI151" s="23">
        <v>1650</v>
      </c>
      <c r="AJ151" s="4">
        <v>5700</v>
      </c>
      <c r="AK151" s="4">
        <v>1250</v>
      </c>
      <c r="AL151" s="24">
        <v>6950</v>
      </c>
      <c r="AM151" s="7">
        <v>1.0465985546972338</v>
      </c>
      <c r="AN151" s="7">
        <v>1.4203837528033889</v>
      </c>
      <c r="AO151" s="8">
        <v>8.5223025168203339</v>
      </c>
      <c r="AP151" s="9">
        <v>1.8689259905307749</v>
      </c>
      <c r="AQ151" s="25">
        <v>12.858210814851732</v>
      </c>
      <c r="AR151" s="18">
        <v>0.96539618856569709</v>
      </c>
      <c r="AS151" s="7">
        <v>1.3101805416248746</v>
      </c>
      <c r="AT151" s="8">
        <v>7.8610832497492478</v>
      </c>
      <c r="AU151" s="9">
        <v>1.7239217652958876</v>
      </c>
      <c r="AV151" s="10">
        <v>11.860581745235708</v>
      </c>
      <c r="AW151" s="22">
        <f t="shared" si="2"/>
        <v>0.71739910216415392</v>
      </c>
      <c r="AX151" s="5">
        <f>IF(OR(AND(Tabela1[[#This Row],[GRUPO | ITEM]]="PALHETAS",MID(Tabela1[[#This Row],[ITEM]],1,5)&lt;&gt;"YN-PC"),AND(Tabela1[[#This Row],[GRUPO | ITEM]]="PALHETAS",MID(Tabela1[[#This Row],[ITEM]],1,5)&lt;&gt;"YN-PF"))=TRUE,0,
IF(
ROUNDUP(
IF(
IF(D151="A",13-SUM(AM151:AP151),IF(D151="B",11-SUM(AM151:AP151),IF(D151="C",7-SUM(AM151:AP151))))
&lt;0,0,
IF(D151="A",13-SUM(AM151:AP151),IF(D151="B",11-SUM(AM151:AP151),IF(D151="C",7-SUM(AM151:AP151)))))
*AD151/C151,0)
*C151
=0,0,
ROUNDUP(
IF(
IF(D151="A",13-SUM(AM151:AP151),IF(D151="B",11-SUM(AM151:AP151),IF(D151="C",7-SUM(AM151:AP151))))
&lt;0,0,
IF(D151="A",13-SUM(AM151:AP151),IF(D151="B",11-SUM(AM151:AP151),IF(D151="C",7-SUM(AM151:AP151)))))
*AD151/C151,0)
*C151)
)</f>
        <v>100</v>
      </c>
      <c r="AY151" s="4">
        <f>IF(OR(AND(Tabela1[[#This Row],[GRUPO | ITEM]]="PALHETAS",MID(Tabela1[[#This Row],[ITEM]],1,5)&lt;&gt;"YN-PC"),AND(Tabela1[[#This Row],[GRUPO | ITEM]]="PALHETAS",MID(Tabela1[[#This Row],[ITEM]],1,5)&lt;&gt;"YN-PF"))=TRUE,0,
IF(
ROUNDUP(
IF(
IF(D151="A",13-SUM(AR151:AU151),IF(D151="B",11-SUM(AR151:AU151),IF(D151="C",7-SUM(AR151:AU151))))
&lt;0,0,
IF(D151="A",13-SUM(AR151:AU151),IF(D151="B",11-SUM(AR151:AU151),IF(D151="C",7-SUM(AR151:AU151)))))
*AE151/C151,0)
*C151
=0,0,
ROUNDUP(
IF(
IF(D151="A",13-SUM(AR151:AU151),IF(D151="B",11-SUM(AR151:AU151),IF(D151="C",7-SUM(AR151:AU151))))
&lt;0,0,
IF(D151="A",13-SUM(AR151:AU151),IF(D151="B",11-SUM(AR151:AU151),IF(D151="C",7-SUM(AR151:AU151)))))
*AE151/C151,0)
*C151)
)</f>
        <v>850</v>
      </c>
      <c r="AZ1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+IFERROR(BA151*C151,0),
IFERROR(AVERAGEIF(Tabela1[[#This Row],[COMPRA PADRÃO]:[COMPRA &gt;30%]],"&gt;"&amp;0,Tabela1[[#This Row],[COMPRA PADRÃO]:[COMPRA &gt;30%]]),
0))/Tabela1[[#This Row],[U/CX]],0)*Tabela1[[#This Row],[U/CX]]</f>
        <v>500</v>
      </c>
      <c r="BA151" s="33"/>
      <c r="BB151" s="33"/>
      <c r="BC151" s="44" t="s">
        <v>1436</v>
      </c>
      <c r="BD151" s="41">
        <v>30.286792452830188</v>
      </c>
      <c r="BE151" s="42">
        <v>4543.0188679245284</v>
      </c>
      <c r="BF151" s="42">
        <v>8662.022641509433</v>
      </c>
      <c r="BG151" s="42">
        <v>8600</v>
      </c>
      <c r="BH151" s="43">
        <v>4600</v>
      </c>
    </row>
    <row r="152" spans="1:60" x14ac:dyDescent="0.2">
      <c r="A152" s="4" t="s">
        <v>768</v>
      </c>
      <c r="B152" s="4" t="s">
        <v>1210</v>
      </c>
      <c r="C152" s="4">
        <v>500</v>
      </c>
      <c r="D152" s="4" t="s">
        <v>17</v>
      </c>
      <c r="E152" s="5">
        <v>180</v>
      </c>
      <c r="F152" s="4">
        <v>380</v>
      </c>
      <c r="G152" s="4">
        <v>750</v>
      </c>
      <c r="H152" s="4">
        <v>620</v>
      </c>
      <c r="I152" s="4">
        <v>645</v>
      </c>
      <c r="J152" s="4">
        <v>500</v>
      </c>
      <c r="K152" s="4"/>
      <c r="L152" s="4"/>
      <c r="M152" s="4"/>
      <c r="N152" s="4">
        <v>355</v>
      </c>
      <c r="O152" s="4">
        <v>225</v>
      </c>
      <c r="P152" s="4">
        <v>475</v>
      </c>
      <c r="Q152" s="13">
        <v>0.39225181598062953</v>
      </c>
      <c r="R152" s="16">
        <v>0.8280871670702179</v>
      </c>
      <c r="S152" s="16">
        <v>1.6343825665859564</v>
      </c>
      <c r="T152" s="16">
        <v>1.3510895883777239</v>
      </c>
      <c r="U152" s="16">
        <v>1.4055690072639224</v>
      </c>
      <c r="V152" s="16">
        <v>1.089588377723971</v>
      </c>
      <c r="W152" s="16">
        <v>0</v>
      </c>
      <c r="X152" s="16">
        <v>0</v>
      </c>
      <c r="Y152" s="16">
        <v>0</v>
      </c>
      <c r="Z152" s="16">
        <v>0.77360774818401934</v>
      </c>
      <c r="AA152" s="16">
        <v>0.49031476997578688</v>
      </c>
      <c r="AB152" s="17">
        <v>1.0351089588377724</v>
      </c>
      <c r="AC152" s="15">
        <v>39873.800000000003</v>
      </c>
      <c r="AD152" s="14">
        <v>458.88888888888891</v>
      </c>
      <c r="AE152" s="14">
        <v>458.88888888888891</v>
      </c>
      <c r="AF152" s="5">
        <v>0</v>
      </c>
      <c r="AG152" s="6">
        <v>2919</v>
      </c>
      <c r="AH152" s="4">
        <v>0</v>
      </c>
      <c r="AI152" s="23">
        <v>2919</v>
      </c>
      <c r="AJ152" s="4">
        <v>1000</v>
      </c>
      <c r="AK152" s="4">
        <v>1000</v>
      </c>
      <c r="AL152" s="24">
        <v>2000</v>
      </c>
      <c r="AM152" s="7">
        <v>6.3610169491525417</v>
      </c>
      <c r="AN152" s="7">
        <v>0</v>
      </c>
      <c r="AO152" s="8">
        <v>2.179176755447942</v>
      </c>
      <c r="AP152" s="9">
        <v>2.179176755447942</v>
      </c>
      <c r="AQ152" s="25">
        <v>10.719370460048426</v>
      </c>
      <c r="AR152" s="18">
        <v>6.3610169491525417</v>
      </c>
      <c r="AS152" s="7">
        <v>0</v>
      </c>
      <c r="AT152" s="8">
        <v>2.179176755447942</v>
      </c>
      <c r="AU152" s="9">
        <v>2.179176755447942</v>
      </c>
      <c r="AV152" s="10">
        <v>10.719370460048426</v>
      </c>
      <c r="AW152" s="22">
        <f t="shared" si="2"/>
        <v>1.089588377723971</v>
      </c>
      <c r="AX152" s="5">
        <f>IF(OR(AND(Tabela1[[#This Row],[GRUPO | ITEM]]="PALHETAS",MID(Tabela1[[#This Row],[ITEM]],1,5)&lt;&gt;"YN-PC"),AND(Tabela1[[#This Row],[GRUPO | ITEM]]="PALHETAS",MID(Tabela1[[#This Row],[ITEM]],1,5)&lt;&gt;"YN-PF"))=TRUE,0,
IF(
ROUNDUP(
IF(
IF(D152="A",13-SUM(AM152:AP152),IF(D152="B",11-SUM(AM152:AP152),IF(D152="C",7-SUM(AM152:AP152))))
&lt;0,0,
IF(D152="A",13-SUM(AM152:AP152),IF(D152="B",11-SUM(AM152:AP152),IF(D152="C",7-SUM(AM152:AP152)))))
*AD152/C152,0)
*C152
=0,0,
ROUNDUP(
IF(
IF(D152="A",13-SUM(AM152:AP152),IF(D152="B",11-SUM(AM152:AP152),IF(D152="C",7-SUM(AM152:AP152))))
&lt;0,0,
IF(D152="A",13-SUM(AM152:AP152),IF(D152="B",11-SUM(AM152:AP152),IF(D152="C",7-SUM(AM152:AP152)))))
*AD152/C152,0)
*C152)
)</f>
        <v>500</v>
      </c>
      <c r="AY152" s="4">
        <f>IF(OR(AND(Tabela1[[#This Row],[GRUPO | ITEM]]="PALHETAS",MID(Tabela1[[#This Row],[ITEM]],1,5)&lt;&gt;"YN-PC"),AND(Tabela1[[#This Row],[GRUPO | ITEM]]="PALHETAS",MID(Tabela1[[#This Row],[ITEM]],1,5)&lt;&gt;"YN-PF"))=TRUE,0,
IF(
ROUNDUP(
IF(
IF(D152="A",13-SUM(AR152:AU152),IF(D152="B",11-SUM(AR152:AU152),IF(D152="C",7-SUM(AR152:AU152))))
&lt;0,0,
IF(D152="A",13-SUM(AR152:AU152),IF(D152="B",11-SUM(AR152:AU152),IF(D152="C",7-SUM(AR152:AU152)))))
*AE152/C152,0)
*C152
=0,0,
ROUNDUP(
IF(
IF(D152="A",13-SUM(AR152:AU152),IF(D152="B",11-SUM(AR152:AU152),IF(D152="C",7-SUM(AR152:AU152))))
&lt;0,0,
IF(D152="A",13-SUM(AR152:AU152),IF(D152="B",11-SUM(AR152:AU152),IF(D152="C",7-SUM(AR152:AU152)))))
*AE152/C152,0)
*C152)
)</f>
        <v>500</v>
      </c>
      <c r="AZ1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+IFERROR(BA152*C152,0),
IFERROR(AVERAGEIF(Tabela1[[#This Row],[COMPRA PADRÃO]:[COMPRA &gt;30%]],"&gt;"&amp;0,Tabela1[[#This Row],[COMPRA PADRÃO]:[COMPRA &gt;30%]]),
0))/Tabela1[[#This Row],[U/CX]],0)*Tabela1[[#This Row],[U/CX]]</f>
        <v>500</v>
      </c>
      <c r="BA152" s="19"/>
      <c r="BB152" s="19"/>
      <c r="BC152" s="5" t="s">
        <v>1436</v>
      </c>
      <c r="BD152" s="41">
        <v>15.584905660377359</v>
      </c>
      <c r="BE152" s="42">
        <v>2337.7358490566039</v>
      </c>
      <c r="BF152" s="42">
        <v>3085.8113207547171</v>
      </c>
      <c r="BG152" s="42">
        <v>4919</v>
      </c>
      <c r="BH152" s="43">
        <v>500</v>
      </c>
    </row>
    <row r="153" spans="1:60" x14ac:dyDescent="0.2">
      <c r="A153" s="4" t="s">
        <v>768</v>
      </c>
      <c r="B153" s="4" t="s">
        <v>771</v>
      </c>
      <c r="C153" s="4">
        <v>500</v>
      </c>
      <c r="D153" s="4" t="s">
        <v>17</v>
      </c>
      <c r="E153" s="5">
        <v>410</v>
      </c>
      <c r="F153" s="4">
        <v>760</v>
      </c>
      <c r="G153" s="4">
        <v>1060</v>
      </c>
      <c r="H153" s="4">
        <v>1010</v>
      </c>
      <c r="I153" s="4">
        <v>825</v>
      </c>
      <c r="J153" s="4">
        <v>485</v>
      </c>
      <c r="K153" s="4">
        <v>390</v>
      </c>
      <c r="L153" s="4">
        <v>1040</v>
      </c>
      <c r="M153" s="4">
        <v>915</v>
      </c>
      <c r="N153" s="4">
        <v>855</v>
      </c>
      <c r="O153" s="4">
        <v>590</v>
      </c>
      <c r="P153" s="4">
        <v>610</v>
      </c>
      <c r="Q153" s="13">
        <v>0.54972067039106143</v>
      </c>
      <c r="R153" s="16">
        <v>1.0189944134078213</v>
      </c>
      <c r="S153" s="16">
        <v>1.4212290502793294</v>
      </c>
      <c r="T153" s="16">
        <v>1.3541899441340781</v>
      </c>
      <c r="U153" s="16">
        <v>1.1061452513966481</v>
      </c>
      <c r="V153" s="16">
        <v>0.65027932960893853</v>
      </c>
      <c r="W153" s="16">
        <v>0.5229050279329609</v>
      </c>
      <c r="X153" s="16">
        <v>1.3944134078212289</v>
      </c>
      <c r="Y153" s="16">
        <v>1.2268156424581005</v>
      </c>
      <c r="Z153" s="16">
        <v>1.1463687150837989</v>
      </c>
      <c r="AA153" s="16">
        <v>0.79106145251396642</v>
      </c>
      <c r="AB153" s="17">
        <v>0.81787709497206695</v>
      </c>
      <c r="AC153" s="15">
        <v>88978.65</v>
      </c>
      <c r="AD153" s="14">
        <v>745.83333333333337</v>
      </c>
      <c r="AE153" s="14">
        <v>745.83333333333337</v>
      </c>
      <c r="AF153" s="5">
        <v>5</v>
      </c>
      <c r="AG153" s="6">
        <v>2439</v>
      </c>
      <c r="AH153" s="4">
        <v>0</v>
      </c>
      <c r="AI153" s="23">
        <v>2439</v>
      </c>
      <c r="AJ153" s="4">
        <v>3000</v>
      </c>
      <c r="AK153" s="4">
        <v>2500</v>
      </c>
      <c r="AL153" s="24">
        <v>5500</v>
      </c>
      <c r="AM153" s="7">
        <v>3.2701675977653628</v>
      </c>
      <c r="AN153" s="7">
        <v>0</v>
      </c>
      <c r="AO153" s="8">
        <v>4.022346368715084</v>
      </c>
      <c r="AP153" s="9">
        <v>3.3519553072625698</v>
      </c>
      <c r="AQ153" s="25">
        <v>10.644469273743017</v>
      </c>
      <c r="AR153" s="18">
        <v>3.2701675977653628</v>
      </c>
      <c r="AS153" s="7">
        <v>0</v>
      </c>
      <c r="AT153" s="8">
        <v>4.022346368715084</v>
      </c>
      <c r="AU153" s="9">
        <v>3.3519553072625698</v>
      </c>
      <c r="AV153" s="10">
        <v>10.644469273743017</v>
      </c>
      <c r="AW153" s="22">
        <f t="shared" si="2"/>
        <v>0.67039106145251393</v>
      </c>
      <c r="AX153" s="5">
        <f>IF(OR(AND(Tabela1[[#This Row],[GRUPO | ITEM]]="PALHETAS",MID(Tabela1[[#This Row],[ITEM]],1,5)&lt;&gt;"YN-PC"),AND(Tabela1[[#This Row],[GRUPO | ITEM]]="PALHETAS",MID(Tabela1[[#This Row],[ITEM]],1,5)&lt;&gt;"YN-PF"))=TRUE,0,
IF(
ROUNDUP(
IF(
IF(D153="A",13-SUM(AM153:AP153),IF(D153="B",11-SUM(AM153:AP153),IF(D153="C",7-SUM(AM153:AP153))))
&lt;0,0,
IF(D153="A",13-SUM(AM153:AP153),IF(D153="B",11-SUM(AM153:AP153),IF(D153="C",7-SUM(AM153:AP153)))))
*AD153/C153,0)
*C153
=0,0,
ROUNDUP(
IF(
IF(D153="A",13-SUM(AM153:AP153),IF(D153="B",11-SUM(AM153:AP153),IF(D153="C",7-SUM(AM153:AP153))))
&lt;0,0,
IF(D153="A",13-SUM(AM153:AP153),IF(D153="B",11-SUM(AM153:AP153),IF(D153="C",7-SUM(AM153:AP153)))))
*AD153/C153,0)
*C153)
)</f>
        <v>500</v>
      </c>
      <c r="AY153" s="4">
        <f>IF(OR(AND(Tabela1[[#This Row],[GRUPO | ITEM]]="PALHETAS",MID(Tabela1[[#This Row],[ITEM]],1,5)&lt;&gt;"YN-PC"),AND(Tabela1[[#This Row],[GRUPO | ITEM]]="PALHETAS",MID(Tabela1[[#This Row],[ITEM]],1,5)&lt;&gt;"YN-PF"))=TRUE,0,
IF(
ROUNDUP(
IF(
IF(D153="A",13-SUM(AR153:AU153),IF(D153="B",11-SUM(AR153:AU153),IF(D153="C",7-SUM(AR153:AU153))))
&lt;0,0,
IF(D153="A",13-SUM(AR153:AU153),IF(D153="B",11-SUM(AR153:AU153),IF(D153="C",7-SUM(AR153:AU153)))))
*AE153/C153,0)
*C153
=0,0,
ROUNDUP(
IF(
IF(D153="A",13-SUM(AR153:AU153),IF(D153="B",11-SUM(AR153:AU153),IF(D153="C",7-SUM(AR153:AU153))))
&lt;0,0,
IF(D153="A",13-SUM(AR153:AU153),IF(D153="B",11-SUM(AR153:AU153),IF(D153="C",7-SUM(AR153:AU153)))))
*AE153/C153,0)
*C153)
)</f>
        <v>500</v>
      </c>
      <c r="AZ1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+IFERROR(BA153*C153,0),
IFERROR(AVERAGEIF(Tabela1[[#This Row],[COMPRA PADRÃO]:[COMPRA &gt;30%]],"&gt;"&amp;0,Tabela1[[#This Row],[COMPRA PADRÃO]:[COMPRA &gt;30%]]),
0))/Tabela1[[#This Row],[U/CX]],0)*Tabela1[[#This Row],[U/CX]]</f>
        <v>500</v>
      </c>
      <c r="BA153" s="19"/>
      <c r="BB153" s="19"/>
      <c r="BC153" s="5" t="s">
        <v>1436</v>
      </c>
      <c r="BD153" s="41">
        <v>33.773584905660378</v>
      </c>
      <c r="BE153" s="42">
        <v>5066.0377358490568</v>
      </c>
      <c r="BF153" s="42">
        <v>6687.1698113207549</v>
      </c>
      <c r="BG153" s="42">
        <v>7939</v>
      </c>
      <c r="BH153" s="43">
        <v>4000</v>
      </c>
    </row>
    <row r="154" spans="1:60" x14ac:dyDescent="0.2">
      <c r="A154" s="4" t="s">
        <v>32</v>
      </c>
      <c r="B154" s="4" t="s">
        <v>996</v>
      </c>
      <c r="C154" s="4">
        <v>20</v>
      </c>
      <c r="D154" s="4" t="s">
        <v>20</v>
      </c>
      <c r="E154" s="5"/>
      <c r="F154" s="4"/>
      <c r="G154" s="4"/>
      <c r="H154" s="4"/>
      <c r="I154" s="4"/>
      <c r="J154" s="4"/>
      <c r="K154" s="4"/>
      <c r="L154" s="4">
        <v>66</v>
      </c>
      <c r="M154" s="4">
        <v>98</v>
      </c>
      <c r="N154" s="4">
        <v>47</v>
      </c>
      <c r="O154" s="4">
        <v>63</v>
      </c>
      <c r="P154" s="4">
        <v>107</v>
      </c>
      <c r="Q154" s="13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0.86614173228346458</v>
      </c>
      <c r="Y154" s="16">
        <v>1.2860892388451444</v>
      </c>
      <c r="Z154" s="16">
        <v>0.61679790026246717</v>
      </c>
      <c r="AA154" s="16">
        <v>0.82677165354330706</v>
      </c>
      <c r="AB154" s="17">
        <v>1.4041994750656168</v>
      </c>
      <c r="AC154" s="15">
        <v>147915.35999999999</v>
      </c>
      <c r="AD154" s="14">
        <v>76.2</v>
      </c>
      <c r="AE154" s="14">
        <v>76.2</v>
      </c>
      <c r="AF154" s="5">
        <v>0</v>
      </c>
      <c r="AG154" s="6">
        <v>494</v>
      </c>
      <c r="AH154" s="4">
        <v>0</v>
      </c>
      <c r="AI154" s="23">
        <v>494</v>
      </c>
      <c r="AJ154" s="4">
        <v>0</v>
      </c>
      <c r="AK154" s="4">
        <v>0</v>
      </c>
      <c r="AL154" s="24">
        <v>0</v>
      </c>
      <c r="AM154" s="7">
        <v>6.4829396325459312</v>
      </c>
      <c r="AN154" s="7">
        <v>0</v>
      </c>
      <c r="AO154" s="8">
        <v>0</v>
      </c>
      <c r="AP154" s="9">
        <v>0</v>
      </c>
      <c r="AQ154" s="25">
        <v>6.4829396325459312</v>
      </c>
      <c r="AR154" s="18">
        <v>6.4829396325459312</v>
      </c>
      <c r="AS154" s="7">
        <v>0</v>
      </c>
      <c r="AT154" s="8">
        <v>0</v>
      </c>
      <c r="AU154" s="9">
        <v>0</v>
      </c>
      <c r="AV154" s="10">
        <v>6.4829396325459312</v>
      </c>
      <c r="AW154" s="22">
        <f t="shared" si="2"/>
        <v>6.5616797900262469</v>
      </c>
      <c r="AX154" s="5">
        <f>IF(OR(AND(Tabela1[[#This Row],[GRUPO | ITEM]]="PALHETAS",MID(Tabela1[[#This Row],[ITEM]],1,5)&lt;&gt;"YN-PC"),AND(Tabela1[[#This Row],[GRUPO | ITEM]]="PALHETAS",MID(Tabela1[[#This Row],[ITEM]],1,5)&lt;&gt;"YN-PF"))=TRUE,0,
IF(
ROUNDUP(
IF(
IF(D154="A",13-SUM(AM154:AP154),IF(D154="B",11-SUM(AM154:AP154),IF(D154="C",7-SUM(AM154:AP154))))
&lt;0,0,
IF(D154="A",13-SUM(AM154:AP154),IF(D154="B",11-SUM(AM154:AP154),IF(D154="C",7-SUM(AM154:AP154)))))
*AD154/C154,0)
*C154
=0,0,
ROUNDUP(
IF(
IF(D154="A",13-SUM(AM154:AP154),IF(D154="B",11-SUM(AM154:AP154),IF(D154="C",7-SUM(AM154:AP154))))
&lt;0,0,
IF(D154="A",13-SUM(AM154:AP154),IF(D154="B",11-SUM(AM154:AP154),IF(D154="C",7-SUM(AM154:AP154)))))
*AD154/C154,0)
*C154)
)</f>
        <v>500</v>
      </c>
      <c r="AY154" s="4">
        <f>IF(OR(AND(Tabela1[[#This Row],[GRUPO | ITEM]]="PALHETAS",MID(Tabela1[[#This Row],[ITEM]],1,5)&lt;&gt;"YN-PC"),AND(Tabela1[[#This Row],[GRUPO | ITEM]]="PALHETAS",MID(Tabela1[[#This Row],[ITEM]],1,5)&lt;&gt;"YN-PF"))=TRUE,0,
IF(
ROUNDUP(
IF(
IF(D154="A",13-SUM(AR154:AU154),IF(D154="B",11-SUM(AR154:AU154),IF(D154="C",7-SUM(AR154:AU154))))
&lt;0,0,
IF(D154="A",13-SUM(AR154:AU154),IF(D154="B",11-SUM(AR154:AU154),IF(D154="C",7-SUM(AR154:AU154)))))
*AE154/C154,0)
*C154
=0,0,
ROUNDUP(
IF(
IF(D154="A",13-SUM(AR154:AU154),IF(D154="B",11-SUM(AR154:AU154),IF(D154="C",7-SUM(AR154:AU154))))
&lt;0,0,
IF(D154="A",13-SUM(AR154:AU154),IF(D154="B",11-SUM(AR154:AU154),IF(D154="C",7-SUM(AR154:AU154)))))
*AE154/C154,0)
*C154)
)</f>
        <v>500</v>
      </c>
      <c r="AZ1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+IFERROR(BA154*C154,0),
IFERROR(AVERAGEIF(Tabela1[[#This Row],[COMPRA PADRÃO]:[COMPRA &gt;30%]],"&gt;"&amp;0,Tabela1[[#This Row],[COMPRA PADRÃO]:[COMPRA &gt;30%]]),
0))/Tabela1[[#This Row],[U/CX]],0)*Tabela1[[#This Row],[U/CX]]</f>
        <v>500</v>
      </c>
      <c r="BA154" s="19"/>
      <c r="BB154" s="19"/>
      <c r="BC154" s="5" t="s">
        <v>1436</v>
      </c>
      <c r="BD154" s="41">
        <v>1.4377358490566037</v>
      </c>
      <c r="BE154" s="42">
        <v>215.66037735849056</v>
      </c>
      <c r="BF154" s="42">
        <v>411.19245283018864</v>
      </c>
      <c r="BG154" s="42">
        <v>494</v>
      </c>
      <c r="BH154" s="43">
        <v>140</v>
      </c>
    </row>
    <row r="155" spans="1:60" x14ac:dyDescent="0.2">
      <c r="A155" s="4" t="s">
        <v>199</v>
      </c>
      <c r="B155" s="4" t="s">
        <v>334</v>
      </c>
      <c r="C155" s="4">
        <v>15</v>
      </c>
      <c r="D155" s="4" t="s">
        <v>20</v>
      </c>
      <c r="E155" s="5">
        <v>2610</v>
      </c>
      <c r="F155" s="4">
        <v>3045</v>
      </c>
      <c r="G155" s="4">
        <v>2640</v>
      </c>
      <c r="H155" s="4">
        <v>1545</v>
      </c>
      <c r="I155" s="4">
        <v>2730</v>
      </c>
      <c r="J155" s="4">
        <v>1770</v>
      </c>
      <c r="K155" s="4">
        <v>870</v>
      </c>
      <c r="L155" s="4">
        <v>1995</v>
      </c>
      <c r="M155" s="4">
        <v>1875</v>
      </c>
      <c r="N155" s="4">
        <v>2220</v>
      </c>
      <c r="O155" s="4">
        <v>1875</v>
      </c>
      <c r="P155" s="4">
        <v>2325</v>
      </c>
      <c r="Q155" s="13">
        <v>1.2282352941176471</v>
      </c>
      <c r="R155" s="16">
        <v>1.4329411764705882</v>
      </c>
      <c r="S155" s="16">
        <v>1.2423529411764707</v>
      </c>
      <c r="T155" s="16">
        <v>0.72705882352941176</v>
      </c>
      <c r="U155" s="16">
        <v>1.2847058823529411</v>
      </c>
      <c r="V155" s="16">
        <v>0.83294117647058818</v>
      </c>
      <c r="W155" s="16">
        <v>0.40941176470588236</v>
      </c>
      <c r="X155" s="16">
        <v>0.93882352941176472</v>
      </c>
      <c r="Y155" s="16">
        <v>0.88235294117647056</v>
      </c>
      <c r="Z155" s="16">
        <v>1.0447058823529412</v>
      </c>
      <c r="AA155" s="16">
        <v>0.88235294117647056</v>
      </c>
      <c r="AB155" s="17">
        <v>1.0941176470588236</v>
      </c>
      <c r="AC155" s="15">
        <v>372517.2</v>
      </c>
      <c r="AD155" s="14">
        <v>2125</v>
      </c>
      <c r="AE155" s="14">
        <v>2125</v>
      </c>
      <c r="AF155" s="5">
        <v>19</v>
      </c>
      <c r="AG155" s="6">
        <v>4770</v>
      </c>
      <c r="AH155" s="4">
        <v>5490</v>
      </c>
      <c r="AI155" s="23">
        <v>10260</v>
      </c>
      <c r="AJ155" s="4">
        <v>30</v>
      </c>
      <c r="AK155" s="4">
        <v>16860</v>
      </c>
      <c r="AL155" s="24">
        <v>16890</v>
      </c>
      <c r="AM155" s="7">
        <v>2.2447058823529411</v>
      </c>
      <c r="AN155" s="7">
        <v>2.5835294117647059</v>
      </c>
      <c r="AO155" s="8">
        <v>1.411764705882353E-2</v>
      </c>
      <c r="AP155" s="9">
        <v>7.9341176470588239</v>
      </c>
      <c r="AQ155" s="25">
        <v>12.776470588235295</v>
      </c>
      <c r="AR155" s="18">
        <v>2.2447058823529411</v>
      </c>
      <c r="AS155" s="7">
        <v>2.5835294117647059</v>
      </c>
      <c r="AT155" s="8">
        <v>1.411764705882353E-2</v>
      </c>
      <c r="AU155" s="9">
        <v>7.9341176470588239</v>
      </c>
      <c r="AV155" s="10">
        <v>12.776470588235295</v>
      </c>
      <c r="AW155" s="22">
        <f t="shared" si="2"/>
        <v>0.22588235294117648</v>
      </c>
      <c r="AX155" s="5">
        <f>IF(OR(AND(Tabela1[[#This Row],[GRUPO | ITEM]]="PALHETAS",MID(Tabela1[[#This Row],[ITEM]],1,5)&lt;&gt;"YN-PC"),AND(Tabela1[[#This Row],[GRUPO | ITEM]]="PALHETAS",MID(Tabela1[[#This Row],[ITEM]],1,5)&lt;&gt;"YN-PF"))=TRUE,0,
IF(
ROUNDUP(
IF(
IF(D155="A",13-SUM(AM155:AP155),IF(D155="B",11-SUM(AM155:AP155),IF(D155="C",7-SUM(AM155:AP155))))
&lt;0,0,
IF(D155="A",13-SUM(AM155:AP155),IF(D155="B",11-SUM(AM155:AP155),IF(D155="C",7-SUM(AM155:AP155)))))
*AD155/C155,0)
*C155
=0,0,
ROUNDUP(
IF(
IF(D155="A",13-SUM(AM155:AP155),IF(D155="B",11-SUM(AM155:AP155),IF(D155="C",7-SUM(AM155:AP155))))
&lt;0,0,
IF(D155="A",13-SUM(AM155:AP155),IF(D155="B",11-SUM(AM155:AP155),IF(D155="C",7-SUM(AM155:AP155)))))
*AD155/C155,0)
*C155)
)</f>
        <v>480</v>
      </c>
      <c r="AY155" s="4">
        <f>IF(OR(AND(Tabela1[[#This Row],[GRUPO | ITEM]]="PALHETAS",MID(Tabela1[[#This Row],[ITEM]],1,5)&lt;&gt;"YN-PC"),AND(Tabela1[[#This Row],[GRUPO | ITEM]]="PALHETAS",MID(Tabela1[[#This Row],[ITEM]],1,5)&lt;&gt;"YN-PF"))=TRUE,0,
IF(
ROUNDUP(
IF(
IF(D155="A",13-SUM(AR155:AU155),IF(D155="B",11-SUM(AR155:AU155),IF(D155="C",7-SUM(AR155:AU155))))
&lt;0,0,
IF(D155="A",13-SUM(AR155:AU155),IF(D155="B",11-SUM(AR155:AU155),IF(D155="C",7-SUM(AR155:AU155)))))
*AE155/C155,0)
*C155
=0,0,
ROUNDUP(
IF(
IF(D155="A",13-SUM(AR155:AU155),IF(D155="B",11-SUM(AR155:AU155),IF(D155="C",7-SUM(AR155:AU155))))
&lt;0,0,
IF(D155="A",13-SUM(AR155:AU155),IF(D155="B",11-SUM(AR155:AU155),IF(D155="C",7-SUM(AR155:AU155)))))
*AE155/C155,0)
*C155)
)</f>
        <v>480</v>
      </c>
      <c r="AZ1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+IFERROR(BA155*C155,0),
IFERROR(AVERAGEIF(Tabela1[[#This Row],[COMPRA PADRÃO]:[COMPRA &gt;30%]],"&gt;"&amp;0,Tabela1[[#This Row],[COMPRA PADRÃO]:[COMPRA &gt;30%]]),
0))/Tabela1[[#This Row],[U/CX]],0)*Tabela1[[#This Row],[U/CX]]</f>
        <v>480</v>
      </c>
      <c r="BA155" s="19"/>
      <c r="BB155" s="19"/>
      <c r="BC155" s="5" t="s">
        <v>1436</v>
      </c>
      <c r="BD155" s="41">
        <v>96.226415094339629</v>
      </c>
      <c r="BE155" s="42">
        <v>14433.962264150945</v>
      </c>
      <c r="BF155" s="42">
        <v>27520.754716981133</v>
      </c>
      <c r="BG155" s="42">
        <v>27150</v>
      </c>
      <c r="BH155" s="43">
        <v>14805</v>
      </c>
    </row>
    <row r="156" spans="1:60" x14ac:dyDescent="0.2">
      <c r="A156" s="4" t="s">
        <v>250</v>
      </c>
      <c r="B156" s="4" t="s">
        <v>435</v>
      </c>
      <c r="C156" s="4">
        <v>30</v>
      </c>
      <c r="D156" s="4" t="s">
        <v>17</v>
      </c>
      <c r="E156" s="5">
        <v>750</v>
      </c>
      <c r="F156" s="4">
        <v>780</v>
      </c>
      <c r="G156" s="4">
        <v>540</v>
      </c>
      <c r="H156" s="4">
        <v>360</v>
      </c>
      <c r="I156" s="4">
        <v>840</v>
      </c>
      <c r="J156" s="4">
        <v>720</v>
      </c>
      <c r="K156" s="4">
        <v>90</v>
      </c>
      <c r="L156" s="4">
        <v>450</v>
      </c>
      <c r="M156" s="4">
        <v>540</v>
      </c>
      <c r="N156" s="4">
        <v>600</v>
      </c>
      <c r="O156" s="4">
        <v>540</v>
      </c>
      <c r="P156" s="4">
        <v>930</v>
      </c>
      <c r="Q156" s="13">
        <v>1.2605042016806722</v>
      </c>
      <c r="R156" s="16">
        <v>1.3109243697478992</v>
      </c>
      <c r="S156" s="16">
        <v>0.90756302521008403</v>
      </c>
      <c r="T156" s="16">
        <v>0.60504201680672265</v>
      </c>
      <c r="U156" s="16">
        <v>1.411764705882353</v>
      </c>
      <c r="V156" s="16">
        <v>1.2100840336134453</v>
      </c>
      <c r="W156" s="16">
        <v>0.15126050420168066</v>
      </c>
      <c r="X156" s="16">
        <v>0.75630252100840334</v>
      </c>
      <c r="Y156" s="16">
        <v>0.90756302521008403</v>
      </c>
      <c r="Z156" s="16">
        <v>1.0084033613445378</v>
      </c>
      <c r="AA156" s="16">
        <v>0.90756302521008403</v>
      </c>
      <c r="AB156" s="17">
        <v>1.5630252100840336</v>
      </c>
      <c r="AC156" s="15">
        <v>107859.3</v>
      </c>
      <c r="AD156" s="14">
        <v>595</v>
      </c>
      <c r="AE156" s="14">
        <v>640.90909090909088</v>
      </c>
      <c r="AF156" s="5">
        <v>63</v>
      </c>
      <c r="AG156" s="6">
        <v>593</v>
      </c>
      <c r="AH156" s="4">
        <v>1470</v>
      </c>
      <c r="AI156" s="23">
        <v>2063</v>
      </c>
      <c r="AJ156" s="4">
        <v>3300</v>
      </c>
      <c r="AK156" s="4">
        <v>1020</v>
      </c>
      <c r="AL156" s="24">
        <v>4320</v>
      </c>
      <c r="AM156" s="7">
        <v>0.99663865546218489</v>
      </c>
      <c r="AN156" s="7">
        <v>2.4705882352941178</v>
      </c>
      <c r="AO156" s="8">
        <v>5.5462184873949578</v>
      </c>
      <c r="AP156" s="9">
        <v>1.7142857142857142</v>
      </c>
      <c r="AQ156" s="25">
        <v>10.727731092436974</v>
      </c>
      <c r="AR156" s="18">
        <v>0.92524822695035469</v>
      </c>
      <c r="AS156" s="7">
        <v>2.2936170212765958</v>
      </c>
      <c r="AT156" s="8">
        <v>5.1489361702127665</v>
      </c>
      <c r="AU156" s="9">
        <v>1.5914893617021277</v>
      </c>
      <c r="AV156" s="10">
        <v>9.9592907801418438</v>
      </c>
      <c r="AW156" s="22">
        <f t="shared" si="2"/>
        <v>0.72820890033100405</v>
      </c>
      <c r="AX156" s="5">
        <f>IF(OR(AND(Tabela1[[#This Row],[GRUPO | ITEM]]="PALHETAS",MID(Tabela1[[#This Row],[ITEM]],1,5)&lt;&gt;"YN-PC"),AND(Tabela1[[#This Row],[GRUPO | ITEM]]="PALHETAS",MID(Tabela1[[#This Row],[ITEM]],1,5)&lt;&gt;"YN-PF"))=TRUE,0,
IF(
ROUNDUP(
IF(
IF(D156="A",13-SUM(AM156:AP156),IF(D156="B",11-SUM(AM156:AP156),IF(D156="C",7-SUM(AM156:AP156))))
&lt;0,0,
IF(D156="A",13-SUM(AM156:AP156),IF(D156="B",11-SUM(AM156:AP156),IF(D156="C",7-SUM(AM156:AP156)))))
*AD156/C156,0)
*C156
=0,0,
ROUNDUP(
IF(
IF(D156="A",13-SUM(AM156:AP156),IF(D156="B",11-SUM(AM156:AP156),IF(D156="C",7-SUM(AM156:AP156))))
&lt;0,0,
IF(D156="A",13-SUM(AM156:AP156),IF(D156="B",11-SUM(AM156:AP156),IF(D156="C",7-SUM(AM156:AP156)))))
*AD156/C156,0)
*C156)
)</f>
        <v>180</v>
      </c>
      <c r="AY156" s="4">
        <f>IF(OR(AND(Tabela1[[#This Row],[GRUPO | ITEM]]="PALHETAS",MID(Tabela1[[#This Row],[ITEM]],1,5)&lt;&gt;"YN-PC"),AND(Tabela1[[#This Row],[GRUPO | ITEM]]="PALHETAS",MID(Tabela1[[#This Row],[ITEM]],1,5)&lt;&gt;"YN-PF"))=TRUE,0,
IF(
ROUNDUP(
IF(
IF(D156="A",13-SUM(AR156:AU156),IF(D156="B",11-SUM(AR156:AU156),IF(D156="C",7-SUM(AR156:AU156))))
&lt;0,0,
IF(D156="A",13-SUM(AR156:AU156),IF(D156="B",11-SUM(AR156:AU156),IF(D156="C",7-SUM(AR156:AU156)))))
*AE156/C156,0)
*C156
=0,0,
ROUNDUP(
IF(
IF(D156="A",13-SUM(AR156:AU156),IF(D156="B",11-SUM(AR156:AU156),IF(D156="C",7-SUM(AR156:AU156))))
&lt;0,0,
IF(D156="A",13-SUM(AR156:AU156),IF(D156="B",11-SUM(AR156:AU156),IF(D156="C",7-SUM(AR156:AU156)))))
*AE156/C156,0)
*C156)
)</f>
        <v>690</v>
      </c>
      <c r="AZ1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+IFERROR(BA156*C156,0),
IFERROR(AVERAGEIF(Tabela1[[#This Row],[COMPRA PADRÃO]:[COMPRA &gt;30%]],"&gt;"&amp;0,Tabela1[[#This Row],[COMPRA PADRÃO]:[COMPRA &gt;30%]]),
0))/Tabela1[[#This Row],[U/CX]],0)*Tabela1[[#This Row],[U/CX]]</f>
        <v>450</v>
      </c>
      <c r="BA156" s="19"/>
      <c r="BB156" s="19"/>
      <c r="BC156" s="5" t="s">
        <v>1436</v>
      </c>
      <c r="BD156" s="41">
        <v>26.943396226415093</v>
      </c>
      <c r="BE156" s="42">
        <v>4041.5094339622638</v>
      </c>
      <c r="BF156" s="42">
        <v>5334.7924528301883</v>
      </c>
      <c r="BG156" s="42">
        <v>6383</v>
      </c>
      <c r="BH156" s="43">
        <v>3000</v>
      </c>
    </row>
    <row r="157" spans="1:60" x14ac:dyDescent="0.2">
      <c r="A157" s="4" t="s">
        <v>40</v>
      </c>
      <c r="B157" s="4" t="s">
        <v>226</v>
      </c>
      <c r="C157" s="4">
        <v>150</v>
      </c>
      <c r="D157" s="4" t="s">
        <v>83</v>
      </c>
      <c r="E157" s="5">
        <v>30</v>
      </c>
      <c r="F157" s="4">
        <v>100</v>
      </c>
      <c r="G157" s="4">
        <v>5</v>
      </c>
      <c r="H157" s="4">
        <v>150</v>
      </c>
      <c r="I157" s="4"/>
      <c r="J157" s="4">
        <v>80</v>
      </c>
      <c r="K157" s="4"/>
      <c r="L157" s="4">
        <v>50</v>
      </c>
      <c r="M157" s="4"/>
      <c r="N157" s="4"/>
      <c r="O157" s="4"/>
      <c r="P157" s="4">
        <v>50</v>
      </c>
      <c r="Q157" s="13">
        <v>0.45161290322580644</v>
      </c>
      <c r="R157" s="16">
        <v>1.5053763440860215</v>
      </c>
      <c r="S157" s="16">
        <v>7.5268817204301078E-2</v>
      </c>
      <c r="T157" s="16">
        <v>2.258064516129032</v>
      </c>
      <c r="U157" s="16">
        <v>0</v>
      </c>
      <c r="V157" s="16">
        <v>1.2043010752688172</v>
      </c>
      <c r="W157" s="16">
        <v>0</v>
      </c>
      <c r="X157" s="16">
        <v>0.75268817204301075</v>
      </c>
      <c r="Y157" s="16">
        <v>0</v>
      </c>
      <c r="Z157" s="16">
        <v>0</v>
      </c>
      <c r="AA157" s="16">
        <v>0</v>
      </c>
      <c r="AB157" s="17">
        <v>0.75268817204301075</v>
      </c>
      <c r="AC157" s="15">
        <v>6765.5</v>
      </c>
      <c r="AD157" s="14">
        <v>66.428571428571431</v>
      </c>
      <c r="AE157" s="14">
        <v>76.666666666666671</v>
      </c>
      <c r="AF157" s="5">
        <v>0</v>
      </c>
      <c r="AG157" s="6">
        <v>92</v>
      </c>
      <c r="AH157" s="4">
        <v>0</v>
      </c>
      <c r="AI157" s="23">
        <v>92</v>
      </c>
      <c r="AJ157" s="4">
        <v>0</v>
      </c>
      <c r="AK157" s="4">
        <v>0</v>
      </c>
      <c r="AL157" s="24">
        <v>0</v>
      </c>
      <c r="AM157" s="7">
        <v>1.3849462365591398</v>
      </c>
      <c r="AN157" s="7">
        <v>0</v>
      </c>
      <c r="AO157" s="8">
        <v>0</v>
      </c>
      <c r="AP157" s="9">
        <v>0</v>
      </c>
      <c r="AQ157" s="25">
        <v>1.3849462365591398</v>
      </c>
      <c r="AR157" s="18">
        <v>1.2</v>
      </c>
      <c r="AS157" s="7">
        <v>0</v>
      </c>
      <c r="AT157" s="8">
        <v>0</v>
      </c>
      <c r="AU157" s="9">
        <v>0</v>
      </c>
      <c r="AV157" s="10">
        <v>1.2</v>
      </c>
      <c r="AW157" s="22">
        <f t="shared" si="2"/>
        <v>6.2895174708818633</v>
      </c>
      <c r="AX157" s="5">
        <f>IF(OR(AND(Tabela1[[#This Row],[GRUPO | ITEM]]="PALHETAS",MID(Tabela1[[#This Row],[ITEM]],1,5)&lt;&gt;"YN-PC"),AND(Tabela1[[#This Row],[GRUPO | ITEM]]="PALHETAS",MID(Tabela1[[#This Row],[ITEM]],1,5)&lt;&gt;"YN-PF"))=TRUE,0,
IF(
ROUNDUP(
IF(
IF(D157="A",13-SUM(AM157:AP157),IF(D157="B",11-SUM(AM157:AP157),IF(D157="C",7-SUM(AM157:AP157))))
&lt;0,0,
IF(D157="A",13-SUM(AM157:AP157),IF(D157="B",11-SUM(AM157:AP157),IF(D157="C",7-SUM(AM157:AP157)))))
*AD157/C157,0)
*C157
=0,0,
ROUNDUP(
IF(
IF(D157="A",13-SUM(AM157:AP157),IF(D157="B",11-SUM(AM157:AP157),IF(D157="C",7-SUM(AM157:AP157))))
&lt;0,0,
IF(D157="A",13-SUM(AM157:AP157),IF(D157="B",11-SUM(AM157:AP157),IF(D157="C",7-SUM(AM157:AP157)))))
*AD157/C157,0)
*C157)
)</f>
        <v>450</v>
      </c>
      <c r="AY157" s="4">
        <f>IF(OR(AND(Tabela1[[#This Row],[GRUPO | ITEM]]="PALHETAS",MID(Tabela1[[#This Row],[ITEM]],1,5)&lt;&gt;"YN-PC"),AND(Tabela1[[#This Row],[GRUPO | ITEM]]="PALHETAS",MID(Tabela1[[#This Row],[ITEM]],1,5)&lt;&gt;"YN-PF"))=TRUE,0,
IF(
ROUNDUP(
IF(
IF(D157="A",13-SUM(AR157:AU157),IF(D157="B",11-SUM(AR157:AU157),IF(D157="C",7-SUM(AR157:AU157))))
&lt;0,0,
IF(D157="A",13-SUM(AR157:AU157),IF(D157="B",11-SUM(AR157:AU157),IF(D157="C",7-SUM(AR157:AU157)))))
*AE157/C157,0)
*C157
=0,0,
ROUNDUP(
IF(
IF(D157="A",13-SUM(AR157:AU157),IF(D157="B",11-SUM(AR157:AU157),IF(D157="C",7-SUM(AR157:AU157))))
&lt;0,0,
IF(D157="A",13-SUM(AR157:AU157),IF(D157="B",11-SUM(AR157:AU157),IF(D157="C",7-SUM(AR157:AU157)))))
*AE157/C157,0)
*C157)
)</f>
        <v>450</v>
      </c>
      <c r="AZ1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+IFERROR(BA157*C157,0),
IFERROR(AVERAGEIF(Tabela1[[#This Row],[COMPRA PADRÃO]:[COMPRA &gt;30%]],"&gt;"&amp;0,Tabela1[[#This Row],[COMPRA PADRÃO]:[COMPRA &gt;30%]]),
0))/Tabela1[[#This Row],[U/CX]],0)*Tabela1[[#This Row],[U/CX]]</f>
        <v>450</v>
      </c>
      <c r="BA157" s="19"/>
      <c r="BB157" s="19"/>
      <c r="BC157" s="5" t="s">
        <v>1436</v>
      </c>
      <c r="BD157" s="41">
        <v>1.7547169811320755</v>
      </c>
      <c r="BE157" s="42">
        <v>263.20754716981133</v>
      </c>
      <c r="BF157" s="42">
        <v>115.81132075471699</v>
      </c>
      <c r="BG157" s="42">
        <v>92</v>
      </c>
      <c r="BH157" s="43">
        <v>300</v>
      </c>
    </row>
    <row r="158" spans="1:60" x14ac:dyDescent="0.2">
      <c r="A158" s="4" t="s">
        <v>264</v>
      </c>
      <c r="B158" s="4" t="s">
        <v>1402</v>
      </c>
      <c r="C158" s="4">
        <v>20</v>
      </c>
      <c r="D158" s="4" t="s">
        <v>83</v>
      </c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>
        <v>67</v>
      </c>
      <c r="Q158" s="13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7">
        <v>1</v>
      </c>
      <c r="AC158" s="15">
        <v>3127.39</v>
      </c>
      <c r="AD158" s="14">
        <v>67</v>
      </c>
      <c r="AE158" s="14">
        <v>67</v>
      </c>
      <c r="AF158" s="5">
        <v>0</v>
      </c>
      <c r="AG158" s="6">
        <v>31</v>
      </c>
      <c r="AH158" s="4">
        <v>0</v>
      </c>
      <c r="AI158" s="23">
        <v>31</v>
      </c>
      <c r="AJ158" s="4">
        <v>0</v>
      </c>
      <c r="AK158" s="4">
        <v>0</v>
      </c>
      <c r="AL158" s="24">
        <v>0</v>
      </c>
      <c r="AM158" s="7">
        <v>0.46268656716417911</v>
      </c>
      <c r="AN158" s="7">
        <v>0</v>
      </c>
      <c r="AO158" s="8">
        <v>0</v>
      </c>
      <c r="AP158" s="9">
        <v>0</v>
      </c>
      <c r="AQ158" s="25">
        <v>0.46268656716417911</v>
      </c>
      <c r="AR158" s="18">
        <v>0.46268656716417911</v>
      </c>
      <c r="AS158" s="7">
        <v>0</v>
      </c>
      <c r="AT158" s="8">
        <v>0</v>
      </c>
      <c r="AU158" s="9">
        <v>0</v>
      </c>
      <c r="AV158" s="10">
        <v>0.46268656716417911</v>
      </c>
      <c r="AW158" s="22">
        <f t="shared" si="2"/>
        <v>6.5671641791044779</v>
      </c>
      <c r="AX158" s="5">
        <f>IF(OR(AND(Tabela1[[#This Row],[GRUPO | ITEM]]="PALHETAS",MID(Tabela1[[#This Row],[ITEM]],1,5)&lt;&gt;"YN-PC"),AND(Tabela1[[#This Row],[GRUPO | ITEM]]="PALHETAS",MID(Tabela1[[#This Row],[ITEM]],1,5)&lt;&gt;"YN-PF"))=TRUE,0,
IF(
ROUNDUP(
IF(
IF(D158="A",13-SUM(AM158:AP158),IF(D158="B",11-SUM(AM158:AP158),IF(D158="C",7-SUM(AM158:AP158))))
&lt;0,0,
IF(D158="A",13-SUM(AM158:AP158),IF(D158="B",11-SUM(AM158:AP158),IF(D158="C",7-SUM(AM158:AP158)))))
*AD158/C158,0)
*C158
=0,0,
ROUNDUP(
IF(
IF(D158="A",13-SUM(AM158:AP158),IF(D158="B",11-SUM(AM158:AP158),IF(D158="C",7-SUM(AM158:AP158))))
&lt;0,0,
IF(D158="A",13-SUM(AM158:AP158),IF(D158="B",11-SUM(AM158:AP158),IF(D158="C",7-SUM(AM158:AP158)))))
*AD158/C158,0)
*C158)
)</f>
        <v>440</v>
      </c>
      <c r="AY158" s="4">
        <f>IF(OR(AND(Tabela1[[#This Row],[GRUPO | ITEM]]="PALHETAS",MID(Tabela1[[#This Row],[ITEM]],1,5)&lt;&gt;"YN-PC"),AND(Tabela1[[#This Row],[GRUPO | ITEM]]="PALHETAS",MID(Tabela1[[#This Row],[ITEM]],1,5)&lt;&gt;"YN-PF"))=TRUE,0,
IF(
ROUNDUP(
IF(
IF(D158="A",13-SUM(AR158:AU158),IF(D158="B",11-SUM(AR158:AU158),IF(D158="C",7-SUM(AR158:AU158))))
&lt;0,0,
IF(D158="A",13-SUM(AR158:AU158),IF(D158="B",11-SUM(AR158:AU158),IF(D158="C",7-SUM(AR158:AU158)))))
*AE158/C158,0)
*C158
=0,0,
ROUNDUP(
IF(
IF(D158="A",13-SUM(AR158:AU158),IF(D158="B",11-SUM(AR158:AU158),IF(D158="C",7-SUM(AR158:AU158))))
&lt;0,0,
IF(D158="A",13-SUM(AR158:AU158),IF(D158="B",11-SUM(AR158:AU158),IF(D158="C",7-SUM(AR158:AU158)))))
*AE158/C158,0)
*C158)
)</f>
        <v>440</v>
      </c>
      <c r="AZ1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+IFERROR(BA158*C158,0),
IFERROR(AVERAGEIF(Tabela1[[#This Row],[COMPRA PADRÃO]:[COMPRA &gt;30%]],"&gt;"&amp;0,Tabela1[[#This Row],[COMPRA PADRÃO]:[COMPRA &gt;30%]]),
0))/Tabela1[[#This Row],[U/CX]],0)*Tabela1[[#This Row],[U/CX]]</f>
        <v>440</v>
      </c>
      <c r="BA158" s="19"/>
      <c r="BB158" s="19"/>
      <c r="BC158" s="5" t="s">
        <v>1436</v>
      </c>
      <c r="BD158" s="41">
        <v>0.25283018867924528</v>
      </c>
      <c r="BE158" s="42">
        <v>37.924528301886795</v>
      </c>
      <c r="BF158" s="42">
        <v>16.68679245283019</v>
      </c>
      <c r="BG158" s="42">
        <v>31</v>
      </c>
      <c r="BH158" s="43">
        <v>20</v>
      </c>
    </row>
    <row r="159" spans="1:60" x14ac:dyDescent="0.2">
      <c r="A159" s="4" t="s">
        <v>40</v>
      </c>
      <c r="B159" s="4" t="s">
        <v>695</v>
      </c>
      <c r="C159" s="4">
        <v>20</v>
      </c>
      <c r="D159" s="4" t="s">
        <v>20</v>
      </c>
      <c r="E159" s="5">
        <v>88</v>
      </c>
      <c r="F159" s="4">
        <v>436</v>
      </c>
      <c r="G159" s="4">
        <v>654</v>
      </c>
      <c r="H159" s="4">
        <v>447</v>
      </c>
      <c r="I159" s="4">
        <v>434</v>
      </c>
      <c r="J159" s="4">
        <v>499</v>
      </c>
      <c r="K159" s="4">
        <v>34</v>
      </c>
      <c r="L159" s="4">
        <v>392</v>
      </c>
      <c r="M159" s="4">
        <v>260</v>
      </c>
      <c r="N159" s="4">
        <v>216</v>
      </c>
      <c r="O159" s="4">
        <v>218</v>
      </c>
      <c r="P159" s="4">
        <v>439</v>
      </c>
      <c r="Q159" s="13">
        <v>0.25649744959922277</v>
      </c>
      <c r="R159" s="16">
        <v>1.270828273014331</v>
      </c>
      <c r="S159" s="16">
        <v>1.9062424095214963</v>
      </c>
      <c r="T159" s="16">
        <v>1.3028904542142337</v>
      </c>
      <c r="U159" s="16">
        <v>1.2649987855234395</v>
      </c>
      <c r="V159" s="16">
        <v>1.4544571289774109</v>
      </c>
      <c r="W159" s="16">
        <v>9.9101287345154249E-2</v>
      </c>
      <c r="X159" s="16">
        <v>1.1425795482147194</v>
      </c>
      <c r="Y159" s="16">
        <v>0.75783337381588545</v>
      </c>
      <c r="Z159" s="16">
        <v>0.62958464901627398</v>
      </c>
      <c r="AA159" s="16">
        <v>0.63541413650716549</v>
      </c>
      <c r="AB159" s="17">
        <v>1.279572504250668</v>
      </c>
      <c r="AC159" s="15">
        <v>379558.43</v>
      </c>
      <c r="AD159" s="14">
        <v>343.08333333333331</v>
      </c>
      <c r="AE159" s="14">
        <v>399.5</v>
      </c>
      <c r="AF159" s="5">
        <v>39</v>
      </c>
      <c r="AG159" s="6">
        <v>2386</v>
      </c>
      <c r="AH159" s="4">
        <v>740</v>
      </c>
      <c r="AI159" s="23">
        <v>3126</v>
      </c>
      <c r="AJ159" s="4">
        <v>1640</v>
      </c>
      <c r="AK159" s="4">
        <v>0</v>
      </c>
      <c r="AL159" s="24">
        <v>1640</v>
      </c>
      <c r="AM159" s="7">
        <v>6.9545785766334713</v>
      </c>
      <c r="AN159" s="7">
        <v>2.1569103716298277</v>
      </c>
      <c r="AO159" s="8">
        <v>4.7801797425309696</v>
      </c>
      <c r="AP159" s="9">
        <v>0</v>
      </c>
      <c r="AQ159" s="25">
        <v>13.891668690794269</v>
      </c>
      <c r="AR159" s="18">
        <v>5.9724655819774721</v>
      </c>
      <c r="AS159" s="7">
        <v>1.8523153942428034</v>
      </c>
      <c r="AT159" s="8">
        <v>4.1051314142678352</v>
      </c>
      <c r="AU159" s="9">
        <v>0</v>
      </c>
      <c r="AV159" s="10">
        <v>11.929912390488111</v>
      </c>
      <c r="AW159" s="22">
        <f t="shared" si="2"/>
        <v>1.1850521826955449</v>
      </c>
      <c r="AX159" s="5">
        <f>IF(OR(AND(Tabela1[[#This Row],[GRUPO | ITEM]]="PALHETAS",MID(Tabela1[[#This Row],[ITEM]],1,5)&lt;&gt;"YN-PC"),AND(Tabela1[[#This Row],[GRUPO | ITEM]]="PALHETAS",MID(Tabela1[[#This Row],[ITEM]],1,5)&lt;&gt;"YN-PF"))=TRUE,0,
IF(
ROUNDUP(
IF(
IF(D159="A",13-SUM(AM159:AP159),IF(D159="B",11-SUM(AM159:AP159),IF(D159="C",7-SUM(AM159:AP159))))
&lt;0,0,
IF(D159="A",13-SUM(AM159:AP159),IF(D159="B",11-SUM(AM159:AP159),IF(D159="C",7-SUM(AM159:AP159)))))
*AD159/C159,0)
*C159
=0,0,
ROUNDUP(
IF(
IF(D159="A",13-SUM(AM159:AP159),IF(D159="B",11-SUM(AM159:AP159),IF(D159="C",7-SUM(AM159:AP159))))
&lt;0,0,
IF(D159="A",13-SUM(AM159:AP159),IF(D159="B",11-SUM(AM159:AP159),IF(D159="C",7-SUM(AM159:AP159)))))
*AD159/C159,0)
*C159)
)</f>
        <v>0</v>
      </c>
      <c r="AY159" s="4">
        <f>IF(OR(AND(Tabela1[[#This Row],[GRUPO | ITEM]]="PALHETAS",MID(Tabela1[[#This Row],[ITEM]],1,5)&lt;&gt;"YN-PC"),AND(Tabela1[[#This Row],[GRUPO | ITEM]]="PALHETAS",MID(Tabela1[[#This Row],[ITEM]],1,5)&lt;&gt;"YN-PF"))=TRUE,0,
IF(
ROUNDUP(
IF(
IF(D159="A",13-SUM(AR159:AU159),IF(D159="B",11-SUM(AR159:AU159),IF(D159="C",7-SUM(AR159:AU159))))
&lt;0,0,
IF(D159="A",13-SUM(AR159:AU159),IF(D159="B",11-SUM(AR159:AU159),IF(D159="C",7-SUM(AR159:AU159)))))
*AE159/C159,0)
*C159
=0,0,
ROUNDUP(
IF(
IF(D159="A",13-SUM(AR159:AU159),IF(D159="B",11-SUM(AR159:AU159),IF(D159="C",7-SUM(AR159:AU159))))
&lt;0,0,
IF(D159="A",13-SUM(AR159:AU159),IF(D159="B",11-SUM(AR159:AU159),IF(D159="C",7-SUM(AR159:AU159)))))
*AE159/C159,0)
*C159)
)</f>
        <v>440</v>
      </c>
      <c r="AZ1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+IFERROR(BA159*C159,0),
IFERROR(AVERAGEIF(Tabela1[[#This Row],[COMPRA PADRÃO]:[COMPRA &gt;30%]],"&gt;"&amp;0,Tabela1[[#This Row],[COMPRA PADRÃO]:[COMPRA &gt;30%]]),
0))/Tabela1[[#This Row],[U/CX]],0)*Tabela1[[#This Row],[U/CX]]</f>
        <v>440</v>
      </c>
      <c r="BA159" s="19"/>
      <c r="BB159" s="19"/>
      <c r="BC159" s="5" t="s">
        <v>1436</v>
      </c>
      <c r="BD159" s="41">
        <v>15.535849056603773</v>
      </c>
      <c r="BE159" s="42">
        <v>2330.3773584905662</v>
      </c>
      <c r="BF159" s="42">
        <v>4443.2528301886787</v>
      </c>
      <c r="BG159" s="42">
        <v>4766</v>
      </c>
      <c r="BH159" s="43">
        <v>2000</v>
      </c>
    </row>
    <row r="160" spans="1:60" x14ac:dyDescent="0.2">
      <c r="A160" s="4" t="s">
        <v>199</v>
      </c>
      <c r="B160" s="4" t="s">
        <v>248</v>
      </c>
      <c r="C160" s="4">
        <v>15</v>
      </c>
      <c r="D160" s="4" t="s">
        <v>17</v>
      </c>
      <c r="E160" s="5">
        <v>240</v>
      </c>
      <c r="F160" s="4">
        <v>420</v>
      </c>
      <c r="G160" s="4">
        <v>285</v>
      </c>
      <c r="H160" s="4">
        <v>225</v>
      </c>
      <c r="I160" s="4">
        <v>465</v>
      </c>
      <c r="J160" s="4">
        <v>135</v>
      </c>
      <c r="K160" s="4">
        <v>225</v>
      </c>
      <c r="L160" s="4">
        <v>300</v>
      </c>
      <c r="M160" s="4">
        <v>30</v>
      </c>
      <c r="N160" s="4">
        <v>180</v>
      </c>
      <c r="O160" s="4">
        <v>225</v>
      </c>
      <c r="P160" s="4">
        <v>285</v>
      </c>
      <c r="Q160" s="13">
        <v>0.95522388059701491</v>
      </c>
      <c r="R160" s="16">
        <v>1.6716417910447761</v>
      </c>
      <c r="S160" s="16">
        <v>1.1343283582089552</v>
      </c>
      <c r="T160" s="16">
        <v>0.89552238805970152</v>
      </c>
      <c r="U160" s="16">
        <v>1.8507462686567164</v>
      </c>
      <c r="V160" s="16">
        <v>0.53731343283582089</v>
      </c>
      <c r="W160" s="16">
        <v>0.89552238805970152</v>
      </c>
      <c r="X160" s="16">
        <v>1.1940298507462686</v>
      </c>
      <c r="Y160" s="16">
        <v>0.11940298507462686</v>
      </c>
      <c r="Z160" s="16">
        <v>0.71641791044776115</v>
      </c>
      <c r="AA160" s="16">
        <v>0.89552238805970152</v>
      </c>
      <c r="AB160" s="17">
        <v>1.1343283582089552</v>
      </c>
      <c r="AC160" s="15">
        <v>44169</v>
      </c>
      <c r="AD160" s="14">
        <v>251.25</v>
      </c>
      <c r="AE160" s="14">
        <v>271.36363636363637</v>
      </c>
      <c r="AF160" s="5">
        <v>0</v>
      </c>
      <c r="AG160" s="6">
        <v>1260</v>
      </c>
      <c r="AH160" s="4">
        <v>255</v>
      </c>
      <c r="AI160" s="23">
        <v>1515</v>
      </c>
      <c r="AJ160" s="4">
        <v>750</v>
      </c>
      <c r="AK160" s="4">
        <v>195</v>
      </c>
      <c r="AL160" s="24">
        <v>945</v>
      </c>
      <c r="AM160" s="7">
        <v>5.0149253731343286</v>
      </c>
      <c r="AN160" s="7">
        <v>1.0149253731343284</v>
      </c>
      <c r="AO160" s="8">
        <v>2.9850746268656718</v>
      </c>
      <c r="AP160" s="9">
        <v>0.77611940298507465</v>
      </c>
      <c r="AQ160" s="25">
        <v>9.7910447761194028</v>
      </c>
      <c r="AR160" s="18">
        <v>4.6432160804020102</v>
      </c>
      <c r="AS160" s="7">
        <v>0.93969849246231152</v>
      </c>
      <c r="AT160" s="8">
        <v>2.7638190954773867</v>
      </c>
      <c r="AU160" s="9">
        <v>0.71859296482412061</v>
      </c>
      <c r="AV160" s="10">
        <v>9.0653266331658298</v>
      </c>
      <c r="AW160" s="22">
        <f t="shared" si="2"/>
        <v>1.6073059360730593</v>
      </c>
      <c r="AX160" s="5">
        <f>IF(OR(AND(Tabela1[[#This Row],[GRUPO | ITEM]]="PALHETAS",MID(Tabela1[[#This Row],[ITEM]],1,5)&lt;&gt;"YN-PC"),AND(Tabela1[[#This Row],[GRUPO | ITEM]]="PALHETAS",MID(Tabela1[[#This Row],[ITEM]],1,5)&lt;&gt;"YN-PF"))=TRUE,0,
IF(
ROUNDUP(
IF(
IF(D160="A",13-SUM(AM160:AP160),IF(D160="B",11-SUM(AM160:AP160),IF(D160="C",7-SUM(AM160:AP160))))
&lt;0,0,
IF(D160="A",13-SUM(AM160:AP160),IF(D160="B",11-SUM(AM160:AP160),IF(D160="C",7-SUM(AM160:AP160)))))
*AD160/C160,0)
*C160
=0,0,
ROUNDUP(
IF(
IF(D160="A",13-SUM(AM160:AP160),IF(D160="B",11-SUM(AM160:AP160),IF(D160="C",7-SUM(AM160:AP160))))
&lt;0,0,
IF(D160="A",13-SUM(AM160:AP160),IF(D160="B",11-SUM(AM160:AP160),IF(D160="C",7-SUM(AM160:AP160)))))
*AD160/C160,0)
*C160)
)</f>
        <v>315</v>
      </c>
      <c r="AY160" s="4">
        <f>IF(OR(AND(Tabela1[[#This Row],[GRUPO | ITEM]]="PALHETAS",MID(Tabela1[[#This Row],[ITEM]],1,5)&lt;&gt;"YN-PC"),AND(Tabela1[[#This Row],[GRUPO | ITEM]]="PALHETAS",MID(Tabela1[[#This Row],[ITEM]],1,5)&lt;&gt;"YN-PF"))=TRUE,0,
IF(
ROUNDUP(
IF(
IF(D160="A",13-SUM(AR160:AU160),IF(D160="B",11-SUM(AR160:AU160),IF(D160="C",7-SUM(AR160:AU160))))
&lt;0,0,
IF(D160="A",13-SUM(AR160:AU160),IF(D160="B",11-SUM(AR160:AU160),IF(D160="C",7-SUM(AR160:AU160)))))
*AE160/C160,0)
*C160
=0,0,
ROUNDUP(
IF(
IF(D160="A",13-SUM(AR160:AU160),IF(D160="B",11-SUM(AR160:AU160),IF(D160="C",7-SUM(AR160:AU160))))
&lt;0,0,
IF(D160="A",13-SUM(AR160:AU160),IF(D160="B",11-SUM(AR160:AU160),IF(D160="C",7-SUM(AR160:AU160)))))
*AE160/C160,0)
*C160)
)</f>
        <v>525</v>
      </c>
      <c r="AZ1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+IFERROR(BA160*C160,0),
IFERROR(AVERAGEIF(Tabela1[[#This Row],[COMPRA PADRÃO]:[COMPRA &gt;30%]],"&gt;"&amp;0,Tabela1[[#This Row],[COMPRA PADRÃO]:[COMPRA &gt;30%]]),
0))/Tabela1[[#This Row],[U/CX]],0)*Tabela1[[#This Row],[U/CX]]</f>
        <v>420</v>
      </c>
      <c r="BA160" s="19"/>
      <c r="BB160" s="19"/>
      <c r="BC160" s="5" t="s">
        <v>1436</v>
      </c>
      <c r="BD160" s="41">
        <v>11.377358490566039</v>
      </c>
      <c r="BE160" s="42">
        <v>1706.6037735849059</v>
      </c>
      <c r="BF160" s="42">
        <v>2252.7169811320755</v>
      </c>
      <c r="BG160" s="42">
        <v>2460</v>
      </c>
      <c r="BH160" s="43">
        <v>1500</v>
      </c>
    </row>
    <row r="161" spans="1:60" x14ac:dyDescent="0.2">
      <c r="A161" s="4" t="s">
        <v>199</v>
      </c>
      <c r="B161" s="4" t="s">
        <v>390</v>
      </c>
      <c r="C161" s="4">
        <v>15</v>
      </c>
      <c r="D161" s="4" t="s">
        <v>17</v>
      </c>
      <c r="E161" s="5">
        <v>135</v>
      </c>
      <c r="F161" s="4">
        <v>135</v>
      </c>
      <c r="G161" s="4">
        <v>180</v>
      </c>
      <c r="H161" s="4">
        <v>180</v>
      </c>
      <c r="I161" s="4">
        <v>210</v>
      </c>
      <c r="J161" s="4">
        <v>285</v>
      </c>
      <c r="K161" s="4"/>
      <c r="L161" s="4">
        <v>150</v>
      </c>
      <c r="M161" s="4">
        <v>225</v>
      </c>
      <c r="N161" s="4">
        <v>75</v>
      </c>
      <c r="O161" s="4">
        <v>315</v>
      </c>
      <c r="P161" s="4">
        <v>360</v>
      </c>
      <c r="Q161" s="13">
        <v>0.66</v>
      </c>
      <c r="R161" s="16">
        <v>0.66</v>
      </c>
      <c r="S161" s="16">
        <v>0.88</v>
      </c>
      <c r="T161" s="16">
        <v>0.88</v>
      </c>
      <c r="U161" s="16">
        <v>1.0266666666666668</v>
      </c>
      <c r="V161" s="16">
        <v>1.3933333333333333</v>
      </c>
      <c r="W161" s="16">
        <v>0</v>
      </c>
      <c r="X161" s="16">
        <v>0.73333333333333339</v>
      </c>
      <c r="Y161" s="16">
        <v>1.1000000000000001</v>
      </c>
      <c r="Z161" s="16">
        <v>0.3666666666666667</v>
      </c>
      <c r="AA161" s="16">
        <v>1.54</v>
      </c>
      <c r="AB161" s="17">
        <v>1.76</v>
      </c>
      <c r="AC161" s="15">
        <v>32709</v>
      </c>
      <c r="AD161" s="14">
        <v>204.54545454545453</v>
      </c>
      <c r="AE161" s="14">
        <v>204.54545454545453</v>
      </c>
      <c r="AF161" s="5">
        <v>0</v>
      </c>
      <c r="AG161" s="6">
        <v>540</v>
      </c>
      <c r="AH161" s="4">
        <v>46</v>
      </c>
      <c r="AI161" s="23">
        <v>586</v>
      </c>
      <c r="AJ161" s="4">
        <v>225</v>
      </c>
      <c r="AK161" s="4">
        <v>1020</v>
      </c>
      <c r="AL161" s="24">
        <v>1245</v>
      </c>
      <c r="AM161" s="7">
        <v>2.64</v>
      </c>
      <c r="AN161" s="7">
        <v>0.22488888888888892</v>
      </c>
      <c r="AO161" s="8">
        <v>1.1000000000000001</v>
      </c>
      <c r="AP161" s="9">
        <v>4.9866666666666672</v>
      </c>
      <c r="AQ161" s="25">
        <v>8.9515555555555562</v>
      </c>
      <c r="AR161" s="18">
        <v>2.64</v>
      </c>
      <c r="AS161" s="7">
        <v>0.22488888888888892</v>
      </c>
      <c r="AT161" s="8">
        <v>1.1000000000000001</v>
      </c>
      <c r="AU161" s="9">
        <v>4.9866666666666672</v>
      </c>
      <c r="AV161" s="10">
        <v>8.9515555555555562</v>
      </c>
      <c r="AW161" s="22">
        <f t="shared" si="2"/>
        <v>2.0533333333333337</v>
      </c>
      <c r="AX161" s="5">
        <f>IF(OR(AND(Tabela1[[#This Row],[GRUPO | ITEM]]="PALHETAS",MID(Tabela1[[#This Row],[ITEM]],1,5)&lt;&gt;"YN-PC"),AND(Tabela1[[#This Row],[GRUPO | ITEM]]="PALHETAS",MID(Tabela1[[#This Row],[ITEM]],1,5)&lt;&gt;"YN-PF"))=TRUE,0,
IF(
ROUNDUP(
IF(
IF(D161="A",13-SUM(AM161:AP161),IF(D161="B",11-SUM(AM161:AP161),IF(D161="C",7-SUM(AM161:AP161))))
&lt;0,0,
IF(D161="A",13-SUM(AM161:AP161),IF(D161="B",11-SUM(AM161:AP161),IF(D161="C",7-SUM(AM161:AP161)))))
*AD161/C161,0)
*C161
=0,0,
ROUNDUP(
IF(
IF(D161="A",13-SUM(AM161:AP161),IF(D161="B",11-SUM(AM161:AP161),IF(D161="C",7-SUM(AM161:AP161))))
&lt;0,0,
IF(D161="A",13-SUM(AM161:AP161),IF(D161="B",11-SUM(AM161:AP161),IF(D161="C",7-SUM(AM161:AP161)))))
*AD161/C161,0)
*C161)
)</f>
        <v>420</v>
      </c>
      <c r="AY161" s="4">
        <f>IF(OR(AND(Tabela1[[#This Row],[GRUPO | ITEM]]="PALHETAS",MID(Tabela1[[#This Row],[ITEM]],1,5)&lt;&gt;"YN-PC"),AND(Tabela1[[#This Row],[GRUPO | ITEM]]="PALHETAS",MID(Tabela1[[#This Row],[ITEM]],1,5)&lt;&gt;"YN-PF"))=TRUE,0,
IF(
ROUNDUP(
IF(
IF(D161="A",13-SUM(AR161:AU161),IF(D161="B",11-SUM(AR161:AU161),IF(D161="C",7-SUM(AR161:AU161))))
&lt;0,0,
IF(D161="A",13-SUM(AR161:AU161),IF(D161="B",11-SUM(AR161:AU161),IF(D161="C",7-SUM(AR161:AU161)))))
*AE161/C161,0)
*C161
=0,0,
ROUNDUP(
IF(
IF(D161="A",13-SUM(AR161:AU161),IF(D161="B",11-SUM(AR161:AU161),IF(D161="C",7-SUM(AR161:AU161))))
&lt;0,0,
IF(D161="A",13-SUM(AR161:AU161),IF(D161="B",11-SUM(AR161:AU161),IF(D161="C",7-SUM(AR161:AU161)))))
*AE161/C161,0)
*C161)
)</f>
        <v>420</v>
      </c>
      <c r="AZ1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+IFERROR(BA161*C161,0),
IFERROR(AVERAGEIF(Tabela1[[#This Row],[COMPRA PADRÃO]:[COMPRA &gt;30%]],"&gt;"&amp;0,Tabela1[[#This Row],[COMPRA PADRÃO]:[COMPRA &gt;30%]]),
0))/Tabela1[[#This Row],[U/CX]],0)*Tabela1[[#This Row],[U/CX]]</f>
        <v>420</v>
      </c>
      <c r="BA161" s="19"/>
      <c r="BB161" s="19"/>
      <c r="BC161" s="5" t="s">
        <v>1436</v>
      </c>
      <c r="BD161" s="41">
        <v>8.4905660377358494</v>
      </c>
      <c r="BE161" s="42">
        <v>1273.5849056603774</v>
      </c>
      <c r="BF161" s="42">
        <v>1681.1320754716983</v>
      </c>
      <c r="BG161" s="42">
        <v>1831</v>
      </c>
      <c r="BH161" s="43">
        <v>1125</v>
      </c>
    </row>
    <row r="162" spans="1:60" x14ac:dyDescent="0.2">
      <c r="A162" s="4" t="s">
        <v>115</v>
      </c>
      <c r="B162" s="4" t="s">
        <v>228</v>
      </c>
      <c r="C162" s="4">
        <v>20</v>
      </c>
      <c r="D162" s="4" t="s">
        <v>20</v>
      </c>
      <c r="E162" s="5">
        <v>1020</v>
      </c>
      <c r="F162" s="4">
        <v>1200</v>
      </c>
      <c r="G162" s="4">
        <v>1040</v>
      </c>
      <c r="H162" s="4">
        <v>760</v>
      </c>
      <c r="I162" s="4">
        <v>1160</v>
      </c>
      <c r="J162" s="4">
        <v>1000</v>
      </c>
      <c r="K162" s="4">
        <v>420</v>
      </c>
      <c r="L162" s="4">
        <v>1700</v>
      </c>
      <c r="M162" s="4">
        <v>600</v>
      </c>
      <c r="N162" s="4">
        <v>760</v>
      </c>
      <c r="O162" s="4">
        <v>940</v>
      </c>
      <c r="P162" s="4">
        <v>920</v>
      </c>
      <c r="Q162" s="13">
        <v>1.0625</v>
      </c>
      <c r="R162" s="16">
        <v>1.25</v>
      </c>
      <c r="S162" s="16">
        <v>1.0833333333333333</v>
      </c>
      <c r="T162" s="16">
        <v>0.79166666666666663</v>
      </c>
      <c r="U162" s="16">
        <v>1.2083333333333333</v>
      </c>
      <c r="V162" s="16">
        <v>1.0416666666666667</v>
      </c>
      <c r="W162" s="16">
        <v>0.4375</v>
      </c>
      <c r="X162" s="16">
        <v>1.7708333333333333</v>
      </c>
      <c r="Y162" s="16">
        <v>0.625</v>
      </c>
      <c r="Z162" s="16">
        <v>0.79166666666666663</v>
      </c>
      <c r="AA162" s="16">
        <v>0.97916666666666663</v>
      </c>
      <c r="AB162" s="17">
        <v>0.95833333333333337</v>
      </c>
      <c r="AC162" s="15">
        <v>306473.8</v>
      </c>
      <c r="AD162" s="14">
        <v>960</v>
      </c>
      <c r="AE162" s="14">
        <v>960</v>
      </c>
      <c r="AF162" s="5">
        <v>4</v>
      </c>
      <c r="AG162" s="6">
        <v>1120</v>
      </c>
      <c r="AH162" s="4">
        <v>5100</v>
      </c>
      <c r="AI162" s="23">
        <v>6220</v>
      </c>
      <c r="AJ162" s="4">
        <v>4840</v>
      </c>
      <c r="AK162" s="4">
        <v>1000</v>
      </c>
      <c r="AL162" s="24">
        <v>5840</v>
      </c>
      <c r="AM162" s="7">
        <v>1.1666666666666667</v>
      </c>
      <c r="AN162" s="7">
        <v>5.3125</v>
      </c>
      <c r="AO162" s="8">
        <v>5.041666666666667</v>
      </c>
      <c r="AP162" s="9">
        <v>1.0416666666666667</v>
      </c>
      <c r="AQ162" s="25">
        <v>12.5625</v>
      </c>
      <c r="AR162" s="18">
        <v>1.1666666666666667</v>
      </c>
      <c r="AS162" s="7">
        <v>5.3125</v>
      </c>
      <c r="AT162" s="8">
        <v>5.041666666666667</v>
      </c>
      <c r="AU162" s="9">
        <v>1.0416666666666667</v>
      </c>
      <c r="AV162" s="10">
        <v>12.5625</v>
      </c>
      <c r="AW162" s="22">
        <f t="shared" si="2"/>
        <v>0.4375</v>
      </c>
      <c r="AX162" s="5">
        <f>IF(OR(AND(Tabela1[[#This Row],[GRUPO | ITEM]]="PALHETAS",MID(Tabela1[[#This Row],[ITEM]],1,5)&lt;&gt;"YN-PC"),AND(Tabela1[[#This Row],[GRUPO | ITEM]]="PALHETAS",MID(Tabela1[[#This Row],[ITEM]],1,5)&lt;&gt;"YN-PF"))=TRUE,0,
IF(
ROUNDUP(
IF(
IF(D162="A",13-SUM(AM162:AP162),IF(D162="B",11-SUM(AM162:AP162),IF(D162="C",7-SUM(AM162:AP162))))
&lt;0,0,
IF(D162="A",13-SUM(AM162:AP162),IF(D162="B",11-SUM(AM162:AP162),IF(D162="C",7-SUM(AM162:AP162)))))
*AD162/C162,0)
*C162
=0,0,
ROUNDUP(
IF(
IF(D162="A",13-SUM(AM162:AP162),IF(D162="B",11-SUM(AM162:AP162),IF(D162="C",7-SUM(AM162:AP162))))
&lt;0,0,
IF(D162="A",13-SUM(AM162:AP162),IF(D162="B",11-SUM(AM162:AP162),IF(D162="C",7-SUM(AM162:AP162)))))
*AD162/C162,0)
*C162)
)</f>
        <v>420</v>
      </c>
      <c r="AY162" s="4">
        <f>IF(OR(AND(Tabela1[[#This Row],[GRUPO | ITEM]]="PALHETAS",MID(Tabela1[[#This Row],[ITEM]],1,5)&lt;&gt;"YN-PC"),AND(Tabela1[[#This Row],[GRUPO | ITEM]]="PALHETAS",MID(Tabela1[[#This Row],[ITEM]],1,5)&lt;&gt;"YN-PF"))=TRUE,0,
IF(
ROUNDUP(
IF(
IF(D162="A",13-SUM(AR162:AU162),IF(D162="B",11-SUM(AR162:AU162),IF(D162="C",7-SUM(AR162:AU162))))
&lt;0,0,
IF(D162="A",13-SUM(AR162:AU162),IF(D162="B",11-SUM(AR162:AU162),IF(D162="C",7-SUM(AR162:AU162)))))
*AE162/C162,0)
*C162
=0,0,
ROUNDUP(
IF(
IF(D162="A",13-SUM(AR162:AU162),IF(D162="B",11-SUM(AR162:AU162),IF(D162="C",7-SUM(AR162:AU162))))
&lt;0,0,
IF(D162="A",13-SUM(AR162:AU162),IF(D162="B",11-SUM(AR162:AU162),IF(D162="C",7-SUM(AR162:AU162)))))
*AE162/C162,0)
*C162)
)</f>
        <v>420</v>
      </c>
      <c r="AZ1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+IFERROR(BA162*C162,0),
IFERROR(AVERAGEIF(Tabela1[[#This Row],[COMPRA PADRÃO]:[COMPRA &gt;30%]],"&gt;"&amp;0,Tabela1[[#This Row],[COMPRA PADRÃO]:[COMPRA &gt;30%]]),
0))/Tabela1[[#This Row],[U/CX]],0)*Tabela1[[#This Row],[U/CX]]</f>
        <v>420</v>
      </c>
      <c r="BA162" s="19"/>
      <c r="BB162" s="19"/>
      <c r="BC162" s="5" t="s">
        <v>1436</v>
      </c>
      <c r="BD162" s="41">
        <v>43.471698113207545</v>
      </c>
      <c r="BE162" s="42">
        <v>6520.7547169811314</v>
      </c>
      <c r="BF162" s="42">
        <v>12432.905660377357</v>
      </c>
      <c r="BG162" s="42">
        <v>12060</v>
      </c>
      <c r="BH162" s="43">
        <v>6900</v>
      </c>
    </row>
    <row r="163" spans="1:60" x14ac:dyDescent="0.2">
      <c r="A163" s="4" t="s">
        <v>169</v>
      </c>
      <c r="B163" s="4" t="s">
        <v>1020</v>
      </c>
      <c r="C163" s="4">
        <v>24</v>
      </c>
      <c r="D163" s="4" t="s">
        <v>20</v>
      </c>
      <c r="E163" s="5">
        <v>408</v>
      </c>
      <c r="F163" s="4">
        <v>768</v>
      </c>
      <c r="G163" s="4">
        <v>600</v>
      </c>
      <c r="H163" s="4">
        <v>540</v>
      </c>
      <c r="I163" s="4">
        <v>576</v>
      </c>
      <c r="J163" s="4">
        <v>216</v>
      </c>
      <c r="K163" s="4">
        <v>72</v>
      </c>
      <c r="L163" s="4">
        <v>384</v>
      </c>
      <c r="M163" s="4">
        <v>360</v>
      </c>
      <c r="N163" s="4">
        <v>384</v>
      </c>
      <c r="O163" s="4">
        <v>264</v>
      </c>
      <c r="P163" s="4">
        <v>360</v>
      </c>
      <c r="Q163" s="13">
        <v>0.99270072992700731</v>
      </c>
      <c r="R163" s="16">
        <v>1.8686131386861313</v>
      </c>
      <c r="S163" s="16">
        <v>1.4598540145985401</v>
      </c>
      <c r="T163" s="16">
        <v>1.3138686131386861</v>
      </c>
      <c r="U163" s="16">
        <v>1.4014598540145986</v>
      </c>
      <c r="V163" s="16">
        <v>0.52554744525547448</v>
      </c>
      <c r="W163" s="16">
        <v>0.17518248175182483</v>
      </c>
      <c r="X163" s="16">
        <v>0.93430656934306566</v>
      </c>
      <c r="Y163" s="16">
        <v>0.87591240875912413</v>
      </c>
      <c r="Z163" s="16">
        <v>0.93430656934306566</v>
      </c>
      <c r="AA163" s="16">
        <v>0.64233576642335766</v>
      </c>
      <c r="AB163" s="17">
        <v>0.87591240875912413</v>
      </c>
      <c r="AC163" s="15">
        <v>143682.6</v>
      </c>
      <c r="AD163" s="14">
        <v>411</v>
      </c>
      <c r="AE163" s="14">
        <v>441.81818181818181</v>
      </c>
      <c r="AF163" s="5">
        <v>4</v>
      </c>
      <c r="AG163" s="6">
        <v>1992</v>
      </c>
      <c r="AH163" s="4">
        <v>1416</v>
      </c>
      <c r="AI163" s="23">
        <v>3408</v>
      </c>
      <c r="AJ163" s="4">
        <v>1944</v>
      </c>
      <c r="AK163" s="4">
        <v>0</v>
      </c>
      <c r="AL163" s="24">
        <v>1944</v>
      </c>
      <c r="AM163" s="7">
        <v>4.8467153284671536</v>
      </c>
      <c r="AN163" s="7">
        <v>3.4452554744525545</v>
      </c>
      <c r="AO163" s="8">
        <v>4.7299270072992705</v>
      </c>
      <c r="AP163" s="9">
        <v>0</v>
      </c>
      <c r="AQ163" s="25">
        <v>13.021897810218979</v>
      </c>
      <c r="AR163" s="18">
        <v>4.5086419753086417</v>
      </c>
      <c r="AS163" s="7">
        <v>3.2049382716049384</v>
      </c>
      <c r="AT163" s="8">
        <v>4.4000000000000004</v>
      </c>
      <c r="AU163" s="9">
        <v>0</v>
      </c>
      <c r="AV163" s="10">
        <v>12.11358024691358</v>
      </c>
      <c r="AW163" s="22">
        <f t="shared" si="2"/>
        <v>0.95682763031659746</v>
      </c>
      <c r="AX163" s="5">
        <f>IF(OR(AND(Tabela1[[#This Row],[GRUPO | ITEM]]="PALHETAS",MID(Tabela1[[#This Row],[ITEM]],1,5)&lt;&gt;"YN-PC"),AND(Tabela1[[#This Row],[GRUPO | ITEM]]="PALHETAS",MID(Tabela1[[#This Row],[ITEM]],1,5)&lt;&gt;"YN-PF"))=TRUE,0,
IF(
ROUNDUP(
IF(
IF(D163="A",13-SUM(AM163:AP163),IF(D163="B",11-SUM(AM163:AP163),IF(D163="C",7-SUM(AM163:AP163))))
&lt;0,0,
IF(D163="A",13-SUM(AM163:AP163),IF(D163="B",11-SUM(AM163:AP163),IF(D163="C",7-SUM(AM163:AP163)))))
*AD163/C163,0)
*C163
=0,0,
ROUNDUP(
IF(
IF(D163="A",13-SUM(AM163:AP163),IF(D163="B",11-SUM(AM163:AP163),IF(D163="C",7-SUM(AM163:AP163))))
&lt;0,0,
IF(D163="A",13-SUM(AM163:AP163),IF(D163="B",11-SUM(AM163:AP163),IF(D163="C",7-SUM(AM163:AP163)))))
*AD163/C163,0)
*C163)
)</f>
        <v>0</v>
      </c>
      <c r="AY163" s="4">
        <f>IF(OR(AND(Tabela1[[#This Row],[GRUPO | ITEM]]="PALHETAS",MID(Tabela1[[#This Row],[ITEM]],1,5)&lt;&gt;"YN-PC"),AND(Tabela1[[#This Row],[GRUPO | ITEM]]="PALHETAS",MID(Tabela1[[#This Row],[ITEM]],1,5)&lt;&gt;"YN-PF"))=TRUE,0,
IF(
ROUNDUP(
IF(
IF(D163="A",13-SUM(AR163:AU163),IF(D163="B",11-SUM(AR163:AU163),IF(D163="C",7-SUM(AR163:AU163))))
&lt;0,0,
IF(D163="A",13-SUM(AR163:AU163),IF(D163="B",11-SUM(AR163:AU163),IF(D163="C",7-SUM(AR163:AU163)))))
*AE163/C163,0)
*C163
=0,0,
ROUNDUP(
IF(
IF(D163="A",13-SUM(AR163:AU163),IF(D163="B",11-SUM(AR163:AU163),IF(D163="C",7-SUM(AR163:AU163))))
&lt;0,0,
IF(D163="A",13-SUM(AR163:AU163),IF(D163="B",11-SUM(AR163:AU163),IF(D163="C",7-SUM(AR163:AU163)))))
*AE163/C163,0)
*C163)
)</f>
        <v>408</v>
      </c>
      <c r="AZ1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+IFERROR(BA163*C163,0),
IFERROR(AVERAGEIF(Tabela1[[#This Row],[COMPRA PADRÃO]:[COMPRA &gt;30%]],"&gt;"&amp;0,Tabela1[[#This Row],[COMPRA PADRÃO]:[COMPRA &gt;30%]]),
0))/Tabela1[[#This Row],[U/CX]],0)*Tabela1[[#This Row],[U/CX]]</f>
        <v>408</v>
      </c>
      <c r="BA163" s="19"/>
      <c r="BB163" s="19"/>
      <c r="BC163" s="5" t="s">
        <v>1436</v>
      </c>
      <c r="BD163" s="41">
        <v>18.611320754716981</v>
      </c>
      <c r="BE163" s="42">
        <v>2791.6981132075471</v>
      </c>
      <c r="BF163" s="42">
        <v>5322.837735849057</v>
      </c>
      <c r="BG163" s="42">
        <v>5352</v>
      </c>
      <c r="BH163" s="43">
        <v>2760</v>
      </c>
    </row>
    <row r="164" spans="1:60" x14ac:dyDescent="0.2">
      <c r="A164" s="4" t="s">
        <v>199</v>
      </c>
      <c r="B164" s="4" t="s">
        <v>348</v>
      </c>
      <c r="C164" s="4">
        <v>15</v>
      </c>
      <c r="D164" s="4" t="s">
        <v>17</v>
      </c>
      <c r="E164" s="5">
        <v>360</v>
      </c>
      <c r="F164" s="4">
        <v>525</v>
      </c>
      <c r="G164" s="4">
        <v>885</v>
      </c>
      <c r="H164" s="4">
        <v>465</v>
      </c>
      <c r="I164" s="4">
        <v>660</v>
      </c>
      <c r="J164" s="4">
        <v>480</v>
      </c>
      <c r="K164" s="4">
        <v>105</v>
      </c>
      <c r="L164" s="4">
        <v>750</v>
      </c>
      <c r="M164" s="4">
        <v>330</v>
      </c>
      <c r="N164" s="4">
        <v>480</v>
      </c>
      <c r="O164" s="4">
        <v>270</v>
      </c>
      <c r="P164" s="4">
        <v>540</v>
      </c>
      <c r="Q164" s="13">
        <v>0.7384615384615385</v>
      </c>
      <c r="R164" s="16">
        <v>1.0769230769230769</v>
      </c>
      <c r="S164" s="16">
        <v>1.8153846153846154</v>
      </c>
      <c r="T164" s="16">
        <v>0.9538461538461539</v>
      </c>
      <c r="U164" s="16">
        <v>1.3538461538461539</v>
      </c>
      <c r="V164" s="16">
        <v>0.98461538461538467</v>
      </c>
      <c r="W164" s="16">
        <v>0.2153846153846154</v>
      </c>
      <c r="X164" s="16">
        <v>1.5384615384615385</v>
      </c>
      <c r="Y164" s="16">
        <v>0.67692307692307696</v>
      </c>
      <c r="Z164" s="16">
        <v>0.98461538461538467</v>
      </c>
      <c r="AA164" s="16">
        <v>0.55384615384615388</v>
      </c>
      <c r="AB164" s="17">
        <v>1.1076923076923078</v>
      </c>
      <c r="AC164" s="15">
        <v>85227.15</v>
      </c>
      <c r="AD164" s="14">
        <v>487.5</v>
      </c>
      <c r="AE164" s="14">
        <v>522.27272727272725</v>
      </c>
      <c r="AF164" s="5">
        <v>5</v>
      </c>
      <c r="AG164" s="6">
        <v>1080</v>
      </c>
      <c r="AH164" s="4">
        <v>2370</v>
      </c>
      <c r="AI164" s="23">
        <v>3450</v>
      </c>
      <c r="AJ164" s="4">
        <v>870</v>
      </c>
      <c r="AK164" s="4">
        <v>840</v>
      </c>
      <c r="AL164" s="24">
        <v>1710</v>
      </c>
      <c r="AM164" s="7">
        <v>2.2153846153846155</v>
      </c>
      <c r="AN164" s="7">
        <v>4.8615384615384611</v>
      </c>
      <c r="AO164" s="8">
        <v>1.7846153846153847</v>
      </c>
      <c r="AP164" s="9">
        <v>1.7230769230769232</v>
      </c>
      <c r="AQ164" s="25">
        <v>10.584615384615386</v>
      </c>
      <c r="AR164" s="18">
        <v>2.0678851174934727</v>
      </c>
      <c r="AS164" s="7">
        <v>4.537859007832898</v>
      </c>
      <c r="AT164" s="8">
        <v>1.6657963446475197</v>
      </c>
      <c r="AU164" s="9">
        <v>1.6083550913838121</v>
      </c>
      <c r="AV164" s="10">
        <v>9.8798955613577029</v>
      </c>
      <c r="AW164" s="22">
        <f t="shared" si="2"/>
        <v>0.80216070222822422</v>
      </c>
      <c r="AX164" s="5">
        <f>IF(OR(AND(Tabela1[[#This Row],[GRUPO | ITEM]]="PALHETAS",MID(Tabela1[[#This Row],[ITEM]],1,5)&lt;&gt;"YN-PC"),AND(Tabela1[[#This Row],[GRUPO | ITEM]]="PALHETAS",MID(Tabela1[[#This Row],[ITEM]],1,5)&lt;&gt;"YN-PF"))=TRUE,0,
IF(
ROUNDUP(
IF(
IF(D164="A",13-SUM(AM164:AP164),IF(D164="B",11-SUM(AM164:AP164),IF(D164="C",7-SUM(AM164:AP164))))
&lt;0,0,
IF(D164="A",13-SUM(AM164:AP164),IF(D164="B",11-SUM(AM164:AP164),IF(D164="C",7-SUM(AM164:AP164)))))
*AD164/C164,0)
*C164
=0,0,
ROUNDUP(
IF(
IF(D164="A",13-SUM(AM164:AP164),IF(D164="B",11-SUM(AM164:AP164),IF(D164="C",7-SUM(AM164:AP164))))
&lt;0,0,
IF(D164="A",13-SUM(AM164:AP164),IF(D164="B",11-SUM(AM164:AP164),IF(D164="C",7-SUM(AM164:AP164)))))
*AD164/C164,0)
*C164)
)</f>
        <v>210</v>
      </c>
      <c r="AY164" s="4">
        <f>IF(OR(AND(Tabela1[[#This Row],[GRUPO | ITEM]]="PALHETAS",MID(Tabela1[[#This Row],[ITEM]],1,5)&lt;&gt;"YN-PC"),AND(Tabela1[[#This Row],[GRUPO | ITEM]]="PALHETAS",MID(Tabela1[[#This Row],[ITEM]],1,5)&lt;&gt;"YN-PF"))=TRUE,0,
IF(
ROUNDUP(
IF(
IF(D164="A",13-SUM(AR164:AU164),IF(D164="B",11-SUM(AR164:AU164),IF(D164="C",7-SUM(AR164:AU164))))
&lt;0,0,
IF(D164="A",13-SUM(AR164:AU164),IF(D164="B",11-SUM(AR164:AU164),IF(D164="C",7-SUM(AR164:AU164)))))
*AE164/C164,0)
*C164
=0,0,
ROUNDUP(
IF(
IF(D164="A",13-SUM(AR164:AU164),IF(D164="B",11-SUM(AR164:AU164),IF(D164="C",7-SUM(AR164:AU164))))
&lt;0,0,
IF(D164="A",13-SUM(AR164:AU164),IF(D164="B",11-SUM(AR164:AU164),IF(D164="C",7-SUM(AR164:AU164)))))
*AE164/C164,0)
*C164)
)</f>
        <v>585</v>
      </c>
      <c r="AZ1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+IFERROR(BA164*C164,0),
IFERROR(AVERAGEIF(Tabela1[[#This Row],[COMPRA PADRÃO]:[COMPRA &gt;30%]],"&gt;"&amp;0,Tabela1[[#This Row],[COMPRA PADRÃO]:[COMPRA &gt;30%]]),
0))/Tabela1[[#This Row],[U/CX]],0)*Tabela1[[#This Row],[U/CX]]</f>
        <v>405</v>
      </c>
      <c r="BA164" s="19"/>
      <c r="BB164" s="19"/>
      <c r="BC164" s="5" t="s">
        <v>1436</v>
      </c>
      <c r="BD164" s="41">
        <v>22.075471698113208</v>
      </c>
      <c r="BE164" s="42">
        <v>3311.3207547169814</v>
      </c>
      <c r="BF164" s="42">
        <v>4370.9433962264156</v>
      </c>
      <c r="BG164" s="42">
        <v>5160</v>
      </c>
      <c r="BH164" s="43">
        <v>2520</v>
      </c>
    </row>
    <row r="165" spans="1:60" x14ac:dyDescent="0.2">
      <c r="A165" s="4" t="s">
        <v>102</v>
      </c>
      <c r="B165" s="4" t="s">
        <v>187</v>
      </c>
      <c r="C165" s="4">
        <v>200</v>
      </c>
      <c r="D165" s="4" t="s">
        <v>17</v>
      </c>
      <c r="E165" s="5">
        <v>200</v>
      </c>
      <c r="F165" s="4">
        <v>870</v>
      </c>
      <c r="G165" s="4">
        <v>470</v>
      </c>
      <c r="H165" s="4">
        <v>1070</v>
      </c>
      <c r="I165" s="4">
        <v>200</v>
      </c>
      <c r="J165" s="4">
        <v>150</v>
      </c>
      <c r="K165" s="4">
        <v>210</v>
      </c>
      <c r="L165" s="4">
        <v>892</v>
      </c>
      <c r="M165" s="4">
        <v>1030</v>
      </c>
      <c r="N165" s="4">
        <v>420</v>
      </c>
      <c r="O165" s="4">
        <v>1100</v>
      </c>
      <c r="P165" s="4">
        <v>150</v>
      </c>
      <c r="Q165" s="13">
        <v>0.35492457852706299</v>
      </c>
      <c r="R165" s="16">
        <v>1.543921916592724</v>
      </c>
      <c r="S165" s="16">
        <v>0.83407275953859805</v>
      </c>
      <c r="T165" s="16">
        <v>1.898846495119787</v>
      </c>
      <c r="U165" s="16">
        <v>0.35492457852706299</v>
      </c>
      <c r="V165" s="16">
        <v>0.26619343389529726</v>
      </c>
      <c r="W165" s="16">
        <v>0.37267080745341613</v>
      </c>
      <c r="X165" s="16">
        <v>1.5829636202307009</v>
      </c>
      <c r="Y165" s="16">
        <v>1.8278615794143744</v>
      </c>
      <c r="Z165" s="16">
        <v>0.74534161490683226</v>
      </c>
      <c r="AA165" s="16">
        <v>1.9520851818988465</v>
      </c>
      <c r="AB165" s="17">
        <v>0.26619343389529726</v>
      </c>
      <c r="AC165" s="15">
        <v>65228.7</v>
      </c>
      <c r="AD165" s="14">
        <v>563.5</v>
      </c>
      <c r="AE165" s="14">
        <v>646.20000000000005</v>
      </c>
      <c r="AF165" s="5">
        <v>5</v>
      </c>
      <c r="AG165" s="6">
        <v>1650</v>
      </c>
      <c r="AH165" s="4">
        <v>800</v>
      </c>
      <c r="AI165" s="23">
        <v>2450</v>
      </c>
      <c r="AJ165" s="4">
        <v>2000</v>
      </c>
      <c r="AK165" s="4">
        <v>2300</v>
      </c>
      <c r="AL165" s="24">
        <v>4300</v>
      </c>
      <c r="AM165" s="7">
        <v>2.9281277728482697</v>
      </c>
      <c r="AN165" s="7">
        <v>1.419698314108252</v>
      </c>
      <c r="AO165" s="8">
        <v>3.5492457852706298</v>
      </c>
      <c r="AP165" s="9">
        <v>4.0816326530612246</v>
      </c>
      <c r="AQ165" s="25">
        <v>11.978704525288375</v>
      </c>
      <c r="AR165" s="18">
        <v>2.55338904363974</v>
      </c>
      <c r="AS165" s="7">
        <v>1.2380068090374496</v>
      </c>
      <c r="AT165" s="8">
        <v>3.0950170225936242</v>
      </c>
      <c r="AU165" s="9">
        <v>3.5592695759826678</v>
      </c>
      <c r="AV165" s="10">
        <v>10.445682451253482</v>
      </c>
      <c r="AW165" s="22">
        <f t="shared" si="2"/>
        <v>0.6613209886748781</v>
      </c>
      <c r="AX165" s="5">
        <f>IF(OR(AND(Tabela1[[#This Row],[GRUPO | ITEM]]="PALHETAS",MID(Tabela1[[#This Row],[ITEM]],1,5)&lt;&gt;"YN-PC"),AND(Tabela1[[#This Row],[GRUPO | ITEM]]="PALHETAS",MID(Tabela1[[#This Row],[ITEM]],1,5)&lt;&gt;"YN-PF"))=TRUE,0,
IF(
ROUNDUP(
IF(
IF(D165="A",13-SUM(AM165:AP165),IF(D165="B",11-SUM(AM165:AP165),IF(D165="C",7-SUM(AM165:AP165))))
&lt;0,0,
IF(D165="A",13-SUM(AM165:AP165),IF(D165="B",11-SUM(AM165:AP165),IF(D165="C",7-SUM(AM165:AP165)))))
*AD165/C165,0)
*C165
=0,0,
ROUNDUP(
IF(
IF(D165="A",13-SUM(AM165:AP165),IF(D165="B",11-SUM(AM165:AP165),IF(D165="C",7-SUM(AM165:AP165))))
&lt;0,0,
IF(D165="A",13-SUM(AM165:AP165),IF(D165="B",11-SUM(AM165:AP165),IF(D165="C",7-SUM(AM165:AP165)))))
*AD165/C165,0)
*C165)
)</f>
        <v>0</v>
      </c>
      <c r="AY165" s="4">
        <f>IF(OR(AND(Tabela1[[#This Row],[GRUPO | ITEM]]="PALHETAS",MID(Tabela1[[#This Row],[ITEM]],1,5)&lt;&gt;"YN-PC"),AND(Tabela1[[#This Row],[GRUPO | ITEM]]="PALHETAS",MID(Tabela1[[#This Row],[ITEM]],1,5)&lt;&gt;"YN-PF"))=TRUE,0,
IF(
ROUNDUP(
IF(
IF(D165="A",13-SUM(AR165:AU165),IF(D165="B",11-SUM(AR165:AU165),IF(D165="C",7-SUM(AR165:AU165))))
&lt;0,0,
IF(D165="A",13-SUM(AR165:AU165),IF(D165="B",11-SUM(AR165:AU165),IF(D165="C",7-SUM(AR165:AU165)))))
*AE165/C165,0)
*C165
=0,0,
ROUNDUP(
IF(
IF(D165="A",13-SUM(AR165:AU165),IF(D165="B",11-SUM(AR165:AU165),IF(D165="C",7-SUM(AR165:AU165))))
&lt;0,0,
IF(D165="A",13-SUM(AR165:AU165),IF(D165="B",11-SUM(AR165:AU165),IF(D165="C",7-SUM(AR165:AU165)))))
*AE165/C165,0)
*C165)
)</f>
        <v>400</v>
      </c>
      <c r="AZ1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+IFERROR(BA165*C165,0),
IFERROR(AVERAGEIF(Tabela1[[#This Row],[COMPRA PADRÃO]:[COMPRA &gt;30%]],"&gt;"&amp;0,Tabela1[[#This Row],[COMPRA PADRÃO]:[COMPRA &gt;30%]]),
0))/Tabela1[[#This Row],[U/CX]],0)*Tabela1[[#This Row],[U/CX]]</f>
        <v>400</v>
      </c>
      <c r="BA165" s="33"/>
      <c r="BB165" s="33"/>
      <c r="BC165" s="44" t="s">
        <v>1436</v>
      </c>
      <c r="BD165" s="41">
        <v>25.516981132075472</v>
      </c>
      <c r="BE165" s="42">
        <v>3827.5471698113206</v>
      </c>
      <c r="BF165" s="42">
        <v>5052.3622641509437</v>
      </c>
      <c r="BG165" s="42">
        <v>6750</v>
      </c>
      <c r="BH165" s="43">
        <v>2200</v>
      </c>
    </row>
    <row r="166" spans="1:60" x14ac:dyDescent="0.2">
      <c r="A166" s="4" t="s">
        <v>35</v>
      </c>
      <c r="B166" s="4" t="s">
        <v>1084</v>
      </c>
      <c r="C166" s="4">
        <v>100</v>
      </c>
      <c r="D166" s="4" t="s">
        <v>83</v>
      </c>
      <c r="E166" s="5"/>
      <c r="F166" s="4"/>
      <c r="G166" s="4"/>
      <c r="H166" s="4"/>
      <c r="I166" s="4"/>
      <c r="J166" s="4"/>
      <c r="K166" s="4"/>
      <c r="L166" s="4"/>
      <c r="M166" s="4">
        <v>20</v>
      </c>
      <c r="N166" s="4">
        <v>70</v>
      </c>
      <c r="O166" s="4"/>
      <c r="P166" s="4">
        <v>10</v>
      </c>
      <c r="Q166" s="13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0.6</v>
      </c>
      <c r="Z166" s="16">
        <v>2.0999999999999996</v>
      </c>
      <c r="AA166" s="16">
        <v>0</v>
      </c>
      <c r="AB166" s="17">
        <v>0.3</v>
      </c>
      <c r="AC166" s="15">
        <v>5906.2</v>
      </c>
      <c r="AD166" s="14">
        <v>33.333333333333336</v>
      </c>
      <c r="AE166" s="14">
        <v>45</v>
      </c>
      <c r="AF166" s="5">
        <v>0</v>
      </c>
      <c r="AG166" s="6">
        <v>0</v>
      </c>
      <c r="AH166" s="4">
        <v>0</v>
      </c>
      <c r="AI166" s="23">
        <v>0</v>
      </c>
      <c r="AJ166" s="4">
        <v>0</v>
      </c>
      <c r="AK166" s="4">
        <v>0</v>
      </c>
      <c r="AL166" s="24">
        <v>0</v>
      </c>
      <c r="AM166" s="7">
        <v>0</v>
      </c>
      <c r="AN166" s="7">
        <v>0</v>
      </c>
      <c r="AO166" s="8">
        <v>0</v>
      </c>
      <c r="AP166" s="9">
        <v>0</v>
      </c>
      <c r="AQ166" s="25">
        <v>0</v>
      </c>
      <c r="AR166" s="18">
        <v>0</v>
      </c>
      <c r="AS166" s="7">
        <v>0</v>
      </c>
      <c r="AT166" s="8">
        <v>0</v>
      </c>
      <c r="AU166" s="9">
        <v>0</v>
      </c>
      <c r="AV166" s="10">
        <v>0</v>
      </c>
      <c r="AW166" s="22">
        <f t="shared" si="2"/>
        <v>10.212765957446807</v>
      </c>
      <c r="AX166" s="5">
        <f>IF(OR(AND(Tabela1[[#This Row],[GRUPO | ITEM]]="PALHETAS",MID(Tabela1[[#This Row],[ITEM]],1,5)&lt;&gt;"YN-PC"),AND(Tabela1[[#This Row],[GRUPO | ITEM]]="PALHETAS",MID(Tabela1[[#This Row],[ITEM]],1,5)&lt;&gt;"YN-PF"))=TRUE,0,
IF(
ROUNDUP(
IF(
IF(D166="A",13-SUM(AM166:AP166),IF(D166="B",11-SUM(AM166:AP166),IF(D166="C",7-SUM(AM166:AP166))))
&lt;0,0,
IF(D166="A",13-SUM(AM166:AP166),IF(D166="B",11-SUM(AM166:AP166),IF(D166="C",7-SUM(AM166:AP166)))))
*AD166/C166,0)
*C166
=0,0,
ROUNDUP(
IF(
IF(D166="A",13-SUM(AM166:AP166),IF(D166="B",11-SUM(AM166:AP166),IF(D166="C",7-SUM(AM166:AP166))))
&lt;0,0,
IF(D166="A",13-SUM(AM166:AP166),IF(D166="B",11-SUM(AM166:AP166),IF(D166="C",7-SUM(AM166:AP166)))))
*AD166/C166,0)
*C166)
)</f>
        <v>300</v>
      </c>
      <c r="AY166" s="4">
        <f>IF(OR(AND(Tabela1[[#This Row],[GRUPO | ITEM]]="PALHETAS",MID(Tabela1[[#This Row],[ITEM]],1,5)&lt;&gt;"YN-PC"),AND(Tabela1[[#This Row],[GRUPO | ITEM]]="PALHETAS",MID(Tabela1[[#This Row],[ITEM]],1,5)&lt;&gt;"YN-PF"))=TRUE,0,
IF(
ROUNDUP(
IF(
IF(D166="A",13-SUM(AR166:AU166),IF(D166="B",11-SUM(AR166:AU166),IF(D166="C",7-SUM(AR166:AU166))))
&lt;0,0,
IF(D166="A",13-SUM(AR166:AU166),IF(D166="B",11-SUM(AR166:AU166),IF(D166="C",7-SUM(AR166:AU166)))))
*AE166/C166,0)
*C166
=0,0,
ROUNDUP(
IF(
IF(D166="A",13-SUM(AR166:AU166),IF(D166="B",11-SUM(AR166:AU166),IF(D166="C",7-SUM(AR166:AU166))))
&lt;0,0,
IF(D166="A",13-SUM(AR166:AU166),IF(D166="B",11-SUM(AR166:AU166),IF(D166="C",7-SUM(AR166:AU166)))))
*AE166/C166,0)
*C166)
)</f>
        <v>400</v>
      </c>
      <c r="AZ1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+IFERROR(BA166*C166,0),
IFERROR(AVERAGEIF(Tabela1[[#This Row],[COMPRA PADRÃO]:[COMPRA &gt;30%]],"&gt;"&amp;0,Tabela1[[#This Row],[COMPRA PADRÃO]:[COMPRA &gt;30%]]),
0))/Tabela1[[#This Row],[U/CX]],0)*Tabela1[[#This Row],[U/CX]]</f>
        <v>400</v>
      </c>
      <c r="BA166" s="19"/>
      <c r="BB166" s="19"/>
      <c r="BC166" s="5" t="s">
        <v>1436</v>
      </c>
      <c r="BD166" s="41">
        <v>0.37735849056603776</v>
      </c>
      <c r="BE166" s="42">
        <v>56.603773584905667</v>
      </c>
      <c r="BF166" s="42">
        <v>24.905660377358494</v>
      </c>
      <c r="BG166" s="42">
        <v>0</v>
      </c>
      <c r="BH166" s="43">
        <v>100</v>
      </c>
    </row>
    <row r="167" spans="1:60" x14ac:dyDescent="0.2">
      <c r="A167" s="4" t="s">
        <v>35</v>
      </c>
      <c r="B167" s="4" t="s">
        <v>587</v>
      </c>
      <c r="C167" s="4">
        <v>200</v>
      </c>
      <c r="D167" s="4" t="s">
        <v>17</v>
      </c>
      <c r="E167" s="5">
        <v>150</v>
      </c>
      <c r="F167" s="4">
        <v>50</v>
      </c>
      <c r="G167" s="4">
        <v>135</v>
      </c>
      <c r="H167" s="4">
        <v>174</v>
      </c>
      <c r="I167" s="4">
        <v>152</v>
      </c>
      <c r="J167" s="4">
        <v>107</v>
      </c>
      <c r="K167" s="4">
        <v>13</v>
      </c>
      <c r="L167" s="4">
        <v>170</v>
      </c>
      <c r="M167" s="4">
        <v>75</v>
      </c>
      <c r="N167" s="4">
        <v>135</v>
      </c>
      <c r="O167" s="4">
        <v>210</v>
      </c>
      <c r="P167" s="4">
        <v>90</v>
      </c>
      <c r="Q167" s="13">
        <v>1.2320328542094456</v>
      </c>
      <c r="R167" s="16">
        <v>0.41067761806981518</v>
      </c>
      <c r="S167" s="16">
        <v>1.108829568788501</v>
      </c>
      <c r="T167" s="16">
        <v>1.429158110882957</v>
      </c>
      <c r="U167" s="16">
        <v>1.2484599589322383</v>
      </c>
      <c r="V167" s="16">
        <v>0.87885010266940455</v>
      </c>
      <c r="W167" s="16">
        <v>0.10677618069815195</v>
      </c>
      <c r="X167" s="16">
        <v>1.3963039014373717</v>
      </c>
      <c r="Y167" s="16">
        <v>0.61601642710472282</v>
      </c>
      <c r="Z167" s="16">
        <v>1.108829568788501</v>
      </c>
      <c r="AA167" s="16">
        <v>1.7248459958932238</v>
      </c>
      <c r="AB167" s="17">
        <v>0.73921971252566732</v>
      </c>
      <c r="AC167" s="15">
        <v>78303.759999999995</v>
      </c>
      <c r="AD167" s="14">
        <v>121.75</v>
      </c>
      <c r="AE167" s="14">
        <v>131.63636363636363</v>
      </c>
      <c r="AF167" s="5">
        <v>0</v>
      </c>
      <c r="AG167" s="6">
        <v>270</v>
      </c>
      <c r="AH167" s="4">
        <v>0</v>
      </c>
      <c r="AI167" s="23">
        <v>270</v>
      </c>
      <c r="AJ167" s="4">
        <v>0</v>
      </c>
      <c r="AK167" s="4">
        <v>800</v>
      </c>
      <c r="AL167" s="24">
        <v>800</v>
      </c>
      <c r="AM167" s="7">
        <v>2.2176591375770021</v>
      </c>
      <c r="AN167" s="7">
        <v>0</v>
      </c>
      <c r="AO167" s="8">
        <v>0</v>
      </c>
      <c r="AP167" s="9">
        <v>6.5708418891170428</v>
      </c>
      <c r="AQ167" s="25">
        <v>8.7885010266940444</v>
      </c>
      <c r="AR167" s="18">
        <v>2.0511049723756907</v>
      </c>
      <c r="AS167" s="7">
        <v>0</v>
      </c>
      <c r="AT167" s="8">
        <v>0</v>
      </c>
      <c r="AU167" s="9">
        <v>6.0773480662983435</v>
      </c>
      <c r="AV167" s="10">
        <v>8.128453038674035</v>
      </c>
      <c r="AW167" s="22">
        <f t="shared" si="2"/>
        <v>3.1572338326307294</v>
      </c>
      <c r="AX167" s="5">
        <f>IF(OR(AND(Tabela1[[#This Row],[GRUPO | ITEM]]="PALHETAS",MID(Tabela1[[#This Row],[ITEM]],1,5)&lt;&gt;"YN-PC"),AND(Tabela1[[#This Row],[GRUPO | ITEM]]="PALHETAS",MID(Tabela1[[#This Row],[ITEM]],1,5)&lt;&gt;"YN-PF"))=TRUE,0,
IF(
ROUNDUP(
IF(
IF(D167="A",13-SUM(AM167:AP167),IF(D167="B",11-SUM(AM167:AP167),IF(D167="C",7-SUM(AM167:AP167))))
&lt;0,0,
IF(D167="A",13-SUM(AM167:AP167),IF(D167="B",11-SUM(AM167:AP167),IF(D167="C",7-SUM(AM167:AP167)))))
*AD167/C167,0)
*C167
=0,0,
ROUNDUP(
IF(
IF(D167="A",13-SUM(AM167:AP167),IF(D167="B",11-SUM(AM167:AP167),IF(D167="C",7-SUM(AM167:AP167))))
&lt;0,0,
IF(D167="A",13-SUM(AM167:AP167),IF(D167="B",11-SUM(AM167:AP167),IF(D167="C",7-SUM(AM167:AP167)))))
*AD167/C167,0)
*C167)
)</f>
        <v>400</v>
      </c>
      <c r="AY167" s="4">
        <f>IF(OR(AND(Tabela1[[#This Row],[GRUPO | ITEM]]="PALHETAS",MID(Tabela1[[#This Row],[ITEM]],1,5)&lt;&gt;"YN-PC"),AND(Tabela1[[#This Row],[GRUPO | ITEM]]="PALHETAS",MID(Tabela1[[#This Row],[ITEM]],1,5)&lt;&gt;"YN-PF"))=TRUE,0,
IF(
ROUNDUP(
IF(
IF(D167="A",13-SUM(AR167:AU167),IF(D167="B",11-SUM(AR167:AU167),IF(D167="C",7-SUM(AR167:AU167))))
&lt;0,0,
IF(D167="A",13-SUM(AR167:AU167),IF(D167="B",11-SUM(AR167:AU167),IF(D167="C",7-SUM(AR167:AU167)))))
*AE167/C167,0)
*C167
=0,0,
ROUNDUP(
IF(
IF(D167="A",13-SUM(AR167:AU167),IF(D167="B",11-SUM(AR167:AU167),IF(D167="C",7-SUM(AR167:AU167))))
&lt;0,0,
IF(D167="A",13-SUM(AR167:AU167),IF(D167="B",11-SUM(AR167:AU167),IF(D167="C",7-SUM(AR167:AU167)))))
*AE167/C167,0)
*C167)
)</f>
        <v>400</v>
      </c>
      <c r="AZ1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+IFERROR(BA167*C167,0),
IFERROR(AVERAGEIF(Tabela1[[#This Row],[COMPRA PADRÃO]:[COMPRA &gt;30%]],"&gt;"&amp;0,Tabela1[[#This Row],[COMPRA PADRÃO]:[COMPRA &gt;30%]]),
0))/Tabela1[[#This Row],[U/CX]],0)*Tabela1[[#This Row],[U/CX]]</f>
        <v>400</v>
      </c>
      <c r="BA167" s="19"/>
      <c r="BB167" s="19"/>
      <c r="BC167" s="5" t="s">
        <v>1436</v>
      </c>
      <c r="BD167" s="41">
        <v>5.5132075471698112</v>
      </c>
      <c r="BE167" s="42">
        <v>826.98113207547169</v>
      </c>
      <c r="BF167" s="42">
        <v>1091.6150943396226</v>
      </c>
      <c r="BG167" s="42">
        <v>1070</v>
      </c>
      <c r="BH167" s="43">
        <v>800</v>
      </c>
    </row>
    <row r="168" spans="1:60" x14ac:dyDescent="0.2">
      <c r="A168" s="4" t="s">
        <v>15</v>
      </c>
      <c r="B168" s="4" t="s">
        <v>635</v>
      </c>
      <c r="C168" s="4">
        <v>50</v>
      </c>
      <c r="D168" s="4" t="s">
        <v>17</v>
      </c>
      <c r="E168" s="5">
        <v>725</v>
      </c>
      <c r="F168" s="4">
        <v>1550</v>
      </c>
      <c r="G168" s="4">
        <v>650</v>
      </c>
      <c r="H168" s="4">
        <v>750</v>
      </c>
      <c r="I168" s="4">
        <v>850</v>
      </c>
      <c r="J168" s="4">
        <v>550</v>
      </c>
      <c r="K168" s="4">
        <v>150</v>
      </c>
      <c r="L168" s="4">
        <v>1150</v>
      </c>
      <c r="M168" s="4">
        <v>250</v>
      </c>
      <c r="N168" s="4">
        <v>450</v>
      </c>
      <c r="O168" s="4">
        <v>500</v>
      </c>
      <c r="P168" s="4">
        <v>650</v>
      </c>
      <c r="Q168" s="13">
        <v>1.0577507598784195</v>
      </c>
      <c r="R168" s="16">
        <v>2.2613981762917934</v>
      </c>
      <c r="S168" s="16">
        <v>0.94832826747720367</v>
      </c>
      <c r="T168" s="16">
        <v>1.0942249240121582</v>
      </c>
      <c r="U168" s="16">
        <v>1.2401215805471126</v>
      </c>
      <c r="V168" s="16">
        <v>0.80243161094224924</v>
      </c>
      <c r="W168" s="16">
        <v>0.21884498480243161</v>
      </c>
      <c r="X168" s="16">
        <v>1.6778115501519757</v>
      </c>
      <c r="Y168" s="16">
        <v>0.36474164133738601</v>
      </c>
      <c r="Z168" s="16">
        <v>0.65653495440729492</v>
      </c>
      <c r="AA168" s="16">
        <v>0.72948328267477203</v>
      </c>
      <c r="AB168" s="17">
        <v>0.94832826747720367</v>
      </c>
      <c r="AC168" s="15">
        <v>78655</v>
      </c>
      <c r="AD168" s="14">
        <v>685.41666666666663</v>
      </c>
      <c r="AE168" s="14">
        <v>734.09090909090912</v>
      </c>
      <c r="AF168" s="5">
        <v>2</v>
      </c>
      <c r="AG168" s="6">
        <v>1416</v>
      </c>
      <c r="AH168" s="4">
        <v>650</v>
      </c>
      <c r="AI168" s="23">
        <v>2066</v>
      </c>
      <c r="AJ168" s="4">
        <v>5450</v>
      </c>
      <c r="AK168" s="4">
        <v>200</v>
      </c>
      <c r="AL168" s="24">
        <v>5650</v>
      </c>
      <c r="AM168" s="7">
        <v>2.0658966565349544</v>
      </c>
      <c r="AN168" s="7">
        <v>0.94832826747720367</v>
      </c>
      <c r="AO168" s="8">
        <v>7.9513677811550156</v>
      </c>
      <c r="AP168" s="9">
        <v>0.29179331306990886</v>
      </c>
      <c r="AQ168" s="25">
        <v>11.257386018237082</v>
      </c>
      <c r="AR168" s="18">
        <v>1.9289164086687305</v>
      </c>
      <c r="AS168" s="7">
        <v>0.88544891640866874</v>
      </c>
      <c r="AT168" s="8">
        <v>7.4241486068111451</v>
      </c>
      <c r="AU168" s="9">
        <v>0.27244582043343651</v>
      </c>
      <c r="AV168" s="10">
        <v>10.51095975232198</v>
      </c>
      <c r="AW168" s="22">
        <f t="shared" si="2"/>
        <v>0.56357571714476318</v>
      </c>
      <c r="AX168" s="5">
        <f>IF(OR(AND(Tabela1[[#This Row],[GRUPO | ITEM]]="PALHETAS",MID(Tabela1[[#This Row],[ITEM]],1,5)&lt;&gt;"YN-PC"),AND(Tabela1[[#This Row],[GRUPO | ITEM]]="PALHETAS",MID(Tabela1[[#This Row],[ITEM]],1,5)&lt;&gt;"YN-PF"))=TRUE,0,
IF(
ROUNDUP(
IF(
IF(D168="A",13-SUM(AM168:AP168),IF(D168="B",11-SUM(AM168:AP168),IF(D168="C",7-SUM(AM168:AP168))))
&lt;0,0,
IF(D168="A",13-SUM(AM168:AP168),IF(D168="B",11-SUM(AM168:AP168),IF(D168="C",7-SUM(AM168:AP168)))))
*AD168/C168,0)
*C168
=0,0,
ROUNDUP(
IF(
IF(D168="A",13-SUM(AM168:AP168),IF(D168="B",11-SUM(AM168:AP168),IF(D168="C",7-SUM(AM168:AP168))))
&lt;0,0,
IF(D168="A",13-SUM(AM168:AP168),IF(D168="B",11-SUM(AM168:AP168),IF(D168="C",7-SUM(AM168:AP168)))))
*AD168/C168,0)
*C168)
)</f>
        <v>0</v>
      </c>
      <c r="AY168" s="4">
        <f>IF(OR(AND(Tabela1[[#This Row],[GRUPO | ITEM]]="PALHETAS",MID(Tabela1[[#This Row],[ITEM]],1,5)&lt;&gt;"YN-PC"),AND(Tabela1[[#This Row],[GRUPO | ITEM]]="PALHETAS",MID(Tabela1[[#This Row],[ITEM]],1,5)&lt;&gt;"YN-PF"))=TRUE,0,
IF(
ROUNDUP(
IF(
IF(D168="A",13-SUM(AR168:AU168),IF(D168="B",11-SUM(AR168:AU168),IF(D168="C",7-SUM(AR168:AU168))))
&lt;0,0,
IF(D168="A",13-SUM(AR168:AU168),IF(D168="B",11-SUM(AR168:AU168),IF(D168="C",7-SUM(AR168:AU168)))))
*AE168/C168,0)
*C168
=0,0,
ROUNDUP(
IF(
IF(D168="A",13-SUM(AR168:AU168),IF(D168="B",11-SUM(AR168:AU168),IF(D168="C",7-SUM(AR168:AU168))))
&lt;0,0,
IF(D168="A",13-SUM(AR168:AU168),IF(D168="B",11-SUM(AR168:AU168),IF(D168="C",7-SUM(AR168:AU168)))))
*AE168/C168,0)
*C168)
)</f>
        <v>400</v>
      </c>
      <c r="AZ1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+IFERROR(BA168*C168,0),
IFERROR(AVERAGEIF(Tabela1[[#This Row],[COMPRA PADRÃO]:[COMPRA &gt;30%]],"&gt;"&amp;0,Tabela1[[#This Row],[COMPRA PADRÃO]:[COMPRA &gt;30%]]),
0))/Tabela1[[#This Row],[U/CX]],0)*Tabela1[[#This Row],[U/CX]]</f>
        <v>400</v>
      </c>
      <c r="BA168" s="19"/>
      <c r="BB168" s="19"/>
      <c r="BC168" s="5" t="s">
        <v>1436</v>
      </c>
      <c r="BD168" s="41">
        <v>31.037735849056602</v>
      </c>
      <c r="BE168" s="42">
        <v>4655.6603773584902</v>
      </c>
      <c r="BF168" s="42">
        <v>6145.4716981132069</v>
      </c>
      <c r="BG168" s="42">
        <v>7716</v>
      </c>
      <c r="BH168" s="43">
        <v>3100</v>
      </c>
    </row>
    <row r="169" spans="1:60" x14ac:dyDescent="0.2">
      <c r="A169" s="4" t="s">
        <v>40</v>
      </c>
      <c r="B169" s="4" t="s">
        <v>1270</v>
      </c>
      <c r="C169" s="4">
        <v>100</v>
      </c>
      <c r="D169" s="4" t="s">
        <v>83</v>
      </c>
      <c r="E169" s="5">
        <v>10</v>
      </c>
      <c r="F169" s="4">
        <v>30</v>
      </c>
      <c r="G169" s="4">
        <v>15</v>
      </c>
      <c r="H169" s="4">
        <v>100</v>
      </c>
      <c r="I169" s="4"/>
      <c r="J169" s="4"/>
      <c r="K169" s="4"/>
      <c r="L169" s="4"/>
      <c r="M169" s="4"/>
      <c r="N169" s="4"/>
      <c r="O169" s="4"/>
      <c r="P169" s="4"/>
      <c r="Q169" s="13">
        <v>0.25806451612903225</v>
      </c>
      <c r="R169" s="16">
        <v>0.77419354838709675</v>
      </c>
      <c r="S169" s="16">
        <v>0.38709677419354838</v>
      </c>
      <c r="T169" s="16">
        <v>2.5806451612903225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7">
        <v>0</v>
      </c>
      <c r="AC169" s="15">
        <v>7396.65</v>
      </c>
      <c r="AD169" s="14">
        <v>38.75</v>
      </c>
      <c r="AE169" s="14">
        <v>48.333333333333336</v>
      </c>
      <c r="AF169" s="5">
        <v>0</v>
      </c>
      <c r="AG169" s="6">
        <v>0</v>
      </c>
      <c r="AH169" s="4">
        <v>0</v>
      </c>
      <c r="AI169" s="23">
        <v>0</v>
      </c>
      <c r="AJ169" s="4">
        <v>0</v>
      </c>
      <c r="AK169" s="4">
        <v>0</v>
      </c>
      <c r="AL169" s="24">
        <v>0</v>
      </c>
      <c r="AM169" s="7">
        <v>0</v>
      </c>
      <c r="AN169" s="7">
        <v>0</v>
      </c>
      <c r="AO169" s="8">
        <v>0</v>
      </c>
      <c r="AP169" s="9">
        <v>0</v>
      </c>
      <c r="AQ169" s="25">
        <v>0</v>
      </c>
      <c r="AR169" s="18">
        <v>0</v>
      </c>
      <c r="AS169" s="7">
        <v>0</v>
      </c>
      <c r="AT169" s="8">
        <v>0</v>
      </c>
      <c r="AU169" s="9">
        <v>0</v>
      </c>
      <c r="AV169" s="10">
        <v>0</v>
      </c>
      <c r="AW169" s="22">
        <f t="shared" si="2"/>
        <v>9.1866028708133953</v>
      </c>
      <c r="AX169" s="5">
        <f>IF(OR(AND(Tabela1[[#This Row],[GRUPO | ITEM]]="PALHETAS",MID(Tabela1[[#This Row],[ITEM]],1,5)&lt;&gt;"YN-PC"),AND(Tabela1[[#This Row],[GRUPO | ITEM]]="PALHETAS",MID(Tabela1[[#This Row],[ITEM]],1,5)&lt;&gt;"YN-PF"))=TRUE,0,
IF(
ROUNDUP(
IF(
IF(D169="A",13-SUM(AM169:AP169),IF(D169="B",11-SUM(AM169:AP169),IF(D169="C",7-SUM(AM169:AP169))))
&lt;0,0,
IF(D169="A",13-SUM(AM169:AP169),IF(D169="B",11-SUM(AM169:AP169),IF(D169="C",7-SUM(AM169:AP169)))))
*AD169/C169,0)
*C169
=0,0,
ROUNDUP(
IF(
IF(D169="A",13-SUM(AM169:AP169),IF(D169="B",11-SUM(AM169:AP169),IF(D169="C",7-SUM(AM169:AP169))))
&lt;0,0,
IF(D169="A",13-SUM(AM169:AP169),IF(D169="B",11-SUM(AM169:AP169),IF(D169="C",7-SUM(AM169:AP169)))))
*AD169/C169,0)
*C169)
)</f>
        <v>300</v>
      </c>
      <c r="AY169" s="4">
        <f>IF(OR(AND(Tabela1[[#This Row],[GRUPO | ITEM]]="PALHETAS",MID(Tabela1[[#This Row],[ITEM]],1,5)&lt;&gt;"YN-PC"),AND(Tabela1[[#This Row],[GRUPO | ITEM]]="PALHETAS",MID(Tabela1[[#This Row],[ITEM]],1,5)&lt;&gt;"YN-PF"))=TRUE,0,
IF(
ROUNDUP(
IF(
IF(D169="A",13-SUM(AR169:AU169),IF(D169="B",11-SUM(AR169:AU169),IF(D169="C",7-SUM(AR169:AU169))))
&lt;0,0,
IF(D169="A",13-SUM(AR169:AU169),IF(D169="B",11-SUM(AR169:AU169),IF(D169="C",7-SUM(AR169:AU169)))))
*AE169/C169,0)
*C169
=0,0,
ROUNDUP(
IF(
IF(D169="A",13-SUM(AR169:AU169),IF(D169="B",11-SUM(AR169:AU169),IF(D169="C",7-SUM(AR169:AU169))))
&lt;0,0,
IF(D169="A",13-SUM(AR169:AU169),IF(D169="B",11-SUM(AR169:AU169),IF(D169="C",7-SUM(AR169:AU169)))))
*AE169/C169,0)
*C169)
)</f>
        <v>400</v>
      </c>
      <c r="AZ1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+IFERROR(BA169*C169,0),
IFERROR(AVERAGEIF(Tabela1[[#This Row],[COMPRA PADRÃO]:[COMPRA &gt;30%]],"&gt;"&amp;0,Tabela1[[#This Row],[COMPRA PADRÃO]:[COMPRA &gt;30%]]),
0))/Tabela1[[#This Row],[U/CX]],0)*Tabela1[[#This Row],[U/CX]]</f>
        <v>400</v>
      </c>
      <c r="BA169" s="19"/>
      <c r="BB169" s="19"/>
      <c r="BC169" s="5" t="s">
        <v>1436</v>
      </c>
      <c r="BD169" s="41">
        <v>0.58490566037735847</v>
      </c>
      <c r="BE169" s="42">
        <v>87.735849056603769</v>
      </c>
      <c r="BF169" s="42">
        <v>38.60377358490566</v>
      </c>
      <c r="BG169" s="42">
        <v>0</v>
      </c>
      <c r="BH169" s="43">
        <v>100</v>
      </c>
    </row>
    <row r="170" spans="1:60" x14ac:dyDescent="0.2">
      <c r="A170" s="4" t="s">
        <v>40</v>
      </c>
      <c r="B170" s="4" t="s">
        <v>132</v>
      </c>
      <c r="C170" s="4">
        <v>200</v>
      </c>
      <c r="D170" s="4" t="s">
        <v>20</v>
      </c>
      <c r="E170" s="5">
        <v>5450</v>
      </c>
      <c r="F170" s="4">
        <v>10000</v>
      </c>
      <c r="G170" s="4">
        <v>6300</v>
      </c>
      <c r="H170" s="4">
        <v>7350</v>
      </c>
      <c r="I170" s="4">
        <v>9050</v>
      </c>
      <c r="J170" s="4">
        <v>8350</v>
      </c>
      <c r="K170" s="4">
        <v>1950</v>
      </c>
      <c r="L170" s="4">
        <v>8100</v>
      </c>
      <c r="M170" s="4">
        <v>8950</v>
      </c>
      <c r="N170" s="4">
        <v>7400</v>
      </c>
      <c r="O170" s="4">
        <v>4300</v>
      </c>
      <c r="P170" s="4">
        <v>5600</v>
      </c>
      <c r="Q170" s="13">
        <v>0.78985507246376807</v>
      </c>
      <c r="R170" s="16">
        <v>1.4492753623188406</v>
      </c>
      <c r="S170" s="16">
        <v>0.91304347826086951</v>
      </c>
      <c r="T170" s="16">
        <v>1.0652173913043479</v>
      </c>
      <c r="U170" s="16">
        <v>1.3115942028985508</v>
      </c>
      <c r="V170" s="16">
        <v>1.2101449275362319</v>
      </c>
      <c r="W170" s="16">
        <v>0.28260869565217389</v>
      </c>
      <c r="X170" s="16">
        <v>1.173913043478261</v>
      </c>
      <c r="Y170" s="16">
        <v>1.2971014492753623</v>
      </c>
      <c r="Z170" s="16">
        <v>1.0724637681159421</v>
      </c>
      <c r="AA170" s="16">
        <v>0.62318840579710144</v>
      </c>
      <c r="AB170" s="17">
        <v>0.81159420289855078</v>
      </c>
      <c r="AC170" s="15">
        <v>129720.5</v>
      </c>
      <c r="AD170" s="14">
        <v>6900</v>
      </c>
      <c r="AE170" s="14">
        <v>7350</v>
      </c>
      <c r="AF170" s="5">
        <v>2910</v>
      </c>
      <c r="AG170" s="6">
        <v>70259</v>
      </c>
      <c r="AH170" s="4">
        <v>0</v>
      </c>
      <c r="AI170" s="23">
        <v>70259</v>
      </c>
      <c r="AJ170" s="4">
        <v>25000</v>
      </c>
      <c r="AK170" s="4">
        <v>0</v>
      </c>
      <c r="AL170" s="24">
        <v>25000</v>
      </c>
      <c r="AM170" s="7">
        <v>10.182463768115943</v>
      </c>
      <c r="AN170" s="7">
        <v>0</v>
      </c>
      <c r="AO170" s="8">
        <v>3.6231884057971016</v>
      </c>
      <c r="AP170" s="9">
        <v>0</v>
      </c>
      <c r="AQ170" s="25">
        <v>13.805652173913044</v>
      </c>
      <c r="AR170" s="18">
        <v>9.5590476190476199</v>
      </c>
      <c r="AS170" s="7">
        <v>0</v>
      </c>
      <c r="AT170" s="8">
        <v>3.4013605442176869</v>
      </c>
      <c r="AU170" s="9">
        <v>0</v>
      </c>
      <c r="AV170" s="10">
        <v>12.960408163265306</v>
      </c>
      <c r="AW170" s="22">
        <f t="shared" si="2"/>
        <v>5.6140350877192984E-2</v>
      </c>
      <c r="AX170" s="5">
        <f>IF(OR(AND(Tabela1[[#This Row],[GRUPO | ITEM]]="PALHETAS",MID(Tabela1[[#This Row],[ITEM]],1,5)&lt;&gt;"YN-PC"),AND(Tabela1[[#This Row],[GRUPO | ITEM]]="PALHETAS",MID(Tabela1[[#This Row],[ITEM]],1,5)&lt;&gt;"YN-PF"))=TRUE,0,
IF(
ROUNDUP(
IF(
IF(D170="A",13-SUM(AM170:AP170),IF(D170="B",11-SUM(AM170:AP170),IF(D170="C",7-SUM(AM170:AP170))))
&lt;0,0,
IF(D170="A",13-SUM(AM170:AP170),IF(D170="B",11-SUM(AM170:AP170),IF(D170="C",7-SUM(AM170:AP170)))))
*AD170/C170,0)
*C170
=0,0,
ROUNDUP(
IF(
IF(D170="A",13-SUM(AM170:AP170),IF(D170="B",11-SUM(AM170:AP170),IF(D170="C",7-SUM(AM170:AP170))))
&lt;0,0,
IF(D170="A",13-SUM(AM170:AP170),IF(D170="B",11-SUM(AM170:AP170),IF(D170="C",7-SUM(AM170:AP170)))))
*AD170/C170,0)
*C170)
)</f>
        <v>0</v>
      </c>
      <c r="AY170" s="4">
        <f>IF(OR(AND(Tabela1[[#This Row],[GRUPO | ITEM]]="PALHETAS",MID(Tabela1[[#This Row],[ITEM]],1,5)&lt;&gt;"YN-PC"),AND(Tabela1[[#This Row],[GRUPO | ITEM]]="PALHETAS",MID(Tabela1[[#This Row],[ITEM]],1,5)&lt;&gt;"YN-PF"))=TRUE,0,
IF(
ROUNDUP(
IF(
IF(D170="A",13-SUM(AR170:AU170),IF(D170="B",11-SUM(AR170:AU170),IF(D170="C",7-SUM(AR170:AU170))))
&lt;0,0,
IF(D170="A",13-SUM(AR170:AU170),IF(D170="B",11-SUM(AR170:AU170),IF(D170="C",7-SUM(AR170:AU170)))))
*AE170/C170,0)
*C170
=0,0,
ROUNDUP(
IF(
IF(D170="A",13-SUM(AR170:AU170),IF(D170="B",11-SUM(AR170:AU170),IF(D170="C",7-SUM(AR170:AU170))))
&lt;0,0,
IF(D170="A",13-SUM(AR170:AU170),IF(D170="B",11-SUM(AR170:AU170),IF(D170="C",7-SUM(AR170:AU170)))))
*AE170/C170,0)
*C170)
)</f>
        <v>400</v>
      </c>
      <c r="AZ1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+IFERROR(BA170*C170,0),
IFERROR(AVERAGEIF(Tabela1[[#This Row],[COMPRA PADRÃO]:[COMPRA &gt;30%]],"&gt;"&amp;0,Tabela1[[#This Row],[COMPRA PADRÃO]:[COMPRA &gt;30%]]),
0))/Tabela1[[#This Row],[U/CX]],0)*Tabela1[[#This Row],[U/CX]]</f>
        <v>400</v>
      </c>
      <c r="BA170" s="19"/>
      <c r="BB170" s="19"/>
      <c r="BC170" s="5" t="s">
        <v>1436</v>
      </c>
      <c r="BD170" s="41">
        <v>312.45283018867923</v>
      </c>
      <c r="BE170" s="42">
        <v>46867.924528301883</v>
      </c>
      <c r="BF170" s="42">
        <v>89361.509433962259</v>
      </c>
      <c r="BG170" s="42">
        <v>95259</v>
      </c>
      <c r="BH170" s="43">
        <v>41000</v>
      </c>
    </row>
    <row r="171" spans="1:60" x14ac:dyDescent="0.2">
      <c r="A171" s="4" t="s">
        <v>199</v>
      </c>
      <c r="B171" s="4" t="s">
        <v>337</v>
      </c>
      <c r="C171" s="4">
        <v>15</v>
      </c>
      <c r="D171" s="4" t="s">
        <v>17</v>
      </c>
      <c r="E171" s="5">
        <v>255</v>
      </c>
      <c r="F171" s="4">
        <v>435</v>
      </c>
      <c r="G171" s="4">
        <v>465</v>
      </c>
      <c r="H171" s="4">
        <v>435</v>
      </c>
      <c r="I171" s="4">
        <v>435</v>
      </c>
      <c r="J171" s="4">
        <v>345</v>
      </c>
      <c r="K171" s="4">
        <v>135</v>
      </c>
      <c r="L171" s="4">
        <v>330</v>
      </c>
      <c r="M171" s="4">
        <v>120</v>
      </c>
      <c r="N171" s="4">
        <v>165</v>
      </c>
      <c r="O171" s="4">
        <v>195</v>
      </c>
      <c r="P171" s="4">
        <v>330</v>
      </c>
      <c r="Q171" s="13">
        <v>0.83950617283950613</v>
      </c>
      <c r="R171" s="16">
        <v>1.4320987654320987</v>
      </c>
      <c r="S171" s="16">
        <v>1.5308641975308641</v>
      </c>
      <c r="T171" s="16">
        <v>1.4320987654320987</v>
      </c>
      <c r="U171" s="16">
        <v>1.4320987654320987</v>
      </c>
      <c r="V171" s="16">
        <v>1.1358024691358024</v>
      </c>
      <c r="W171" s="16">
        <v>0.44444444444444442</v>
      </c>
      <c r="X171" s="16">
        <v>1.0864197530864197</v>
      </c>
      <c r="Y171" s="16">
        <v>0.39506172839506171</v>
      </c>
      <c r="Z171" s="16">
        <v>0.54320987654320985</v>
      </c>
      <c r="AA171" s="16">
        <v>0.64197530864197527</v>
      </c>
      <c r="AB171" s="17">
        <v>1.0864197530864197</v>
      </c>
      <c r="AC171" s="15">
        <v>53322.45</v>
      </c>
      <c r="AD171" s="14">
        <v>303.75</v>
      </c>
      <c r="AE171" s="14">
        <v>303.75</v>
      </c>
      <c r="AF171" s="5">
        <v>2</v>
      </c>
      <c r="AG171" s="6">
        <v>1193</v>
      </c>
      <c r="AH171" s="4">
        <v>1305</v>
      </c>
      <c r="AI171" s="23">
        <v>2498</v>
      </c>
      <c r="AJ171" s="4">
        <v>420</v>
      </c>
      <c r="AK171" s="4">
        <v>45</v>
      </c>
      <c r="AL171" s="24">
        <v>465</v>
      </c>
      <c r="AM171" s="7">
        <v>3.9275720164609051</v>
      </c>
      <c r="AN171" s="7">
        <v>4.2962962962962967</v>
      </c>
      <c r="AO171" s="8">
        <v>1.382716049382716</v>
      </c>
      <c r="AP171" s="9">
        <v>0.14814814814814814</v>
      </c>
      <c r="AQ171" s="25">
        <v>9.7547325102880649</v>
      </c>
      <c r="AR171" s="18">
        <v>3.9275720164609051</v>
      </c>
      <c r="AS171" s="7">
        <v>4.2962962962962967</v>
      </c>
      <c r="AT171" s="8">
        <v>1.382716049382716</v>
      </c>
      <c r="AU171" s="9">
        <v>0.14814814814814814</v>
      </c>
      <c r="AV171" s="10">
        <v>9.7547325102880649</v>
      </c>
      <c r="AW171" s="22">
        <f t="shared" si="2"/>
        <v>1.2839506172839505</v>
      </c>
      <c r="AX171" s="5">
        <f>IF(OR(AND(Tabela1[[#This Row],[GRUPO | ITEM]]="PALHETAS",MID(Tabela1[[#This Row],[ITEM]],1,5)&lt;&gt;"YN-PC"),AND(Tabela1[[#This Row],[GRUPO | ITEM]]="PALHETAS",MID(Tabela1[[#This Row],[ITEM]],1,5)&lt;&gt;"YN-PF"))=TRUE,0,
IF(
ROUNDUP(
IF(
IF(D171="A",13-SUM(AM171:AP171),IF(D171="B",11-SUM(AM171:AP171),IF(D171="C",7-SUM(AM171:AP171))))
&lt;0,0,
IF(D171="A",13-SUM(AM171:AP171),IF(D171="B",11-SUM(AM171:AP171),IF(D171="C",7-SUM(AM171:AP171)))))
*AD171/C171,0)
*C171
=0,0,
ROUNDUP(
IF(
IF(D171="A",13-SUM(AM171:AP171),IF(D171="B",11-SUM(AM171:AP171),IF(D171="C",7-SUM(AM171:AP171))))
&lt;0,0,
IF(D171="A",13-SUM(AM171:AP171),IF(D171="B",11-SUM(AM171:AP171),IF(D171="C",7-SUM(AM171:AP171)))))
*AD171/C171,0)
*C171)
)</f>
        <v>390</v>
      </c>
      <c r="AY171" s="4">
        <f>IF(OR(AND(Tabela1[[#This Row],[GRUPO | ITEM]]="PALHETAS",MID(Tabela1[[#This Row],[ITEM]],1,5)&lt;&gt;"YN-PC"),AND(Tabela1[[#This Row],[GRUPO | ITEM]]="PALHETAS",MID(Tabela1[[#This Row],[ITEM]],1,5)&lt;&gt;"YN-PF"))=TRUE,0,
IF(
ROUNDUP(
IF(
IF(D171="A",13-SUM(AR171:AU171),IF(D171="B",11-SUM(AR171:AU171),IF(D171="C",7-SUM(AR171:AU171))))
&lt;0,0,
IF(D171="A",13-SUM(AR171:AU171),IF(D171="B",11-SUM(AR171:AU171),IF(D171="C",7-SUM(AR171:AU171)))))
*AE171/C171,0)
*C171
=0,0,
ROUNDUP(
IF(
IF(D171="A",13-SUM(AR171:AU171),IF(D171="B",11-SUM(AR171:AU171),IF(D171="C",7-SUM(AR171:AU171))))
&lt;0,0,
IF(D171="A",13-SUM(AR171:AU171),IF(D171="B",11-SUM(AR171:AU171),IF(D171="C",7-SUM(AR171:AU171)))))
*AE171/C171,0)
*C171)
)</f>
        <v>390</v>
      </c>
      <c r="AZ1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+IFERROR(BA171*C171,0),
IFERROR(AVERAGEIF(Tabela1[[#This Row],[COMPRA PADRÃO]:[COMPRA &gt;30%]],"&gt;"&amp;0,Tabela1[[#This Row],[COMPRA PADRÃO]:[COMPRA &gt;30%]]),
0))/Tabela1[[#This Row],[U/CX]],0)*Tabela1[[#This Row],[U/CX]]</f>
        <v>390</v>
      </c>
      <c r="BA171" s="19"/>
      <c r="BB171" s="19"/>
      <c r="BC171" s="5" t="s">
        <v>1436</v>
      </c>
      <c r="BD171" s="41">
        <v>13.754716981132075</v>
      </c>
      <c r="BE171" s="42">
        <v>2063.2075471698113</v>
      </c>
      <c r="BF171" s="42">
        <v>2723.433962264151</v>
      </c>
      <c r="BG171" s="42">
        <v>2963</v>
      </c>
      <c r="BH171" s="43">
        <v>1830</v>
      </c>
    </row>
    <row r="172" spans="1:60" x14ac:dyDescent="0.2">
      <c r="A172" s="4" t="s">
        <v>199</v>
      </c>
      <c r="B172" s="4" t="s">
        <v>395</v>
      </c>
      <c r="C172" s="4">
        <v>15</v>
      </c>
      <c r="D172" s="4" t="s">
        <v>20</v>
      </c>
      <c r="E172" s="5">
        <v>3855</v>
      </c>
      <c r="F172" s="4">
        <v>4305</v>
      </c>
      <c r="G172" s="4">
        <v>3645</v>
      </c>
      <c r="H172" s="4">
        <v>2445</v>
      </c>
      <c r="I172" s="4">
        <v>3990</v>
      </c>
      <c r="J172" s="4">
        <v>2985</v>
      </c>
      <c r="K172" s="4">
        <v>1125</v>
      </c>
      <c r="L172" s="4">
        <v>2670</v>
      </c>
      <c r="M172" s="4">
        <v>2670</v>
      </c>
      <c r="N172" s="4">
        <v>2655</v>
      </c>
      <c r="O172" s="4">
        <v>2730</v>
      </c>
      <c r="P172" s="4">
        <v>3420</v>
      </c>
      <c r="Q172" s="13">
        <v>1.2675709001233046</v>
      </c>
      <c r="R172" s="16">
        <v>1.4155363748458694</v>
      </c>
      <c r="S172" s="16">
        <v>1.1985203452527744</v>
      </c>
      <c r="T172" s="16">
        <v>0.80394574599260171</v>
      </c>
      <c r="U172" s="16">
        <v>1.311960542540074</v>
      </c>
      <c r="V172" s="16">
        <v>0.98150431565967944</v>
      </c>
      <c r="W172" s="16">
        <v>0.36991368680641185</v>
      </c>
      <c r="X172" s="16">
        <v>0.87792848335388407</v>
      </c>
      <c r="Y172" s="16">
        <v>0.87792848335388407</v>
      </c>
      <c r="Z172" s="16">
        <v>0.87299630086313196</v>
      </c>
      <c r="AA172" s="16">
        <v>0.89765721331689274</v>
      </c>
      <c r="AB172" s="17">
        <v>1.1245376078914919</v>
      </c>
      <c r="AC172" s="15">
        <v>531069</v>
      </c>
      <c r="AD172" s="14">
        <v>3041.25</v>
      </c>
      <c r="AE172" s="14">
        <v>3041.25</v>
      </c>
      <c r="AF172" s="5">
        <v>4</v>
      </c>
      <c r="AG172" s="6">
        <v>3510</v>
      </c>
      <c r="AH172" s="4">
        <v>5295</v>
      </c>
      <c r="AI172" s="23">
        <v>8805</v>
      </c>
      <c r="AJ172" s="4">
        <v>10170</v>
      </c>
      <c r="AK172" s="4">
        <v>20175</v>
      </c>
      <c r="AL172" s="24">
        <v>30345</v>
      </c>
      <c r="AM172" s="7">
        <v>1.1541307028360048</v>
      </c>
      <c r="AN172" s="7">
        <v>1.7410604192355117</v>
      </c>
      <c r="AO172" s="8">
        <v>3.3440197287299629</v>
      </c>
      <c r="AP172" s="9">
        <v>6.6337854500616524</v>
      </c>
      <c r="AQ172" s="25">
        <v>12.872996300863132</v>
      </c>
      <c r="AR172" s="18">
        <v>1.1541307028360048</v>
      </c>
      <c r="AS172" s="7">
        <v>1.7410604192355117</v>
      </c>
      <c r="AT172" s="8">
        <v>3.3440197287299629</v>
      </c>
      <c r="AU172" s="9">
        <v>6.6337854500616524</v>
      </c>
      <c r="AV172" s="10">
        <v>12.872996300863132</v>
      </c>
      <c r="AW172" s="22">
        <f t="shared" si="2"/>
        <v>0.1282367447595561</v>
      </c>
      <c r="AX172" s="5">
        <f>IF(OR(AND(Tabela1[[#This Row],[GRUPO | ITEM]]="PALHETAS",MID(Tabela1[[#This Row],[ITEM]],1,5)&lt;&gt;"YN-PC"),AND(Tabela1[[#This Row],[GRUPO | ITEM]]="PALHETAS",MID(Tabela1[[#This Row],[ITEM]],1,5)&lt;&gt;"YN-PF"))=TRUE,0,
IF(
ROUNDUP(
IF(
IF(D172="A",13-SUM(AM172:AP172),IF(D172="B",11-SUM(AM172:AP172),IF(D172="C",7-SUM(AM172:AP172))))
&lt;0,0,
IF(D172="A",13-SUM(AM172:AP172),IF(D172="B",11-SUM(AM172:AP172),IF(D172="C",7-SUM(AM172:AP172)))))
*AD172/C172,0)
*C172
=0,0,
ROUNDUP(
IF(
IF(D172="A",13-SUM(AM172:AP172),IF(D172="B",11-SUM(AM172:AP172),IF(D172="C",7-SUM(AM172:AP172))))
&lt;0,0,
IF(D172="A",13-SUM(AM172:AP172),IF(D172="B",11-SUM(AM172:AP172),IF(D172="C",7-SUM(AM172:AP172)))))
*AD172/C172,0)
*C172)
)</f>
        <v>390</v>
      </c>
      <c r="AY172" s="4">
        <f>IF(OR(AND(Tabela1[[#This Row],[GRUPO | ITEM]]="PALHETAS",MID(Tabela1[[#This Row],[ITEM]],1,5)&lt;&gt;"YN-PC"),AND(Tabela1[[#This Row],[GRUPO | ITEM]]="PALHETAS",MID(Tabela1[[#This Row],[ITEM]],1,5)&lt;&gt;"YN-PF"))=TRUE,0,
IF(
ROUNDUP(
IF(
IF(D172="A",13-SUM(AR172:AU172),IF(D172="B",11-SUM(AR172:AU172),IF(D172="C",7-SUM(AR172:AU172))))
&lt;0,0,
IF(D172="A",13-SUM(AR172:AU172),IF(D172="B",11-SUM(AR172:AU172),IF(D172="C",7-SUM(AR172:AU172)))))
*AE172/C172,0)
*C172
=0,0,
ROUNDUP(
IF(
IF(D172="A",13-SUM(AR172:AU172),IF(D172="B",11-SUM(AR172:AU172),IF(D172="C",7-SUM(AR172:AU172))))
&lt;0,0,
IF(D172="A",13-SUM(AR172:AU172),IF(D172="B",11-SUM(AR172:AU172),IF(D172="C",7-SUM(AR172:AU172)))))
*AE172/C172,0)
*C172)
)</f>
        <v>390</v>
      </c>
      <c r="AZ1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+IFERROR(BA172*C172,0),
IFERROR(AVERAGEIF(Tabela1[[#This Row],[COMPRA PADRÃO]:[COMPRA &gt;30%]],"&gt;"&amp;0,Tabela1[[#This Row],[COMPRA PADRÃO]:[COMPRA &gt;30%]]),
0))/Tabela1[[#This Row],[U/CX]],0)*Tabela1[[#This Row],[U/CX]]</f>
        <v>390</v>
      </c>
      <c r="BA172" s="19"/>
      <c r="BB172" s="19"/>
      <c r="BC172" s="5" t="s">
        <v>1436</v>
      </c>
      <c r="BD172" s="41">
        <v>137.71698113207546</v>
      </c>
      <c r="BE172" s="42">
        <v>20657.547169811318</v>
      </c>
      <c r="BF172" s="42">
        <v>39387.056603773584</v>
      </c>
      <c r="BG172" s="42">
        <v>39150</v>
      </c>
      <c r="BH172" s="43">
        <v>20895</v>
      </c>
    </row>
    <row r="173" spans="1:60" x14ac:dyDescent="0.2">
      <c r="A173" s="4" t="s">
        <v>199</v>
      </c>
      <c r="B173" s="4" t="s">
        <v>344</v>
      </c>
      <c r="C173" s="4">
        <v>15</v>
      </c>
      <c r="D173" s="4" t="s">
        <v>17</v>
      </c>
      <c r="E173" s="5">
        <v>510</v>
      </c>
      <c r="F173" s="4">
        <v>420</v>
      </c>
      <c r="G173" s="4">
        <v>615</v>
      </c>
      <c r="H173" s="4">
        <v>435</v>
      </c>
      <c r="I173" s="4">
        <v>735</v>
      </c>
      <c r="J173" s="4">
        <v>525</v>
      </c>
      <c r="K173" s="4">
        <v>300</v>
      </c>
      <c r="L173" s="4">
        <v>300</v>
      </c>
      <c r="M173" s="4">
        <v>225</v>
      </c>
      <c r="N173" s="4">
        <v>390</v>
      </c>
      <c r="O173" s="4">
        <v>465</v>
      </c>
      <c r="P173" s="4">
        <v>405</v>
      </c>
      <c r="Q173" s="13">
        <v>1.1492957746478873</v>
      </c>
      <c r="R173" s="16">
        <v>0.94647887323943658</v>
      </c>
      <c r="S173" s="16">
        <v>1.3859154929577464</v>
      </c>
      <c r="T173" s="16">
        <v>0.9802816901408451</v>
      </c>
      <c r="U173" s="16">
        <v>1.6563380281690141</v>
      </c>
      <c r="V173" s="16">
        <v>1.1830985915492958</v>
      </c>
      <c r="W173" s="16">
        <v>0.676056338028169</v>
      </c>
      <c r="X173" s="16">
        <v>0.676056338028169</v>
      </c>
      <c r="Y173" s="16">
        <v>0.50704225352112675</v>
      </c>
      <c r="Z173" s="16">
        <v>0.87887323943661977</v>
      </c>
      <c r="AA173" s="16">
        <v>1.0478873239436619</v>
      </c>
      <c r="AB173" s="17">
        <v>0.91267605633802817</v>
      </c>
      <c r="AC173" s="15">
        <v>78059.399999999994</v>
      </c>
      <c r="AD173" s="14">
        <v>443.75</v>
      </c>
      <c r="AE173" s="14">
        <v>443.75</v>
      </c>
      <c r="AF173" s="5">
        <v>4</v>
      </c>
      <c r="AG173" s="6">
        <v>1710</v>
      </c>
      <c r="AH173" s="4">
        <v>1485</v>
      </c>
      <c r="AI173" s="23">
        <v>3195</v>
      </c>
      <c r="AJ173" s="4">
        <v>585</v>
      </c>
      <c r="AK173" s="4">
        <v>735</v>
      </c>
      <c r="AL173" s="24">
        <v>1320</v>
      </c>
      <c r="AM173" s="7">
        <v>3.8535211267605636</v>
      </c>
      <c r="AN173" s="7">
        <v>3.3464788732394366</v>
      </c>
      <c r="AO173" s="8">
        <v>1.3183098591549296</v>
      </c>
      <c r="AP173" s="9">
        <v>1.6563380281690141</v>
      </c>
      <c r="AQ173" s="25">
        <v>10.174647887323943</v>
      </c>
      <c r="AR173" s="18">
        <v>3.8535211267605636</v>
      </c>
      <c r="AS173" s="7">
        <v>3.3464788732394366</v>
      </c>
      <c r="AT173" s="8">
        <v>1.3183098591549296</v>
      </c>
      <c r="AU173" s="9">
        <v>1.6563380281690141</v>
      </c>
      <c r="AV173" s="10">
        <v>10.174647887323943</v>
      </c>
      <c r="AW173" s="22">
        <f t="shared" si="2"/>
        <v>0.84507042253521125</v>
      </c>
      <c r="AX173" s="5">
        <f>IF(OR(AND(Tabela1[[#This Row],[GRUPO | ITEM]]="PALHETAS",MID(Tabela1[[#This Row],[ITEM]],1,5)&lt;&gt;"YN-PC"),AND(Tabela1[[#This Row],[GRUPO | ITEM]]="PALHETAS",MID(Tabela1[[#This Row],[ITEM]],1,5)&lt;&gt;"YN-PF"))=TRUE,0,
IF(
ROUNDUP(
IF(
IF(D173="A",13-SUM(AM173:AP173),IF(D173="B",11-SUM(AM173:AP173),IF(D173="C",7-SUM(AM173:AP173))))
&lt;0,0,
IF(D173="A",13-SUM(AM173:AP173),IF(D173="B",11-SUM(AM173:AP173),IF(D173="C",7-SUM(AM173:AP173)))))
*AD173/C173,0)
*C173
=0,0,
ROUNDUP(
IF(
IF(D173="A",13-SUM(AM173:AP173),IF(D173="B",11-SUM(AM173:AP173),IF(D173="C",7-SUM(AM173:AP173))))
&lt;0,0,
IF(D173="A",13-SUM(AM173:AP173),IF(D173="B",11-SUM(AM173:AP173),IF(D173="C",7-SUM(AM173:AP173)))))
*AD173/C173,0)
*C173)
)</f>
        <v>375</v>
      </c>
      <c r="AY173" s="4">
        <f>IF(OR(AND(Tabela1[[#This Row],[GRUPO | ITEM]]="PALHETAS",MID(Tabela1[[#This Row],[ITEM]],1,5)&lt;&gt;"YN-PC"),AND(Tabela1[[#This Row],[GRUPO | ITEM]]="PALHETAS",MID(Tabela1[[#This Row],[ITEM]],1,5)&lt;&gt;"YN-PF"))=TRUE,0,
IF(
ROUNDUP(
IF(
IF(D173="A",13-SUM(AR173:AU173),IF(D173="B",11-SUM(AR173:AU173),IF(D173="C",7-SUM(AR173:AU173))))
&lt;0,0,
IF(D173="A",13-SUM(AR173:AU173),IF(D173="B",11-SUM(AR173:AU173),IF(D173="C",7-SUM(AR173:AU173)))))
*AE173/C173,0)
*C173
=0,0,
ROUNDUP(
IF(
IF(D173="A",13-SUM(AR173:AU173),IF(D173="B",11-SUM(AR173:AU173),IF(D173="C",7-SUM(AR173:AU173))))
&lt;0,0,
IF(D173="A",13-SUM(AR173:AU173),IF(D173="B",11-SUM(AR173:AU173),IF(D173="C",7-SUM(AR173:AU173)))))
*AE173/C173,0)
*C173)
)</f>
        <v>375</v>
      </c>
      <c r="AZ1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+IFERROR(BA173*C173,0),
IFERROR(AVERAGEIF(Tabela1[[#This Row],[COMPRA PADRÃO]:[COMPRA &gt;30%]],"&gt;"&amp;0,Tabela1[[#This Row],[COMPRA PADRÃO]:[COMPRA &gt;30%]]),
0))/Tabela1[[#This Row],[U/CX]],0)*Tabela1[[#This Row],[U/CX]]</f>
        <v>375</v>
      </c>
      <c r="BA173" s="19"/>
      <c r="BB173" s="19"/>
      <c r="BC173" s="5" t="s">
        <v>1436</v>
      </c>
      <c r="BD173" s="41">
        <v>20.09433962264151</v>
      </c>
      <c r="BE173" s="42">
        <v>3014.1509433962265</v>
      </c>
      <c r="BF173" s="42">
        <v>3978.6792452830191</v>
      </c>
      <c r="BG173" s="42">
        <v>4515</v>
      </c>
      <c r="BH173" s="43">
        <v>2475</v>
      </c>
    </row>
    <row r="174" spans="1:60" x14ac:dyDescent="0.2">
      <c r="A174" s="4" t="s">
        <v>199</v>
      </c>
      <c r="B174" s="4" t="s">
        <v>282</v>
      </c>
      <c r="C174" s="4">
        <v>15</v>
      </c>
      <c r="D174" s="4" t="s">
        <v>17</v>
      </c>
      <c r="E174" s="5">
        <v>405</v>
      </c>
      <c r="F174" s="4">
        <v>510</v>
      </c>
      <c r="G174" s="4">
        <v>465</v>
      </c>
      <c r="H174" s="4">
        <v>270</v>
      </c>
      <c r="I174" s="4">
        <v>345</v>
      </c>
      <c r="J174" s="4">
        <v>495</v>
      </c>
      <c r="K174" s="4">
        <v>270</v>
      </c>
      <c r="L174" s="4">
        <v>675</v>
      </c>
      <c r="M174" s="4">
        <v>465</v>
      </c>
      <c r="N174" s="4">
        <v>255</v>
      </c>
      <c r="O174" s="4">
        <v>345</v>
      </c>
      <c r="P174" s="4">
        <v>435</v>
      </c>
      <c r="Q174" s="13">
        <v>0.98480243161094227</v>
      </c>
      <c r="R174" s="16">
        <v>1.2401215805471124</v>
      </c>
      <c r="S174" s="16">
        <v>1.1306990881458967</v>
      </c>
      <c r="T174" s="16">
        <v>0.65653495440729481</v>
      </c>
      <c r="U174" s="16">
        <v>0.83890577507598785</v>
      </c>
      <c r="V174" s="16">
        <v>1.2036474164133739</v>
      </c>
      <c r="W174" s="16">
        <v>0.65653495440729481</v>
      </c>
      <c r="X174" s="16">
        <v>1.641337386018237</v>
      </c>
      <c r="Y174" s="16">
        <v>1.1306990881458967</v>
      </c>
      <c r="Z174" s="16">
        <v>0.62006079027355621</v>
      </c>
      <c r="AA174" s="16">
        <v>0.83890577507598785</v>
      </c>
      <c r="AB174" s="17">
        <v>1.0577507598784195</v>
      </c>
      <c r="AC174" s="15">
        <v>73193.55</v>
      </c>
      <c r="AD174" s="14">
        <v>411.25</v>
      </c>
      <c r="AE174" s="14">
        <v>411.25</v>
      </c>
      <c r="AF174" s="5">
        <v>4</v>
      </c>
      <c r="AG174" s="6">
        <v>1605</v>
      </c>
      <c r="AH174" s="4">
        <v>510</v>
      </c>
      <c r="AI174" s="23">
        <v>2115</v>
      </c>
      <c r="AJ174" s="4">
        <v>1380</v>
      </c>
      <c r="AK174" s="4">
        <v>675</v>
      </c>
      <c r="AL174" s="24">
        <v>2055</v>
      </c>
      <c r="AM174" s="7">
        <v>3.9027355623100304</v>
      </c>
      <c r="AN174" s="7">
        <v>1.2401215805471124</v>
      </c>
      <c r="AO174" s="8">
        <v>3.3556231003039514</v>
      </c>
      <c r="AP174" s="9">
        <v>1.641337386018237</v>
      </c>
      <c r="AQ174" s="25">
        <v>10.13981762917933</v>
      </c>
      <c r="AR174" s="18">
        <v>3.9027355623100304</v>
      </c>
      <c r="AS174" s="7">
        <v>1.2401215805471124</v>
      </c>
      <c r="AT174" s="8">
        <v>3.3556231003039514</v>
      </c>
      <c r="AU174" s="9">
        <v>1.641337386018237</v>
      </c>
      <c r="AV174" s="10">
        <v>10.13981762917933</v>
      </c>
      <c r="AW174" s="22">
        <f t="shared" si="2"/>
        <v>0.87537993920972645</v>
      </c>
      <c r="AX174" s="5">
        <f>IF(OR(AND(Tabela1[[#This Row],[GRUPO | ITEM]]="PALHETAS",MID(Tabela1[[#This Row],[ITEM]],1,5)&lt;&gt;"YN-PC"),AND(Tabela1[[#This Row],[GRUPO | ITEM]]="PALHETAS",MID(Tabela1[[#This Row],[ITEM]],1,5)&lt;&gt;"YN-PF"))=TRUE,0,
IF(
ROUNDUP(
IF(
IF(D174="A",13-SUM(AM174:AP174),IF(D174="B",11-SUM(AM174:AP174),IF(D174="C",7-SUM(AM174:AP174))))
&lt;0,0,
IF(D174="A",13-SUM(AM174:AP174),IF(D174="B",11-SUM(AM174:AP174),IF(D174="C",7-SUM(AM174:AP174)))))
*AD174/C174,0)
*C174
=0,0,
ROUNDUP(
IF(
IF(D174="A",13-SUM(AM174:AP174),IF(D174="B",11-SUM(AM174:AP174),IF(D174="C",7-SUM(AM174:AP174))))
&lt;0,0,
IF(D174="A",13-SUM(AM174:AP174),IF(D174="B",11-SUM(AM174:AP174),IF(D174="C",7-SUM(AM174:AP174)))))
*AD174/C174,0)
*C174)
)</f>
        <v>360</v>
      </c>
      <c r="AY174" s="4">
        <f>IF(OR(AND(Tabela1[[#This Row],[GRUPO | ITEM]]="PALHETAS",MID(Tabela1[[#This Row],[ITEM]],1,5)&lt;&gt;"YN-PC"),AND(Tabela1[[#This Row],[GRUPO | ITEM]]="PALHETAS",MID(Tabela1[[#This Row],[ITEM]],1,5)&lt;&gt;"YN-PF"))=TRUE,0,
IF(
ROUNDUP(
IF(
IF(D174="A",13-SUM(AR174:AU174),IF(D174="B",11-SUM(AR174:AU174),IF(D174="C",7-SUM(AR174:AU174))))
&lt;0,0,
IF(D174="A",13-SUM(AR174:AU174),IF(D174="B",11-SUM(AR174:AU174),IF(D174="C",7-SUM(AR174:AU174)))))
*AE174/C174,0)
*C174
=0,0,
ROUNDUP(
IF(
IF(D174="A",13-SUM(AR174:AU174),IF(D174="B",11-SUM(AR174:AU174),IF(D174="C",7-SUM(AR174:AU174))))
&lt;0,0,
IF(D174="A",13-SUM(AR174:AU174),IF(D174="B",11-SUM(AR174:AU174),IF(D174="C",7-SUM(AR174:AU174)))))
*AE174/C174,0)
*C174)
)</f>
        <v>360</v>
      </c>
      <c r="AZ1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+IFERROR(BA174*C174,0),
IFERROR(AVERAGEIF(Tabela1[[#This Row],[COMPRA PADRÃO]:[COMPRA &gt;30%]],"&gt;"&amp;0,Tabela1[[#This Row],[COMPRA PADRÃO]:[COMPRA &gt;30%]]),
0))/Tabela1[[#This Row],[U/CX]],0)*Tabela1[[#This Row],[U/CX]]</f>
        <v>360</v>
      </c>
      <c r="BA174" s="19"/>
      <c r="BB174" s="19"/>
      <c r="BC174" s="5" t="s">
        <v>1436</v>
      </c>
      <c r="BD174" s="41">
        <v>18.622641509433961</v>
      </c>
      <c r="BE174" s="42">
        <v>2793.3962264150941</v>
      </c>
      <c r="BF174" s="42">
        <v>3687.2830188679245</v>
      </c>
      <c r="BG174" s="42">
        <v>4170</v>
      </c>
      <c r="BH174" s="43">
        <v>2310</v>
      </c>
    </row>
    <row r="175" spans="1:60" x14ac:dyDescent="0.2">
      <c r="A175" s="4" t="s">
        <v>264</v>
      </c>
      <c r="B175" s="4" t="s">
        <v>1401</v>
      </c>
      <c r="C175" s="4">
        <v>10</v>
      </c>
      <c r="D175" s="4" t="s">
        <v>83</v>
      </c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>
        <v>50</v>
      </c>
      <c r="Q175" s="13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7">
        <v>1</v>
      </c>
      <c r="AC175" s="15">
        <v>7561.31</v>
      </c>
      <c r="AD175" s="14">
        <v>50</v>
      </c>
      <c r="AE175" s="14">
        <v>50</v>
      </c>
      <c r="AF175" s="5">
        <v>0</v>
      </c>
      <c r="AG175" s="6">
        <v>0</v>
      </c>
      <c r="AH175" s="4">
        <v>0</v>
      </c>
      <c r="AI175" s="23">
        <v>0</v>
      </c>
      <c r="AJ175" s="4">
        <v>0</v>
      </c>
      <c r="AK175" s="4">
        <v>0</v>
      </c>
      <c r="AL175" s="24">
        <v>0</v>
      </c>
      <c r="AM175" s="7">
        <v>0</v>
      </c>
      <c r="AN175" s="7">
        <v>0</v>
      </c>
      <c r="AO175" s="8">
        <v>0</v>
      </c>
      <c r="AP175" s="9">
        <v>0</v>
      </c>
      <c r="AQ175" s="25">
        <v>0</v>
      </c>
      <c r="AR175" s="18">
        <v>0</v>
      </c>
      <c r="AS175" s="7">
        <v>0</v>
      </c>
      <c r="AT175" s="8">
        <v>0</v>
      </c>
      <c r="AU175" s="9">
        <v>0</v>
      </c>
      <c r="AV175" s="10">
        <v>0</v>
      </c>
      <c r="AW175" s="22">
        <f t="shared" si="2"/>
        <v>7</v>
      </c>
      <c r="AX175" s="5">
        <f>IF(OR(AND(Tabela1[[#This Row],[GRUPO | ITEM]]="PALHETAS",MID(Tabela1[[#This Row],[ITEM]],1,5)&lt;&gt;"YN-PC"),AND(Tabela1[[#This Row],[GRUPO | ITEM]]="PALHETAS",MID(Tabela1[[#This Row],[ITEM]],1,5)&lt;&gt;"YN-PF"))=TRUE,0,
IF(
ROUNDUP(
IF(
IF(D175="A",13-SUM(AM175:AP175),IF(D175="B",11-SUM(AM175:AP175),IF(D175="C",7-SUM(AM175:AP175))))
&lt;0,0,
IF(D175="A",13-SUM(AM175:AP175),IF(D175="B",11-SUM(AM175:AP175),IF(D175="C",7-SUM(AM175:AP175)))))
*AD175/C175,0)
*C175
=0,0,
ROUNDUP(
IF(
IF(D175="A",13-SUM(AM175:AP175),IF(D175="B",11-SUM(AM175:AP175),IF(D175="C",7-SUM(AM175:AP175))))
&lt;0,0,
IF(D175="A",13-SUM(AM175:AP175),IF(D175="B",11-SUM(AM175:AP175),IF(D175="C",7-SUM(AM175:AP175)))))
*AD175/C175,0)
*C175)
)</f>
        <v>350</v>
      </c>
      <c r="AY175" s="4">
        <f>IF(OR(AND(Tabela1[[#This Row],[GRUPO | ITEM]]="PALHETAS",MID(Tabela1[[#This Row],[ITEM]],1,5)&lt;&gt;"YN-PC"),AND(Tabela1[[#This Row],[GRUPO | ITEM]]="PALHETAS",MID(Tabela1[[#This Row],[ITEM]],1,5)&lt;&gt;"YN-PF"))=TRUE,0,
IF(
ROUNDUP(
IF(
IF(D175="A",13-SUM(AR175:AU175),IF(D175="B",11-SUM(AR175:AU175),IF(D175="C",7-SUM(AR175:AU175))))
&lt;0,0,
IF(D175="A",13-SUM(AR175:AU175),IF(D175="B",11-SUM(AR175:AU175),IF(D175="C",7-SUM(AR175:AU175)))))
*AE175/C175,0)
*C175
=0,0,
ROUNDUP(
IF(
IF(D175="A",13-SUM(AR175:AU175),IF(D175="B",11-SUM(AR175:AU175),IF(D175="C",7-SUM(AR175:AU175))))
&lt;0,0,
IF(D175="A",13-SUM(AR175:AU175),IF(D175="B",11-SUM(AR175:AU175),IF(D175="C",7-SUM(AR175:AU175)))))
*AE175/C175,0)
*C175)
)</f>
        <v>350</v>
      </c>
      <c r="AZ1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+IFERROR(BA175*C175,0),
IFERROR(AVERAGEIF(Tabela1[[#This Row],[COMPRA PADRÃO]:[COMPRA &gt;30%]],"&gt;"&amp;0,Tabela1[[#This Row],[COMPRA PADRÃO]:[COMPRA &gt;30%]]),
0))/Tabela1[[#This Row],[U/CX]],0)*Tabela1[[#This Row],[U/CX]]</f>
        <v>350</v>
      </c>
      <c r="BA175" s="19"/>
      <c r="BB175" s="19"/>
      <c r="BC175" s="5" t="s">
        <v>1436</v>
      </c>
      <c r="BD175" s="41">
        <v>0.18867924528301888</v>
      </c>
      <c r="BE175" s="42">
        <v>28.301886792452834</v>
      </c>
      <c r="BF175" s="42">
        <v>12.452830188679247</v>
      </c>
      <c r="BG175" s="42">
        <v>0</v>
      </c>
      <c r="BH175" s="43">
        <v>40</v>
      </c>
    </row>
    <row r="176" spans="1:60" x14ac:dyDescent="0.2">
      <c r="A176" s="4" t="s">
        <v>264</v>
      </c>
      <c r="B176" s="4" t="s">
        <v>1406</v>
      </c>
      <c r="C176" s="4">
        <v>50</v>
      </c>
      <c r="D176" s="4" t="s">
        <v>83</v>
      </c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>
        <v>226</v>
      </c>
      <c r="Q176" s="13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7">
        <v>1</v>
      </c>
      <c r="AC176" s="15">
        <v>4465.76</v>
      </c>
      <c r="AD176" s="14">
        <v>226</v>
      </c>
      <c r="AE176" s="14">
        <v>226</v>
      </c>
      <c r="AF176" s="5">
        <v>0</v>
      </c>
      <c r="AG176" s="6">
        <v>484</v>
      </c>
      <c r="AH176" s="4">
        <v>750</v>
      </c>
      <c r="AI176" s="23">
        <v>1234</v>
      </c>
      <c r="AJ176" s="4">
        <v>0</v>
      </c>
      <c r="AK176" s="4">
        <v>0</v>
      </c>
      <c r="AL176" s="24">
        <v>0</v>
      </c>
      <c r="AM176" s="7">
        <v>2.1415929203539825</v>
      </c>
      <c r="AN176" s="7">
        <v>3.3185840707964602</v>
      </c>
      <c r="AO176" s="8">
        <v>0</v>
      </c>
      <c r="AP176" s="9">
        <v>0</v>
      </c>
      <c r="AQ176" s="25">
        <v>5.4601769911504423</v>
      </c>
      <c r="AR176" s="18">
        <v>2.1415929203539825</v>
      </c>
      <c r="AS176" s="7">
        <v>3.3185840707964602</v>
      </c>
      <c r="AT176" s="8">
        <v>0</v>
      </c>
      <c r="AU176" s="9">
        <v>0</v>
      </c>
      <c r="AV176" s="10">
        <v>5.4601769911504423</v>
      </c>
      <c r="AW176" s="22">
        <f t="shared" si="2"/>
        <v>2.6548672566371683</v>
      </c>
      <c r="AX176" s="5">
        <f>IF(OR(AND(Tabela1[[#This Row],[GRUPO | ITEM]]="PALHETAS",MID(Tabela1[[#This Row],[ITEM]],1,5)&lt;&gt;"YN-PC"),AND(Tabela1[[#This Row],[GRUPO | ITEM]]="PALHETAS",MID(Tabela1[[#This Row],[ITEM]],1,5)&lt;&gt;"YN-PF"))=TRUE,0,
IF(
ROUNDUP(
IF(
IF(D176="A",13-SUM(AM176:AP176),IF(D176="B",11-SUM(AM176:AP176),IF(D176="C",7-SUM(AM176:AP176))))
&lt;0,0,
IF(D176="A",13-SUM(AM176:AP176),IF(D176="B",11-SUM(AM176:AP176),IF(D176="C",7-SUM(AM176:AP176)))))
*AD176/C176,0)
*C176
=0,0,
ROUNDUP(
IF(
IF(D176="A",13-SUM(AM176:AP176),IF(D176="B",11-SUM(AM176:AP176),IF(D176="C",7-SUM(AM176:AP176))))
&lt;0,0,
IF(D176="A",13-SUM(AM176:AP176),IF(D176="B",11-SUM(AM176:AP176),IF(D176="C",7-SUM(AM176:AP176)))))
*AD176/C176,0)
*C176)
)</f>
        <v>350</v>
      </c>
      <c r="AY176" s="4">
        <f>IF(OR(AND(Tabela1[[#This Row],[GRUPO | ITEM]]="PALHETAS",MID(Tabela1[[#This Row],[ITEM]],1,5)&lt;&gt;"YN-PC"),AND(Tabela1[[#This Row],[GRUPO | ITEM]]="PALHETAS",MID(Tabela1[[#This Row],[ITEM]],1,5)&lt;&gt;"YN-PF"))=TRUE,0,
IF(
ROUNDUP(
IF(
IF(D176="A",13-SUM(AR176:AU176),IF(D176="B",11-SUM(AR176:AU176),IF(D176="C",7-SUM(AR176:AU176))))
&lt;0,0,
IF(D176="A",13-SUM(AR176:AU176),IF(D176="B",11-SUM(AR176:AU176),IF(D176="C",7-SUM(AR176:AU176)))))
*AE176/C176,0)
*C176
=0,0,
ROUNDUP(
IF(
IF(D176="A",13-SUM(AR176:AU176),IF(D176="B",11-SUM(AR176:AU176),IF(D176="C",7-SUM(AR176:AU176))))
&lt;0,0,
IF(D176="A",13-SUM(AR176:AU176),IF(D176="B",11-SUM(AR176:AU176),IF(D176="C",7-SUM(AR176:AU176)))))
*AE176/C176,0)
*C176)
)</f>
        <v>350</v>
      </c>
      <c r="AZ1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+IFERROR(BA176*C176,0),
IFERROR(AVERAGEIF(Tabela1[[#This Row],[COMPRA PADRÃO]:[COMPRA &gt;30%]],"&gt;"&amp;0,Tabela1[[#This Row],[COMPRA PADRÃO]:[COMPRA &gt;30%]]),
0))/Tabela1[[#This Row],[U/CX]],0)*Tabela1[[#This Row],[U/CX]]</f>
        <v>600</v>
      </c>
      <c r="BA176" s="33">
        <v>5</v>
      </c>
      <c r="BB176" s="33"/>
      <c r="BC176" s="44" t="s">
        <v>1436</v>
      </c>
      <c r="BD176" s="41">
        <v>0.85283018867924532</v>
      </c>
      <c r="BE176" s="42">
        <v>127.9245283018868</v>
      </c>
      <c r="BF176" s="42">
        <v>56.286792452830191</v>
      </c>
      <c r="BG176" s="42">
        <v>1234</v>
      </c>
      <c r="BH176" s="43">
        <v>0</v>
      </c>
    </row>
    <row r="177" spans="1:60" x14ac:dyDescent="0.2">
      <c r="A177" s="4" t="s">
        <v>35</v>
      </c>
      <c r="B177" s="4" t="s">
        <v>1104</v>
      </c>
      <c r="C177" s="4">
        <v>50</v>
      </c>
      <c r="D177" s="4" t="s">
        <v>83</v>
      </c>
      <c r="E177" s="5"/>
      <c r="F177" s="4"/>
      <c r="G177" s="4"/>
      <c r="H177" s="4"/>
      <c r="I177" s="4"/>
      <c r="J177" s="4"/>
      <c r="K177" s="4"/>
      <c r="L177" s="4"/>
      <c r="M177" s="4">
        <v>50</v>
      </c>
      <c r="N177" s="4"/>
      <c r="O177" s="4"/>
      <c r="P177" s="4"/>
      <c r="Q177" s="13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1</v>
      </c>
      <c r="Z177" s="16">
        <v>0</v>
      </c>
      <c r="AA177" s="16">
        <v>0</v>
      </c>
      <c r="AB177" s="17">
        <v>0</v>
      </c>
      <c r="AC177" s="15">
        <v>3485</v>
      </c>
      <c r="AD177" s="14">
        <v>50</v>
      </c>
      <c r="AE177" s="14">
        <v>50</v>
      </c>
      <c r="AF177" s="5">
        <v>0</v>
      </c>
      <c r="AG177" s="6">
        <v>0</v>
      </c>
      <c r="AH177" s="4">
        <v>0</v>
      </c>
      <c r="AI177" s="23">
        <v>0</v>
      </c>
      <c r="AJ177" s="4">
        <v>0</v>
      </c>
      <c r="AK177" s="4">
        <v>0</v>
      </c>
      <c r="AL177" s="24">
        <v>0</v>
      </c>
      <c r="AM177" s="7">
        <v>0</v>
      </c>
      <c r="AN177" s="7">
        <v>0</v>
      </c>
      <c r="AO177" s="8">
        <v>0</v>
      </c>
      <c r="AP177" s="9">
        <v>0</v>
      </c>
      <c r="AQ177" s="25">
        <v>0</v>
      </c>
      <c r="AR177" s="18">
        <v>0</v>
      </c>
      <c r="AS177" s="7">
        <v>0</v>
      </c>
      <c r="AT177" s="8">
        <v>0</v>
      </c>
      <c r="AU177" s="9">
        <v>0</v>
      </c>
      <c r="AV177" s="10">
        <v>0</v>
      </c>
      <c r="AW177" s="22">
        <f t="shared" si="2"/>
        <v>7</v>
      </c>
      <c r="AX177" s="5">
        <f>IF(OR(AND(Tabela1[[#This Row],[GRUPO | ITEM]]="PALHETAS",MID(Tabela1[[#This Row],[ITEM]],1,5)&lt;&gt;"YN-PC"),AND(Tabela1[[#This Row],[GRUPO | ITEM]]="PALHETAS",MID(Tabela1[[#This Row],[ITEM]],1,5)&lt;&gt;"YN-PF"))=TRUE,0,
IF(
ROUNDUP(
IF(
IF(D177="A",13-SUM(AM177:AP177),IF(D177="B",11-SUM(AM177:AP177),IF(D177="C",7-SUM(AM177:AP177))))
&lt;0,0,
IF(D177="A",13-SUM(AM177:AP177),IF(D177="B",11-SUM(AM177:AP177),IF(D177="C",7-SUM(AM177:AP177)))))
*AD177/C177,0)
*C177
=0,0,
ROUNDUP(
IF(
IF(D177="A",13-SUM(AM177:AP177),IF(D177="B",11-SUM(AM177:AP177),IF(D177="C",7-SUM(AM177:AP177))))
&lt;0,0,
IF(D177="A",13-SUM(AM177:AP177),IF(D177="B",11-SUM(AM177:AP177),IF(D177="C",7-SUM(AM177:AP177)))))
*AD177/C177,0)
*C177)
)</f>
        <v>350</v>
      </c>
      <c r="AY177" s="4">
        <f>IF(OR(AND(Tabela1[[#This Row],[GRUPO | ITEM]]="PALHETAS",MID(Tabela1[[#This Row],[ITEM]],1,5)&lt;&gt;"YN-PC"),AND(Tabela1[[#This Row],[GRUPO | ITEM]]="PALHETAS",MID(Tabela1[[#This Row],[ITEM]],1,5)&lt;&gt;"YN-PF"))=TRUE,0,
IF(
ROUNDUP(
IF(
IF(D177="A",13-SUM(AR177:AU177),IF(D177="B",11-SUM(AR177:AU177),IF(D177="C",7-SUM(AR177:AU177))))
&lt;0,0,
IF(D177="A",13-SUM(AR177:AU177),IF(D177="B",11-SUM(AR177:AU177),IF(D177="C",7-SUM(AR177:AU177)))))
*AE177/C177,0)
*C177
=0,0,
ROUNDUP(
IF(
IF(D177="A",13-SUM(AR177:AU177),IF(D177="B",11-SUM(AR177:AU177),IF(D177="C",7-SUM(AR177:AU177))))
&lt;0,0,
IF(D177="A",13-SUM(AR177:AU177),IF(D177="B",11-SUM(AR177:AU177),IF(D177="C",7-SUM(AR177:AU177)))))
*AE177/C177,0)
*C177)
)</f>
        <v>350</v>
      </c>
      <c r="AZ1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+IFERROR(BA177*C177,0),
IFERROR(AVERAGEIF(Tabela1[[#This Row],[COMPRA PADRÃO]:[COMPRA &gt;30%]],"&gt;"&amp;0,Tabela1[[#This Row],[COMPRA PADRÃO]:[COMPRA &gt;30%]]),
0))/Tabela1[[#This Row],[U/CX]],0)*Tabela1[[#This Row],[U/CX]]</f>
        <v>350</v>
      </c>
      <c r="BA177" s="33"/>
      <c r="BB177" s="33"/>
      <c r="BC177" s="5" t="s">
        <v>1436</v>
      </c>
      <c r="BD177" s="41">
        <v>0.18867924528301888</v>
      </c>
      <c r="BE177" s="42">
        <v>28.301886792452834</v>
      </c>
      <c r="BF177" s="42">
        <v>12.452830188679247</v>
      </c>
      <c r="BG177" s="42">
        <v>0</v>
      </c>
      <c r="BH177" s="43">
        <v>50</v>
      </c>
    </row>
    <row r="178" spans="1:60" x14ac:dyDescent="0.2">
      <c r="A178" s="4" t="s">
        <v>199</v>
      </c>
      <c r="B178" s="4" t="s">
        <v>330</v>
      </c>
      <c r="C178" s="4">
        <v>15</v>
      </c>
      <c r="D178" s="4" t="s">
        <v>17</v>
      </c>
      <c r="E178" s="5">
        <v>225</v>
      </c>
      <c r="F178" s="4">
        <v>525</v>
      </c>
      <c r="G178" s="4">
        <v>195</v>
      </c>
      <c r="H178" s="4">
        <v>195</v>
      </c>
      <c r="I178" s="4">
        <v>150</v>
      </c>
      <c r="J178" s="4">
        <v>240</v>
      </c>
      <c r="K178" s="4">
        <v>45</v>
      </c>
      <c r="L178" s="4">
        <v>195</v>
      </c>
      <c r="M178" s="4">
        <v>105</v>
      </c>
      <c r="N178" s="4">
        <v>120</v>
      </c>
      <c r="O178" s="4">
        <v>135</v>
      </c>
      <c r="P178" s="4">
        <v>345</v>
      </c>
      <c r="Q178" s="13">
        <v>1.0909090909090908</v>
      </c>
      <c r="R178" s="16">
        <v>2.5454545454545454</v>
      </c>
      <c r="S178" s="16">
        <v>0.94545454545454544</v>
      </c>
      <c r="T178" s="16">
        <v>0.94545454545454544</v>
      </c>
      <c r="U178" s="16">
        <v>0.72727272727272729</v>
      </c>
      <c r="V178" s="16">
        <v>1.1636363636363636</v>
      </c>
      <c r="W178" s="16">
        <v>0.21818181818181817</v>
      </c>
      <c r="X178" s="16">
        <v>0.94545454545454544</v>
      </c>
      <c r="Y178" s="16">
        <v>0.50909090909090904</v>
      </c>
      <c r="Z178" s="16">
        <v>0.58181818181818179</v>
      </c>
      <c r="AA178" s="16">
        <v>0.65454545454545454</v>
      </c>
      <c r="AB178" s="17">
        <v>1.6727272727272726</v>
      </c>
      <c r="AC178" s="15">
        <v>36042.449999999997</v>
      </c>
      <c r="AD178" s="14">
        <v>206.25</v>
      </c>
      <c r="AE178" s="14">
        <v>220.90909090909091</v>
      </c>
      <c r="AF178" s="5">
        <v>0</v>
      </c>
      <c r="AG178" s="6">
        <v>1320</v>
      </c>
      <c r="AH178" s="4">
        <v>420</v>
      </c>
      <c r="AI178" s="23">
        <v>1740</v>
      </c>
      <c r="AJ178" s="4">
        <v>270</v>
      </c>
      <c r="AK178" s="4">
        <v>0</v>
      </c>
      <c r="AL178" s="24">
        <v>270</v>
      </c>
      <c r="AM178" s="7">
        <v>6.4</v>
      </c>
      <c r="AN178" s="7">
        <v>2.0363636363636362</v>
      </c>
      <c r="AO178" s="8">
        <v>1.3090909090909091</v>
      </c>
      <c r="AP178" s="9">
        <v>0</v>
      </c>
      <c r="AQ178" s="25">
        <v>9.745454545454546</v>
      </c>
      <c r="AR178" s="18">
        <v>5.9753086419753085</v>
      </c>
      <c r="AS178" s="7">
        <v>1.9012345679012346</v>
      </c>
      <c r="AT178" s="8">
        <v>1.2222222222222223</v>
      </c>
      <c r="AU178" s="9">
        <v>0</v>
      </c>
      <c r="AV178" s="10">
        <v>9.0987654320987659</v>
      </c>
      <c r="AW178" s="22">
        <f t="shared" si="2"/>
        <v>1.6153232242617719</v>
      </c>
      <c r="AX178" s="5">
        <f>IF(OR(AND(Tabela1[[#This Row],[GRUPO | ITEM]]="PALHETAS",MID(Tabela1[[#This Row],[ITEM]],1,5)&lt;&gt;"YN-PC"),AND(Tabela1[[#This Row],[GRUPO | ITEM]]="PALHETAS",MID(Tabela1[[#This Row],[ITEM]],1,5)&lt;&gt;"YN-PF"))=TRUE,0,
IF(
ROUNDUP(
IF(
IF(D178="A",13-SUM(AM178:AP178),IF(D178="B",11-SUM(AM178:AP178),IF(D178="C",7-SUM(AM178:AP178))))
&lt;0,0,
IF(D178="A",13-SUM(AM178:AP178),IF(D178="B",11-SUM(AM178:AP178),IF(D178="C",7-SUM(AM178:AP178)))))
*AD178/C178,0)
*C178
=0,0,
ROUNDUP(
IF(
IF(D178="A",13-SUM(AM178:AP178),IF(D178="B",11-SUM(AM178:AP178),IF(D178="C",7-SUM(AM178:AP178))))
&lt;0,0,
IF(D178="A",13-SUM(AM178:AP178),IF(D178="B",11-SUM(AM178:AP178),IF(D178="C",7-SUM(AM178:AP178)))))
*AD178/C178,0)
*C178)
)</f>
        <v>270</v>
      </c>
      <c r="AY178" s="4">
        <f>IF(OR(AND(Tabela1[[#This Row],[GRUPO | ITEM]]="PALHETAS",MID(Tabela1[[#This Row],[ITEM]],1,5)&lt;&gt;"YN-PC"),AND(Tabela1[[#This Row],[GRUPO | ITEM]]="PALHETAS",MID(Tabela1[[#This Row],[ITEM]],1,5)&lt;&gt;"YN-PF"))=TRUE,0,
IF(
ROUNDUP(
IF(
IF(D178="A",13-SUM(AR178:AU178),IF(D178="B",11-SUM(AR178:AU178),IF(D178="C",7-SUM(AR178:AU178))))
&lt;0,0,
IF(D178="A",13-SUM(AR178:AU178),IF(D178="B",11-SUM(AR178:AU178),IF(D178="C",7-SUM(AR178:AU178)))))
*AE178/C178,0)
*C178
=0,0,
ROUNDUP(
IF(
IF(D178="A",13-SUM(AR178:AU178),IF(D178="B",11-SUM(AR178:AU178),IF(D178="C",7-SUM(AR178:AU178))))
&lt;0,0,
IF(D178="A",13-SUM(AR178:AU178),IF(D178="B",11-SUM(AR178:AU178),IF(D178="C",7-SUM(AR178:AU178)))))
*AE178/C178,0)
*C178)
)</f>
        <v>420</v>
      </c>
      <c r="AZ1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+IFERROR(BA178*C178,0),
IFERROR(AVERAGEIF(Tabela1[[#This Row],[COMPRA PADRÃO]:[COMPRA &gt;30%]],"&gt;"&amp;0,Tabela1[[#This Row],[COMPRA PADRÃO]:[COMPRA &gt;30%]]),
0))/Tabela1[[#This Row],[U/CX]],0)*Tabela1[[#This Row],[U/CX]]</f>
        <v>345</v>
      </c>
      <c r="BA178" s="19"/>
      <c r="BB178" s="19"/>
      <c r="BC178" s="5" t="s">
        <v>1436</v>
      </c>
      <c r="BD178" s="41">
        <v>9.3396226415094343</v>
      </c>
      <c r="BE178" s="42">
        <v>1400.9433962264152</v>
      </c>
      <c r="BF178" s="42">
        <v>1849.2452830188679</v>
      </c>
      <c r="BG178" s="42">
        <v>2010</v>
      </c>
      <c r="BH178" s="43">
        <v>1245</v>
      </c>
    </row>
    <row r="179" spans="1:60" x14ac:dyDescent="0.2">
      <c r="A179" s="4" t="s">
        <v>199</v>
      </c>
      <c r="B179" s="4" t="s">
        <v>402</v>
      </c>
      <c r="C179" s="4">
        <v>15</v>
      </c>
      <c r="D179" s="4" t="s">
        <v>20</v>
      </c>
      <c r="E179" s="5">
        <v>1065</v>
      </c>
      <c r="F179" s="4">
        <v>975</v>
      </c>
      <c r="G179" s="4">
        <v>1065</v>
      </c>
      <c r="H179" s="4">
        <v>540</v>
      </c>
      <c r="I179" s="4">
        <v>840</v>
      </c>
      <c r="J179" s="4">
        <v>555</v>
      </c>
      <c r="K179" s="4">
        <v>285</v>
      </c>
      <c r="L179" s="4">
        <v>840</v>
      </c>
      <c r="M179" s="4">
        <v>645</v>
      </c>
      <c r="N179" s="4">
        <v>825</v>
      </c>
      <c r="O179" s="4">
        <v>525</v>
      </c>
      <c r="P179" s="4">
        <v>825</v>
      </c>
      <c r="Q179" s="13">
        <v>1.4223706176961604</v>
      </c>
      <c r="R179" s="16">
        <v>1.3021702838063438</v>
      </c>
      <c r="S179" s="16">
        <v>1.4223706176961604</v>
      </c>
      <c r="T179" s="16">
        <v>0.72120200333889817</v>
      </c>
      <c r="U179" s="16">
        <v>1.1218697829716193</v>
      </c>
      <c r="V179" s="16">
        <v>0.74123539232053426</v>
      </c>
      <c r="W179" s="16">
        <v>0.38063439065108512</v>
      </c>
      <c r="X179" s="16">
        <v>1.1218697829716193</v>
      </c>
      <c r="Y179" s="16">
        <v>0.86143572621035058</v>
      </c>
      <c r="Z179" s="16">
        <v>1.1018363939899833</v>
      </c>
      <c r="AA179" s="16">
        <v>0.70116861435726208</v>
      </c>
      <c r="AB179" s="17">
        <v>1.1018363939899833</v>
      </c>
      <c r="AC179" s="15">
        <v>130984.05</v>
      </c>
      <c r="AD179" s="14">
        <v>748.75</v>
      </c>
      <c r="AE179" s="14">
        <v>748.75</v>
      </c>
      <c r="AF179" s="5">
        <v>2</v>
      </c>
      <c r="AG179" s="6">
        <v>1680</v>
      </c>
      <c r="AH179" s="4">
        <v>2430</v>
      </c>
      <c r="AI179" s="23">
        <v>4110</v>
      </c>
      <c r="AJ179" s="4">
        <v>1905</v>
      </c>
      <c r="AK179" s="4">
        <v>3375</v>
      </c>
      <c r="AL179" s="24">
        <v>5280</v>
      </c>
      <c r="AM179" s="7">
        <v>2.2437395659432386</v>
      </c>
      <c r="AN179" s="7">
        <v>3.2454090150250416</v>
      </c>
      <c r="AO179" s="8">
        <v>2.5442404006677797</v>
      </c>
      <c r="AP179" s="9">
        <v>4.5075125208681133</v>
      </c>
      <c r="AQ179" s="25">
        <v>12.540901502504173</v>
      </c>
      <c r="AR179" s="18">
        <v>2.2437395659432386</v>
      </c>
      <c r="AS179" s="7">
        <v>3.2454090150250416</v>
      </c>
      <c r="AT179" s="8">
        <v>2.5442404006677797</v>
      </c>
      <c r="AU179" s="9">
        <v>4.5075125208681133</v>
      </c>
      <c r="AV179" s="10">
        <v>12.540901502504173</v>
      </c>
      <c r="AW179" s="22">
        <f t="shared" si="2"/>
        <v>0.46076794657762937</v>
      </c>
      <c r="AX179" s="5">
        <f>IF(OR(AND(Tabela1[[#This Row],[GRUPO | ITEM]]="PALHETAS",MID(Tabela1[[#This Row],[ITEM]],1,5)&lt;&gt;"YN-PC"),AND(Tabela1[[#This Row],[GRUPO | ITEM]]="PALHETAS",MID(Tabela1[[#This Row],[ITEM]],1,5)&lt;&gt;"YN-PF"))=TRUE,0,
IF(
ROUNDUP(
IF(
IF(D179="A",13-SUM(AM179:AP179),IF(D179="B",11-SUM(AM179:AP179),IF(D179="C",7-SUM(AM179:AP179))))
&lt;0,0,
IF(D179="A",13-SUM(AM179:AP179),IF(D179="B",11-SUM(AM179:AP179),IF(D179="C",7-SUM(AM179:AP179)))))
*AD179/C179,0)
*C179
=0,0,
ROUNDUP(
IF(
IF(D179="A",13-SUM(AM179:AP179),IF(D179="B",11-SUM(AM179:AP179),IF(D179="C",7-SUM(AM179:AP179))))
&lt;0,0,
IF(D179="A",13-SUM(AM179:AP179),IF(D179="B",11-SUM(AM179:AP179),IF(D179="C",7-SUM(AM179:AP179)))))
*AD179/C179,0)
*C179)
)</f>
        <v>345</v>
      </c>
      <c r="AY179" s="4">
        <f>IF(OR(AND(Tabela1[[#This Row],[GRUPO | ITEM]]="PALHETAS",MID(Tabela1[[#This Row],[ITEM]],1,5)&lt;&gt;"YN-PC"),AND(Tabela1[[#This Row],[GRUPO | ITEM]]="PALHETAS",MID(Tabela1[[#This Row],[ITEM]],1,5)&lt;&gt;"YN-PF"))=TRUE,0,
IF(
ROUNDUP(
IF(
IF(D179="A",13-SUM(AR179:AU179),IF(D179="B",11-SUM(AR179:AU179),IF(D179="C",7-SUM(AR179:AU179))))
&lt;0,0,
IF(D179="A",13-SUM(AR179:AU179),IF(D179="B",11-SUM(AR179:AU179),IF(D179="C",7-SUM(AR179:AU179)))))
*AE179/C179,0)
*C179
=0,0,
ROUNDUP(
IF(
IF(D179="A",13-SUM(AR179:AU179),IF(D179="B",11-SUM(AR179:AU179),IF(D179="C",7-SUM(AR179:AU179))))
&lt;0,0,
IF(D179="A",13-SUM(AR179:AU179),IF(D179="B",11-SUM(AR179:AU179),IF(D179="C",7-SUM(AR179:AU179)))))
*AE179/C179,0)
*C179)
)</f>
        <v>345</v>
      </c>
      <c r="AZ1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+IFERROR(BA179*C179,0),
IFERROR(AVERAGEIF(Tabela1[[#This Row],[COMPRA PADRÃO]:[COMPRA &gt;30%]],"&gt;"&amp;0,Tabela1[[#This Row],[COMPRA PADRÃO]:[COMPRA &gt;30%]]),
0))/Tabela1[[#This Row],[U/CX]],0)*Tabela1[[#This Row],[U/CX]]</f>
        <v>345</v>
      </c>
      <c r="BA179" s="19"/>
      <c r="BB179" s="19"/>
      <c r="BC179" s="5" t="s">
        <v>1436</v>
      </c>
      <c r="BD179" s="41">
        <v>33.905660377358494</v>
      </c>
      <c r="BE179" s="42">
        <v>5085.8490566037744</v>
      </c>
      <c r="BF179" s="42">
        <v>9697.0188679245293</v>
      </c>
      <c r="BG179" s="42">
        <v>9390</v>
      </c>
      <c r="BH179" s="43">
        <v>5400</v>
      </c>
    </row>
    <row r="180" spans="1:60" x14ac:dyDescent="0.2">
      <c r="A180" s="4" t="s">
        <v>40</v>
      </c>
      <c r="B180" s="4" t="s">
        <v>686</v>
      </c>
      <c r="C180" s="4">
        <v>20</v>
      </c>
      <c r="D180" s="4" t="s">
        <v>17</v>
      </c>
      <c r="E180" s="5">
        <v>53</v>
      </c>
      <c r="F180" s="4">
        <v>15</v>
      </c>
      <c r="G180" s="4">
        <v>23</v>
      </c>
      <c r="H180" s="4">
        <v>115</v>
      </c>
      <c r="I180" s="4">
        <v>120</v>
      </c>
      <c r="J180" s="4">
        <v>217</v>
      </c>
      <c r="K180" s="4">
        <v>15</v>
      </c>
      <c r="L180" s="4">
        <v>313</v>
      </c>
      <c r="M180" s="4">
        <v>119</v>
      </c>
      <c r="N180" s="4">
        <v>83</v>
      </c>
      <c r="O180" s="4">
        <v>267</v>
      </c>
      <c r="P180" s="4">
        <v>119</v>
      </c>
      <c r="Q180" s="13">
        <v>0.43591501028101443</v>
      </c>
      <c r="R180" s="16">
        <v>0.12337217272104181</v>
      </c>
      <c r="S180" s="16">
        <v>0.18917066483893077</v>
      </c>
      <c r="T180" s="16">
        <v>0.94585332419465395</v>
      </c>
      <c r="U180" s="16">
        <v>0.98697738176833449</v>
      </c>
      <c r="V180" s="16">
        <v>1.7847840986977384</v>
      </c>
      <c r="W180" s="16">
        <v>0.12337217272104181</v>
      </c>
      <c r="X180" s="16">
        <v>2.5743660041124059</v>
      </c>
      <c r="Y180" s="16">
        <v>0.97875257025359841</v>
      </c>
      <c r="Z180" s="16">
        <v>0.68265935572309799</v>
      </c>
      <c r="AA180" s="16">
        <v>2.1960246744345442</v>
      </c>
      <c r="AB180" s="17">
        <v>0.97875257025359841</v>
      </c>
      <c r="AC180" s="15">
        <v>96355.65</v>
      </c>
      <c r="AD180" s="14">
        <v>121.58333333333333</v>
      </c>
      <c r="AE180" s="14">
        <v>156.22222222222223</v>
      </c>
      <c r="AF180" s="5">
        <v>11</v>
      </c>
      <c r="AG180" s="6">
        <v>800</v>
      </c>
      <c r="AH180" s="4">
        <v>400</v>
      </c>
      <c r="AI180" s="23">
        <v>1200</v>
      </c>
      <c r="AJ180" s="4">
        <v>0</v>
      </c>
      <c r="AK180" s="4">
        <v>0</v>
      </c>
      <c r="AL180" s="24">
        <v>0</v>
      </c>
      <c r="AM180" s="7">
        <v>6.5798492117888969</v>
      </c>
      <c r="AN180" s="7">
        <v>3.2899246058944485</v>
      </c>
      <c r="AO180" s="8">
        <v>0</v>
      </c>
      <c r="AP180" s="9">
        <v>0</v>
      </c>
      <c r="AQ180" s="25">
        <v>9.8697738176833454</v>
      </c>
      <c r="AR180" s="18">
        <v>5.1209103840682788</v>
      </c>
      <c r="AS180" s="7">
        <v>2.5604551920341394</v>
      </c>
      <c r="AT180" s="8">
        <v>0</v>
      </c>
      <c r="AU180" s="9">
        <v>0</v>
      </c>
      <c r="AV180" s="10">
        <v>7.6813655761024187</v>
      </c>
      <c r="AW180" s="22">
        <f t="shared" si="2"/>
        <v>2.4477552244775524</v>
      </c>
      <c r="AX180" s="5">
        <f>IF(OR(AND(Tabela1[[#This Row],[GRUPO | ITEM]]="PALHETAS",MID(Tabela1[[#This Row],[ITEM]],1,5)&lt;&gt;"YN-PC"),AND(Tabela1[[#This Row],[GRUPO | ITEM]]="PALHETAS",MID(Tabela1[[#This Row],[ITEM]],1,5)&lt;&gt;"YN-PF"))=TRUE,0,
IF(
ROUNDUP(
IF(
IF(D180="A",13-SUM(AM180:AP180),IF(D180="B",11-SUM(AM180:AP180),IF(D180="C",7-SUM(AM180:AP180))))
&lt;0,0,
IF(D180="A",13-SUM(AM180:AP180),IF(D180="B",11-SUM(AM180:AP180),IF(D180="C",7-SUM(AM180:AP180)))))
*AD180/C180,0)
*C180
=0,0,
ROUNDUP(
IF(
IF(D180="A",13-SUM(AM180:AP180),IF(D180="B",11-SUM(AM180:AP180),IF(D180="C",7-SUM(AM180:AP180))))
&lt;0,0,
IF(D180="A",13-SUM(AM180:AP180),IF(D180="B",11-SUM(AM180:AP180),IF(D180="C",7-SUM(AM180:AP180)))))
*AD180/C180,0)
*C180)
)</f>
        <v>140</v>
      </c>
      <c r="AY180" s="4">
        <f>IF(OR(AND(Tabela1[[#This Row],[GRUPO | ITEM]]="PALHETAS",MID(Tabela1[[#This Row],[ITEM]],1,5)&lt;&gt;"YN-PC"),AND(Tabela1[[#This Row],[GRUPO | ITEM]]="PALHETAS",MID(Tabela1[[#This Row],[ITEM]],1,5)&lt;&gt;"YN-PF"))=TRUE,0,
IF(
ROUNDUP(
IF(
IF(D180="A",13-SUM(AR180:AU180),IF(D180="B",11-SUM(AR180:AU180),IF(D180="C",7-SUM(AR180:AU180))))
&lt;0,0,
IF(D180="A",13-SUM(AR180:AU180),IF(D180="B",11-SUM(AR180:AU180),IF(D180="C",7-SUM(AR180:AU180)))))
*AE180/C180,0)
*C180
=0,0,
ROUNDUP(
IF(
IF(D180="A",13-SUM(AR180:AU180),IF(D180="B",11-SUM(AR180:AU180),IF(D180="C",7-SUM(AR180:AU180))))
&lt;0,0,
IF(D180="A",13-SUM(AR180:AU180),IF(D180="B",11-SUM(AR180:AU180),IF(D180="C",7-SUM(AR180:AU180)))))
*AE180/C180,0)
*C180)
)</f>
        <v>520</v>
      </c>
      <c r="AZ1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+IFERROR(BA180*C180,0),
IFERROR(AVERAGEIF(Tabela1[[#This Row],[COMPRA PADRÃO]:[COMPRA &gt;30%]],"&gt;"&amp;0,Tabela1[[#This Row],[COMPRA PADRÃO]:[COMPRA &gt;30%]]),
0))/Tabela1[[#This Row],[U/CX]],0)*Tabela1[[#This Row],[U/CX]]</f>
        <v>340</v>
      </c>
      <c r="BA180" s="33"/>
      <c r="BB180" s="33"/>
      <c r="BC180" s="44" t="s">
        <v>1436</v>
      </c>
      <c r="BD180" s="41">
        <v>5.5056603773584909</v>
      </c>
      <c r="BE180" s="42">
        <v>825.84905660377365</v>
      </c>
      <c r="BF180" s="42">
        <v>1090.1207547169813</v>
      </c>
      <c r="BG180" s="42">
        <v>1200</v>
      </c>
      <c r="BH180" s="43">
        <v>720</v>
      </c>
    </row>
    <row r="181" spans="1:60" x14ac:dyDescent="0.2">
      <c r="A181" s="4" t="s">
        <v>1008</v>
      </c>
      <c r="B181" s="4" t="s">
        <v>1013</v>
      </c>
      <c r="C181" s="4">
        <v>20</v>
      </c>
      <c r="D181" s="4" t="s">
        <v>20</v>
      </c>
      <c r="E181" s="5">
        <v>120</v>
      </c>
      <c r="F181" s="4">
        <v>580</v>
      </c>
      <c r="G181" s="4">
        <v>181</v>
      </c>
      <c r="H181" s="4">
        <v>60</v>
      </c>
      <c r="I181" s="4">
        <v>180</v>
      </c>
      <c r="J181" s="4">
        <v>200</v>
      </c>
      <c r="K181" s="4">
        <v>100</v>
      </c>
      <c r="L181" s="4">
        <v>500</v>
      </c>
      <c r="M181" s="4">
        <v>100</v>
      </c>
      <c r="N181" s="4">
        <v>140</v>
      </c>
      <c r="O181" s="4">
        <v>40</v>
      </c>
      <c r="P181" s="4">
        <v>640</v>
      </c>
      <c r="Q181" s="13">
        <v>0.50686378035902846</v>
      </c>
      <c r="R181" s="16">
        <v>2.449841605068638</v>
      </c>
      <c r="S181" s="16">
        <v>0.76451953537486805</v>
      </c>
      <c r="T181" s="16">
        <v>0.25343189017951423</v>
      </c>
      <c r="U181" s="16">
        <v>0.76029567053854274</v>
      </c>
      <c r="V181" s="16">
        <v>0.84477296726504747</v>
      </c>
      <c r="W181" s="16">
        <v>0.42238648363252373</v>
      </c>
      <c r="X181" s="16">
        <v>2.1119324181626187</v>
      </c>
      <c r="Y181" s="16">
        <v>0.42238648363252373</v>
      </c>
      <c r="Z181" s="16">
        <v>0.5913410770855333</v>
      </c>
      <c r="AA181" s="16">
        <v>0.16895459345300951</v>
      </c>
      <c r="AB181" s="17">
        <v>2.7032734952481521</v>
      </c>
      <c r="AC181" s="15">
        <v>116709.49</v>
      </c>
      <c r="AD181" s="14">
        <v>236.75</v>
      </c>
      <c r="AE181" s="14">
        <v>274.10000000000002</v>
      </c>
      <c r="AF181" s="5">
        <v>5</v>
      </c>
      <c r="AG181" s="6">
        <v>934</v>
      </c>
      <c r="AH181" s="4">
        <v>1060</v>
      </c>
      <c r="AI181" s="23">
        <v>1994</v>
      </c>
      <c r="AJ181" s="4">
        <v>0</v>
      </c>
      <c r="AK181" s="4">
        <v>1000</v>
      </c>
      <c r="AL181" s="24">
        <v>1000</v>
      </c>
      <c r="AM181" s="7">
        <v>3.9450897571277719</v>
      </c>
      <c r="AN181" s="7">
        <v>4.4772967265047514</v>
      </c>
      <c r="AO181" s="8">
        <v>0</v>
      </c>
      <c r="AP181" s="9">
        <v>4.2238648363252373</v>
      </c>
      <c r="AQ181" s="25">
        <v>12.646251319957761</v>
      </c>
      <c r="AR181" s="18">
        <v>3.4075155052900397</v>
      </c>
      <c r="AS181" s="7">
        <v>3.8672017511856982</v>
      </c>
      <c r="AT181" s="8">
        <v>0</v>
      </c>
      <c r="AU181" s="9">
        <v>3.6483035388544325</v>
      </c>
      <c r="AV181" s="10">
        <v>10.923020795330171</v>
      </c>
      <c r="AW181" s="22">
        <f t="shared" si="2"/>
        <v>1.3311148086522462</v>
      </c>
      <c r="AX181" s="5">
        <f>IF(OR(AND(Tabela1[[#This Row],[GRUPO | ITEM]]="PALHETAS",MID(Tabela1[[#This Row],[ITEM]],1,5)&lt;&gt;"YN-PC"),AND(Tabela1[[#This Row],[GRUPO | ITEM]]="PALHETAS",MID(Tabela1[[#This Row],[ITEM]],1,5)&lt;&gt;"YN-PF"))=TRUE,0,
IF(
ROUNDUP(
IF(
IF(D181="A",13-SUM(AM181:AP181),IF(D181="B",11-SUM(AM181:AP181),IF(D181="C",7-SUM(AM181:AP181))))
&lt;0,0,
IF(D181="A",13-SUM(AM181:AP181),IF(D181="B",11-SUM(AM181:AP181),IF(D181="C",7-SUM(AM181:AP181)))))
*AD181/C181,0)
*C181
=0,0,
ROUNDUP(
IF(
IF(D181="A",13-SUM(AM181:AP181),IF(D181="B",11-SUM(AM181:AP181),IF(D181="C",7-SUM(AM181:AP181))))
&lt;0,0,
IF(D181="A",13-SUM(AM181:AP181),IF(D181="B",11-SUM(AM181:AP181),IF(D181="C",7-SUM(AM181:AP181)))))
*AD181/C181,0)
*C181)
)</f>
        <v>100</v>
      </c>
      <c r="AY181" s="4">
        <f>IF(OR(AND(Tabela1[[#This Row],[GRUPO | ITEM]]="PALHETAS",MID(Tabela1[[#This Row],[ITEM]],1,5)&lt;&gt;"YN-PC"),AND(Tabela1[[#This Row],[GRUPO | ITEM]]="PALHETAS",MID(Tabela1[[#This Row],[ITEM]],1,5)&lt;&gt;"YN-PF"))=TRUE,0,
IF(
ROUNDUP(
IF(
IF(D181="A",13-SUM(AR181:AU181),IF(D181="B",11-SUM(AR181:AU181),IF(D181="C",7-SUM(AR181:AU181))))
&lt;0,0,
IF(D181="A",13-SUM(AR181:AU181),IF(D181="B",11-SUM(AR181:AU181),IF(D181="C",7-SUM(AR181:AU181)))))
*AE181/C181,0)
*C181
=0,0,
ROUNDUP(
IF(
IF(D181="A",13-SUM(AR181:AU181),IF(D181="B",11-SUM(AR181:AU181),IF(D181="C",7-SUM(AR181:AU181))))
&lt;0,0,
IF(D181="A",13-SUM(AR181:AU181),IF(D181="B",11-SUM(AR181:AU181),IF(D181="C",7-SUM(AR181:AU181)))))
*AE181/C181,0)
*C181)
)</f>
        <v>580</v>
      </c>
      <c r="AZ1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+IFERROR(BA181*C181,0),
IFERROR(AVERAGEIF(Tabela1[[#This Row],[COMPRA PADRÃO]:[COMPRA &gt;30%]],"&gt;"&amp;0,Tabela1[[#This Row],[COMPRA PADRÃO]:[COMPRA &gt;30%]]),
0))/Tabela1[[#This Row],[U/CX]],0)*Tabela1[[#This Row],[U/CX]]</f>
        <v>340</v>
      </c>
      <c r="BA181" s="19"/>
      <c r="BB181" s="19"/>
      <c r="BC181" s="5" t="s">
        <v>1436</v>
      </c>
      <c r="BD181" s="41">
        <v>10.720754716981132</v>
      </c>
      <c r="BE181" s="42">
        <v>1608.1132075471698</v>
      </c>
      <c r="BF181" s="42">
        <v>3066.1358490566035</v>
      </c>
      <c r="BG181" s="42">
        <v>2994</v>
      </c>
      <c r="BH181" s="43">
        <v>1680</v>
      </c>
    </row>
    <row r="182" spans="1:60" x14ac:dyDescent="0.2">
      <c r="A182" s="4" t="s">
        <v>409</v>
      </c>
      <c r="B182" s="4" t="s">
        <v>416</v>
      </c>
      <c r="C182" s="4">
        <v>100</v>
      </c>
      <c r="D182" s="4" t="s">
        <v>17</v>
      </c>
      <c r="E182" s="5">
        <v>650</v>
      </c>
      <c r="F182" s="4">
        <v>600</v>
      </c>
      <c r="G182" s="4">
        <v>500</v>
      </c>
      <c r="H182" s="4">
        <v>850</v>
      </c>
      <c r="I182" s="4">
        <v>800</v>
      </c>
      <c r="J182" s="4">
        <v>750</v>
      </c>
      <c r="K182" s="4">
        <v>200</v>
      </c>
      <c r="L182" s="4">
        <v>850</v>
      </c>
      <c r="M182" s="4">
        <v>300</v>
      </c>
      <c r="N182" s="4">
        <v>450</v>
      </c>
      <c r="O182" s="4">
        <v>500</v>
      </c>
      <c r="P182" s="4">
        <v>350</v>
      </c>
      <c r="Q182" s="13">
        <v>1.1470588235294119</v>
      </c>
      <c r="R182" s="16">
        <v>1.0588235294117647</v>
      </c>
      <c r="S182" s="16">
        <v>0.88235294117647067</v>
      </c>
      <c r="T182" s="16">
        <v>1.5</v>
      </c>
      <c r="U182" s="16">
        <v>1.411764705882353</v>
      </c>
      <c r="V182" s="16">
        <v>1.3235294117647061</v>
      </c>
      <c r="W182" s="16">
        <v>0.35294117647058826</v>
      </c>
      <c r="X182" s="16">
        <v>1.5</v>
      </c>
      <c r="Y182" s="16">
        <v>0.52941176470588236</v>
      </c>
      <c r="Z182" s="16">
        <v>0.79411764705882359</v>
      </c>
      <c r="AA182" s="16">
        <v>0.88235294117647067</v>
      </c>
      <c r="AB182" s="17">
        <v>0.61764705882352944</v>
      </c>
      <c r="AC182" s="15">
        <v>81342.5</v>
      </c>
      <c r="AD182" s="14">
        <v>566.66666666666663</v>
      </c>
      <c r="AE182" s="14">
        <v>566.66666666666663</v>
      </c>
      <c r="AF182" s="5">
        <v>7</v>
      </c>
      <c r="AG182" s="6">
        <v>4320</v>
      </c>
      <c r="AH182" s="4">
        <v>0</v>
      </c>
      <c r="AI182" s="23">
        <v>4320</v>
      </c>
      <c r="AJ182" s="4">
        <v>1700</v>
      </c>
      <c r="AK182" s="4">
        <v>0</v>
      </c>
      <c r="AL182" s="24">
        <v>1700</v>
      </c>
      <c r="AM182" s="7">
        <v>7.6235294117647063</v>
      </c>
      <c r="AN182" s="7">
        <v>0</v>
      </c>
      <c r="AO182" s="8">
        <v>3</v>
      </c>
      <c r="AP182" s="9">
        <v>0</v>
      </c>
      <c r="AQ182" s="25">
        <v>10.623529411764707</v>
      </c>
      <c r="AR182" s="18">
        <v>7.6235294117647063</v>
      </c>
      <c r="AS182" s="7">
        <v>0</v>
      </c>
      <c r="AT182" s="8">
        <v>3</v>
      </c>
      <c r="AU182" s="9">
        <v>0</v>
      </c>
      <c r="AV182" s="10">
        <v>10.623529411764707</v>
      </c>
      <c r="AW182" s="22">
        <f t="shared" si="2"/>
        <v>0.52941176470588236</v>
      </c>
      <c r="AX182" s="5">
        <f>IF(OR(AND(Tabela1[[#This Row],[GRUPO | ITEM]]="PALHETAS",MID(Tabela1[[#This Row],[ITEM]],1,5)&lt;&gt;"YN-PC"),AND(Tabela1[[#This Row],[GRUPO | ITEM]]="PALHETAS",MID(Tabela1[[#This Row],[ITEM]],1,5)&lt;&gt;"YN-PF"))=TRUE,0,
IF(
ROUNDUP(
IF(
IF(D182="A",13-SUM(AM182:AP182),IF(D182="B",11-SUM(AM182:AP182),IF(D182="C",7-SUM(AM182:AP182))))
&lt;0,0,
IF(D182="A",13-SUM(AM182:AP182),IF(D182="B",11-SUM(AM182:AP182),IF(D182="C",7-SUM(AM182:AP182)))))
*AD182/C182,0)
*C182
=0,0,
ROUNDUP(
IF(
IF(D182="A",13-SUM(AM182:AP182),IF(D182="B",11-SUM(AM182:AP182),IF(D182="C",7-SUM(AM182:AP182))))
&lt;0,0,
IF(D182="A",13-SUM(AM182:AP182),IF(D182="B",11-SUM(AM182:AP182),IF(D182="C",7-SUM(AM182:AP182)))))
*AD182/C182,0)
*C182)
)</f>
        <v>300</v>
      </c>
      <c r="AY182" s="4">
        <f>IF(OR(AND(Tabela1[[#This Row],[GRUPO | ITEM]]="PALHETAS",MID(Tabela1[[#This Row],[ITEM]],1,5)&lt;&gt;"YN-PC"),AND(Tabela1[[#This Row],[GRUPO | ITEM]]="PALHETAS",MID(Tabela1[[#This Row],[ITEM]],1,5)&lt;&gt;"YN-PF"))=TRUE,0,
IF(
ROUNDUP(
IF(
IF(D182="A",13-SUM(AR182:AU182),IF(D182="B",11-SUM(AR182:AU182),IF(D182="C",7-SUM(AR182:AU182))))
&lt;0,0,
IF(D182="A",13-SUM(AR182:AU182),IF(D182="B",11-SUM(AR182:AU182),IF(D182="C",7-SUM(AR182:AU182)))))
*AE182/C182,0)
*C182
=0,0,
ROUNDUP(
IF(
IF(D182="A",13-SUM(AR182:AU182),IF(D182="B",11-SUM(AR182:AU182),IF(D182="C",7-SUM(AR182:AU182))))
&lt;0,0,
IF(D182="A",13-SUM(AR182:AU182),IF(D182="B",11-SUM(AR182:AU182),IF(D182="C",7-SUM(AR182:AU182)))))
*AE182/C182,0)
*C182)
)</f>
        <v>300</v>
      </c>
      <c r="AZ1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+IFERROR(BA182*C182,0),
IFERROR(AVERAGEIF(Tabela1[[#This Row],[COMPRA PADRÃO]:[COMPRA &gt;30%]],"&gt;"&amp;0,Tabela1[[#This Row],[COMPRA PADRÃO]:[COMPRA &gt;30%]]),
0))/Tabela1[[#This Row],[U/CX]],0)*Tabela1[[#This Row],[U/CX]]</f>
        <v>300</v>
      </c>
      <c r="BA182" s="19"/>
      <c r="BB182" s="19"/>
      <c r="BC182" s="5" t="s">
        <v>1436</v>
      </c>
      <c r="BD182" s="41">
        <v>25.660377358490567</v>
      </c>
      <c r="BE182" s="42">
        <v>3849.0566037735853</v>
      </c>
      <c r="BF182" s="42">
        <v>5080.7547169811323</v>
      </c>
      <c r="BG182" s="42">
        <v>6020</v>
      </c>
      <c r="BH182" s="43">
        <v>2900</v>
      </c>
    </row>
    <row r="183" spans="1:60" x14ac:dyDescent="0.2">
      <c r="A183" s="4" t="s">
        <v>264</v>
      </c>
      <c r="B183" s="4" t="s">
        <v>1400</v>
      </c>
      <c r="C183" s="4">
        <v>10</v>
      </c>
      <c r="D183" s="4" t="s">
        <v>83</v>
      </c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>
        <v>43</v>
      </c>
      <c r="Q183" s="13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7">
        <v>1</v>
      </c>
      <c r="AC183" s="15">
        <v>6526.52</v>
      </c>
      <c r="AD183" s="14">
        <v>43</v>
      </c>
      <c r="AE183" s="14">
        <v>43</v>
      </c>
      <c r="AF183" s="5">
        <v>0</v>
      </c>
      <c r="AG183" s="6">
        <v>4</v>
      </c>
      <c r="AH183" s="4">
        <v>0</v>
      </c>
      <c r="AI183" s="23">
        <v>4</v>
      </c>
      <c r="AJ183" s="4">
        <v>0</v>
      </c>
      <c r="AK183" s="4">
        <v>0</v>
      </c>
      <c r="AL183" s="24">
        <v>0</v>
      </c>
      <c r="AM183" s="7">
        <v>9.3023255813953487E-2</v>
      </c>
      <c r="AN183" s="7">
        <v>0</v>
      </c>
      <c r="AO183" s="8">
        <v>0</v>
      </c>
      <c r="AP183" s="9">
        <v>0</v>
      </c>
      <c r="AQ183" s="25">
        <v>9.3023255813953487E-2</v>
      </c>
      <c r="AR183" s="18">
        <v>9.3023255813953487E-2</v>
      </c>
      <c r="AS183" s="7">
        <v>0</v>
      </c>
      <c r="AT183" s="8">
        <v>0</v>
      </c>
      <c r="AU183" s="9">
        <v>0</v>
      </c>
      <c r="AV183" s="10">
        <v>9.3023255813953487E-2</v>
      </c>
      <c r="AW183" s="22">
        <f t="shared" si="2"/>
        <v>8.1395348837209305</v>
      </c>
      <c r="AX183" s="5">
        <f>IF(OR(AND(Tabela1[[#This Row],[GRUPO | ITEM]]="PALHETAS",MID(Tabela1[[#This Row],[ITEM]],1,5)&lt;&gt;"YN-PC"),AND(Tabela1[[#This Row],[GRUPO | ITEM]]="PALHETAS",MID(Tabela1[[#This Row],[ITEM]],1,5)&lt;&gt;"YN-PF"))=TRUE,0,
IF(
ROUNDUP(
IF(
IF(D183="A",13-SUM(AM183:AP183),IF(D183="B",11-SUM(AM183:AP183),IF(D183="C",7-SUM(AM183:AP183))))
&lt;0,0,
IF(D183="A",13-SUM(AM183:AP183),IF(D183="B",11-SUM(AM183:AP183),IF(D183="C",7-SUM(AM183:AP183)))))
*AD183/C183,0)
*C183
=0,0,
ROUNDUP(
IF(
IF(D183="A",13-SUM(AM183:AP183),IF(D183="B",11-SUM(AM183:AP183),IF(D183="C",7-SUM(AM183:AP183))))
&lt;0,0,
IF(D183="A",13-SUM(AM183:AP183),IF(D183="B",11-SUM(AM183:AP183),IF(D183="C",7-SUM(AM183:AP183)))))
*AD183/C183,0)
*C183)
)</f>
        <v>300</v>
      </c>
      <c r="AY183" s="4">
        <f>IF(OR(AND(Tabela1[[#This Row],[GRUPO | ITEM]]="PALHETAS",MID(Tabela1[[#This Row],[ITEM]],1,5)&lt;&gt;"YN-PC"),AND(Tabela1[[#This Row],[GRUPO | ITEM]]="PALHETAS",MID(Tabela1[[#This Row],[ITEM]],1,5)&lt;&gt;"YN-PF"))=TRUE,0,
IF(
ROUNDUP(
IF(
IF(D183="A",13-SUM(AR183:AU183),IF(D183="B",11-SUM(AR183:AU183),IF(D183="C",7-SUM(AR183:AU183))))
&lt;0,0,
IF(D183="A",13-SUM(AR183:AU183),IF(D183="B",11-SUM(AR183:AU183),IF(D183="C",7-SUM(AR183:AU183)))))
*AE183/C183,0)
*C183
=0,0,
ROUNDUP(
IF(
IF(D183="A",13-SUM(AR183:AU183),IF(D183="B",11-SUM(AR183:AU183),IF(D183="C",7-SUM(AR183:AU183))))
&lt;0,0,
IF(D183="A",13-SUM(AR183:AU183),IF(D183="B",11-SUM(AR183:AU183),IF(D183="C",7-SUM(AR183:AU183)))))
*AE183/C183,0)
*C183)
)</f>
        <v>300</v>
      </c>
      <c r="AZ1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+IFERROR(BA183*C183,0),
IFERROR(AVERAGEIF(Tabela1[[#This Row],[COMPRA PADRÃO]:[COMPRA &gt;30%]],"&gt;"&amp;0,Tabela1[[#This Row],[COMPRA PADRÃO]:[COMPRA &gt;30%]]),
0))/Tabela1[[#This Row],[U/CX]],0)*Tabela1[[#This Row],[U/CX]]</f>
        <v>350</v>
      </c>
      <c r="BA183" s="19">
        <v>5</v>
      </c>
      <c r="BB183" s="19"/>
      <c r="BC183" s="5" t="s">
        <v>1436</v>
      </c>
      <c r="BD183" s="41">
        <v>0.16226415094339622</v>
      </c>
      <c r="BE183" s="42">
        <v>24.339622641509433</v>
      </c>
      <c r="BF183" s="42">
        <v>10.70943396226415</v>
      </c>
      <c r="BG183" s="42">
        <v>4</v>
      </c>
      <c r="BH183" s="43">
        <v>30</v>
      </c>
    </row>
    <row r="184" spans="1:60" x14ac:dyDescent="0.2">
      <c r="A184" s="4" t="s">
        <v>120</v>
      </c>
      <c r="B184" s="4" t="s">
        <v>482</v>
      </c>
      <c r="C184" s="4">
        <v>100</v>
      </c>
      <c r="D184" s="4" t="s">
        <v>17</v>
      </c>
      <c r="E184" s="5">
        <v>790</v>
      </c>
      <c r="F184" s="4">
        <v>1130</v>
      </c>
      <c r="G184" s="4">
        <v>978</v>
      </c>
      <c r="H184" s="4">
        <v>450</v>
      </c>
      <c r="I184" s="4">
        <v>530</v>
      </c>
      <c r="J184" s="4">
        <v>1330</v>
      </c>
      <c r="K184" s="4">
        <v>220</v>
      </c>
      <c r="L184" s="4">
        <v>420</v>
      </c>
      <c r="M184" s="4">
        <v>360</v>
      </c>
      <c r="N184" s="4">
        <v>500</v>
      </c>
      <c r="O184" s="4">
        <v>500</v>
      </c>
      <c r="P184" s="4">
        <v>200</v>
      </c>
      <c r="Q184" s="13">
        <v>1.2796976241900646</v>
      </c>
      <c r="R184" s="16">
        <v>1.8304535637149026</v>
      </c>
      <c r="S184" s="16">
        <v>1.5842332613390928</v>
      </c>
      <c r="T184" s="16">
        <v>0.72894168466522669</v>
      </c>
      <c r="U184" s="16">
        <v>0.85853131749460043</v>
      </c>
      <c r="V184" s="16">
        <v>2.1544276457883367</v>
      </c>
      <c r="W184" s="16">
        <v>0.35637149028077753</v>
      </c>
      <c r="X184" s="16">
        <v>0.68034557235421167</v>
      </c>
      <c r="Y184" s="16">
        <v>0.58315334773218142</v>
      </c>
      <c r="Z184" s="16">
        <v>0.80993520518358531</v>
      </c>
      <c r="AA184" s="16">
        <v>0.80993520518358531</v>
      </c>
      <c r="AB184" s="17">
        <v>0.32397408207343409</v>
      </c>
      <c r="AC184" s="15">
        <v>94542.82</v>
      </c>
      <c r="AD184" s="14">
        <v>617.33333333333337</v>
      </c>
      <c r="AE184" s="14">
        <v>617.33333333333337</v>
      </c>
      <c r="AF184" s="5">
        <v>2</v>
      </c>
      <c r="AG184" s="6">
        <v>2486</v>
      </c>
      <c r="AH184" s="4">
        <v>3400</v>
      </c>
      <c r="AI184" s="23">
        <v>5886</v>
      </c>
      <c r="AJ184" s="4">
        <v>700</v>
      </c>
      <c r="AK184" s="4">
        <v>0</v>
      </c>
      <c r="AL184" s="24">
        <v>700</v>
      </c>
      <c r="AM184" s="7">
        <v>4.0269978401727862</v>
      </c>
      <c r="AN184" s="7">
        <v>5.5075593952483795</v>
      </c>
      <c r="AO184" s="8">
        <v>1.1339092872570193</v>
      </c>
      <c r="AP184" s="9">
        <v>0</v>
      </c>
      <c r="AQ184" s="25">
        <v>10.668466522678184</v>
      </c>
      <c r="AR184" s="18">
        <v>4.0269978401727862</v>
      </c>
      <c r="AS184" s="7">
        <v>5.5075593952483795</v>
      </c>
      <c r="AT184" s="8">
        <v>1.1339092872570193</v>
      </c>
      <c r="AU184" s="9">
        <v>0</v>
      </c>
      <c r="AV184" s="10">
        <v>10.668466522678184</v>
      </c>
      <c r="AW184" s="22">
        <f t="shared" si="2"/>
        <v>0.48596112311015116</v>
      </c>
      <c r="AX184" s="5">
        <f>IF(OR(AND(Tabela1[[#This Row],[GRUPO | ITEM]]="PALHETAS",MID(Tabela1[[#This Row],[ITEM]],1,5)&lt;&gt;"YN-PC"),AND(Tabela1[[#This Row],[GRUPO | ITEM]]="PALHETAS",MID(Tabela1[[#This Row],[ITEM]],1,5)&lt;&gt;"YN-PF"))=TRUE,0,
IF(
ROUNDUP(
IF(
IF(D184="A",13-SUM(AM184:AP184),IF(D184="B",11-SUM(AM184:AP184),IF(D184="C",7-SUM(AM184:AP184))))
&lt;0,0,
IF(D184="A",13-SUM(AM184:AP184),IF(D184="B",11-SUM(AM184:AP184),IF(D184="C",7-SUM(AM184:AP184)))))
*AD184/C184,0)
*C184
=0,0,
ROUNDUP(
IF(
IF(D184="A",13-SUM(AM184:AP184),IF(D184="B",11-SUM(AM184:AP184),IF(D184="C",7-SUM(AM184:AP184))))
&lt;0,0,
IF(D184="A",13-SUM(AM184:AP184),IF(D184="B",11-SUM(AM184:AP184),IF(D184="C",7-SUM(AM184:AP184)))))
*AD184/C184,0)
*C184)
)</f>
        <v>300</v>
      </c>
      <c r="AY184" s="4">
        <f>IF(OR(AND(Tabela1[[#This Row],[GRUPO | ITEM]]="PALHETAS",MID(Tabela1[[#This Row],[ITEM]],1,5)&lt;&gt;"YN-PC"),AND(Tabela1[[#This Row],[GRUPO | ITEM]]="PALHETAS",MID(Tabela1[[#This Row],[ITEM]],1,5)&lt;&gt;"YN-PF"))=TRUE,0,
IF(
ROUNDUP(
IF(
IF(D184="A",13-SUM(AR184:AU184),IF(D184="B",11-SUM(AR184:AU184),IF(D184="C",7-SUM(AR184:AU184))))
&lt;0,0,
IF(D184="A",13-SUM(AR184:AU184),IF(D184="B",11-SUM(AR184:AU184),IF(D184="C",7-SUM(AR184:AU184)))))
*AE184/C184,0)
*C184
=0,0,
ROUNDUP(
IF(
IF(D184="A",13-SUM(AR184:AU184),IF(D184="B",11-SUM(AR184:AU184),IF(D184="C",7-SUM(AR184:AU184))))
&lt;0,0,
IF(D184="A",13-SUM(AR184:AU184),IF(D184="B",11-SUM(AR184:AU184),IF(D184="C",7-SUM(AR184:AU184)))))
*AE184/C184,0)
*C184)
)</f>
        <v>300</v>
      </c>
      <c r="AZ1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+IFERROR(BA184*C184,0),
IFERROR(AVERAGEIF(Tabela1[[#This Row],[COMPRA PADRÃO]:[COMPRA &gt;30%]],"&gt;"&amp;0,Tabela1[[#This Row],[COMPRA PADRÃO]:[COMPRA &gt;30%]]),
0))/Tabela1[[#This Row],[U/CX]],0)*Tabela1[[#This Row],[U/CX]]</f>
        <v>300</v>
      </c>
      <c r="BA184" s="19"/>
      <c r="BB184" s="19"/>
      <c r="BC184" s="5" t="s">
        <v>1436</v>
      </c>
      <c r="BD184" s="41">
        <v>27.954716981132076</v>
      </c>
      <c r="BE184" s="42">
        <v>4193.2075471698117</v>
      </c>
      <c r="BF184" s="42">
        <v>5535.0339622641513</v>
      </c>
      <c r="BG184" s="42">
        <v>6586</v>
      </c>
      <c r="BH184" s="43">
        <v>3100</v>
      </c>
    </row>
    <row r="185" spans="1:60" x14ac:dyDescent="0.2">
      <c r="A185" s="4" t="s">
        <v>35</v>
      </c>
      <c r="B185" s="4" t="s">
        <v>506</v>
      </c>
      <c r="C185" s="4">
        <v>300</v>
      </c>
      <c r="D185" s="4" t="s">
        <v>17</v>
      </c>
      <c r="E185" s="5">
        <v>290</v>
      </c>
      <c r="F185" s="4">
        <v>205</v>
      </c>
      <c r="G185" s="4">
        <v>135</v>
      </c>
      <c r="H185" s="4">
        <v>90</v>
      </c>
      <c r="I185" s="4">
        <v>180</v>
      </c>
      <c r="J185" s="4">
        <v>260</v>
      </c>
      <c r="K185" s="4">
        <v>80</v>
      </c>
      <c r="L185" s="4">
        <v>165</v>
      </c>
      <c r="M185" s="4">
        <v>280</v>
      </c>
      <c r="N185" s="4">
        <v>100</v>
      </c>
      <c r="O185" s="4">
        <v>80</v>
      </c>
      <c r="P185" s="4">
        <v>70</v>
      </c>
      <c r="Q185" s="13">
        <v>1.7984496124031009</v>
      </c>
      <c r="R185" s="16">
        <v>1.2713178294573644</v>
      </c>
      <c r="S185" s="16">
        <v>0.83720930232558144</v>
      </c>
      <c r="T185" s="16">
        <v>0.55813953488372092</v>
      </c>
      <c r="U185" s="16">
        <v>1.1162790697674418</v>
      </c>
      <c r="V185" s="16">
        <v>1.6124031007751938</v>
      </c>
      <c r="W185" s="16">
        <v>0.49612403100775193</v>
      </c>
      <c r="X185" s="16">
        <v>1.0232558139534884</v>
      </c>
      <c r="Y185" s="16">
        <v>1.7364341085271318</v>
      </c>
      <c r="Z185" s="16">
        <v>0.62015503875968991</v>
      </c>
      <c r="AA185" s="16">
        <v>0.49612403100775193</v>
      </c>
      <c r="AB185" s="17">
        <v>0.43410852713178294</v>
      </c>
      <c r="AC185" s="15">
        <v>39101.15</v>
      </c>
      <c r="AD185" s="14">
        <v>161.25</v>
      </c>
      <c r="AE185" s="14">
        <v>161.25</v>
      </c>
      <c r="AF185" s="5">
        <v>0</v>
      </c>
      <c r="AG185" s="6">
        <v>90</v>
      </c>
      <c r="AH185" s="4">
        <v>0</v>
      </c>
      <c r="AI185" s="23">
        <v>90</v>
      </c>
      <c r="AJ185" s="4">
        <v>0</v>
      </c>
      <c r="AK185" s="4">
        <v>1500</v>
      </c>
      <c r="AL185" s="24">
        <v>1500</v>
      </c>
      <c r="AM185" s="7">
        <v>0.55813953488372092</v>
      </c>
      <c r="AN185" s="7">
        <v>0</v>
      </c>
      <c r="AO185" s="8">
        <v>0</v>
      </c>
      <c r="AP185" s="9">
        <v>9.3023255813953494</v>
      </c>
      <c r="AQ185" s="25">
        <v>9.8604651162790695</v>
      </c>
      <c r="AR185" s="18">
        <v>0.55813953488372092</v>
      </c>
      <c r="AS185" s="7">
        <v>0</v>
      </c>
      <c r="AT185" s="8">
        <v>0</v>
      </c>
      <c r="AU185" s="9">
        <v>9.3023255813953494</v>
      </c>
      <c r="AV185" s="10">
        <v>9.8604651162790695</v>
      </c>
      <c r="AW185" s="22">
        <f t="shared" si="2"/>
        <v>1.8604651162790697</v>
      </c>
      <c r="AX185" s="5">
        <f>IF(OR(AND(Tabela1[[#This Row],[GRUPO | ITEM]]="PALHETAS",MID(Tabela1[[#This Row],[ITEM]],1,5)&lt;&gt;"YN-PC"),AND(Tabela1[[#This Row],[GRUPO | ITEM]]="PALHETAS",MID(Tabela1[[#This Row],[ITEM]],1,5)&lt;&gt;"YN-PF"))=TRUE,0,
IF(
ROUNDUP(
IF(
IF(D185="A",13-SUM(AM185:AP185),IF(D185="B",11-SUM(AM185:AP185),IF(D185="C",7-SUM(AM185:AP185))))
&lt;0,0,
IF(D185="A",13-SUM(AM185:AP185),IF(D185="B",11-SUM(AM185:AP185),IF(D185="C",7-SUM(AM185:AP185)))))
*AD185/C185,0)
*C185
=0,0,
ROUNDUP(
IF(
IF(D185="A",13-SUM(AM185:AP185),IF(D185="B",11-SUM(AM185:AP185),IF(D185="C",7-SUM(AM185:AP185))))
&lt;0,0,
IF(D185="A",13-SUM(AM185:AP185),IF(D185="B",11-SUM(AM185:AP185),IF(D185="C",7-SUM(AM185:AP185)))))
*AD185/C185,0)
*C185)
)</f>
        <v>300</v>
      </c>
      <c r="AY185" s="4">
        <f>IF(OR(AND(Tabela1[[#This Row],[GRUPO | ITEM]]="PALHETAS",MID(Tabela1[[#This Row],[ITEM]],1,5)&lt;&gt;"YN-PC"),AND(Tabela1[[#This Row],[GRUPO | ITEM]]="PALHETAS",MID(Tabela1[[#This Row],[ITEM]],1,5)&lt;&gt;"YN-PF"))=TRUE,0,
IF(
ROUNDUP(
IF(
IF(D185="A",13-SUM(AR185:AU185),IF(D185="B",11-SUM(AR185:AU185),IF(D185="C",7-SUM(AR185:AU185))))
&lt;0,0,
IF(D185="A",13-SUM(AR185:AU185),IF(D185="B",11-SUM(AR185:AU185),IF(D185="C",7-SUM(AR185:AU185)))))
*AE185/C185,0)
*C185
=0,0,
ROUNDUP(
IF(
IF(D185="A",13-SUM(AR185:AU185),IF(D185="B",11-SUM(AR185:AU185),IF(D185="C",7-SUM(AR185:AU185))))
&lt;0,0,
IF(D185="A",13-SUM(AR185:AU185),IF(D185="B",11-SUM(AR185:AU185),IF(D185="C",7-SUM(AR185:AU185)))))
*AE185/C185,0)
*C185)
)</f>
        <v>300</v>
      </c>
      <c r="AZ1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+IFERROR(BA185*C185,0),
IFERROR(AVERAGEIF(Tabela1[[#This Row],[COMPRA PADRÃO]:[COMPRA &gt;30%]],"&gt;"&amp;0,Tabela1[[#This Row],[COMPRA PADRÃO]:[COMPRA &gt;30%]]),
0))/Tabela1[[#This Row],[U/CX]],0)*Tabela1[[#This Row],[U/CX]]</f>
        <v>300</v>
      </c>
      <c r="BA185" s="33"/>
      <c r="BB185" s="33"/>
      <c r="BC185" s="44" t="s">
        <v>1436</v>
      </c>
      <c r="BD185" s="41">
        <v>7.3018867924528301</v>
      </c>
      <c r="BE185" s="42">
        <v>1095.2830188679245</v>
      </c>
      <c r="BF185" s="42">
        <v>1445.7735849056603</v>
      </c>
      <c r="BG185" s="42">
        <v>1590</v>
      </c>
      <c r="BH185" s="43">
        <v>900</v>
      </c>
    </row>
    <row r="186" spans="1:60" x14ac:dyDescent="0.2">
      <c r="A186" s="4" t="s">
        <v>35</v>
      </c>
      <c r="B186" s="4" t="s">
        <v>1170</v>
      </c>
      <c r="C186" s="4">
        <v>50</v>
      </c>
      <c r="D186" s="4" t="s">
        <v>83</v>
      </c>
      <c r="E186" s="5"/>
      <c r="F186" s="4"/>
      <c r="G186" s="4"/>
      <c r="H186" s="4"/>
      <c r="I186" s="4"/>
      <c r="J186" s="4"/>
      <c r="K186" s="4"/>
      <c r="L186" s="4"/>
      <c r="M186" s="4">
        <v>5</v>
      </c>
      <c r="N186" s="4">
        <v>45</v>
      </c>
      <c r="O186" s="4"/>
      <c r="P186" s="4"/>
      <c r="Q186" s="13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0.2</v>
      </c>
      <c r="Z186" s="16">
        <v>1.8</v>
      </c>
      <c r="AA186" s="16">
        <v>0</v>
      </c>
      <c r="AB186" s="17">
        <v>0</v>
      </c>
      <c r="AC186" s="15">
        <v>5572.6</v>
      </c>
      <c r="AD186" s="14">
        <v>25</v>
      </c>
      <c r="AE186" s="14">
        <v>45</v>
      </c>
      <c r="AF186" s="5">
        <v>0</v>
      </c>
      <c r="AG186" s="6">
        <v>0</v>
      </c>
      <c r="AH186" s="4">
        <v>0</v>
      </c>
      <c r="AI186" s="23">
        <v>0</v>
      </c>
      <c r="AJ186" s="4">
        <v>0</v>
      </c>
      <c r="AK186" s="4">
        <v>0</v>
      </c>
      <c r="AL186" s="24">
        <v>0</v>
      </c>
      <c r="AM186" s="7">
        <v>0</v>
      </c>
      <c r="AN186" s="7">
        <v>0</v>
      </c>
      <c r="AO186" s="8">
        <v>0</v>
      </c>
      <c r="AP186" s="9">
        <v>0</v>
      </c>
      <c r="AQ186" s="25">
        <v>0</v>
      </c>
      <c r="AR186" s="18">
        <v>0</v>
      </c>
      <c r="AS186" s="7">
        <v>0</v>
      </c>
      <c r="AT186" s="8">
        <v>0</v>
      </c>
      <c r="AU186" s="9">
        <v>0</v>
      </c>
      <c r="AV186" s="10">
        <v>0</v>
      </c>
      <c r="AW186" s="22">
        <f t="shared" si="2"/>
        <v>8.5714285714285712</v>
      </c>
      <c r="AX186" s="5">
        <f>IF(OR(AND(Tabela1[[#This Row],[GRUPO | ITEM]]="PALHETAS",MID(Tabela1[[#This Row],[ITEM]],1,5)&lt;&gt;"YN-PC"),AND(Tabela1[[#This Row],[GRUPO | ITEM]]="PALHETAS",MID(Tabela1[[#This Row],[ITEM]],1,5)&lt;&gt;"YN-PF"))=TRUE,0,
IF(
ROUNDUP(
IF(
IF(D186="A",13-SUM(AM186:AP186),IF(D186="B",11-SUM(AM186:AP186),IF(D186="C",7-SUM(AM186:AP186))))
&lt;0,0,
IF(D186="A",13-SUM(AM186:AP186),IF(D186="B",11-SUM(AM186:AP186),IF(D186="C",7-SUM(AM186:AP186)))))
*AD186/C186,0)
*C186
=0,0,
ROUNDUP(
IF(
IF(D186="A",13-SUM(AM186:AP186),IF(D186="B",11-SUM(AM186:AP186),IF(D186="C",7-SUM(AM186:AP186))))
&lt;0,0,
IF(D186="A",13-SUM(AM186:AP186),IF(D186="B",11-SUM(AM186:AP186),IF(D186="C",7-SUM(AM186:AP186)))))
*AD186/C186,0)
*C186)
)</f>
        <v>200</v>
      </c>
      <c r="AY186" s="4">
        <f>IF(OR(AND(Tabela1[[#This Row],[GRUPO | ITEM]]="PALHETAS",MID(Tabela1[[#This Row],[ITEM]],1,5)&lt;&gt;"YN-PC"),AND(Tabela1[[#This Row],[GRUPO | ITEM]]="PALHETAS",MID(Tabela1[[#This Row],[ITEM]],1,5)&lt;&gt;"YN-PF"))=TRUE,0,
IF(
ROUNDUP(
IF(
IF(D186="A",13-SUM(AR186:AU186),IF(D186="B",11-SUM(AR186:AU186),IF(D186="C",7-SUM(AR186:AU186))))
&lt;0,0,
IF(D186="A",13-SUM(AR186:AU186),IF(D186="B",11-SUM(AR186:AU186),IF(D186="C",7-SUM(AR186:AU186)))))
*AE186/C186,0)
*C186
=0,0,
ROUNDUP(
IF(
IF(D186="A",13-SUM(AR186:AU186),IF(D186="B",11-SUM(AR186:AU186),IF(D186="C",7-SUM(AR186:AU186))))
&lt;0,0,
IF(D186="A",13-SUM(AR186:AU186),IF(D186="B",11-SUM(AR186:AU186),IF(D186="C",7-SUM(AR186:AU186)))))
*AE186/C186,0)
*C186)
)</f>
        <v>350</v>
      </c>
      <c r="AZ1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+IFERROR(BA186*C186,0),
IFERROR(AVERAGEIF(Tabela1[[#This Row],[COMPRA PADRÃO]:[COMPRA &gt;30%]],"&gt;"&amp;0,Tabela1[[#This Row],[COMPRA PADRÃO]:[COMPRA &gt;30%]]),
0))/Tabela1[[#This Row],[U/CX]],0)*Tabela1[[#This Row],[U/CX]]</f>
        <v>300</v>
      </c>
      <c r="BA186" s="19"/>
      <c r="BB186" s="19"/>
      <c r="BC186" s="5" t="s">
        <v>1436</v>
      </c>
      <c r="BD186" s="41">
        <v>0.18867924528301888</v>
      </c>
      <c r="BE186" s="42">
        <v>28.301886792452834</v>
      </c>
      <c r="BF186" s="42">
        <v>12.452830188679247</v>
      </c>
      <c r="BG186" s="42">
        <v>0</v>
      </c>
      <c r="BH186" s="43">
        <v>50</v>
      </c>
    </row>
    <row r="187" spans="1:60" x14ac:dyDescent="0.2">
      <c r="A187" s="4" t="s">
        <v>35</v>
      </c>
      <c r="B187" s="4" t="s">
        <v>1088</v>
      </c>
      <c r="C187" s="4">
        <v>100</v>
      </c>
      <c r="D187" s="4" t="s">
        <v>83</v>
      </c>
      <c r="E187" s="5"/>
      <c r="F187" s="4"/>
      <c r="G187" s="4"/>
      <c r="H187" s="4"/>
      <c r="I187" s="4"/>
      <c r="J187" s="4"/>
      <c r="K187" s="4"/>
      <c r="L187" s="4"/>
      <c r="M187" s="4">
        <v>15</v>
      </c>
      <c r="N187" s="4">
        <v>23</v>
      </c>
      <c r="O187" s="4">
        <v>60</v>
      </c>
      <c r="P187" s="4">
        <v>2</v>
      </c>
      <c r="Q187" s="13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0.6</v>
      </c>
      <c r="Z187" s="16">
        <v>0.92</v>
      </c>
      <c r="AA187" s="16">
        <v>2.4</v>
      </c>
      <c r="AB187" s="17">
        <v>0.08</v>
      </c>
      <c r="AC187" s="15">
        <v>8052.66</v>
      </c>
      <c r="AD187" s="14">
        <v>25</v>
      </c>
      <c r="AE187" s="14">
        <v>32.666666666666664</v>
      </c>
      <c r="AF187" s="5">
        <v>0</v>
      </c>
      <c r="AG187" s="6">
        <v>0</v>
      </c>
      <c r="AH187" s="4">
        <v>0</v>
      </c>
      <c r="AI187" s="23">
        <v>0</v>
      </c>
      <c r="AJ187" s="4">
        <v>0</v>
      </c>
      <c r="AK187" s="4">
        <v>0</v>
      </c>
      <c r="AL187" s="24">
        <v>0</v>
      </c>
      <c r="AM187" s="7">
        <v>0</v>
      </c>
      <c r="AN187" s="7">
        <v>0</v>
      </c>
      <c r="AO187" s="8">
        <v>0</v>
      </c>
      <c r="AP187" s="9">
        <v>0</v>
      </c>
      <c r="AQ187" s="25">
        <v>0</v>
      </c>
      <c r="AR187" s="18">
        <v>0</v>
      </c>
      <c r="AS187" s="7">
        <v>0</v>
      </c>
      <c r="AT187" s="8">
        <v>0</v>
      </c>
      <c r="AU187" s="9">
        <v>0</v>
      </c>
      <c r="AV187" s="10">
        <v>0</v>
      </c>
      <c r="AW187" s="22">
        <f t="shared" si="2"/>
        <v>10.404624277456648</v>
      </c>
      <c r="AX187" s="5">
        <f>IF(OR(AND(Tabela1[[#This Row],[GRUPO | ITEM]]="PALHETAS",MID(Tabela1[[#This Row],[ITEM]],1,5)&lt;&gt;"YN-PC"),AND(Tabela1[[#This Row],[GRUPO | ITEM]]="PALHETAS",MID(Tabela1[[#This Row],[ITEM]],1,5)&lt;&gt;"YN-PF"))=TRUE,0,
IF(
ROUNDUP(
IF(
IF(D187="A",13-SUM(AM187:AP187),IF(D187="B",11-SUM(AM187:AP187),IF(D187="C",7-SUM(AM187:AP187))))
&lt;0,0,
IF(D187="A",13-SUM(AM187:AP187),IF(D187="B",11-SUM(AM187:AP187),IF(D187="C",7-SUM(AM187:AP187)))))
*AD187/C187,0)
*C187
=0,0,
ROUNDUP(
IF(
IF(D187="A",13-SUM(AM187:AP187),IF(D187="B",11-SUM(AM187:AP187),IF(D187="C",7-SUM(AM187:AP187))))
&lt;0,0,
IF(D187="A",13-SUM(AM187:AP187),IF(D187="B",11-SUM(AM187:AP187),IF(D187="C",7-SUM(AM187:AP187)))))
*AD187/C187,0)
*C187)
)</f>
        <v>200</v>
      </c>
      <c r="AY187" s="4">
        <f>IF(OR(AND(Tabela1[[#This Row],[GRUPO | ITEM]]="PALHETAS",MID(Tabela1[[#This Row],[ITEM]],1,5)&lt;&gt;"YN-PC"),AND(Tabela1[[#This Row],[GRUPO | ITEM]]="PALHETAS",MID(Tabela1[[#This Row],[ITEM]],1,5)&lt;&gt;"YN-PF"))=TRUE,0,
IF(
ROUNDUP(
IF(
IF(D187="A",13-SUM(AR187:AU187),IF(D187="B",11-SUM(AR187:AU187),IF(D187="C",7-SUM(AR187:AU187))))
&lt;0,0,
IF(D187="A",13-SUM(AR187:AU187),IF(D187="B",11-SUM(AR187:AU187),IF(D187="C",7-SUM(AR187:AU187)))))
*AE187/C187,0)
*C187
=0,0,
ROUNDUP(
IF(
IF(D187="A",13-SUM(AR187:AU187),IF(D187="B",11-SUM(AR187:AU187),IF(D187="C",7-SUM(AR187:AU187))))
&lt;0,0,
IF(D187="A",13-SUM(AR187:AU187),IF(D187="B",11-SUM(AR187:AU187),IF(D187="C",7-SUM(AR187:AU187)))))
*AE187/C187,0)
*C187)
)</f>
        <v>300</v>
      </c>
      <c r="AZ1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+IFERROR(BA187*C187,0),
IFERROR(AVERAGEIF(Tabela1[[#This Row],[COMPRA PADRÃO]:[COMPRA &gt;30%]],"&gt;"&amp;0,Tabela1[[#This Row],[COMPRA PADRÃO]:[COMPRA &gt;30%]]),
0))/Tabela1[[#This Row],[U/CX]],0)*Tabela1[[#This Row],[U/CX]]</f>
        <v>300</v>
      </c>
      <c r="BA187" s="19"/>
      <c r="BB187" s="19"/>
      <c r="BC187" s="5" t="s">
        <v>1436</v>
      </c>
      <c r="BD187" s="41">
        <v>0.37735849056603776</v>
      </c>
      <c r="BE187" s="42">
        <v>56.603773584905667</v>
      </c>
      <c r="BF187" s="42">
        <v>24.905660377358494</v>
      </c>
      <c r="BG187" s="42">
        <v>0</v>
      </c>
      <c r="BH187" s="43">
        <v>100</v>
      </c>
    </row>
    <row r="188" spans="1:60" x14ac:dyDescent="0.2">
      <c r="A188" s="4" t="s">
        <v>40</v>
      </c>
      <c r="B188" s="4" t="s">
        <v>679</v>
      </c>
      <c r="C188" s="4">
        <v>20</v>
      </c>
      <c r="D188" s="4" t="s">
        <v>17</v>
      </c>
      <c r="E188" s="5">
        <v>37</v>
      </c>
      <c r="F188" s="4">
        <v>120</v>
      </c>
      <c r="G188" s="4">
        <v>50</v>
      </c>
      <c r="H188" s="4">
        <v>255</v>
      </c>
      <c r="I188" s="4">
        <v>90</v>
      </c>
      <c r="J188" s="4">
        <v>40</v>
      </c>
      <c r="K188" s="4">
        <v>10</v>
      </c>
      <c r="L188" s="4">
        <v>132</v>
      </c>
      <c r="M188" s="4">
        <v>115</v>
      </c>
      <c r="N188" s="4">
        <v>70</v>
      </c>
      <c r="O188" s="4">
        <v>100</v>
      </c>
      <c r="P188" s="4">
        <v>160</v>
      </c>
      <c r="Q188" s="13">
        <v>0.37659033078880405</v>
      </c>
      <c r="R188" s="16">
        <v>1.2213740458015268</v>
      </c>
      <c r="S188" s="16">
        <v>0.5089058524173028</v>
      </c>
      <c r="T188" s="16">
        <v>2.5954198473282442</v>
      </c>
      <c r="U188" s="16">
        <v>0.91603053435114501</v>
      </c>
      <c r="V188" s="16">
        <v>0.40712468193384221</v>
      </c>
      <c r="W188" s="16">
        <v>0.10178117048346055</v>
      </c>
      <c r="X188" s="16">
        <v>1.3435114503816794</v>
      </c>
      <c r="Y188" s="16">
        <v>1.1704834605597965</v>
      </c>
      <c r="Z188" s="16">
        <v>0.71246819338422396</v>
      </c>
      <c r="AA188" s="16">
        <v>1.0178117048346056</v>
      </c>
      <c r="AB188" s="17">
        <v>1.6284987277353689</v>
      </c>
      <c r="AC188" s="15">
        <v>84232.98</v>
      </c>
      <c r="AD188" s="14">
        <v>98.25</v>
      </c>
      <c r="AE188" s="14">
        <v>106.27272727272727</v>
      </c>
      <c r="AF188" s="5">
        <v>1</v>
      </c>
      <c r="AG188" s="6">
        <v>709</v>
      </c>
      <c r="AH188" s="4">
        <v>80</v>
      </c>
      <c r="AI188" s="23">
        <v>789</v>
      </c>
      <c r="AJ188" s="4">
        <v>0</v>
      </c>
      <c r="AK188" s="4">
        <v>40</v>
      </c>
      <c r="AL188" s="24">
        <v>40</v>
      </c>
      <c r="AM188" s="7">
        <v>7.216284987277354</v>
      </c>
      <c r="AN188" s="7">
        <v>0.81424936386768443</v>
      </c>
      <c r="AO188" s="8">
        <v>0</v>
      </c>
      <c r="AP188" s="9">
        <v>0.40712468193384221</v>
      </c>
      <c r="AQ188" s="25">
        <v>8.4376590330788801</v>
      </c>
      <c r="AR188" s="18">
        <v>6.6715141146278878</v>
      </c>
      <c r="AS188" s="7">
        <v>0.75278015397775877</v>
      </c>
      <c r="AT188" s="8">
        <v>0</v>
      </c>
      <c r="AU188" s="9">
        <v>0.37639007698887939</v>
      </c>
      <c r="AV188" s="10">
        <v>7.8006843455945258</v>
      </c>
      <c r="AW188" s="22">
        <f t="shared" si="2"/>
        <v>2.9336592954772756</v>
      </c>
      <c r="AX188" s="5">
        <f>IF(OR(AND(Tabela1[[#This Row],[GRUPO | ITEM]]="PALHETAS",MID(Tabela1[[#This Row],[ITEM]],1,5)&lt;&gt;"YN-PC"),AND(Tabela1[[#This Row],[GRUPO | ITEM]]="PALHETAS",MID(Tabela1[[#This Row],[ITEM]],1,5)&lt;&gt;"YN-PF"))=TRUE,0,
IF(
ROUNDUP(
IF(
IF(D188="A",13-SUM(AM188:AP188),IF(D188="B",11-SUM(AM188:AP188),IF(D188="C",7-SUM(AM188:AP188))))
&lt;0,0,
IF(D188="A",13-SUM(AM188:AP188),IF(D188="B",11-SUM(AM188:AP188),IF(D188="C",7-SUM(AM188:AP188)))))
*AD188/C188,0)
*C188
=0,0,
ROUNDUP(
IF(
IF(D188="A",13-SUM(AM188:AP188),IF(D188="B",11-SUM(AM188:AP188),IF(D188="C",7-SUM(AM188:AP188))))
&lt;0,0,
IF(D188="A",13-SUM(AM188:AP188),IF(D188="B",11-SUM(AM188:AP188),IF(D188="C",7-SUM(AM188:AP188)))))
*AD188/C188,0)
*C188)
)</f>
        <v>260</v>
      </c>
      <c r="AY188" s="4">
        <f>IF(OR(AND(Tabela1[[#This Row],[GRUPO | ITEM]]="PALHETAS",MID(Tabela1[[#This Row],[ITEM]],1,5)&lt;&gt;"YN-PC"),AND(Tabela1[[#This Row],[GRUPO | ITEM]]="PALHETAS",MID(Tabela1[[#This Row],[ITEM]],1,5)&lt;&gt;"YN-PF"))=TRUE,0,
IF(
ROUNDUP(
IF(
IF(D188="A",13-SUM(AR188:AU188),IF(D188="B",11-SUM(AR188:AU188),IF(D188="C",7-SUM(AR188:AU188))))
&lt;0,0,
IF(D188="A",13-SUM(AR188:AU188),IF(D188="B",11-SUM(AR188:AU188),IF(D188="C",7-SUM(AR188:AU188)))))
*AE188/C188,0)
*C188
=0,0,
ROUNDUP(
IF(
IF(D188="A",13-SUM(AR188:AU188),IF(D188="B",11-SUM(AR188:AU188),IF(D188="C",7-SUM(AR188:AU188))))
&lt;0,0,
IF(D188="A",13-SUM(AR188:AU188),IF(D188="B",11-SUM(AR188:AU188),IF(D188="C",7-SUM(AR188:AU188)))))
*AE188/C188,0)
*C188)
)</f>
        <v>340</v>
      </c>
      <c r="AZ1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+IFERROR(BA188*C188,0),
IFERROR(AVERAGEIF(Tabela1[[#This Row],[COMPRA PADRÃO]:[COMPRA &gt;30%]],"&gt;"&amp;0,Tabela1[[#This Row],[COMPRA PADRÃO]:[COMPRA &gt;30%]]),
0))/Tabela1[[#This Row],[U/CX]],0)*Tabela1[[#This Row],[U/CX]]</f>
        <v>300</v>
      </c>
      <c r="BA188" s="19"/>
      <c r="BB188" s="19"/>
      <c r="BC188" s="5" t="s">
        <v>1436</v>
      </c>
      <c r="BD188" s="41">
        <v>4.4490566037735846</v>
      </c>
      <c r="BE188" s="42">
        <v>667.35849056603774</v>
      </c>
      <c r="BF188" s="42">
        <v>880.9132075471698</v>
      </c>
      <c r="BG188" s="42">
        <v>829</v>
      </c>
      <c r="BH188" s="43">
        <v>720</v>
      </c>
    </row>
    <row r="189" spans="1:60" x14ac:dyDescent="0.2">
      <c r="A189" s="4" t="s">
        <v>199</v>
      </c>
      <c r="B189" s="4" t="s">
        <v>403</v>
      </c>
      <c r="C189" s="4">
        <v>15</v>
      </c>
      <c r="D189" s="4" t="s">
        <v>17</v>
      </c>
      <c r="E189" s="5">
        <v>180</v>
      </c>
      <c r="F189" s="4">
        <v>210</v>
      </c>
      <c r="G189" s="4">
        <v>120</v>
      </c>
      <c r="H189" s="4">
        <v>120</v>
      </c>
      <c r="I189" s="4">
        <v>225</v>
      </c>
      <c r="J189" s="4">
        <v>135</v>
      </c>
      <c r="K189" s="4">
        <v>150</v>
      </c>
      <c r="L189" s="4">
        <v>60</v>
      </c>
      <c r="M189" s="4">
        <v>270</v>
      </c>
      <c r="N189" s="4">
        <v>255</v>
      </c>
      <c r="O189" s="4">
        <v>210</v>
      </c>
      <c r="P189" s="4">
        <v>225</v>
      </c>
      <c r="Q189" s="13">
        <v>1</v>
      </c>
      <c r="R189" s="16">
        <v>1.1666666666666667</v>
      </c>
      <c r="S189" s="16">
        <v>0.66666666666666663</v>
      </c>
      <c r="T189" s="16">
        <v>0.66666666666666663</v>
      </c>
      <c r="U189" s="16">
        <v>1.25</v>
      </c>
      <c r="V189" s="16">
        <v>0.75</v>
      </c>
      <c r="W189" s="16">
        <v>0.83333333333333337</v>
      </c>
      <c r="X189" s="16">
        <v>0.33333333333333331</v>
      </c>
      <c r="Y189" s="16">
        <v>1.5</v>
      </c>
      <c r="Z189" s="16">
        <v>1.4166666666666667</v>
      </c>
      <c r="AA189" s="16">
        <v>1.1666666666666667</v>
      </c>
      <c r="AB189" s="17">
        <v>1.25</v>
      </c>
      <c r="AC189" s="15">
        <v>31614.6</v>
      </c>
      <c r="AD189" s="14">
        <v>180</v>
      </c>
      <c r="AE189" s="14">
        <v>180</v>
      </c>
      <c r="AF189" s="5">
        <v>0</v>
      </c>
      <c r="AG189" s="6">
        <v>405</v>
      </c>
      <c r="AH189" s="4">
        <v>510</v>
      </c>
      <c r="AI189" s="23">
        <v>915</v>
      </c>
      <c r="AJ189" s="4">
        <v>0</v>
      </c>
      <c r="AK189" s="4">
        <v>780</v>
      </c>
      <c r="AL189" s="24">
        <v>780</v>
      </c>
      <c r="AM189" s="7">
        <v>2.25</v>
      </c>
      <c r="AN189" s="7">
        <v>2.8333333333333335</v>
      </c>
      <c r="AO189" s="8">
        <v>0</v>
      </c>
      <c r="AP189" s="9">
        <v>4.333333333333333</v>
      </c>
      <c r="AQ189" s="25">
        <v>9.4166666666666679</v>
      </c>
      <c r="AR189" s="18">
        <v>2.25</v>
      </c>
      <c r="AS189" s="7">
        <v>2.8333333333333335</v>
      </c>
      <c r="AT189" s="8">
        <v>0</v>
      </c>
      <c r="AU189" s="9">
        <v>4.333333333333333</v>
      </c>
      <c r="AV189" s="10">
        <v>9.4166666666666679</v>
      </c>
      <c r="AW189" s="22">
        <f t="shared" si="2"/>
        <v>1.5833333333333333</v>
      </c>
      <c r="AX189" s="5">
        <f>IF(OR(AND(Tabela1[[#This Row],[GRUPO | ITEM]]="PALHETAS",MID(Tabela1[[#This Row],[ITEM]],1,5)&lt;&gt;"YN-PC"),AND(Tabela1[[#This Row],[GRUPO | ITEM]]="PALHETAS",MID(Tabela1[[#This Row],[ITEM]],1,5)&lt;&gt;"YN-PF"))=TRUE,0,
IF(
ROUNDUP(
IF(
IF(D189="A",13-SUM(AM189:AP189),IF(D189="B",11-SUM(AM189:AP189),IF(D189="C",7-SUM(AM189:AP189))))
&lt;0,0,
IF(D189="A",13-SUM(AM189:AP189),IF(D189="B",11-SUM(AM189:AP189),IF(D189="C",7-SUM(AM189:AP189)))))
*AD189/C189,0)
*C189
=0,0,
ROUNDUP(
IF(
IF(D189="A",13-SUM(AM189:AP189),IF(D189="B",11-SUM(AM189:AP189),IF(D189="C",7-SUM(AM189:AP189))))
&lt;0,0,
IF(D189="A",13-SUM(AM189:AP189),IF(D189="B",11-SUM(AM189:AP189),IF(D189="C",7-SUM(AM189:AP189)))))
*AD189/C189,0)
*C189)
)</f>
        <v>285</v>
      </c>
      <c r="AY189" s="4">
        <f>IF(OR(AND(Tabela1[[#This Row],[GRUPO | ITEM]]="PALHETAS",MID(Tabela1[[#This Row],[ITEM]],1,5)&lt;&gt;"YN-PC"),AND(Tabela1[[#This Row],[GRUPO | ITEM]]="PALHETAS",MID(Tabela1[[#This Row],[ITEM]],1,5)&lt;&gt;"YN-PF"))=TRUE,0,
IF(
ROUNDUP(
IF(
IF(D189="A",13-SUM(AR189:AU189),IF(D189="B",11-SUM(AR189:AU189),IF(D189="C",7-SUM(AR189:AU189))))
&lt;0,0,
IF(D189="A",13-SUM(AR189:AU189),IF(D189="B",11-SUM(AR189:AU189),IF(D189="C",7-SUM(AR189:AU189)))))
*AE189/C189,0)
*C189
=0,0,
ROUNDUP(
IF(
IF(D189="A",13-SUM(AR189:AU189),IF(D189="B",11-SUM(AR189:AU189),IF(D189="C",7-SUM(AR189:AU189))))
&lt;0,0,
IF(D189="A",13-SUM(AR189:AU189),IF(D189="B",11-SUM(AR189:AU189),IF(D189="C",7-SUM(AR189:AU189)))))
*AE189/C189,0)
*C189)
)</f>
        <v>285</v>
      </c>
      <c r="AZ1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+IFERROR(BA189*C189,0),
IFERROR(AVERAGEIF(Tabela1[[#This Row],[COMPRA PADRÃO]:[COMPRA &gt;30%]],"&gt;"&amp;0,Tabela1[[#This Row],[COMPRA PADRÃO]:[COMPRA &gt;30%]]),
0))/Tabela1[[#This Row],[U/CX]],0)*Tabela1[[#This Row],[U/CX]]</f>
        <v>285</v>
      </c>
      <c r="BA189" s="19"/>
      <c r="BB189" s="19"/>
      <c r="BC189" s="5" t="s">
        <v>1436</v>
      </c>
      <c r="BD189" s="41">
        <v>8.1509433962264151</v>
      </c>
      <c r="BE189" s="42">
        <v>1222.6415094339623</v>
      </c>
      <c r="BF189" s="42">
        <v>1613.8867924528302</v>
      </c>
      <c r="BG189" s="42">
        <v>1695</v>
      </c>
      <c r="BH189" s="43">
        <v>1140</v>
      </c>
    </row>
    <row r="190" spans="1:60" x14ac:dyDescent="0.2">
      <c r="A190" s="4" t="s">
        <v>199</v>
      </c>
      <c r="B190" s="4" t="s">
        <v>320</v>
      </c>
      <c r="C190" s="4">
        <v>15</v>
      </c>
      <c r="D190" s="4" t="s">
        <v>17</v>
      </c>
      <c r="E190" s="5">
        <v>135</v>
      </c>
      <c r="F190" s="4">
        <v>150</v>
      </c>
      <c r="G190" s="4">
        <v>255</v>
      </c>
      <c r="H190" s="4">
        <v>90</v>
      </c>
      <c r="I190" s="4">
        <v>360</v>
      </c>
      <c r="J190" s="4">
        <v>240</v>
      </c>
      <c r="K190" s="4">
        <v>30</v>
      </c>
      <c r="L190" s="4">
        <v>195</v>
      </c>
      <c r="M190" s="4">
        <v>90</v>
      </c>
      <c r="N190" s="4">
        <v>75</v>
      </c>
      <c r="O190" s="4">
        <v>210</v>
      </c>
      <c r="P190" s="4">
        <v>165</v>
      </c>
      <c r="Q190" s="13">
        <v>0.81203007518796988</v>
      </c>
      <c r="R190" s="16">
        <v>0.90225563909774431</v>
      </c>
      <c r="S190" s="16">
        <v>1.5338345864661653</v>
      </c>
      <c r="T190" s="16">
        <v>0.54135338345864659</v>
      </c>
      <c r="U190" s="16">
        <v>2.1654135338345863</v>
      </c>
      <c r="V190" s="16">
        <v>1.4436090225563909</v>
      </c>
      <c r="W190" s="16">
        <v>0.18045112781954886</v>
      </c>
      <c r="X190" s="16">
        <v>1.1729323308270676</v>
      </c>
      <c r="Y190" s="16">
        <v>0.54135338345864659</v>
      </c>
      <c r="Z190" s="16">
        <v>0.45112781954887216</v>
      </c>
      <c r="AA190" s="16">
        <v>1.263157894736842</v>
      </c>
      <c r="AB190" s="17">
        <v>0.99248120300751874</v>
      </c>
      <c r="AC190" s="15">
        <v>30996.15</v>
      </c>
      <c r="AD190" s="14">
        <v>166.25</v>
      </c>
      <c r="AE190" s="14">
        <v>178.63636363636363</v>
      </c>
      <c r="AF190" s="5">
        <v>1</v>
      </c>
      <c r="AG190" s="6">
        <v>465</v>
      </c>
      <c r="AH190" s="4">
        <v>660</v>
      </c>
      <c r="AI190" s="23">
        <v>1125</v>
      </c>
      <c r="AJ190" s="4">
        <v>345</v>
      </c>
      <c r="AK190" s="4">
        <v>165</v>
      </c>
      <c r="AL190" s="24">
        <v>510</v>
      </c>
      <c r="AM190" s="7">
        <v>2.7969924812030076</v>
      </c>
      <c r="AN190" s="7">
        <v>3.969924812030075</v>
      </c>
      <c r="AO190" s="8">
        <v>2.0751879699248121</v>
      </c>
      <c r="AP190" s="9">
        <v>0.99248120300751874</v>
      </c>
      <c r="AQ190" s="25">
        <v>9.8345864661654119</v>
      </c>
      <c r="AR190" s="18">
        <v>2.603053435114504</v>
      </c>
      <c r="AS190" s="7">
        <v>3.6946564885496187</v>
      </c>
      <c r="AT190" s="8">
        <v>1.9312977099236643</v>
      </c>
      <c r="AU190" s="9">
        <v>0.92366412213740468</v>
      </c>
      <c r="AV190" s="10">
        <v>9.1526717557251906</v>
      </c>
      <c r="AW190" s="22">
        <f t="shared" si="2"/>
        <v>1.5657331136738057</v>
      </c>
      <c r="AX190" s="5">
        <f>IF(OR(AND(Tabela1[[#This Row],[GRUPO | ITEM]]="PALHETAS",MID(Tabela1[[#This Row],[ITEM]],1,5)&lt;&gt;"YN-PC"),AND(Tabela1[[#This Row],[GRUPO | ITEM]]="PALHETAS",MID(Tabela1[[#This Row],[ITEM]],1,5)&lt;&gt;"YN-PF"))=TRUE,0,
IF(
ROUNDUP(
IF(
IF(D190="A",13-SUM(AM190:AP190),IF(D190="B",11-SUM(AM190:AP190),IF(D190="C",7-SUM(AM190:AP190))))
&lt;0,0,
IF(D190="A",13-SUM(AM190:AP190),IF(D190="B",11-SUM(AM190:AP190),IF(D190="C",7-SUM(AM190:AP190)))))
*AD190/C190,0)
*C190
=0,0,
ROUNDUP(
IF(
IF(D190="A",13-SUM(AM190:AP190),IF(D190="B",11-SUM(AM190:AP190),IF(D190="C",7-SUM(AM190:AP190))))
&lt;0,0,
IF(D190="A",13-SUM(AM190:AP190),IF(D190="B",11-SUM(AM190:AP190),IF(D190="C",7-SUM(AM190:AP190)))))
*AD190/C190,0)
*C190)
)</f>
        <v>195</v>
      </c>
      <c r="AY190" s="4">
        <f>IF(OR(AND(Tabela1[[#This Row],[GRUPO | ITEM]]="PALHETAS",MID(Tabela1[[#This Row],[ITEM]],1,5)&lt;&gt;"YN-PC"),AND(Tabela1[[#This Row],[GRUPO | ITEM]]="PALHETAS",MID(Tabela1[[#This Row],[ITEM]],1,5)&lt;&gt;"YN-PF"))=TRUE,0,
IF(
ROUNDUP(
IF(
IF(D190="A",13-SUM(AR190:AU190),IF(D190="B",11-SUM(AR190:AU190),IF(D190="C",7-SUM(AR190:AU190))))
&lt;0,0,
IF(D190="A",13-SUM(AR190:AU190),IF(D190="B",11-SUM(AR190:AU190),IF(D190="C",7-SUM(AR190:AU190)))))
*AE190/C190,0)
*C190
=0,0,
ROUNDUP(
IF(
IF(D190="A",13-SUM(AR190:AU190),IF(D190="B",11-SUM(AR190:AU190),IF(D190="C",7-SUM(AR190:AU190))))
&lt;0,0,
IF(D190="A",13-SUM(AR190:AU190),IF(D190="B",11-SUM(AR190:AU190),IF(D190="C",7-SUM(AR190:AU190)))))
*AE190/C190,0)
*C190)
)</f>
        <v>330</v>
      </c>
      <c r="AZ1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+IFERROR(BA190*C190,0),
IFERROR(AVERAGEIF(Tabela1[[#This Row],[COMPRA PADRÃO]:[COMPRA &gt;30%]],"&gt;"&amp;0,Tabela1[[#This Row],[COMPRA PADRÃO]:[COMPRA &gt;30%]]),
0))/Tabela1[[#This Row],[U/CX]],0)*Tabela1[[#This Row],[U/CX]]</f>
        <v>270</v>
      </c>
      <c r="BA190" s="19"/>
      <c r="BB190" s="19"/>
      <c r="BC190" s="5" t="s">
        <v>1436</v>
      </c>
      <c r="BD190" s="41">
        <v>7.5283018867924527</v>
      </c>
      <c r="BE190" s="42">
        <v>1129.2452830188679</v>
      </c>
      <c r="BF190" s="42">
        <v>1490.6037735849056</v>
      </c>
      <c r="BG190" s="42">
        <v>1635</v>
      </c>
      <c r="BH190" s="43">
        <v>990</v>
      </c>
    </row>
    <row r="191" spans="1:60" x14ac:dyDescent="0.2">
      <c r="A191" s="4" t="s">
        <v>234</v>
      </c>
      <c r="B191" s="4" t="s">
        <v>442</v>
      </c>
      <c r="C191" s="4">
        <v>30</v>
      </c>
      <c r="D191" s="4" t="s">
        <v>17</v>
      </c>
      <c r="E191" s="5">
        <v>120</v>
      </c>
      <c r="F191" s="4">
        <v>660</v>
      </c>
      <c r="G191" s="4">
        <v>300</v>
      </c>
      <c r="H191" s="4">
        <v>390</v>
      </c>
      <c r="I191" s="4">
        <v>600</v>
      </c>
      <c r="J191" s="4">
        <v>870</v>
      </c>
      <c r="K191" s="4">
        <v>180</v>
      </c>
      <c r="L191" s="4">
        <v>660</v>
      </c>
      <c r="M191" s="4">
        <v>270</v>
      </c>
      <c r="N191" s="4">
        <v>360</v>
      </c>
      <c r="O191" s="4">
        <v>390</v>
      </c>
      <c r="P191" s="4">
        <v>690</v>
      </c>
      <c r="Q191" s="13">
        <v>0.26229508196721313</v>
      </c>
      <c r="R191" s="16">
        <v>1.4426229508196722</v>
      </c>
      <c r="S191" s="16">
        <v>0.65573770491803274</v>
      </c>
      <c r="T191" s="16">
        <v>0.85245901639344257</v>
      </c>
      <c r="U191" s="16">
        <v>1.3114754098360655</v>
      </c>
      <c r="V191" s="16">
        <v>1.901639344262295</v>
      </c>
      <c r="W191" s="16">
        <v>0.39344262295081966</v>
      </c>
      <c r="X191" s="16">
        <v>1.4426229508196722</v>
      </c>
      <c r="Y191" s="16">
        <v>0.5901639344262295</v>
      </c>
      <c r="Z191" s="16">
        <v>0.78688524590163933</v>
      </c>
      <c r="AA191" s="16">
        <v>0.85245901639344257</v>
      </c>
      <c r="AB191" s="17">
        <v>1.5081967213114753</v>
      </c>
      <c r="AC191" s="15">
        <v>104124.6</v>
      </c>
      <c r="AD191" s="14">
        <v>457.5</v>
      </c>
      <c r="AE191" s="14">
        <v>488.18181818181819</v>
      </c>
      <c r="AF191" s="5">
        <v>0</v>
      </c>
      <c r="AG191" s="6">
        <v>1628</v>
      </c>
      <c r="AH191" s="4">
        <v>2190</v>
      </c>
      <c r="AI191" s="23">
        <v>3818</v>
      </c>
      <c r="AJ191" s="4">
        <v>1290</v>
      </c>
      <c r="AK191" s="4">
        <v>0</v>
      </c>
      <c r="AL191" s="24">
        <v>1290</v>
      </c>
      <c r="AM191" s="7">
        <v>3.5584699453551911</v>
      </c>
      <c r="AN191" s="7">
        <v>4.7868852459016393</v>
      </c>
      <c r="AO191" s="8">
        <v>2.819672131147541</v>
      </c>
      <c r="AP191" s="9">
        <v>0</v>
      </c>
      <c r="AQ191" s="25">
        <v>11.165027322404372</v>
      </c>
      <c r="AR191" s="18">
        <v>3.3348230912476722</v>
      </c>
      <c r="AS191" s="7">
        <v>4.4860335195530725</v>
      </c>
      <c r="AT191" s="8">
        <v>2.6424581005586592</v>
      </c>
      <c r="AU191" s="9">
        <v>0</v>
      </c>
      <c r="AV191" s="10">
        <v>10.463314711359404</v>
      </c>
      <c r="AW191" s="22">
        <f t="shared" si="2"/>
        <v>0.57101658255227106</v>
      </c>
      <c r="AX191" s="5">
        <f>IF(OR(AND(Tabela1[[#This Row],[GRUPO | ITEM]]="PALHETAS",MID(Tabela1[[#This Row],[ITEM]],1,5)&lt;&gt;"YN-PC"),AND(Tabela1[[#This Row],[GRUPO | ITEM]]="PALHETAS",MID(Tabela1[[#This Row],[ITEM]],1,5)&lt;&gt;"YN-PF"))=TRUE,0,
IF(
ROUNDUP(
IF(
IF(D191="A",13-SUM(AM191:AP191),IF(D191="B",11-SUM(AM191:AP191),IF(D191="C",7-SUM(AM191:AP191))))
&lt;0,0,
IF(D191="A",13-SUM(AM191:AP191),IF(D191="B",11-SUM(AM191:AP191),IF(D191="C",7-SUM(AM191:AP191)))))
*AD191/C191,0)
*C191
=0,0,
ROUNDUP(
IF(
IF(D191="A",13-SUM(AM191:AP191),IF(D191="B",11-SUM(AM191:AP191),IF(D191="C",7-SUM(AM191:AP191))))
&lt;0,0,
IF(D191="A",13-SUM(AM191:AP191),IF(D191="B",11-SUM(AM191:AP191),IF(D191="C",7-SUM(AM191:AP191)))))
*AD191/C191,0)
*C191)
)</f>
        <v>0</v>
      </c>
      <c r="AY191" s="4">
        <f>IF(OR(AND(Tabela1[[#This Row],[GRUPO | ITEM]]="PALHETAS",MID(Tabela1[[#This Row],[ITEM]],1,5)&lt;&gt;"YN-PC"),AND(Tabela1[[#This Row],[GRUPO | ITEM]]="PALHETAS",MID(Tabela1[[#This Row],[ITEM]],1,5)&lt;&gt;"YN-PF"))=TRUE,0,
IF(
ROUNDUP(
IF(
IF(D191="A",13-SUM(AR191:AU191),IF(D191="B",11-SUM(AR191:AU191),IF(D191="C",7-SUM(AR191:AU191))))
&lt;0,0,
IF(D191="A",13-SUM(AR191:AU191),IF(D191="B",11-SUM(AR191:AU191),IF(D191="C",7-SUM(AR191:AU191)))))
*AE191/C191,0)
*C191
=0,0,
ROUNDUP(
IF(
IF(D191="A",13-SUM(AR191:AU191),IF(D191="B",11-SUM(AR191:AU191),IF(D191="C",7-SUM(AR191:AU191))))
&lt;0,0,
IF(D191="A",13-SUM(AR191:AU191),IF(D191="B",11-SUM(AR191:AU191),IF(D191="C",7-SUM(AR191:AU191)))))
*AE191/C191,0)
*C191)
)</f>
        <v>270</v>
      </c>
      <c r="AZ1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+IFERROR(BA191*C191,0),
IFERROR(AVERAGEIF(Tabela1[[#This Row],[COMPRA PADRÃO]:[COMPRA &gt;30%]],"&gt;"&amp;0,Tabela1[[#This Row],[COMPRA PADRÃO]:[COMPRA &gt;30%]]),
0))/Tabela1[[#This Row],[U/CX]],0)*Tabela1[[#This Row],[U/CX]]</f>
        <v>270</v>
      </c>
      <c r="BA191" s="19"/>
      <c r="BB191" s="19"/>
      <c r="BC191" s="5" t="s">
        <v>1436</v>
      </c>
      <c r="BD191" s="41">
        <v>20.716981132075471</v>
      </c>
      <c r="BE191" s="42">
        <v>3107.5471698113206</v>
      </c>
      <c r="BF191" s="42">
        <v>4101.9622641509432</v>
      </c>
      <c r="BG191" s="42">
        <v>5108</v>
      </c>
      <c r="BH191" s="43">
        <v>2100</v>
      </c>
    </row>
    <row r="192" spans="1:60" x14ac:dyDescent="0.2">
      <c r="A192" s="4" t="s">
        <v>761</v>
      </c>
      <c r="B192" s="4" t="s">
        <v>764</v>
      </c>
      <c r="C192" s="4">
        <v>20</v>
      </c>
      <c r="D192" s="4" t="s">
        <v>83</v>
      </c>
      <c r="E192" s="5"/>
      <c r="F192" s="4"/>
      <c r="G192" s="4"/>
      <c r="H192" s="4"/>
      <c r="I192" s="4"/>
      <c r="J192" s="4"/>
      <c r="K192" s="4"/>
      <c r="L192" s="4">
        <v>35</v>
      </c>
      <c r="M192" s="4">
        <v>295</v>
      </c>
      <c r="N192" s="4">
        <v>75</v>
      </c>
      <c r="O192" s="4">
        <v>60</v>
      </c>
      <c r="P192" s="4">
        <v>56</v>
      </c>
      <c r="Q192" s="13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0.33589251439539347</v>
      </c>
      <c r="Y192" s="16">
        <v>2.8310940499040305</v>
      </c>
      <c r="Z192" s="16">
        <v>0.71976967370441458</v>
      </c>
      <c r="AA192" s="16">
        <v>0.57581573896353166</v>
      </c>
      <c r="AB192" s="17">
        <v>0.5374280230326296</v>
      </c>
      <c r="AC192" s="15">
        <v>25682.240000000002</v>
      </c>
      <c r="AD192" s="14">
        <v>104.2</v>
      </c>
      <c r="AE192" s="14">
        <v>104.2</v>
      </c>
      <c r="AF192" s="5">
        <v>3</v>
      </c>
      <c r="AG192" s="6">
        <v>318</v>
      </c>
      <c r="AH192" s="4">
        <v>160</v>
      </c>
      <c r="AI192" s="23">
        <v>478</v>
      </c>
      <c r="AJ192" s="4">
        <v>0</v>
      </c>
      <c r="AK192" s="4">
        <v>0</v>
      </c>
      <c r="AL192" s="24">
        <v>0</v>
      </c>
      <c r="AM192" s="7">
        <v>3.0518234165067177</v>
      </c>
      <c r="AN192" s="7">
        <v>1.5355086372360844</v>
      </c>
      <c r="AO192" s="8">
        <v>0</v>
      </c>
      <c r="AP192" s="9">
        <v>0</v>
      </c>
      <c r="AQ192" s="25">
        <v>4.5873320537428022</v>
      </c>
      <c r="AR192" s="18">
        <v>3.0518234165067177</v>
      </c>
      <c r="AS192" s="7">
        <v>1.5355086372360844</v>
      </c>
      <c r="AT192" s="8">
        <v>0</v>
      </c>
      <c r="AU192" s="9">
        <v>0</v>
      </c>
      <c r="AV192" s="10">
        <v>4.5873320537428022</v>
      </c>
      <c r="AW192" s="22">
        <f t="shared" si="2"/>
        <v>2.4952015355086372</v>
      </c>
      <c r="AX192" s="5">
        <f>IF(OR(AND(Tabela1[[#This Row],[GRUPO | ITEM]]="PALHETAS",MID(Tabela1[[#This Row],[ITEM]],1,5)&lt;&gt;"YN-PC"),AND(Tabela1[[#This Row],[GRUPO | ITEM]]="PALHETAS",MID(Tabela1[[#This Row],[ITEM]],1,5)&lt;&gt;"YN-PF"))=TRUE,0,
IF(
ROUNDUP(
IF(
IF(D192="A",13-SUM(AM192:AP192),IF(D192="B",11-SUM(AM192:AP192),IF(D192="C",7-SUM(AM192:AP192))))
&lt;0,0,
IF(D192="A",13-SUM(AM192:AP192),IF(D192="B",11-SUM(AM192:AP192),IF(D192="C",7-SUM(AM192:AP192)))))
*AD192/C192,0)
*C192
=0,0,
ROUNDUP(
IF(
IF(D192="A",13-SUM(AM192:AP192),IF(D192="B",11-SUM(AM192:AP192),IF(D192="C",7-SUM(AM192:AP192))))
&lt;0,0,
IF(D192="A",13-SUM(AM192:AP192),IF(D192="B",11-SUM(AM192:AP192),IF(D192="C",7-SUM(AM192:AP192)))))
*AD192/C192,0)
*C192)
)</f>
        <v>260</v>
      </c>
      <c r="AY192" s="4">
        <f>IF(OR(AND(Tabela1[[#This Row],[GRUPO | ITEM]]="PALHETAS",MID(Tabela1[[#This Row],[ITEM]],1,5)&lt;&gt;"YN-PC"),AND(Tabela1[[#This Row],[GRUPO | ITEM]]="PALHETAS",MID(Tabela1[[#This Row],[ITEM]],1,5)&lt;&gt;"YN-PF"))=TRUE,0,
IF(
ROUNDUP(
IF(
IF(D192="A",13-SUM(AR192:AU192),IF(D192="B",11-SUM(AR192:AU192),IF(D192="C",7-SUM(AR192:AU192))))
&lt;0,0,
IF(D192="A",13-SUM(AR192:AU192),IF(D192="B",11-SUM(AR192:AU192),IF(D192="C",7-SUM(AR192:AU192)))))
*AE192/C192,0)
*C192
=0,0,
ROUNDUP(
IF(
IF(D192="A",13-SUM(AR192:AU192),IF(D192="B",11-SUM(AR192:AU192),IF(D192="C",7-SUM(AR192:AU192))))
&lt;0,0,
IF(D192="A",13-SUM(AR192:AU192),IF(D192="B",11-SUM(AR192:AU192),IF(D192="C",7-SUM(AR192:AU192)))))
*AE192/C192,0)
*C192)
)</f>
        <v>260</v>
      </c>
      <c r="AZ1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+IFERROR(BA192*C192,0),
IFERROR(AVERAGEIF(Tabela1[[#This Row],[COMPRA PADRÃO]:[COMPRA &gt;30%]],"&gt;"&amp;0,Tabela1[[#This Row],[COMPRA PADRÃO]:[COMPRA &gt;30%]]),
0))/Tabela1[[#This Row],[U/CX]],0)*Tabela1[[#This Row],[U/CX]]</f>
        <v>260</v>
      </c>
      <c r="BA192" s="19"/>
      <c r="BB192" s="19"/>
      <c r="BC192" s="5" t="s">
        <v>1436</v>
      </c>
      <c r="BD192" s="41">
        <v>1.9660377358490566</v>
      </c>
      <c r="BE192" s="42">
        <v>294.90566037735852</v>
      </c>
      <c r="BF192" s="42">
        <v>129.75849056603775</v>
      </c>
      <c r="BG192" s="42">
        <v>478</v>
      </c>
      <c r="BH192" s="43">
        <v>0</v>
      </c>
    </row>
    <row r="193" spans="1:63" x14ac:dyDescent="0.2">
      <c r="A193" s="4" t="s">
        <v>120</v>
      </c>
      <c r="B193" s="4" t="s">
        <v>201</v>
      </c>
      <c r="C193" s="4">
        <v>50</v>
      </c>
      <c r="D193" s="4" t="s">
        <v>83</v>
      </c>
      <c r="E193" s="5">
        <v>50</v>
      </c>
      <c r="F193" s="4">
        <v>180</v>
      </c>
      <c r="G193" s="4">
        <v>160</v>
      </c>
      <c r="H193" s="4"/>
      <c r="I193" s="4">
        <v>175</v>
      </c>
      <c r="J193" s="4">
        <v>250</v>
      </c>
      <c r="K193" s="4"/>
      <c r="L193" s="4">
        <v>300</v>
      </c>
      <c r="M193" s="4">
        <v>100</v>
      </c>
      <c r="N193" s="4">
        <v>250</v>
      </c>
      <c r="O193" s="4">
        <v>100</v>
      </c>
      <c r="P193" s="4">
        <v>100</v>
      </c>
      <c r="Q193" s="13">
        <v>0.3003003003003003</v>
      </c>
      <c r="R193" s="16">
        <v>1.0810810810810811</v>
      </c>
      <c r="S193" s="16">
        <v>0.96096096096096095</v>
      </c>
      <c r="T193" s="16">
        <v>0</v>
      </c>
      <c r="U193" s="16">
        <v>1.0510510510510511</v>
      </c>
      <c r="V193" s="16">
        <v>1.5015015015015014</v>
      </c>
      <c r="W193" s="16">
        <v>0</v>
      </c>
      <c r="X193" s="16">
        <v>1.8018018018018018</v>
      </c>
      <c r="Y193" s="16">
        <v>0.60060060060060061</v>
      </c>
      <c r="Z193" s="16">
        <v>1.5015015015015014</v>
      </c>
      <c r="AA193" s="16">
        <v>0.60060060060060061</v>
      </c>
      <c r="AB193" s="17">
        <v>0.60060060060060061</v>
      </c>
      <c r="AC193" s="15">
        <v>28115.15</v>
      </c>
      <c r="AD193" s="14">
        <v>166.5</v>
      </c>
      <c r="AE193" s="14">
        <v>166.5</v>
      </c>
      <c r="AF193" s="5">
        <v>1</v>
      </c>
      <c r="AG193" s="6">
        <v>63</v>
      </c>
      <c r="AH193" s="4">
        <v>0</v>
      </c>
      <c r="AI193" s="23">
        <v>63</v>
      </c>
      <c r="AJ193" s="4">
        <v>900</v>
      </c>
      <c r="AK193" s="4">
        <v>0</v>
      </c>
      <c r="AL193" s="24">
        <v>900</v>
      </c>
      <c r="AM193" s="7">
        <v>0.3783783783783784</v>
      </c>
      <c r="AN193" s="7">
        <v>0</v>
      </c>
      <c r="AO193" s="8">
        <v>5.4054054054054053</v>
      </c>
      <c r="AP193" s="9">
        <v>0</v>
      </c>
      <c r="AQ193" s="25">
        <v>5.7837837837837833</v>
      </c>
      <c r="AR193" s="18">
        <v>0.3783783783783784</v>
      </c>
      <c r="AS193" s="7">
        <v>0</v>
      </c>
      <c r="AT193" s="8">
        <v>5.4054054054054053</v>
      </c>
      <c r="AU193" s="9">
        <v>0</v>
      </c>
      <c r="AV193" s="10">
        <v>5.7837837837837833</v>
      </c>
      <c r="AW193" s="22">
        <f t="shared" si="2"/>
        <v>1.5015015015015014</v>
      </c>
      <c r="AX193" s="5">
        <f>IF(OR(AND(Tabela1[[#This Row],[GRUPO | ITEM]]="PALHETAS",MID(Tabela1[[#This Row],[ITEM]],1,5)&lt;&gt;"YN-PC"),AND(Tabela1[[#This Row],[GRUPO | ITEM]]="PALHETAS",MID(Tabela1[[#This Row],[ITEM]],1,5)&lt;&gt;"YN-PF"))=TRUE,0,
IF(
ROUNDUP(
IF(
IF(D193="A",13-SUM(AM193:AP193),IF(D193="B",11-SUM(AM193:AP193),IF(D193="C",7-SUM(AM193:AP193))))
&lt;0,0,
IF(D193="A",13-SUM(AM193:AP193),IF(D193="B",11-SUM(AM193:AP193),IF(D193="C",7-SUM(AM193:AP193)))))
*AD193/C193,0)
*C193
=0,0,
ROUNDUP(
IF(
IF(D193="A",13-SUM(AM193:AP193),IF(D193="B",11-SUM(AM193:AP193),IF(D193="C",7-SUM(AM193:AP193))))
&lt;0,0,
IF(D193="A",13-SUM(AM193:AP193),IF(D193="B",11-SUM(AM193:AP193),IF(D193="C",7-SUM(AM193:AP193)))))
*AD193/C193,0)
*C193)
)</f>
        <v>250</v>
      </c>
      <c r="AY193" s="4">
        <f>IF(OR(AND(Tabela1[[#This Row],[GRUPO | ITEM]]="PALHETAS",MID(Tabela1[[#This Row],[ITEM]],1,5)&lt;&gt;"YN-PC"),AND(Tabela1[[#This Row],[GRUPO | ITEM]]="PALHETAS",MID(Tabela1[[#This Row],[ITEM]],1,5)&lt;&gt;"YN-PF"))=TRUE,0,
IF(
ROUNDUP(
IF(
IF(D193="A",13-SUM(AR193:AU193),IF(D193="B",11-SUM(AR193:AU193),IF(D193="C",7-SUM(AR193:AU193))))
&lt;0,0,
IF(D193="A",13-SUM(AR193:AU193),IF(D193="B",11-SUM(AR193:AU193),IF(D193="C",7-SUM(AR193:AU193)))))
*AE193/C193,0)
*C193
=0,0,
ROUNDUP(
IF(
IF(D193="A",13-SUM(AR193:AU193),IF(D193="B",11-SUM(AR193:AU193),IF(D193="C",7-SUM(AR193:AU193))))
&lt;0,0,
IF(D193="A",13-SUM(AR193:AU193),IF(D193="B",11-SUM(AR193:AU193),IF(D193="C",7-SUM(AR193:AU193)))))
*AE193/C193,0)
*C193)
)</f>
        <v>250</v>
      </c>
      <c r="AZ1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+IFERROR(BA193*C193,0),
IFERROR(AVERAGEIF(Tabela1[[#This Row],[COMPRA PADRÃO]:[COMPRA &gt;30%]],"&gt;"&amp;0,Tabela1[[#This Row],[COMPRA PADRÃO]:[COMPRA &gt;30%]]),
0))/Tabela1[[#This Row],[U/CX]],0)*Tabela1[[#This Row],[U/CX]]</f>
        <v>250</v>
      </c>
      <c r="BA193" s="19"/>
      <c r="BB193" s="19"/>
      <c r="BC193" s="5" t="s">
        <v>1436</v>
      </c>
      <c r="BD193" s="41">
        <v>6.283018867924528</v>
      </c>
      <c r="BE193" s="42">
        <v>942.45283018867917</v>
      </c>
      <c r="BF193" s="42">
        <v>414.67924528301887</v>
      </c>
      <c r="BG193" s="42">
        <v>963</v>
      </c>
      <c r="BH193" s="43">
        <v>400</v>
      </c>
    </row>
    <row r="194" spans="1:63" x14ac:dyDescent="0.2">
      <c r="A194" s="4" t="s">
        <v>35</v>
      </c>
      <c r="B194" s="4" t="s">
        <v>1101</v>
      </c>
      <c r="C194" s="4">
        <v>250</v>
      </c>
      <c r="D194" s="4" t="s">
        <v>83</v>
      </c>
      <c r="E194" s="5"/>
      <c r="F194" s="4"/>
      <c r="G194" s="4"/>
      <c r="H194" s="4"/>
      <c r="I194" s="4"/>
      <c r="J194" s="4"/>
      <c r="K194" s="4"/>
      <c r="L194" s="4"/>
      <c r="M194" s="4">
        <v>20</v>
      </c>
      <c r="N194" s="4">
        <v>50</v>
      </c>
      <c r="O194" s="4">
        <v>60</v>
      </c>
      <c r="P194" s="4">
        <v>60</v>
      </c>
      <c r="Q194" s="13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0.42105263157894735</v>
      </c>
      <c r="Z194" s="16">
        <v>1.0526315789473684</v>
      </c>
      <c r="AA194" s="16">
        <v>1.263157894736842</v>
      </c>
      <c r="AB194" s="17">
        <v>1.263157894736842</v>
      </c>
      <c r="AC194" s="15">
        <v>3432.6</v>
      </c>
      <c r="AD194" s="14">
        <v>47.5</v>
      </c>
      <c r="AE194" s="14">
        <v>47.5</v>
      </c>
      <c r="AF194" s="5">
        <v>0</v>
      </c>
      <c r="AG194" s="6">
        <v>60</v>
      </c>
      <c r="AH194" s="4">
        <v>0</v>
      </c>
      <c r="AI194" s="23">
        <v>60</v>
      </c>
      <c r="AJ194" s="4">
        <v>0</v>
      </c>
      <c r="AK194" s="4">
        <v>250</v>
      </c>
      <c r="AL194" s="24">
        <v>250</v>
      </c>
      <c r="AM194" s="7">
        <v>1.263157894736842</v>
      </c>
      <c r="AN194" s="7">
        <v>0</v>
      </c>
      <c r="AO194" s="8">
        <v>0</v>
      </c>
      <c r="AP194" s="9">
        <v>5.2631578947368425</v>
      </c>
      <c r="AQ194" s="25">
        <v>6.526315789473685</v>
      </c>
      <c r="AR194" s="18">
        <v>1.263157894736842</v>
      </c>
      <c r="AS194" s="7">
        <v>0</v>
      </c>
      <c r="AT194" s="8">
        <v>0</v>
      </c>
      <c r="AU194" s="9">
        <v>5.2631578947368425</v>
      </c>
      <c r="AV194" s="10">
        <v>6.526315789473685</v>
      </c>
      <c r="AW194" s="22">
        <f t="shared" ref="AW194:AW257" si="3">IFERROR(AZ194/AVERAGE(AD194:AE194),0)</f>
        <v>5.2631578947368425</v>
      </c>
      <c r="AX194" s="5">
        <f>IF(OR(AND(Tabela1[[#This Row],[GRUPO | ITEM]]="PALHETAS",MID(Tabela1[[#This Row],[ITEM]],1,5)&lt;&gt;"YN-PC"),AND(Tabela1[[#This Row],[GRUPO | ITEM]]="PALHETAS",MID(Tabela1[[#This Row],[ITEM]],1,5)&lt;&gt;"YN-PF"))=TRUE,0,
IF(
ROUNDUP(
IF(
IF(D194="A",13-SUM(AM194:AP194),IF(D194="B",11-SUM(AM194:AP194),IF(D194="C",7-SUM(AM194:AP194))))
&lt;0,0,
IF(D194="A",13-SUM(AM194:AP194),IF(D194="B",11-SUM(AM194:AP194),IF(D194="C",7-SUM(AM194:AP194)))))
*AD194/C194,0)
*C194
=0,0,
ROUNDUP(
IF(
IF(D194="A",13-SUM(AM194:AP194),IF(D194="B",11-SUM(AM194:AP194),IF(D194="C",7-SUM(AM194:AP194))))
&lt;0,0,
IF(D194="A",13-SUM(AM194:AP194),IF(D194="B",11-SUM(AM194:AP194),IF(D194="C",7-SUM(AM194:AP194)))))
*AD194/C194,0)
*C194)
)</f>
        <v>250</v>
      </c>
      <c r="AY194" s="4">
        <f>IF(OR(AND(Tabela1[[#This Row],[GRUPO | ITEM]]="PALHETAS",MID(Tabela1[[#This Row],[ITEM]],1,5)&lt;&gt;"YN-PC"),AND(Tabela1[[#This Row],[GRUPO | ITEM]]="PALHETAS",MID(Tabela1[[#This Row],[ITEM]],1,5)&lt;&gt;"YN-PF"))=TRUE,0,
IF(
ROUNDUP(
IF(
IF(D194="A",13-SUM(AR194:AU194),IF(D194="B",11-SUM(AR194:AU194),IF(D194="C",7-SUM(AR194:AU194))))
&lt;0,0,
IF(D194="A",13-SUM(AR194:AU194),IF(D194="B",11-SUM(AR194:AU194),IF(D194="C",7-SUM(AR194:AU194)))))
*AE194/C194,0)
*C194
=0,0,
ROUNDUP(
IF(
IF(D194="A",13-SUM(AR194:AU194),IF(D194="B",11-SUM(AR194:AU194),IF(D194="C",7-SUM(AR194:AU194))))
&lt;0,0,
IF(D194="A",13-SUM(AR194:AU194),IF(D194="B",11-SUM(AR194:AU194),IF(D194="C",7-SUM(AR194:AU194)))))
*AE194/C194,0)
*C194)
)</f>
        <v>250</v>
      </c>
      <c r="AZ1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+IFERROR(BA194*C194,0),
IFERROR(AVERAGEIF(Tabela1[[#This Row],[COMPRA PADRÃO]:[COMPRA &gt;30%]],"&gt;"&amp;0,Tabela1[[#This Row],[COMPRA PADRÃO]:[COMPRA &gt;30%]]),
0))/Tabela1[[#This Row],[U/CX]],0)*Tabela1[[#This Row],[U/CX]]</f>
        <v>250</v>
      </c>
      <c r="BA194" s="19"/>
      <c r="BB194" s="19"/>
      <c r="BC194" s="5" t="s">
        <v>1436</v>
      </c>
      <c r="BD194" s="41">
        <v>0.71698113207547165</v>
      </c>
      <c r="BE194" s="42">
        <v>107.54716981132074</v>
      </c>
      <c r="BF194" s="42">
        <v>47.320754716981128</v>
      </c>
      <c r="BG194" s="42">
        <v>310</v>
      </c>
      <c r="BH194" s="43">
        <v>0</v>
      </c>
    </row>
    <row r="195" spans="1:63" s="3" customFormat="1" x14ac:dyDescent="0.2">
      <c r="A195" s="4" t="s">
        <v>35</v>
      </c>
      <c r="B195" s="4" t="s">
        <v>1185</v>
      </c>
      <c r="C195" s="4">
        <v>250</v>
      </c>
      <c r="D195" s="4" t="s">
        <v>83</v>
      </c>
      <c r="E195" s="5"/>
      <c r="F195" s="4"/>
      <c r="G195" s="4"/>
      <c r="H195" s="4"/>
      <c r="I195" s="4"/>
      <c r="J195" s="4"/>
      <c r="K195" s="4"/>
      <c r="L195" s="4"/>
      <c r="M195" s="4">
        <v>10</v>
      </c>
      <c r="N195" s="4">
        <v>50</v>
      </c>
      <c r="O195" s="4">
        <v>50</v>
      </c>
      <c r="P195" s="4">
        <v>60</v>
      </c>
      <c r="Q195" s="13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0.23529411764705882</v>
      </c>
      <c r="Z195" s="16">
        <v>1.1764705882352942</v>
      </c>
      <c r="AA195" s="16">
        <v>1.1764705882352942</v>
      </c>
      <c r="AB195" s="17">
        <v>1.411764705882353</v>
      </c>
      <c r="AC195" s="15">
        <v>2922.8</v>
      </c>
      <c r="AD195" s="14">
        <v>42.5</v>
      </c>
      <c r="AE195" s="14">
        <v>53.333333333333336</v>
      </c>
      <c r="AF195" s="5">
        <v>0</v>
      </c>
      <c r="AG195" s="6">
        <v>80</v>
      </c>
      <c r="AH195" s="4">
        <v>0</v>
      </c>
      <c r="AI195" s="23">
        <v>80</v>
      </c>
      <c r="AJ195" s="4">
        <v>0</v>
      </c>
      <c r="AK195" s="4">
        <v>250</v>
      </c>
      <c r="AL195" s="24">
        <v>250</v>
      </c>
      <c r="AM195" s="7">
        <v>1.8823529411764706</v>
      </c>
      <c r="AN195" s="7">
        <v>0</v>
      </c>
      <c r="AO195" s="8">
        <v>0</v>
      </c>
      <c r="AP195" s="9">
        <v>5.882352941176471</v>
      </c>
      <c r="AQ195" s="25">
        <v>7.764705882352942</v>
      </c>
      <c r="AR195" s="18">
        <v>1.5</v>
      </c>
      <c r="AS195" s="7">
        <v>0</v>
      </c>
      <c r="AT195" s="8">
        <v>0</v>
      </c>
      <c r="AU195" s="9">
        <v>4.6875</v>
      </c>
      <c r="AV195" s="10">
        <v>6.1875</v>
      </c>
      <c r="AW195" s="22">
        <f t="shared" si="3"/>
        <v>5.2173913043478253</v>
      </c>
      <c r="AX195" s="5">
        <f>IF(OR(AND(Tabela1[[#This Row],[GRUPO | ITEM]]="PALHETAS",MID(Tabela1[[#This Row],[ITEM]],1,5)&lt;&gt;"YN-PC"),AND(Tabela1[[#This Row],[GRUPO | ITEM]]="PALHETAS",MID(Tabela1[[#This Row],[ITEM]],1,5)&lt;&gt;"YN-PF"))=TRUE,0,
IF(
ROUNDUP(
IF(
IF(D195="A",13-SUM(AM195:AP195),IF(D195="B",11-SUM(AM195:AP195),IF(D195="C",7-SUM(AM195:AP195))))
&lt;0,0,
IF(D195="A",13-SUM(AM195:AP195),IF(D195="B",11-SUM(AM195:AP195),IF(D195="C",7-SUM(AM195:AP195)))))
*AD195/C195,0)
*C195
=0,0,
ROUNDUP(
IF(
IF(D195="A",13-SUM(AM195:AP195),IF(D195="B",11-SUM(AM195:AP195),IF(D195="C",7-SUM(AM195:AP195))))
&lt;0,0,
IF(D195="A",13-SUM(AM195:AP195),IF(D195="B",11-SUM(AM195:AP195),IF(D195="C",7-SUM(AM195:AP195)))))
*AD195/C195,0)
*C195)
)</f>
        <v>0</v>
      </c>
      <c r="AY195" s="4">
        <f>IF(OR(AND(Tabela1[[#This Row],[GRUPO | ITEM]]="PALHETAS",MID(Tabela1[[#This Row],[ITEM]],1,5)&lt;&gt;"YN-PC"),AND(Tabela1[[#This Row],[GRUPO | ITEM]]="PALHETAS",MID(Tabela1[[#This Row],[ITEM]],1,5)&lt;&gt;"YN-PF"))=TRUE,0,
IF(
ROUNDUP(
IF(
IF(D195="A",13-SUM(AR195:AU195),IF(D195="B",11-SUM(AR195:AU195),IF(D195="C",7-SUM(AR195:AU195))))
&lt;0,0,
IF(D195="A",13-SUM(AR195:AU195),IF(D195="B",11-SUM(AR195:AU195),IF(D195="C",7-SUM(AR195:AU195)))))
*AE195/C195,0)
*C195
=0,0,
ROUNDUP(
IF(
IF(D195="A",13-SUM(AR195:AU195),IF(D195="B",11-SUM(AR195:AU195),IF(D195="C",7-SUM(AR195:AU195))))
&lt;0,0,
IF(D195="A",13-SUM(AR195:AU195),IF(D195="B",11-SUM(AR195:AU195),IF(D195="C",7-SUM(AR195:AU195)))))
*AE195/C195,0)
*C195)
)</f>
        <v>250</v>
      </c>
      <c r="AZ1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+IFERROR(BA195*C195,0),
IFERROR(AVERAGEIF(Tabela1[[#This Row],[COMPRA PADRÃO]:[COMPRA &gt;30%]],"&gt;"&amp;0,Tabela1[[#This Row],[COMPRA PADRÃO]:[COMPRA &gt;30%]]),
0))/Tabela1[[#This Row],[U/CX]],0)*Tabela1[[#This Row],[U/CX]]</f>
        <v>250</v>
      </c>
      <c r="BA195" s="19"/>
      <c r="BB195" s="19"/>
      <c r="BC195" s="5" t="s">
        <v>1436</v>
      </c>
      <c r="BD195" s="41">
        <v>0.64150943396226412</v>
      </c>
      <c r="BE195" s="42">
        <v>96.226415094339615</v>
      </c>
      <c r="BF195" s="42">
        <v>42.339622641509429</v>
      </c>
      <c r="BG195" s="42">
        <v>330</v>
      </c>
      <c r="BH195" s="43">
        <v>0</v>
      </c>
      <c r="BJ195" s="32"/>
      <c r="BK195" s="32"/>
    </row>
    <row r="196" spans="1:63" s="3" customFormat="1" x14ac:dyDescent="0.2">
      <c r="A196" s="4" t="s">
        <v>15</v>
      </c>
      <c r="B196" s="4" t="s">
        <v>216</v>
      </c>
      <c r="C196" s="4">
        <v>50</v>
      </c>
      <c r="D196" s="4" t="s">
        <v>17</v>
      </c>
      <c r="E196" s="5">
        <v>325</v>
      </c>
      <c r="F196" s="4">
        <v>600</v>
      </c>
      <c r="G196" s="4">
        <v>600</v>
      </c>
      <c r="H196" s="4">
        <v>100</v>
      </c>
      <c r="I196" s="4">
        <v>500</v>
      </c>
      <c r="J196" s="4">
        <v>300</v>
      </c>
      <c r="K196" s="4">
        <v>150</v>
      </c>
      <c r="L196" s="4">
        <v>600</v>
      </c>
      <c r="M196" s="4">
        <v>250</v>
      </c>
      <c r="N196" s="4">
        <v>450</v>
      </c>
      <c r="O196" s="4">
        <v>650</v>
      </c>
      <c r="P196" s="4">
        <v>150</v>
      </c>
      <c r="Q196" s="13">
        <v>0.83422459893048129</v>
      </c>
      <c r="R196" s="16">
        <v>1.5401069518716579</v>
      </c>
      <c r="S196" s="16">
        <v>1.5401069518716579</v>
      </c>
      <c r="T196" s="16">
        <v>0.25668449197860965</v>
      </c>
      <c r="U196" s="16">
        <v>1.2834224598930482</v>
      </c>
      <c r="V196" s="16">
        <v>0.77005347593582896</v>
      </c>
      <c r="W196" s="16">
        <v>0.38502673796791448</v>
      </c>
      <c r="X196" s="16">
        <v>1.5401069518716579</v>
      </c>
      <c r="Y196" s="16">
        <v>0.64171122994652408</v>
      </c>
      <c r="Z196" s="16">
        <v>1.1550802139037433</v>
      </c>
      <c r="AA196" s="16">
        <v>1.6684491978609626</v>
      </c>
      <c r="AB196" s="17">
        <v>0.38502673796791448</v>
      </c>
      <c r="AC196" s="15">
        <v>83156.25</v>
      </c>
      <c r="AD196" s="14">
        <v>389.58333333333331</v>
      </c>
      <c r="AE196" s="14">
        <v>415.90909090909093</v>
      </c>
      <c r="AF196" s="5">
        <v>10</v>
      </c>
      <c r="AG196" s="6">
        <v>2101</v>
      </c>
      <c r="AH196" s="4">
        <v>750</v>
      </c>
      <c r="AI196" s="23">
        <v>2851</v>
      </c>
      <c r="AJ196" s="4">
        <v>600</v>
      </c>
      <c r="AK196" s="4">
        <v>750</v>
      </c>
      <c r="AL196" s="24">
        <v>1350</v>
      </c>
      <c r="AM196" s="7">
        <v>5.3929411764705888</v>
      </c>
      <c r="AN196" s="7">
        <v>1.9251336898395723</v>
      </c>
      <c r="AO196" s="8">
        <v>1.5401069518716579</v>
      </c>
      <c r="AP196" s="9">
        <v>1.9251336898395723</v>
      </c>
      <c r="AQ196" s="25">
        <v>10.783315508021392</v>
      </c>
      <c r="AR196" s="18">
        <v>5.051584699453552</v>
      </c>
      <c r="AS196" s="7">
        <v>1.8032786885245899</v>
      </c>
      <c r="AT196" s="8">
        <v>1.442622950819672</v>
      </c>
      <c r="AU196" s="9">
        <v>1.8032786885245899</v>
      </c>
      <c r="AV196" s="10">
        <v>10.100765027322403</v>
      </c>
      <c r="AW196" s="22">
        <f t="shared" si="3"/>
        <v>0.62073830237479422</v>
      </c>
      <c r="AX196" s="5">
        <f>IF(OR(AND(Tabela1[[#This Row],[GRUPO | ITEM]]="PALHETAS",MID(Tabela1[[#This Row],[ITEM]],1,5)&lt;&gt;"YN-PC"),AND(Tabela1[[#This Row],[GRUPO | ITEM]]="PALHETAS",MID(Tabela1[[#This Row],[ITEM]],1,5)&lt;&gt;"YN-PF"))=TRUE,0,
IF(
ROUNDUP(
IF(
IF(D196="A",13-SUM(AM196:AP196),IF(D196="B",11-SUM(AM196:AP196),IF(D196="C",7-SUM(AM196:AP196))))
&lt;0,0,
IF(D196="A",13-SUM(AM196:AP196),IF(D196="B",11-SUM(AM196:AP196),IF(D196="C",7-SUM(AM196:AP196)))))
*AD196/C196,0)
*C196
=0,0,
ROUNDUP(
IF(
IF(D196="A",13-SUM(AM196:AP196),IF(D196="B",11-SUM(AM196:AP196),IF(D196="C",7-SUM(AM196:AP196))))
&lt;0,0,
IF(D196="A",13-SUM(AM196:AP196),IF(D196="B",11-SUM(AM196:AP196),IF(D196="C",7-SUM(AM196:AP196)))))
*AD196/C196,0)
*C196)
)</f>
        <v>100</v>
      </c>
      <c r="AY196" s="4">
        <f>IF(OR(AND(Tabela1[[#This Row],[GRUPO | ITEM]]="PALHETAS",MID(Tabela1[[#This Row],[ITEM]],1,5)&lt;&gt;"YN-PC"),AND(Tabela1[[#This Row],[GRUPO | ITEM]]="PALHETAS",MID(Tabela1[[#This Row],[ITEM]],1,5)&lt;&gt;"YN-PF"))=TRUE,0,
IF(
ROUNDUP(
IF(
IF(D196="A",13-SUM(AR196:AU196),IF(D196="B",11-SUM(AR196:AU196),IF(D196="C",7-SUM(AR196:AU196))))
&lt;0,0,
IF(D196="A",13-SUM(AR196:AU196),IF(D196="B",11-SUM(AR196:AU196),IF(D196="C",7-SUM(AR196:AU196)))))
*AE196/C196,0)
*C196
=0,0,
ROUNDUP(
IF(
IF(D196="A",13-SUM(AR196:AU196),IF(D196="B",11-SUM(AR196:AU196),IF(D196="C",7-SUM(AR196:AU196))))
&lt;0,0,
IF(D196="A",13-SUM(AR196:AU196),IF(D196="B",11-SUM(AR196:AU196),IF(D196="C",7-SUM(AR196:AU196)))))
*AE196/C196,0)
*C196)
)</f>
        <v>400</v>
      </c>
      <c r="AZ1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+IFERROR(BA196*C196,0),
IFERROR(AVERAGEIF(Tabela1[[#This Row],[COMPRA PADRÃO]:[COMPRA &gt;30%]],"&gt;"&amp;0,Tabela1[[#This Row],[COMPRA PADRÃO]:[COMPRA &gt;30%]]),
0))/Tabela1[[#This Row],[U/CX]],0)*Tabela1[[#This Row],[U/CX]]</f>
        <v>250</v>
      </c>
      <c r="BA196" s="19"/>
      <c r="BB196" s="19"/>
      <c r="BC196" s="5" t="s">
        <v>1436</v>
      </c>
      <c r="BD196" s="41">
        <v>17.641509433962263</v>
      </c>
      <c r="BE196" s="42">
        <v>2646.2264150943392</v>
      </c>
      <c r="BF196" s="42">
        <v>3493.018867924528</v>
      </c>
      <c r="BG196" s="42">
        <v>4201</v>
      </c>
      <c r="BH196" s="43">
        <v>1950</v>
      </c>
      <c r="BJ196" s="32"/>
      <c r="BK196" s="32"/>
    </row>
    <row r="197" spans="1:63" s="3" customFormat="1" x14ac:dyDescent="0.2">
      <c r="A197" s="4" t="s">
        <v>93</v>
      </c>
      <c r="B197" s="4" t="s">
        <v>1293</v>
      </c>
      <c r="C197" s="4">
        <v>250</v>
      </c>
      <c r="D197" s="4" t="s">
        <v>83</v>
      </c>
      <c r="E197" s="5"/>
      <c r="F197" s="4"/>
      <c r="G197" s="4"/>
      <c r="H197" s="4"/>
      <c r="I197" s="4"/>
      <c r="J197" s="4">
        <v>6</v>
      </c>
      <c r="K197" s="4"/>
      <c r="L197" s="4"/>
      <c r="M197" s="4"/>
      <c r="N197" s="4"/>
      <c r="O197" s="4"/>
      <c r="P197" s="4"/>
      <c r="Q197" s="13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1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7">
        <v>0</v>
      </c>
      <c r="AC197" s="15">
        <v>20.46</v>
      </c>
      <c r="AD197" s="14">
        <v>6</v>
      </c>
      <c r="AE197" s="14">
        <v>6</v>
      </c>
      <c r="AF197" s="5">
        <v>0</v>
      </c>
      <c r="AG197" s="6">
        <v>0</v>
      </c>
      <c r="AH197" s="4">
        <v>0</v>
      </c>
      <c r="AI197" s="23">
        <v>0</v>
      </c>
      <c r="AJ197" s="4">
        <v>0</v>
      </c>
      <c r="AK197" s="4">
        <v>0</v>
      </c>
      <c r="AL197" s="24">
        <v>0</v>
      </c>
      <c r="AM197" s="7">
        <v>0</v>
      </c>
      <c r="AN197" s="7">
        <v>0</v>
      </c>
      <c r="AO197" s="8">
        <v>0</v>
      </c>
      <c r="AP197" s="9">
        <v>0</v>
      </c>
      <c r="AQ197" s="25">
        <v>0</v>
      </c>
      <c r="AR197" s="18">
        <v>0</v>
      </c>
      <c r="AS197" s="7">
        <v>0</v>
      </c>
      <c r="AT197" s="8">
        <v>0</v>
      </c>
      <c r="AU197" s="9">
        <v>0</v>
      </c>
      <c r="AV197" s="10">
        <v>0</v>
      </c>
      <c r="AW197" s="22">
        <f t="shared" si="3"/>
        <v>41.666666666666664</v>
      </c>
      <c r="AX197" s="5">
        <f>IF(OR(AND(Tabela1[[#This Row],[GRUPO | ITEM]]="PALHETAS",MID(Tabela1[[#This Row],[ITEM]],1,5)&lt;&gt;"YN-PC"),AND(Tabela1[[#This Row],[GRUPO | ITEM]]="PALHETAS",MID(Tabela1[[#This Row],[ITEM]],1,5)&lt;&gt;"YN-PF"))=TRUE,0,
IF(
ROUNDUP(
IF(
IF(D197="A",13-SUM(AM197:AP197),IF(D197="B",11-SUM(AM197:AP197),IF(D197="C",7-SUM(AM197:AP197))))
&lt;0,0,
IF(D197="A",13-SUM(AM197:AP197),IF(D197="B",11-SUM(AM197:AP197),IF(D197="C",7-SUM(AM197:AP197)))))
*AD197/C197,0)
*C197
=0,0,
ROUNDUP(
IF(
IF(D197="A",13-SUM(AM197:AP197),IF(D197="B",11-SUM(AM197:AP197),IF(D197="C",7-SUM(AM197:AP197))))
&lt;0,0,
IF(D197="A",13-SUM(AM197:AP197),IF(D197="B",11-SUM(AM197:AP197),IF(D197="C",7-SUM(AM197:AP197)))))
*AD197/C197,0)
*C197)
)</f>
        <v>250</v>
      </c>
      <c r="AY197" s="4">
        <f>IF(OR(AND(Tabela1[[#This Row],[GRUPO | ITEM]]="PALHETAS",MID(Tabela1[[#This Row],[ITEM]],1,5)&lt;&gt;"YN-PC"),AND(Tabela1[[#This Row],[GRUPO | ITEM]]="PALHETAS",MID(Tabela1[[#This Row],[ITEM]],1,5)&lt;&gt;"YN-PF"))=TRUE,0,
IF(
ROUNDUP(
IF(
IF(D197="A",13-SUM(AR197:AU197),IF(D197="B",11-SUM(AR197:AU197),IF(D197="C",7-SUM(AR197:AU197))))
&lt;0,0,
IF(D197="A",13-SUM(AR197:AU197),IF(D197="B",11-SUM(AR197:AU197),IF(D197="C",7-SUM(AR197:AU197)))))
*AE197/C197,0)
*C197
=0,0,
ROUNDUP(
IF(
IF(D197="A",13-SUM(AR197:AU197),IF(D197="B",11-SUM(AR197:AU197),IF(D197="C",7-SUM(AR197:AU197))))
&lt;0,0,
IF(D197="A",13-SUM(AR197:AU197),IF(D197="B",11-SUM(AR197:AU197),IF(D197="C",7-SUM(AR197:AU197)))))
*AE197/C197,0)
*C197)
)</f>
        <v>250</v>
      </c>
      <c r="AZ1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+IFERROR(BA197*C197,0),
IFERROR(AVERAGEIF(Tabela1[[#This Row],[COMPRA PADRÃO]:[COMPRA &gt;30%]],"&gt;"&amp;0,Tabela1[[#This Row],[COMPRA PADRÃO]:[COMPRA &gt;30%]]),
0))/Tabela1[[#This Row],[U/CX]],0)*Tabela1[[#This Row],[U/CX]]</f>
        <v>250</v>
      </c>
      <c r="BA197" s="19"/>
      <c r="BB197" s="19"/>
      <c r="BC197" s="5" t="s">
        <v>1436</v>
      </c>
      <c r="BD197" s="41">
        <v>2.2641509433962263E-2</v>
      </c>
      <c r="BE197" s="42">
        <v>3.3962264150943393</v>
      </c>
      <c r="BF197" s="42">
        <v>1.4943396226415093</v>
      </c>
      <c r="BG197" s="42">
        <v>0</v>
      </c>
      <c r="BH197" s="43">
        <v>0</v>
      </c>
      <c r="BJ197" s="32"/>
      <c r="BK197" s="32"/>
    </row>
    <row r="198" spans="1:63" s="3" customFormat="1" x14ac:dyDescent="0.2">
      <c r="A198" s="4" t="s">
        <v>264</v>
      </c>
      <c r="B198" s="4" t="s">
        <v>1399</v>
      </c>
      <c r="C198" s="4">
        <v>20</v>
      </c>
      <c r="D198" s="4" t="s">
        <v>83</v>
      </c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>
        <v>40</v>
      </c>
      <c r="Q198" s="13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7">
        <v>1</v>
      </c>
      <c r="AC198" s="15">
        <v>2243.96</v>
      </c>
      <c r="AD198" s="14">
        <v>40</v>
      </c>
      <c r="AE198" s="14">
        <v>40</v>
      </c>
      <c r="AF198" s="5">
        <v>0</v>
      </c>
      <c r="AG198" s="6">
        <v>55</v>
      </c>
      <c r="AH198" s="4">
        <v>0</v>
      </c>
      <c r="AI198" s="23">
        <v>55</v>
      </c>
      <c r="AJ198" s="4">
        <v>0</v>
      </c>
      <c r="AK198" s="4">
        <v>0</v>
      </c>
      <c r="AL198" s="24">
        <v>0</v>
      </c>
      <c r="AM198" s="7">
        <v>1.375</v>
      </c>
      <c r="AN198" s="7">
        <v>0</v>
      </c>
      <c r="AO198" s="8">
        <v>0</v>
      </c>
      <c r="AP198" s="9">
        <v>0</v>
      </c>
      <c r="AQ198" s="25">
        <v>1.375</v>
      </c>
      <c r="AR198" s="18">
        <v>1.375</v>
      </c>
      <c r="AS198" s="7">
        <v>0</v>
      </c>
      <c r="AT198" s="8">
        <v>0</v>
      </c>
      <c r="AU198" s="9">
        <v>0</v>
      </c>
      <c r="AV198" s="10">
        <v>1.375</v>
      </c>
      <c r="AW198" s="22">
        <f t="shared" si="3"/>
        <v>8.5</v>
      </c>
      <c r="AX198" s="5">
        <f>IF(OR(AND(Tabela1[[#This Row],[GRUPO | ITEM]]="PALHETAS",MID(Tabela1[[#This Row],[ITEM]],1,5)&lt;&gt;"YN-PC"),AND(Tabela1[[#This Row],[GRUPO | ITEM]]="PALHETAS",MID(Tabela1[[#This Row],[ITEM]],1,5)&lt;&gt;"YN-PF"))=TRUE,0,
IF(
ROUNDUP(
IF(
IF(D198="A",13-SUM(AM198:AP198),IF(D198="B",11-SUM(AM198:AP198),IF(D198="C",7-SUM(AM198:AP198))))
&lt;0,0,
IF(D198="A",13-SUM(AM198:AP198),IF(D198="B",11-SUM(AM198:AP198),IF(D198="C",7-SUM(AM198:AP198)))))
*AD198/C198,0)
*C198
=0,0,
ROUNDUP(
IF(
IF(D198="A",13-SUM(AM198:AP198),IF(D198="B",11-SUM(AM198:AP198),IF(D198="C",7-SUM(AM198:AP198))))
&lt;0,0,
IF(D198="A",13-SUM(AM198:AP198),IF(D198="B",11-SUM(AM198:AP198),IF(D198="C",7-SUM(AM198:AP198)))))
*AD198/C198,0)
*C198)
)</f>
        <v>240</v>
      </c>
      <c r="AY198" s="4">
        <f>IF(OR(AND(Tabela1[[#This Row],[GRUPO | ITEM]]="PALHETAS",MID(Tabela1[[#This Row],[ITEM]],1,5)&lt;&gt;"YN-PC"),AND(Tabela1[[#This Row],[GRUPO | ITEM]]="PALHETAS",MID(Tabela1[[#This Row],[ITEM]],1,5)&lt;&gt;"YN-PF"))=TRUE,0,
IF(
ROUNDUP(
IF(
IF(D198="A",13-SUM(AR198:AU198),IF(D198="B",11-SUM(AR198:AU198),IF(D198="C",7-SUM(AR198:AU198))))
&lt;0,0,
IF(D198="A",13-SUM(AR198:AU198),IF(D198="B",11-SUM(AR198:AU198),IF(D198="C",7-SUM(AR198:AU198)))))
*AE198/C198,0)
*C198
=0,0,
ROUNDUP(
IF(
IF(D198="A",13-SUM(AR198:AU198),IF(D198="B",11-SUM(AR198:AU198),IF(D198="C",7-SUM(AR198:AU198))))
&lt;0,0,
IF(D198="A",13-SUM(AR198:AU198),IF(D198="B",11-SUM(AR198:AU198),IF(D198="C",7-SUM(AR198:AU198)))))
*AE198/C198,0)
*C198)
)</f>
        <v>240</v>
      </c>
      <c r="AZ1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+IFERROR(BA198*C198,0),
IFERROR(AVERAGEIF(Tabela1[[#This Row],[COMPRA PADRÃO]:[COMPRA &gt;30%]],"&gt;"&amp;0,Tabela1[[#This Row],[COMPRA PADRÃO]:[COMPRA &gt;30%]]),
0))/Tabela1[[#This Row],[U/CX]],0)*Tabela1[[#This Row],[U/CX]]</f>
        <v>340</v>
      </c>
      <c r="BA198" s="19">
        <v>5</v>
      </c>
      <c r="BB198" s="19"/>
      <c r="BC198" s="5" t="s">
        <v>1436</v>
      </c>
      <c r="BD198" s="41">
        <v>0.15094339622641509</v>
      </c>
      <c r="BE198" s="42">
        <v>22.641509433962263</v>
      </c>
      <c r="BF198" s="42">
        <v>9.9622641509433958</v>
      </c>
      <c r="BG198" s="42">
        <v>55</v>
      </c>
      <c r="BH198" s="43">
        <v>0</v>
      </c>
      <c r="BJ198" s="32"/>
      <c r="BK198" s="32"/>
    </row>
    <row r="199" spans="1:63" s="3" customFormat="1" x14ac:dyDescent="0.2">
      <c r="A199" s="4" t="s">
        <v>250</v>
      </c>
      <c r="B199" s="4" t="s">
        <v>430</v>
      </c>
      <c r="C199" s="4">
        <v>30</v>
      </c>
      <c r="D199" s="4" t="s">
        <v>20</v>
      </c>
      <c r="E199" s="5">
        <v>240</v>
      </c>
      <c r="F199" s="4">
        <v>1110</v>
      </c>
      <c r="G199" s="4">
        <v>900</v>
      </c>
      <c r="H199" s="4">
        <v>420</v>
      </c>
      <c r="I199" s="4">
        <v>830</v>
      </c>
      <c r="J199" s="4">
        <v>810</v>
      </c>
      <c r="K199" s="4">
        <v>210</v>
      </c>
      <c r="L199" s="4">
        <v>750</v>
      </c>
      <c r="M199" s="4">
        <v>540</v>
      </c>
      <c r="N199" s="4">
        <v>750</v>
      </c>
      <c r="O199" s="4">
        <v>390</v>
      </c>
      <c r="P199" s="4">
        <v>510</v>
      </c>
      <c r="Q199" s="13">
        <v>0.386058981233244</v>
      </c>
      <c r="R199" s="16">
        <v>1.7855227882037534</v>
      </c>
      <c r="S199" s="16">
        <v>1.447721179624665</v>
      </c>
      <c r="T199" s="16">
        <v>0.67560321715817695</v>
      </c>
      <c r="U199" s="16">
        <v>1.3351206434316354</v>
      </c>
      <c r="V199" s="16">
        <v>1.3029490616621984</v>
      </c>
      <c r="W199" s="16">
        <v>0.33780160857908847</v>
      </c>
      <c r="X199" s="16">
        <v>1.2064343163538875</v>
      </c>
      <c r="Y199" s="16">
        <v>0.86863270777479895</v>
      </c>
      <c r="Z199" s="16">
        <v>1.2064343163538875</v>
      </c>
      <c r="AA199" s="16">
        <v>0.62734584450402153</v>
      </c>
      <c r="AB199" s="17">
        <v>0.82037533512064353</v>
      </c>
      <c r="AC199" s="15">
        <v>193988.5</v>
      </c>
      <c r="AD199" s="14">
        <v>621.66666666666663</v>
      </c>
      <c r="AE199" s="14">
        <v>621.66666666666663</v>
      </c>
      <c r="AF199" s="5">
        <v>10</v>
      </c>
      <c r="AG199" s="6">
        <v>520</v>
      </c>
      <c r="AH199" s="4">
        <v>6090</v>
      </c>
      <c r="AI199" s="23">
        <v>6610</v>
      </c>
      <c r="AJ199" s="4">
        <v>0</v>
      </c>
      <c r="AK199" s="4">
        <v>1260</v>
      </c>
      <c r="AL199" s="24">
        <v>1260</v>
      </c>
      <c r="AM199" s="7">
        <v>0.83646112600536193</v>
      </c>
      <c r="AN199" s="7">
        <v>9.7962466487935664</v>
      </c>
      <c r="AO199" s="8">
        <v>0</v>
      </c>
      <c r="AP199" s="9">
        <v>2.0268096514745308</v>
      </c>
      <c r="AQ199" s="25">
        <v>12.65951742627346</v>
      </c>
      <c r="AR199" s="18">
        <v>0.83646112600536193</v>
      </c>
      <c r="AS199" s="7">
        <v>9.7962466487935664</v>
      </c>
      <c r="AT199" s="8">
        <v>0</v>
      </c>
      <c r="AU199" s="9">
        <v>2.0268096514745308</v>
      </c>
      <c r="AV199" s="10">
        <v>12.65951742627346</v>
      </c>
      <c r="AW199" s="22">
        <f t="shared" si="3"/>
        <v>0.386058981233244</v>
      </c>
      <c r="AX199" s="5">
        <f>IF(OR(AND(Tabela1[[#This Row],[GRUPO | ITEM]]="PALHETAS",MID(Tabela1[[#This Row],[ITEM]],1,5)&lt;&gt;"YN-PC"),AND(Tabela1[[#This Row],[GRUPO | ITEM]]="PALHETAS",MID(Tabela1[[#This Row],[ITEM]],1,5)&lt;&gt;"YN-PF"))=TRUE,0,
IF(
ROUNDUP(
IF(
IF(D199="A",13-SUM(AM199:AP199),IF(D199="B",11-SUM(AM199:AP199),IF(D199="C",7-SUM(AM199:AP199))))
&lt;0,0,
IF(D199="A",13-SUM(AM199:AP199),IF(D199="B",11-SUM(AM199:AP199),IF(D199="C",7-SUM(AM199:AP199)))))
*AD199/C199,0)
*C199
=0,0,
ROUNDUP(
IF(
IF(D199="A",13-SUM(AM199:AP199),IF(D199="B",11-SUM(AM199:AP199),IF(D199="C",7-SUM(AM199:AP199))))
&lt;0,0,
IF(D199="A",13-SUM(AM199:AP199),IF(D199="B",11-SUM(AM199:AP199),IF(D199="C",7-SUM(AM199:AP199)))))
*AD199/C199,0)
*C199)
)</f>
        <v>240</v>
      </c>
      <c r="AY199" s="4">
        <f>IF(OR(AND(Tabela1[[#This Row],[GRUPO | ITEM]]="PALHETAS",MID(Tabela1[[#This Row],[ITEM]],1,5)&lt;&gt;"YN-PC"),AND(Tabela1[[#This Row],[GRUPO | ITEM]]="PALHETAS",MID(Tabela1[[#This Row],[ITEM]],1,5)&lt;&gt;"YN-PF"))=TRUE,0,
IF(
ROUNDUP(
IF(
IF(D199="A",13-SUM(AR199:AU199),IF(D199="B",11-SUM(AR199:AU199),IF(D199="C",7-SUM(AR199:AU199))))
&lt;0,0,
IF(D199="A",13-SUM(AR199:AU199),IF(D199="B",11-SUM(AR199:AU199),IF(D199="C",7-SUM(AR199:AU199)))))
*AE199/C199,0)
*C199
=0,0,
ROUNDUP(
IF(
IF(D199="A",13-SUM(AR199:AU199),IF(D199="B",11-SUM(AR199:AU199),IF(D199="C",7-SUM(AR199:AU199))))
&lt;0,0,
IF(D199="A",13-SUM(AR199:AU199),IF(D199="B",11-SUM(AR199:AU199),IF(D199="C",7-SUM(AR199:AU199)))))
*AE199/C199,0)
*C199)
)</f>
        <v>240</v>
      </c>
      <c r="AZ1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+IFERROR(BA199*C199,0),
IFERROR(AVERAGEIF(Tabela1[[#This Row],[COMPRA PADRÃO]:[COMPRA &gt;30%]],"&gt;"&amp;0,Tabela1[[#This Row],[COMPRA PADRÃO]:[COMPRA &gt;30%]]),
0))/Tabela1[[#This Row],[U/CX]],0)*Tabela1[[#This Row],[U/CX]]</f>
        <v>240</v>
      </c>
      <c r="BA199" s="19"/>
      <c r="BB199" s="19"/>
      <c r="BC199" s="5" t="s">
        <v>1436</v>
      </c>
      <c r="BD199" s="41">
        <v>28.150943396226417</v>
      </c>
      <c r="BE199" s="42">
        <v>4222.6415094339627</v>
      </c>
      <c r="BF199" s="42">
        <v>8051.1698113207549</v>
      </c>
      <c r="BG199" s="42">
        <v>7870</v>
      </c>
      <c r="BH199" s="43">
        <v>4410</v>
      </c>
      <c r="BJ199" s="32"/>
      <c r="BK199" s="32"/>
    </row>
    <row r="200" spans="1:63" s="3" customFormat="1" x14ac:dyDescent="0.2">
      <c r="A200" s="4" t="s">
        <v>234</v>
      </c>
      <c r="B200" s="4" t="s">
        <v>443</v>
      </c>
      <c r="C200" s="4">
        <v>30</v>
      </c>
      <c r="D200" s="4" t="s">
        <v>17</v>
      </c>
      <c r="E200" s="5">
        <v>180</v>
      </c>
      <c r="F200" s="4">
        <v>780</v>
      </c>
      <c r="G200" s="4">
        <v>541</v>
      </c>
      <c r="H200" s="4">
        <v>480</v>
      </c>
      <c r="I200" s="4">
        <v>690</v>
      </c>
      <c r="J200" s="4">
        <v>299</v>
      </c>
      <c r="K200" s="4">
        <v>60</v>
      </c>
      <c r="L200" s="4">
        <v>660</v>
      </c>
      <c r="M200" s="4">
        <v>270</v>
      </c>
      <c r="N200" s="4">
        <v>390</v>
      </c>
      <c r="O200" s="4">
        <v>420</v>
      </c>
      <c r="P200" s="4">
        <v>540</v>
      </c>
      <c r="Q200" s="13">
        <v>0.40677966101694918</v>
      </c>
      <c r="R200" s="16">
        <v>1.7627118644067796</v>
      </c>
      <c r="S200" s="16">
        <v>1.2225988700564971</v>
      </c>
      <c r="T200" s="16">
        <v>1.0847457627118644</v>
      </c>
      <c r="U200" s="16">
        <v>1.5593220338983051</v>
      </c>
      <c r="V200" s="16">
        <v>0.67570621468926551</v>
      </c>
      <c r="W200" s="16">
        <v>0.13559322033898305</v>
      </c>
      <c r="X200" s="16">
        <v>1.4915254237288136</v>
      </c>
      <c r="Y200" s="16">
        <v>0.61016949152542377</v>
      </c>
      <c r="Z200" s="16">
        <v>0.88135593220338981</v>
      </c>
      <c r="AA200" s="16">
        <v>0.94915254237288138</v>
      </c>
      <c r="AB200" s="17">
        <v>1.2203389830508475</v>
      </c>
      <c r="AC200" s="15">
        <v>100445.13</v>
      </c>
      <c r="AD200" s="14">
        <v>442.5</v>
      </c>
      <c r="AE200" s="14">
        <v>477.27272727272725</v>
      </c>
      <c r="AF200" s="5">
        <v>0</v>
      </c>
      <c r="AG200" s="6">
        <v>1170</v>
      </c>
      <c r="AH200" s="4">
        <v>2670</v>
      </c>
      <c r="AI200" s="23">
        <v>3840</v>
      </c>
      <c r="AJ200" s="4">
        <v>1170</v>
      </c>
      <c r="AK200" s="4">
        <v>0</v>
      </c>
      <c r="AL200" s="24">
        <v>1170</v>
      </c>
      <c r="AM200" s="7">
        <v>2.6440677966101696</v>
      </c>
      <c r="AN200" s="7">
        <v>6.0338983050847457</v>
      </c>
      <c r="AO200" s="8">
        <v>2.6440677966101696</v>
      </c>
      <c r="AP200" s="9">
        <v>0</v>
      </c>
      <c r="AQ200" s="25">
        <v>11.322033898305085</v>
      </c>
      <c r="AR200" s="18">
        <v>2.4514285714285715</v>
      </c>
      <c r="AS200" s="7">
        <v>5.5942857142857143</v>
      </c>
      <c r="AT200" s="8">
        <v>2.4514285714285715</v>
      </c>
      <c r="AU200" s="9">
        <v>0</v>
      </c>
      <c r="AV200" s="10">
        <v>10.497142857142858</v>
      </c>
      <c r="AW200" s="22">
        <f t="shared" si="3"/>
        <v>0.52186805040770945</v>
      </c>
      <c r="AX200" s="5">
        <f>IF(OR(AND(Tabela1[[#This Row],[GRUPO | ITEM]]="PALHETAS",MID(Tabela1[[#This Row],[ITEM]],1,5)&lt;&gt;"YN-PC"),AND(Tabela1[[#This Row],[GRUPO | ITEM]]="PALHETAS",MID(Tabela1[[#This Row],[ITEM]],1,5)&lt;&gt;"YN-PF"))=TRUE,0,
IF(
ROUNDUP(
IF(
IF(D200="A",13-SUM(AM200:AP200),IF(D200="B",11-SUM(AM200:AP200),IF(D200="C",7-SUM(AM200:AP200))))
&lt;0,0,
IF(D200="A",13-SUM(AM200:AP200),IF(D200="B",11-SUM(AM200:AP200),IF(D200="C",7-SUM(AM200:AP200)))))
*AD200/C200,0)
*C200
=0,0,
ROUNDUP(
IF(
IF(D200="A",13-SUM(AM200:AP200),IF(D200="B",11-SUM(AM200:AP200),IF(D200="C",7-SUM(AM200:AP200))))
&lt;0,0,
IF(D200="A",13-SUM(AM200:AP200),IF(D200="B",11-SUM(AM200:AP200),IF(D200="C",7-SUM(AM200:AP200)))))
*AD200/C200,0)
*C200)
)</f>
        <v>0</v>
      </c>
      <c r="AY200" s="4">
        <f>IF(OR(AND(Tabela1[[#This Row],[GRUPO | ITEM]]="PALHETAS",MID(Tabela1[[#This Row],[ITEM]],1,5)&lt;&gt;"YN-PC"),AND(Tabela1[[#This Row],[GRUPO | ITEM]]="PALHETAS",MID(Tabela1[[#This Row],[ITEM]],1,5)&lt;&gt;"YN-PF"))=TRUE,0,
IF(
ROUNDUP(
IF(
IF(D200="A",13-SUM(AR200:AU200),IF(D200="B",11-SUM(AR200:AU200),IF(D200="C",7-SUM(AR200:AU200))))
&lt;0,0,
IF(D200="A",13-SUM(AR200:AU200),IF(D200="B",11-SUM(AR200:AU200),IF(D200="C",7-SUM(AR200:AU200)))))
*AE200/C200,0)
*C200
=0,0,
ROUNDUP(
IF(
IF(D200="A",13-SUM(AR200:AU200),IF(D200="B",11-SUM(AR200:AU200),IF(D200="C",7-SUM(AR200:AU200))))
&lt;0,0,
IF(D200="A",13-SUM(AR200:AU200),IF(D200="B",11-SUM(AR200:AU200),IF(D200="C",7-SUM(AR200:AU200)))))
*AE200/C200,0)
*C200)
)</f>
        <v>240</v>
      </c>
      <c r="AZ2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+IFERROR(BA200*C200,0),
IFERROR(AVERAGEIF(Tabela1[[#This Row],[COMPRA PADRÃO]:[COMPRA &gt;30%]],"&gt;"&amp;0,Tabela1[[#This Row],[COMPRA PADRÃO]:[COMPRA &gt;30%]]),
0))/Tabela1[[#This Row],[U/CX]],0)*Tabela1[[#This Row],[U/CX]]</f>
        <v>240</v>
      </c>
      <c r="BA200" s="33"/>
      <c r="BB200" s="33"/>
      <c r="BC200" s="44" t="s">
        <v>1436</v>
      </c>
      <c r="BD200" s="41">
        <v>20.037735849056602</v>
      </c>
      <c r="BE200" s="42">
        <v>3005.6603773584902</v>
      </c>
      <c r="BF200" s="42">
        <v>3967.4716981132074</v>
      </c>
      <c r="BG200" s="42">
        <v>5010</v>
      </c>
      <c r="BH200" s="43">
        <v>1950</v>
      </c>
      <c r="BJ200" s="32"/>
      <c r="BK200" s="32"/>
    </row>
    <row r="201" spans="1:63" s="3" customFormat="1" x14ac:dyDescent="0.2">
      <c r="A201" s="4" t="s">
        <v>207</v>
      </c>
      <c r="B201" s="4" t="s">
        <v>1052</v>
      </c>
      <c r="C201" s="4">
        <v>20</v>
      </c>
      <c r="D201" s="4" t="s">
        <v>83</v>
      </c>
      <c r="E201" s="5"/>
      <c r="F201" s="4"/>
      <c r="G201" s="4"/>
      <c r="H201" s="4"/>
      <c r="I201" s="4"/>
      <c r="J201" s="4"/>
      <c r="K201" s="4"/>
      <c r="L201" s="4"/>
      <c r="M201" s="4">
        <v>11</v>
      </c>
      <c r="N201" s="4">
        <v>3</v>
      </c>
      <c r="O201" s="4">
        <v>7</v>
      </c>
      <c r="P201" s="4">
        <v>101</v>
      </c>
      <c r="Q201" s="13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0.36065573770491804</v>
      </c>
      <c r="Z201" s="16">
        <v>9.8360655737704916E-2</v>
      </c>
      <c r="AA201" s="16">
        <v>0.22950819672131148</v>
      </c>
      <c r="AB201" s="17">
        <v>3.3114754098360657</v>
      </c>
      <c r="AC201" s="15">
        <v>15362.15</v>
      </c>
      <c r="AD201" s="14">
        <v>30.5</v>
      </c>
      <c r="AE201" s="14">
        <v>56</v>
      </c>
      <c r="AF201" s="5">
        <v>0</v>
      </c>
      <c r="AG201" s="6">
        <v>78</v>
      </c>
      <c r="AH201" s="4">
        <v>0</v>
      </c>
      <c r="AI201" s="23">
        <v>78</v>
      </c>
      <c r="AJ201" s="4">
        <v>0</v>
      </c>
      <c r="AK201" s="4">
        <v>0</v>
      </c>
      <c r="AL201" s="24">
        <v>0</v>
      </c>
      <c r="AM201" s="7">
        <v>2.557377049180328</v>
      </c>
      <c r="AN201" s="7">
        <v>0</v>
      </c>
      <c r="AO201" s="8">
        <v>0</v>
      </c>
      <c r="AP201" s="9">
        <v>0</v>
      </c>
      <c r="AQ201" s="25">
        <v>2.557377049180328</v>
      </c>
      <c r="AR201" s="18">
        <v>1.3928571428571428</v>
      </c>
      <c r="AS201" s="7">
        <v>0</v>
      </c>
      <c r="AT201" s="8">
        <v>0</v>
      </c>
      <c r="AU201" s="9">
        <v>0</v>
      </c>
      <c r="AV201" s="10">
        <v>1.3928571428571428</v>
      </c>
      <c r="AW201" s="22">
        <f t="shared" si="3"/>
        <v>5.5491329479768785</v>
      </c>
      <c r="AX201" s="5">
        <f>IF(OR(AND(Tabela1[[#This Row],[GRUPO | ITEM]]="PALHETAS",MID(Tabela1[[#This Row],[ITEM]],1,5)&lt;&gt;"YN-PC"),AND(Tabela1[[#This Row],[GRUPO | ITEM]]="PALHETAS",MID(Tabela1[[#This Row],[ITEM]],1,5)&lt;&gt;"YN-PF"))=TRUE,0,
IF(
ROUNDUP(
IF(
IF(D201="A",13-SUM(AM201:AP201),IF(D201="B",11-SUM(AM201:AP201),IF(D201="C",7-SUM(AM201:AP201))))
&lt;0,0,
IF(D201="A",13-SUM(AM201:AP201),IF(D201="B",11-SUM(AM201:AP201),IF(D201="C",7-SUM(AM201:AP201)))))
*AD201/C201,0)
*C201
=0,0,
ROUNDUP(
IF(
IF(D201="A",13-SUM(AM201:AP201),IF(D201="B",11-SUM(AM201:AP201),IF(D201="C",7-SUM(AM201:AP201))))
&lt;0,0,
IF(D201="A",13-SUM(AM201:AP201),IF(D201="B",11-SUM(AM201:AP201),IF(D201="C",7-SUM(AM201:AP201)))))
*AD201/C201,0)
*C201)
)</f>
        <v>140</v>
      </c>
      <c r="AY201" s="4">
        <f>IF(OR(AND(Tabela1[[#This Row],[GRUPO | ITEM]]="PALHETAS",MID(Tabela1[[#This Row],[ITEM]],1,5)&lt;&gt;"YN-PC"),AND(Tabela1[[#This Row],[GRUPO | ITEM]]="PALHETAS",MID(Tabela1[[#This Row],[ITEM]],1,5)&lt;&gt;"YN-PF"))=TRUE,0,
IF(
ROUNDUP(
IF(
IF(D201="A",13-SUM(AR201:AU201),IF(D201="B",11-SUM(AR201:AU201),IF(D201="C",7-SUM(AR201:AU201))))
&lt;0,0,
IF(D201="A",13-SUM(AR201:AU201),IF(D201="B",11-SUM(AR201:AU201),IF(D201="C",7-SUM(AR201:AU201)))))
*AE201/C201,0)
*C201
=0,0,
ROUNDUP(
IF(
IF(D201="A",13-SUM(AR201:AU201),IF(D201="B",11-SUM(AR201:AU201),IF(D201="C",7-SUM(AR201:AU201))))
&lt;0,0,
IF(D201="A",13-SUM(AR201:AU201),IF(D201="B",11-SUM(AR201:AU201),IF(D201="C",7-SUM(AR201:AU201)))))
*AE201/C201,0)
*C201)
)</f>
        <v>320</v>
      </c>
      <c r="AZ2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+IFERROR(BA201*C201,0),
IFERROR(AVERAGEIF(Tabela1[[#This Row],[COMPRA PADRÃO]:[COMPRA &gt;30%]],"&gt;"&amp;0,Tabela1[[#This Row],[COMPRA PADRÃO]:[COMPRA &gt;30%]]),
0))/Tabela1[[#This Row],[U/CX]],0)*Tabela1[[#This Row],[U/CX]]</f>
        <v>240</v>
      </c>
      <c r="BA201" s="19"/>
      <c r="BB201" s="19"/>
      <c r="BC201" s="5" t="s">
        <v>1436</v>
      </c>
      <c r="BD201" s="41">
        <v>0.46037735849056605</v>
      </c>
      <c r="BE201" s="42">
        <v>69.056603773584911</v>
      </c>
      <c r="BF201" s="42">
        <v>30.38490566037736</v>
      </c>
      <c r="BG201" s="42">
        <v>78</v>
      </c>
      <c r="BH201" s="43">
        <v>20</v>
      </c>
      <c r="BJ201" s="32"/>
      <c r="BK201" s="32"/>
    </row>
    <row r="202" spans="1:63" s="3" customFormat="1" x14ac:dyDescent="0.2">
      <c r="A202" s="4" t="s">
        <v>40</v>
      </c>
      <c r="B202" s="4" t="s">
        <v>678</v>
      </c>
      <c r="C202" s="4">
        <v>20</v>
      </c>
      <c r="D202" s="4" t="s">
        <v>17</v>
      </c>
      <c r="E202" s="5">
        <v>37</v>
      </c>
      <c r="F202" s="4">
        <v>110</v>
      </c>
      <c r="G202" s="4">
        <v>20</v>
      </c>
      <c r="H202" s="4">
        <v>205</v>
      </c>
      <c r="I202" s="4">
        <v>42</v>
      </c>
      <c r="J202" s="4">
        <v>10</v>
      </c>
      <c r="K202" s="4">
        <v>10</v>
      </c>
      <c r="L202" s="4">
        <v>91</v>
      </c>
      <c r="M202" s="4">
        <v>160</v>
      </c>
      <c r="N202" s="4">
        <v>65</v>
      </c>
      <c r="O202" s="4">
        <v>75</v>
      </c>
      <c r="P202" s="4">
        <v>130</v>
      </c>
      <c r="Q202" s="13">
        <v>0.46492146596858641</v>
      </c>
      <c r="R202" s="16">
        <v>1.3821989528795813</v>
      </c>
      <c r="S202" s="16">
        <v>0.2513089005235602</v>
      </c>
      <c r="T202" s="16">
        <v>2.5759162303664924</v>
      </c>
      <c r="U202" s="16">
        <v>0.52774869109947642</v>
      </c>
      <c r="V202" s="16">
        <v>0.1256544502617801</v>
      </c>
      <c r="W202" s="16">
        <v>0.1256544502617801</v>
      </c>
      <c r="X202" s="16">
        <v>1.1434554973821991</v>
      </c>
      <c r="Y202" s="16">
        <v>2.0104712041884816</v>
      </c>
      <c r="Z202" s="16">
        <v>0.81675392670157076</v>
      </c>
      <c r="AA202" s="16">
        <v>0.94240837696335089</v>
      </c>
      <c r="AB202" s="17">
        <v>1.6335078534031415</v>
      </c>
      <c r="AC202" s="15">
        <v>68892.66</v>
      </c>
      <c r="AD202" s="14">
        <v>79.583333333333329</v>
      </c>
      <c r="AE202" s="14">
        <v>101.66666666666667</v>
      </c>
      <c r="AF202" s="5">
        <v>0</v>
      </c>
      <c r="AG202" s="6">
        <v>889</v>
      </c>
      <c r="AH202" s="4">
        <v>0</v>
      </c>
      <c r="AI202" s="23">
        <v>889</v>
      </c>
      <c r="AJ202" s="4">
        <v>0</v>
      </c>
      <c r="AK202" s="4">
        <v>0</v>
      </c>
      <c r="AL202" s="24">
        <v>0</v>
      </c>
      <c r="AM202" s="7">
        <v>11.170680628272253</v>
      </c>
      <c r="AN202" s="7">
        <v>0</v>
      </c>
      <c r="AO202" s="8">
        <v>0</v>
      </c>
      <c r="AP202" s="9">
        <v>0</v>
      </c>
      <c r="AQ202" s="25">
        <v>11.170680628272253</v>
      </c>
      <c r="AR202" s="18">
        <v>8.7442622950819668</v>
      </c>
      <c r="AS202" s="7">
        <v>0</v>
      </c>
      <c r="AT202" s="8">
        <v>0</v>
      </c>
      <c r="AU202" s="9">
        <v>0</v>
      </c>
      <c r="AV202" s="10">
        <v>8.7442622950819668</v>
      </c>
      <c r="AW202" s="22">
        <f t="shared" si="3"/>
        <v>2.6482758620689655</v>
      </c>
      <c r="AX202" s="5">
        <f>IF(OR(AND(Tabela1[[#This Row],[GRUPO | ITEM]]="PALHETAS",MID(Tabela1[[#This Row],[ITEM]],1,5)&lt;&gt;"YN-PC"),AND(Tabela1[[#This Row],[GRUPO | ITEM]]="PALHETAS",MID(Tabela1[[#This Row],[ITEM]],1,5)&lt;&gt;"YN-PF"))=TRUE,0,
IF(
ROUNDUP(
IF(
IF(D202="A",13-SUM(AM202:AP202),IF(D202="B",11-SUM(AM202:AP202),IF(D202="C",7-SUM(AM202:AP202))))
&lt;0,0,
IF(D202="A",13-SUM(AM202:AP202),IF(D202="B",11-SUM(AM202:AP202),IF(D202="C",7-SUM(AM202:AP202)))))
*AD202/C202,0)
*C202
=0,0,
ROUNDUP(
IF(
IF(D202="A",13-SUM(AM202:AP202),IF(D202="B",11-SUM(AM202:AP202),IF(D202="C",7-SUM(AM202:AP202))))
&lt;0,0,
IF(D202="A",13-SUM(AM202:AP202),IF(D202="B",11-SUM(AM202:AP202),IF(D202="C",7-SUM(AM202:AP202)))))
*AD202/C202,0)
*C202)
)</f>
        <v>0</v>
      </c>
      <c r="AY202" s="4">
        <f>IF(OR(AND(Tabela1[[#This Row],[GRUPO | ITEM]]="PALHETAS",MID(Tabela1[[#This Row],[ITEM]],1,5)&lt;&gt;"YN-PC"),AND(Tabela1[[#This Row],[GRUPO | ITEM]]="PALHETAS",MID(Tabela1[[#This Row],[ITEM]],1,5)&lt;&gt;"YN-PF"))=TRUE,0,
IF(
ROUNDUP(
IF(
IF(D202="A",13-SUM(AR202:AU202),IF(D202="B",11-SUM(AR202:AU202),IF(D202="C",7-SUM(AR202:AU202))))
&lt;0,0,
IF(D202="A",13-SUM(AR202:AU202),IF(D202="B",11-SUM(AR202:AU202),IF(D202="C",7-SUM(AR202:AU202)))))
*AE202/C202,0)
*C202
=0,0,
ROUNDUP(
IF(
IF(D202="A",13-SUM(AR202:AU202),IF(D202="B",11-SUM(AR202:AU202),IF(D202="C",7-SUM(AR202:AU202))))
&lt;0,0,
IF(D202="A",13-SUM(AR202:AU202),IF(D202="B",11-SUM(AR202:AU202),IF(D202="C",7-SUM(AR202:AU202)))))
*AE202/C202,0)
*C202)
)</f>
        <v>240</v>
      </c>
      <c r="AZ2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+IFERROR(BA202*C202,0),
IFERROR(AVERAGEIF(Tabela1[[#This Row],[COMPRA PADRÃO]:[COMPRA &gt;30%]],"&gt;"&amp;0,Tabela1[[#This Row],[COMPRA PADRÃO]:[COMPRA &gt;30%]]),
0))/Tabela1[[#This Row],[U/CX]],0)*Tabela1[[#This Row],[U/CX]]</f>
        <v>240</v>
      </c>
      <c r="BA202" s="19"/>
      <c r="BB202" s="19"/>
      <c r="BC202" s="5" t="s">
        <v>1436</v>
      </c>
      <c r="BD202" s="41">
        <v>3.6037735849056602</v>
      </c>
      <c r="BE202" s="42">
        <v>540.56603773584902</v>
      </c>
      <c r="BF202" s="42">
        <v>713.54716981132071</v>
      </c>
      <c r="BG202" s="42">
        <v>889</v>
      </c>
      <c r="BH202" s="43">
        <v>360</v>
      </c>
      <c r="BJ202" s="32"/>
      <c r="BK202" s="32"/>
    </row>
    <row r="203" spans="1:63" s="3" customFormat="1" x14ac:dyDescent="0.2">
      <c r="A203" s="4" t="s">
        <v>987</v>
      </c>
      <c r="B203" s="4" t="s">
        <v>1131</v>
      </c>
      <c r="C203" s="4">
        <v>120</v>
      </c>
      <c r="D203" s="4" t="s">
        <v>83</v>
      </c>
      <c r="E203" s="5"/>
      <c r="F203" s="4"/>
      <c r="G203" s="4"/>
      <c r="H203" s="4"/>
      <c r="I203" s="4"/>
      <c r="J203" s="4"/>
      <c r="K203" s="4"/>
      <c r="L203" s="4"/>
      <c r="M203" s="4">
        <v>70</v>
      </c>
      <c r="N203" s="4">
        <v>40</v>
      </c>
      <c r="O203" s="4"/>
      <c r="P203" s="4">
        <v>80</v>
      </c>
      <c r="Q203" s="13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1.1052631578947367</v>
      </c>
      <c r="Z203" s="16">
        <v>0.63157894736842102</v>
      </c>
      <c r="AA203" s="16">
        <v>0</v>
      </c>
      <c r="AB203" s="17">
        <v>1.263157894736842</v>
      </c>
      <c r="AC203" s="15">
        <v>5589.4</v>
      </c>
      <c r="AD203" s="14">
        <v>63.333333333333336</v>
      </c>
      <c r="AE203" s="14">
        <v>63.333333333333336</v>
      </c>
      <c r="AF203" s="5">
        <v>0</v>
      </c>
      <c r="AG203" s="6">
        <v>50</v>
      </c>
      <c r="AH203" s="4">
        <v>0</v>
      </c>
      <c r="AI203" s="23">
        <v>50</v>
      </c>
      <c r="AJ203" s="4">
        <v>240</v>
      </c>
      <c r="AK203" s="4">
        <v>0</v>
      </c>
      <c r="AL203" s="24">
        <v>240</v>
      </c>
      <c r="AM203" s="7">
        <v>0.78947368421052633</v>
      </c>
      <c r="AN203" s="7">
        <v>0</v>
      </c>
      <c r="AO203" s="8">
        <v>3.7894736842105261</v>
      </c>
      <c r="AP203" s="9">
        <v>0</v>
      </c>
      <c r="AQ203" s="25">
        <v>4.5789473684210522</v>
      </c>
      <c r="AR203" s="18">
        <v>0.78947368421052633</v>
      </c>
      <c r="AS203" s="7">
        <v>0</v>
      </c>
      <c r="AT203" s="8">
        <v>3.7894736842105261</v>
      </c>
      <c r="AU203" s="9">
        <v>0</v>
      </c>
      <c r="AV203" s="10">
        <v>4.5789473684210522</v>
      </c>
      <c r="AW203" s="22">
        <f t="shared" si="3"/>
        <v>3.7894736842105261</v>
      </c>
      <c r="AX203" s="5">
        <f>IF(OR(AND(Tabela1[[#This Row],[GRUPO | ITEM]]="PALHETAS",MID(Tabela1[[#This Row],[ITEM]],1,5)&lt;&gt;"YN-PC"),AND(Tabela1[[#This Row],[GRUPO | ITEM]]="PALHETAS",MID(Tabela1[[#This Row],[ITEM]],1,5)&lt;&gt;"YN-PF"))=TRUE,0,
IF(
ROUNDUP(
IF(
IF(D203="A",13-SUM(AM203:AP203),IF(D203="B",11-SUM(AM203:AP203),IF(D203="C",7-SUM(AM203:AP203))))
&lt;0,0,
IF(D203="A",13-SUM(AM203:AP203),IF(D203="B",11-SUM(AM203:AP203),IF(D203="C",7-SUM(AM203:AP203)))))
*AD203/C203,0)
*C203
=0,0,
ROUNDUP(
IF(
IF(D203="A",13-SUM(AM203:AP203),IF(D203="B",11-SUM(AM203:AP203),IF(D203="C",7-SUM(AM203:AP203))))
&lt;0,0,
IF(D203="A",13-SUM(AM203:AP203),IF(D203="B",11-SUM(AM203:AP203),IF(D203="C",7-SUM(AM203:AP203)))))
*AD203/C203,0)
*C203)
)</f>
        <v>240</v>
      </c>
      <c r="AY203" s="4">
        <f>IF(OR(AND(Tabela1[[#This Row],[GRUPO | ITEM]]="PALHETAS",MID(Tabela1[[#This Row],[ITEM]],1,5)&lt;&gt;"YN-PC"),AND(Tabela1[[#This Row],[GRUPO | ITEM]]="PALHETAS",MID(Tabela1[[#This Row],[ITEM]],1,5)&lt;&gt;"YN-PF"))=TRUE,0,
IF(
ROUNDUP(
IF(
IF(D203="A",13-SUM(AR203:AU203),IF(D203="B",11-SUM(AR203:AU203),IF(D203="C",7-SUM(AR203:AU203))))
&lt;0,0,
IF(D203="A",13-SUM(AR203:AU203),IF(D203="B",11-SUM(AR203:AU203),IF(D203="C",7-SUM(AR203:AU203)))))
*AE203/C203,0)
*C203
=0,0,
ROUNDUP(
IF(
IF(D203="A",13-SUM(AR203:AU203),IF(D203="B",11-SUM(AR203:AU203),IF(D203="C",7-SUM(AR203:AU203))))
&lt;0,0,
IF(D203="A",13-SUM(AR203:AU203),IF(D203="B",11-SUM(AR203:AU203),IF(D203="C",7-SUM(AR203:AU203)))))
*AE203/C203,0)
*C203)
)</f>
        <v>240</v>
      </c>
      <c r="AZ2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+IFERROR(BA203*C203,0),
IFERROR(AVERAGEIF(Tabela1[[#This Row],[COMPRA PADRÃO]:[COMPRA &gt;30%]],"&gt;"&amp;0,Tabela1[[#This Row],[COMPRA PADRÃO]:[COMPRA &gt;30%]]),
0))/Tabela1[[#This Row],[U/CX]],0)*Tabela1[[#This Row],[U/CX]]</f>
        <v>240</v>
      </c>
      <c r="BA203" s="19"/>
      <c r="BB203" s="19"/>
      <c r="BC203" s="5" t="s">
        <v>1436</v>
      </c>
      <c r="BD203" s="41">
        <v>0.71698113207547165</v>
      </c>
      <c r="BE203" s="42">
        <v>107.54716981132074</v>
      </c>
      <c r="BF203" s="42">
        <v>47.320754716981128</v>
      </c>
      <c r="BG203" s="42">
        <v>290</v>
      </c>
      <c r="BH203" s="43">
        <v>0</v>
      </c>
      <c r="BJ203" s="32"/>
      <c r="BK203" s="32"/>
    </row>
    <row r="204" spans="1:63" s="3" customFormat="1" x14ac:dyDescent="0.2">
      <c r="A204" s="4" t="s">
        <v>264</v>
      </c>
      <c r="B204" s="4" t="s">
        <v>1411</v>
      </c>
      <c r="C204" s="4">
        <v>20</v>
      </c>
      <c r="D204" s="4" t="s">
        <v>83</v>
      </c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>
        <v>86</v>
      </c>
      <c r="Q204" s="13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7">
        <v>1</v>
      </c>
      <c r="AC204" s="15">
        <v>10048.86</v>
      </c>
      <c r="AD204" s="14">
        <v>86</v>
      </c>
      <c r="AE204" s="14">
        <v>86</v>
      </c>
      <c r="AF204" s="5">
        <v>0</v>
      </c>
      <c r="AG204" s="6">
        <v>400</v>
      </c>
      <c r="AH204" s="4">
        <v>0</v>
      </c>
      <c r="AI204" s="23">
        <v>400</v>
      </c>
      <c r="AJ204" s="4">
        <v>0</v>
      </c>
      <c r="AK204" s="4">
        <v>0</v>
      </c>
      <c r="AL204" s="24">
        <v>0</v>
      </c>
      <c r="AM204" s="7">
        <v>4.6511627906976747</v>
      </c>
      <c r="AN204" s="7">
        <v>0</v>
      </c>
      <c r="AO204" s="8">
        <v>0</v>
      </c>
      <c r="AP204" s="9">
        <v>0</v>
      </c>
      <c r="AQ204" s="25">
        <v>4.6511627906976747</v>
      </c>
      <c r="AR204" s="18">
        <v>4.6511627906976747</v>
      </c>
      <c r="AS204" s="7">
        <v>0</v>
      </c>
      <c r="AT204" s="8">
        <v>0</v>
      </c>
      <c r="AU204" s="9">
        <v>0</v>
      </c>
      <c r="AV204" s="10">
        <v>4.6511627906976747</v>
      </c>
      <c r="AW204" s="22">
        <f t="shared" si="3"/>
        <v>3.7209302325581395</v>
      </c>
      <c r="AX204" s="5">
        <f>IF(OR(AND(Tabela1[[#This Row],[GRUPO | ITEM]]="PALHETAS",MID(Tabela1[[#This Row],[ITEM]],1,5)&lt;&gt;"YN-PC"),AND(Tabela1[[#This Row],[GRUPO | ITEM]]="PALHETAS",MID(Tabela1[[#This Row],[ITEM]],1,5)&lt;&gt;"YN-PF"))=TRUE,0,
IF(
ROUNDUP(
IF(
IF(D204="A",13-SUM(AM204:AP204),IF(D204="B",11-SUM(AM204:AP204),IF(D204="C",7-SUM(AM204:AP204))))
&lt;0,0,
IF(D204="A",13-SUM(AM204:AP204),IF(D204="B",11-SUM(AM204:AP204),IF(D204="C",7-SUM(AM204:AP204)))))
*AD204/C204,0)
*C204
=0,0,
ROUNDUP(
IF(
IF(D204="A",13-SUM(AM204:AP204),IF(D204="B",11-SUM(AM204:AP204),IF(D204="C",7-SUM(AM204:AP204))))
&lt;0,0,
IF(D204="A",13-SUM(AM204:AP204),IF(D204="B",11-SUM(AM204:AP204),IF(D204="C",7-SUM(AM204:AP204)))))
*AD204/C204,0)
*C204)
)</f>
        <v>220</v>
      </c>
      <c r="AY204" s="4">
        <f>IF(OR(AND(Tabela1[[#This Row],[GRUPO | ITEM]]="PALHETAS",MID(Tabela1[[#This Row],[ITEM]],1,5)&lt;&gt;"YN-PC"),AND(Tabela1[[#This Row],[GRUPO | ITEM]]="PALHETAS",MID(Tabela1[[#This Row],[ITEM]],1,5)&lt;&gt;"YN-PF"))=TRUE,0,
IF(
ROUNDUP(
IF(
IF(D204="A",13-SUM(AR204:AU204),IF(D204="B",11-SUM(AR204:AU204),IF(D204="C",7-SUM(AR204:AU204))))
&lt;0,0,
IF(D204="A",13-SUM(AR204:AU204),IF(D204="B",11-SUM(AR204:AU204),IF(D204="C",7-SUM(AR204:AU204)))))
*AE204/C204,0)
*C204
=0,0,
ROUNDUP(
IF(
IF(D204="A",13-SUM(AR204:AU204),IF(D204="B",11-SUM(AR204:AU204),IF(D204="C",7-SUM(AR204:AU204))))
&lt;0,0,
IF(D204="A",13-SUM(AR204:AU204),IF(D204="B",11-SUM(AR204:AU204),IF(D204="C",7-SUM(AR204:AU204)))))
*AE204/C204,0)
*C204)
)</f>
        <v>220</v>
      </c>
      <c r="AZ2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+IFERROR(BA204*C204,0),
IFERROR(AVERAGEIF(Tabela1[[#This Row],[COMPRA PADRÃO]:[COMPRA &gt;30%]],"&gt;"&amp;0,Tabela1[[#This Row],[COMPRA PADRÃO]:[COMPRA &gt;30%]]),
0))/Tabela1[[#This Row],[U/CX]],0)*Tabela1[[#This Row],[U/CX]]</f>
        <v>320</v>
      </c>
      <c r="BA204" s="19">
        <v>5</v>
      </c>
      <c r="BB204" s="19"/>
      <c r="BC204" s="5" t="s">
        <v>1436</v>
      </c>
      <c r="BD204" s="41">
        <v>0.32452830188679244</v>
      </c>
      <c r="BE204" s="42">
        <v>48.679245283018865</v>
      </c>
      <c r="BF204" s="42">
        <v>21.4188679245283</v>
      </c>
      <c r="BG204" s="42">
        <v>400</v>
      </c>
      <c r="BH204" s="43">
        <v>0</v>
      </c>
      <c r="BJ204" s="32"/>
      <c r="BK204" s="32"/>
    </row>
    <row r="205" spans="1:63" s="3" customFormat="1" x14ac:dyDescent="0.2">
      <c r="A205" s="4" t="s">
        <v>115</v>
      </c>
      <c r="B205" s="4" t="s">
        <v>472</v>
      </c>
      <c r="C205" s="4">
        <v>20</v>
      </c>
      <c r="D205" s="4" t="s">
        <v>20</v>
      </c>
      <c r="E205" s="5">
        <v>360</v>
      </c>
      <c r="F205" s="4">
        <v>720</v>
      </c>
      <c r="G205" s="4">
        <v>618</v>
      </c>
      <c r="H205" s="4">
        <v>380</v>
      </c>
      <c r="I205" s="4">
        <v>300</v>
      </c>
      <c r="J205" s="4">
        <v>900</v>
      </c>
      <c r="K205" s="4">
        <v>300</v>
      </c>
      <c r="L205" s="4">
        <v>580</v>
      </c>
      <c r="M205" s="4">
        <v>140</v>
      </c>
      <c r="N205" s="4">
        <v>520</v>
      </c>
      <c r="O205" s="4">
        <v>720</v>
      </c>
      <c r="P205" s="4">
        <v>240</v>
      </c>
      <c r="Q205" s="13">
        <v>0.74766355140186913</v>
      </c>
      <c r="R205" s="16">
        <v>1.4953271028037383</v>
      </c>
      <c r="S205" s="16">
        <v>1.2834890965732086</v>
      </c>
      <c r="T205" s="16">
        <v>0.78920041536863972</v>
      </c>
      <c r="U205" s="16">
        <v>0.62305295950155759</v>
      </c>
      <c r="V205" s="16">
        <v>1.8691588785046729</v>
      </c>
      <c r="W205" s="16">
        <v>0.62305295950155759</v>
      </c>
      <c r="X205" s="16">
        <v>1.2045690550363448</v>
      </c>
      <c r="Y205" s="16">
        <v>0.29075804776739356</v>
      </c>
      <c r="Z205" s="16">
        <v>1.0799584631360333</v>
      </c>
      <c r="AA205" s="16">
        <v>1.4953271028037383</v>
      </c>
      <c r="AB205" s="17">
        <v>0.49844236760124611</v>
      </c>
      <c r="AC205" s="15">
        <v>154509.20000000001</v>
      </c>
      <c r="AD205" s="14">
        <v>481.5</v>
      </c>
      <c r="AE205" s="14">
        <v>512.5454545454545</v>
      </c>
      <c r="AF205" s="5">
        <v>1</v>
      </c>
      <c r="AG205" s="6">
        <v>660</v>
      </c>
      <c r="AH205" s="4">
        <v>2980</v>
      </c>
      <c r="AI205" s="23">
        <v>3640</v>
      </c>
      <c r="AJ205" s="4">
        <v>1620</v>
      </c>
      <c r="AK205" s="4">
        <v>1200</v>
      </c>
      <c r="AL205" s="24">
        <v>2820</v>
      </c>
      <c r="AM205" s="7">
        <v>1.3707165109034267</v>
      </c>
      <c r="AN205" s="7">
        <v>6.1889927310488062</v>
      </c>
      <c r="AO205" s="8">
        <v>3.3644859813084111</v>
      </c>
      <c r="AP205" s="9">
        <v>2.4922118380062304</v>
      </c>
      <c r="AQ205" s="25">
        <v>13.416407061266876</v>
      </c>
      <c r="AR205" s="18">
        <v>1.2876906704505144</v>
      </c>
      <c r="AS205" s="7">
        <v>5.8141184817311107</v>
      </c>
      <c r="AT205" s="8">
        <v>3.160695282014899</v>
      </c>
      <c r="AU205" s="9">
        <v>2.341255764455481</v>
      </c>
      <c r="AV205" s="10">
        <v>12.603760198652004</v>
      </c>
      <c r="AW205" s="22">
        <f t="shared" si="3"/>
        <v>0.44263569436188216</v>
      </c>
      <c r="AX205" s="5">
        <f>IF(OR(AND(Tabela1[[#This Row],[GRUPO | ITEM]]="PALHETAS",MID(Tabela1[[#This Row],[ITEM]],1,5)&lt;&gt;"YN-PC"),AND(Tabela1[[#This Row],[GRUPO | ITEM]]="PALHETAS",MID(Tabela1[[#This Row],[ITEM]],1,5)&lt;&gt;"YN-PF"))=TRUE,0,
IF(
ROUNDUP(
IF(
IF(D205="A",13-SUM(AM205:AP205),IF(D205="B",11-SUM(AM205:AP205),IF(D205="C",7-SUM(AM205:AP205))))
&lt;0,0,
IF(D205="A",13-SUM(AM205:AP205),IF(D205="B",11-SUM(AM205:AP205),IF(D205="C",7-SUM(AM205:AP205)))))
*AD205/C205,0)
*C205
=0,0,
ROUNDUP(
IF(
IF(D205="A",13-SUM(AM205:AP205),IF(D205="B",11-SUM(AM205:AP205),IF(D205="C",7-SUM(AM205:AP205))))
&lt;0,0,
IF(D205="A",13-SUM(AM205:AP205),IF(D205="B",11-SUM(AM205:AP205),IF(D205="C",7-SUM(AM205:AP205)))))
*AD205/C205,0)
*C205)
)</f>
        <v>0</v>
      </c>
      <c r="AY205" s="4">
        <f>IF(OR(AND(Tabela1[[#This Row],[GRUPO | ITEM]]="PALHETAS",MID(Tabela1[[#This Row],[ITEM]],1,5)&lt;&gt;"YN-PC"),AND(Tabela1[[#This Row],[GRUPO | ITEM]]="PALHETAS",MID(Tabela1[[#This Row],[ITEM]],1,5)&lt;&gt;"YN-PF"))=TRUE,0,
IF(
ROUNDUP(
IF(
IF(D205="A",13-SUM(AR205:AU205),IF(D205="B",11-SUM(AR205:AU205),IF(D205="C",7-SUM(AR205:AU205))))
&lt;0,0,
IF(D205="A",13-SUM(AR205:AU205),IF(D205="B",11-SUM(AR205:AU205),IF(D205="C",7-SUM(AR205:AU205)))))
*AE205/C205,0)
*C205
=0,0,
ROUNDUP(
IF(
IF(D205="A",13-SUM(AR205:AU205),IF(D205="B",11-SUM(AR205:AU205),IF(D205="C",7-SUM(AR205:AU205))))
&lt;0,0,
IF(D205="A",13-SUM(AR205:AU205),IF(D205="B",11-SUM(AR205:AU205),IF(D205="C",7-SUM(AR205:AU205)))))
*AE205/C205,0)
*C205)
)</f>
        <v>220</v>
      </c>
      <c r="AZ2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+IFERROR(BA205*C205,0),
IFERROR(AVERAGEIF(Tabela1[[#This Row],[COMPRA PADRÃO]:[COMPRA &gt;30%]],"&gt;"&amp;0,Tabela1[[#This Row],[COMPRA PADRÃO]:[COMPRA &gt;30%]]),
0))/Tabela1[[#This Row],[U/CX]],0)*Tabela1[[#This Row],[U/CX]]</f>
        <v>220</v>
      </c>
      <c r="BA205" s="19"/>
      <c r="BB205" s="19"/>
      <c r="BC205" s="5" t="s">
        <v>1436</v>
      </c>
      <c r="BD205" s="41">
        <v>21.80377358490566</v>
      </c>
      <c r="BE205" s="42">
        <v>3270.566037735849</v>
      </c>
      <c r="BF205" s="42">
        <v>6235.8792452830185</v>
      </c>
      <c r="BG205" s="42">
        <v>6460</v>
      </c>
      <c r="BH205" s="43">
        <v>3040</v>
      </c>
      <c r="BJ205" s="32"/>
      <c r="BK205" s="32"/>
    </row>
    <row r="206" spans="1:63" s="3" customFormat="1" x14ac:dyDescent="0.2">
      <c r="A206" s="4" t="s">
        <v>120</v>
      </c>
      <c r="B206" s="4" t="s">
        <v>1080</v>
      </c>
      <c r="C206" s="4">
        <v>20</v>
      </c>
      <c r="D206" s="4" t="s">
        <v>17</v>
      </c>
      <c r="E206" s="5"/>
      <c r="F206" s="4"/>
      <c r="G206" s="4"/>
      <c r="H206" s="4"/>
      <c r="I206" s="4"/>
      <c r="J206" s="4"/>
      <c r="K206" s="4"/>
      <c r="L206" s="4"/>
      <c r="M206" s="4">
        <v>20</v>
      </c>
      <c r="N206" s="4"/>
      <c r="O206" s="4"/>
      <c r="P206" s="4">
        <v>79</v>
      </c>
      <c r="Q206" s="13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0.40404040404040403</v>
      </c>
      <c r="Z206" s="16">
        <v>0</v>
      </c>
      <c r="AA206" s="16">
        <v>0</v>
      </c>
      <c r="AB206" s="17">
        <v>1.595959595959596</v>
      </c>
      <c r="AC206" s="15">
        <v>43494.879999999997</v>
      </c>
      <c r="AD206" s="14">
        <v>49.5</v>
      </c>
      <c r="AE206" s="14">
        <v>49.5</v>
      </c>
      <c r="AF206" s="5">
        <v>0</v>
      </c>
      <c r="AG206" s="6">
        <v>0</v>
      </c>
      <c r="AH206" s="4">
        <v>0</v>
      </c>
      <c r="AI206" s="23">
        <v>0</v>
      </c>
      <c r="AJ206" s="4">
        <v>140</v>
      </c>
      <c r="AK206" s="4">
        <v>200</v>
      </c>
      <c r="AL206" s="24">
        <v>340</v>
      </c>
      <c r="AM206" s="7">
        <v>0</v>
      </c>
      <c r="AN206" s="7">
        <v>0</v>
      </c>
      <c r="AO206" s="8">
        <v>2.8282828282828283</v>
      </c>
      <c r="AP206" s="9">
        <v>4.0404040404040407</v>
      </c>
      <c r="AQ206" s="25">
        <v>6.8686868686868685</v>
      </c>
      <c r="AR206" s="18">
        <v>0</v>
      </c>
      <c r="AS206" s="7">
        <v>0</v>
      </c>
      <c r="AT206" s="8">
        <v>2.8282828282828283</v>
      </c>
      <c r="AU206" s="9">
        <v>4.0404040404040407</v>
      </c>
      <c r="AV206" s="10">
        <v>6.8686868686868685</v>
      </c>
      <c r="AW206" s="22">
        <f t="shared" si="3"/>
        <v>8.4848484848484844</v>
      </c>
      <c r="AX206" s="5">
        <f>IF(OR(AND(Tabela1[[#This Row],[GRUPO | ITEM]]="PALHETAS",MID(Tabela1[[#This Row],[ITEM]],1,5)&lt;&gt;"YN-PC"),AND(Tabela1[[#This Row],[GRUPO | ITEM]]="PALHETAS",MID(Tabela1[[#This Row],[ITEM]],1,5)&lt;&gt;"YN-PF"))=TRUE,0,
IF(
ROUNDUP(
IF(
IF(D206="A",13-SUM(AM206:AP206),IF(D206="B",11-SUM(AM206:AP206),IF(D206="C",7-SUM(AM206:AP206))))
&lt;0,0,
IF(D206="A",13-SUM(AM206:AP206),IF(D206="B",11-SUM(AM206:AP206),IF(D206="C",7-SUM(AM206:AP206)))))
*AD206/C206,0)
*C206
=0,0,
ROUNDUP(
IF(
IF(D206="A",13-SUM(AM206:AP206),IF(D206="B",11-SUM(AM206:AP206),IF(D206="C",7-SUM(AM206:AP206))))
&lt;0,0,
IF(D206="A",13-SUM(AM206:AP206),IF(D206="B",11-SUM(AM206:AP206),IF(D206="C",7-SUM(AM206:AP206)))))
*AD206/C206,0)
*C206)
)</f>
        <v>220</v>
      </c>
      <c r="AY206" s="4">
        <f>IF(OR(AND(Tabela1[[#This Row],[GRUPO | ITEM]]="PALHETAS",MID(Tabela1[[#This Row],[ITEM]],1,5)&lt;&gt;"YN-PC"),AND(Tabela1[[#This Row],[GRUPO | ITEM]]="PALHETAS",MID(Tabela1[[#This Row],[ITEM]],1,5)&lt;&gt;"YN-PF"))=TRUE,0,
IF(
ROUNDUP(
IF(
IF(D206="A",13-SUM(AR206:AU206),IF(D206="B",11-SUM(AR206:AU206),IF(D206="C",7-SUM(AR206:AU206))))
&lt;0,0,
IF(D206="A",13-SUM(AR206:AU206),IF(D206="B",11-SUM(AR206:AU206),IF(D206="C",7-SUM(AR206:AU206)))))
*AE206/C206,0)
*C206
=0,0,
ROUNDUP(
IF(
IF(D206="A",13-SUM(AR206:AU206),IF(D206="B",11-SUM(AR206:AU206),IF(D206="C",7-SUM(AR206:AU206))))
&lt;0,0,
IF(D206="A",13-SUM(AR206:AU206),IF(D206="B",11-SUM(AR206:AU206),IF(D206="C",7-SUM(AR206:AU206)))))
*AE206/C206,0)
*C206)
)</f>
        <v>220</v>
      </c>
      <c r="AZ2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+IFERROR(BA206*C206,0),
IFERROR(AVERAGEIF(Tabela1[[#This Row],[COMPRA PADRÃO]:[COMPRA &gt;30%]],"&gt;"&amp;0,Tabela1[[#This Row],[COMPRA PADRÃO]:[COMPRA &gt;30%]]),
0))/Tabela1[[#This Row],[U/CX]],0)*Tabela1[[#This Row],[U/CX]]</f>
        <v>420</v>
      </c>
      <c r="BA206" s="19">
        <v>10</v>
      </c>
      <c r="BB206" s="19"/>
      <c r="BC206" s="5" t="s">
        <v>1436</v>
      </c>
      <c r="BD206" s="41">
        <v>0.37358490566037733</v>
      </c>
      <c r="BE206" s="42">
        <v>56.037735849056602</v>
      </c>
      <c r="BF206" s="42">
        <v>73.969811320754715</v>
      </c>
      <c r="BG206" s="42">
        <v>340</v>
      </c>
      <c r="BH206" s="43">
        <v>0</v>
      </c>
      <c r="BJ206" s="32"/>
      <c r="BK206" s="32"/>
    </row>
    <row r="207" spans="1:63" s="3" customFormat="1" x14ac:dyDescent="0.2">
      <c r="A207" s="4" t="s">
        <v>199</v>
      </c>
      <c r="B207" s="4" t="s">
        <v>313</v>
      </c>
      <c r="C207" s="4">
        <v>15</v>
      </c>
      <c r="D207" s="4" t="s">
        <v>17</v>
      </c>
      <c r="E207" s="5">
        <v>135</v>
      </c>
      <c r="F207" s="4">
        <v>330</v>
      </c>
      <c r="G207" s="4">
        <v>450</v>
      </c>
      <c r="H207" s="4">
        <v>225</v>
      </c>
      <c r="I207" s="4">
        <v>660</v>
      </c>
      <c r="J207" s="4">
        <v>285</v>
      </c>
      <c r="K207" s="4">
        <v>135</v>
      </c>
      <c r="L207" s="4">
        <v>315</v>
      </c>
      <c r="M207" s="4">
        <v>315</v>
      </c>
      <c r="N207" s="4">
        <v>240</v>
      </c>
      <c r="O207" s="4">
        <v>270</v>
      </c>
      <c r="P207" s="4">
        <v>345</v>
      </c>
      <c r="Q207" s="13">
        <v>0.43724696356275305</v>
      </c>
      <c r="R207" s="16">
        <v>1.0688259109311742</v>
      </c>
      <c r="S207" s="16">
        <v>1.4574898785425101</v>
      </c>
      <c r="T207" s="16">
        <v>0.72874493927125505</v>
      </c>
      <c r="U207" s="16">
        <v>2.1376518218623484</v>
      </c>
      <c r="V207" s="16">
        <v>0.92307692307692313</v>
      </c>
      <c r="W207" s="16">
        <v>0.43724696356275305</v>
      </c>
      <c r="X207" s="16">
        <v>1.0202429149797572</v>
      </c>
      <c r="Y207" s="16">
        <v>1.0202429149797572</v>
      </c>
      <c r="Z207" s="16">
        <v>0.77732793522267207</v>
      </c>
      <c r="AA207" s="16">
        <v>0.87449392712550611</v>
      </c>
      <c r="AB207" s="17">
        <v>1.1174089068825912</v>
      </c>
      <c r="AC207" s="15">
        <v>59577</v>
      </c>
      <c r="AD207" s="14">
        <v>308.75</v>
      </c>
      <c r="AE207" s="14">
        <v>308.75</v>
      </c>
      <c r="AF207" s="5">
        <v>1</v>
      </c>
      <c r="AG207" s="6">
        <v>975</v>
      </c>
      <c r="AH207" s="4">
        <v>1260</v>
      </c>
      <c r="AI207" s="23">
        <v>2235</v>
      </c>
      <c r="AJ207" s="4">
        <v>450</v>
      </c>
      <c r="AK207" s="4">
        <v>510</v>
      </c>
      <c r="AL207" s="24">
        <v>960</v>
      </c>
      <c r="AM207" s="7">
        <v>3.1578947368421053</v>
      </c>
      <c r="AN207" s="7">
        <v>4.0809716599190287</v>
      </c>
      <c r="AO207" s="8">
        <v>1.4574898785425101</v>
      </c>
      <c r="AP207" s="9">
        <v>1.6518218623481782</v>
      </c>
      <c r="AQ207" s="25">
        <v>10.348178137651823</v>
      </c>
      <c r="AR207" s="18">
        <v>3.1578947368421053</v>
      </c>
      <c r="AS207" s="7">
        <v>4.0809716599190287</v>
      </c>
      <c r="AT207" s="8">
        <v>1.4574898785425101</v>
      </c>
      <c r="AU207" s="9">
        <v>1.6518218623481782</v>
      </c>
      <c r="AV207" s="10">
        <v>10.348178137651823</v>
      </c>
      <c r="AW207" s="22">
        <f t="shared" si="3"/>
        <v>0.68016194331983804</v>
      </c>
      <c r="AX207" s="5">
        <f>IF(OR(AND(Tabela1[[#This Row],[GRUPO | ITEM]]="PALHETAS",MID(Tabela1[[#This Row],[ITEM]],1,5)&lt;&gt;"YN-PC"),AND(Tabela1[[#This Row],[GRUPO | ITEM]]="PALHETAS",MID(Tabela1[[#This Row],[ITEM]],1,5)&lt;&gt;"YN-PF"))=TRUE,0,
IF(
ROUNDUP(
IF(
IF(D207="A",13-SUM(AM207:AP207),IF(D207="B",11-SUM(AM207:AP207),IF(D207="C",7-SUM(AM207:AP207))))
&lt;0,0,
IF(D207="A",13-SUM(AM207:AP207),IF(D207="B",11-SUM(AM207:AP207),IF(D207="C",7-SUM(AM207:AP207)))))
*AD207/C207,0)
*C207
=0,0,
ROUNDUP(
IF(
IF(D207="A",13-SUM(AM207:AP207),IF(D207="B",11-SUM(AM207:AP207),IF(D207="C",7-SUM(AM207:AP207))))
&lt;0,0,
IF(D207="A",13-SUM(AM207:AP207),IF(D207="B",11-SUM(AM207:AP207),IF(D207="C",7-SUM(AM207:AP207)))))
*AD207/C207,0)
*C207)
)</f>
        <v>210</v>
      </c>
      <c r="AY207" s="4">
        <f>IF(OR(AND(Tabela1[[#This Row],[GRUPO | ITEM]]="PALHETAS",MID(Tabela1[[#This Row],[ITEM]],1,5)&lt;&gt;"YN-PC"),AND(Tabela1[[#This Row],[GRUPO | ITEM]]="PALHETAS",MID(Tabela1[[#This Row],[ITEM]],1,5)&lt;&gt;"YN-PF"))=TRUE,0,
IF(
ROUNDUP(
IF(
IF(D207="A",13-SUM(AR207:AU207),IF(D207="B",11-SUM(AR207:AU207),IF(D207="C",7-SUM(AR207:AU207))))
&lt;0,0,
IF(D207="A",13-SUM(AR207:AU207),IF(D207="B",11-SUM(AR207:AU207),IF(D207="C",7-SUM(AR207:AU207)))))
*AE207/C207,0)
*C207
=0,0,
ROUNDUP(
IF(
IF(D207="A",13-SUM(AR207:AU207),IF(D207="B",11-SUM(AR207:AU207),IF(D207="C",7-SUM(AR207:AU207))))
&lt;0,0,
IF(D207="A",13-SUM(AR207:AU207),IF(D207="B",11-SUM(AR207:AU207),IF(D207="C",7-SUM(AR207:AU207)))))
*AE207/C207,0)
*C207)
)</f>
        <v>210</v>
      </c>
      <c r="AZ2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+IFERROR(BA207*C207,0),
IFERROR(AVERAGEIF(Tabela1[[#This Row],[COMPRA PADRÃO]:[COMPRA &gt;30%]],"&gt;"&amp;0,Tabela1[[#This Row],[COMPRA PADRÃO]:[COMPRA &gt;30%]]),
0))/Tabela1[[#This Row],[U/CX]],0)*Tabela1[[#This Row],[U/CX]]</f>
        <v>210</v>
      </c>
      <c r="BA207" s="19"/>
      <c r="BB207" s="19"/>
      <c r="BC207" s="5" t="s">
        <v>1436</v>
      </c>
      <c r="BD207" s="41">
        <v>13.981132075471699</v>
      </c>
      <c r="BE207" s="42">
        <v>2097.1698113207549</v>
      </c>
      <c r="BF207" s="42">
        <v>2768.2641509433965</v>
      </c>
      <c r="BG207" s="42">
        <v>3195</v>
      </c>
      <c r="BH207" s="43">
        <v>1665</v>
      </c>
      <c r="BJ207" s="32"/>
      <c r="BK207" s="32"/>
    </row>
    <row r="208" spans="1:63" s="3" customFormat="1" x14ac:dyDescent="0.2">
      <c r="A208" s="4" t="s">
        <v>199</v>
      </c>
      <c r="B208" s="4" t="s">
        <v>373</v>
      </c>
      <c r="C208" s="4">
        <v>15</v>
      </c>
      <c r="D208" s="4" t="s">
        <v>17</v>
      </c>
      <c r="E208" s="5">
        <v>300</v>
      </c>
      <c r="F208" s="4">
        <v>690</v>
      </c>
      <c r="G208" s="4">
        <v>45</v>
      </c>
      <c r="H208" s="4">
        <v>465</v>
      </c>
      <c r="I208" s="4">
        <v>435</v>
      </c>
      <c r="J208" s="4">
        <v>105</v>
      </c>
      <c r="K208" s="4">
        <v>45</v>
      </c>
      <c r="L208" s="4">
        <v>90</v>
      </c>
      <c r="M208" s="4">
        <v>450</v>
      </c>
      <c r="N208" s="4">
        <v>240</v>
      </c>
      <c r="O208" s="4">
        <v>495</v>
      </c>
      <c r="P208" s="4">
        <v>165</v>
      </c>
      <c r="Q208" s="13">
        <v>1.0212765957446808</v>
      </c>
      <c r="R208" s="16">
        <v>2.3489361702127658</v>
      </c>
      <c r="S208" s="16">
        <v>0.15319148936170213</v>
      </c>
      <c r="T208" s="16">
        <v>1.5829787234042554</v>
      </c>
      <c r="U208" s="16">
        <v>1.4808510638297872</v>
      </c>
      <c r="V208" s="16">
        <v>0.35744680851063831</v>
      </c>
      <c r="W208" s="16">
        <v>0.15319148936170213</v>
      </c>
      <c r="X208" s="16">
        <v>0.30638297872340425</v>
      </c>
      <c r="Y208" s="16">
        <v>1.5319148936170213</v>
      </c>
      <c r="Z208" s="16">
        <v>0.81702127659574464</v>
      </c>
      <c r="AA208" s="16">
        <v>1.6851063829787234</v>
      </c>
      <c r="AB208" s="17">
        <v>0.5617021276595745</v>
      </c>
      <c r="AC208" s="15">
        <v>50568.9</v>
      </c>
      <c r="AD208" s="14">
        <v>293.75</v>
      </c>
      <c r="AE208" s="14">
        <v>343.5</v>
      </c>
      <c r="AF208" s="5">
        <v>11</v>
      </c>
      <c r="AG208" s="6">
        <v>465</v>
      </c>
      <c r="AH208" s="4">
        <v>945</v>
      </c>
      <c r="AI208" s="23">
        <v>1410</v>
      </c>
      <c r="AJ208" s="4">
        <v>0</v>
      </c>
      <c r="AK208" s="4">
        <v>2160</v>
      </c>
      <c r="AL208" s="24">
        <v>2160</v>
      </c>
      <c r="AM208" s="7">
        <v>1.5829787234042554</v>
      </c>
      <c r="AN208" s="7">
        <v>3.2170212765957449</v>
      </c>
      <c r="AO208" s="8">
        <v>0</v>
      </c>
      <c r="AP208" s="9">
        <v>7.3531914893617021</v>
      </c>
      <c r="AQ208" s="25">
        <v>12.153191489361703</v>
      </c>
      <c r="AR208" s="18">
        <v>1.3537117903930131</v>
      </c>
      <c r="AS208" s="7">
        <v>2.7510917030567685</v>
      </c>
      <c r="AT208" s="8">
        <v>0</v>
      </c>
      <c r="AU208" s="9">
        <v>6.2882096069868991</v>
      </c>
      <c r="AV208" s="10">
        <v>10.393013100436681</v>
      </c>
      <c r="AW208" s="22">
        <f t="shared" si="3"/>
        <v>0.65908199293840719</v>
      </c>
      <c r="AX208" s="5">
        <f>IF(OR(AND(Tabela1[[#This Row],[GRUPO | ITEM]]="PALHETAS",MID(Tabela1[[#This Row],[ITEM]],1,5)&lt;&gt;"YN-PC"),AND(Tabela1[[#This Row],[GRUPO | ITEM]]="PALHETAS",MID(Tabela1[[#This Row],[ITEM]],1,5)&lt;&gt;"YN-PF"))=TRUE,0,
IF(
ROUNDUP(
IF(
IF(D208="A",13-SUM(AM208:AP208),IF(D208="B",11-SUM(AM208:AP208),IF(D208="C",7-SUM(AM208:AP208))))
&lt;0,0,
IF(D208="A",13-SUM(AM208:AP208),IF(D208="B",11-SUM(AM208:AP208),IF(D208="C",7-SUM(AM208:AP208)))))
*AD208/C208,0)
*C208
=0,0,
ROUNDUP(
IF(
IF(D208="A",13-SUM(AM208:AP208),IF(D208="B",11-SUM(AM208:AP208),IF(D208="C",7-SUM(AM208:AP208))))
&lt;0,0,
IF(D208="A",13-SUM(AM208:AP208),IF(D208="B",11-SUM(AM208:AP208),IF(D208="C",7-SUM(AM208:AP208)))))
*AD208/C208,0)
*C208)
)</f>
        <v>0</v>
      </c>
      <c r="AY208" s="4">
        <f>IF(OR(AND(Tabela1[[#This Row],[GRUPO | ITEM]]="PALHETAS",MID(Tabela1[[#This Row],[ITEM]],1,5)&lt;&gt;"YN-PC"),AND(Tabela1[[#This Row],[GRUPO | ITEM]]="PALHETAS",MID(Tabela1[[#This Row],[ITEM]],1,5)&lt;&gt;"YN-PF"))=TRUE,0,
IF(
ROUNDUP(
IF(
IF(D208="A",13-SUM(AR208:AU208),IF(D208="B",11-SUM(AR208:AU208),IF(D208="C",7-SUM(AR208:AU208))))
&lt;0,0,
IF(D208="A",13-SUM(AR208:AU208),IF(D208="B",11-SUM(AR208:AU208),IF(D208="C",7-SUM(AR208:AU208)))))
*AE208/C208,0)
*C208
=0,0,
ROUNDUP(
IF(
IF(D208="A",13-SUM(AR208:AU208),IF(D208="B",11-SUM(AR208:AU208),IF(D208="C",7-SUM(AR208:AU208))))
&lt;0,0,
IF(D208="A",13-SUM(AR208:AU208),IF(D208="B",11-SUM(AR208:AU208),IF(D208="C",7-SUM(AR208:AU208)))))
*AE208/C208,0)
*C208)
)</f>
        <v>210</v>
      </c>
      <c r="AZ2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+IFERROR(BA208*C208,0),
IFERROR(AVERAGEIF(Tabela1[[#This Row],[COMPRA PADRÃO]:[COMPRA &gt;30%]],"&gt;"&amp;0,Tabela1[[#This Row],[COMPRA PADRÃO]:[COMPRA &gt;30%]]),
0))/Tabela1[[#This Row],[U/CX]],0)*Tabela1[[#This Row],[U/CX]]</f>
        <v>210</v>
      </c>
      <c r="BA208" s="19"/>
      <c r="BB208" s="19"/>
      <c r="BC208" s="5" t="s">
        <v>1436</v>
      </c>
      <c r="BD208" s="41">
        <v>13.30188679245283</v>
      </c>
      <c r="BE208" s="42">
        <v>1995.2830188679245</v>
      </c>
      <c r="BF208" s="42">
        <v>2633.7735849056603</v>
      </c>
      <c r="BG208" s="42">
        <v>3570</v>
      </c>
      <c r="BH208" s="43">
        <v>1065</v>
      </c>
      <c r="BJ208" s="32"/>
      <c r="BK208" s="32"/>
    </row>
    <row r="209" spans="1:63" s="3" customFormat="1" x14ac:dyDescent="0.2">
      <c r="A209" s="4" t="s">
        <v>409</v>
      </c>
      <c r="B209" s="4" t="s">
        <v>410</v>
      </c>
      <c r="C209" s="4">
        <v>25</v>
      </c>
      <c r="D209" s="4" t="s">
        <v>17</v>
      </c>
      <c r="E209" s="5">
        <v>70</v>
      </c>
      <c r="F209" s="4">
        <v>200</v>
      </c>
      <c r="G209" s="4">
        <v>10</v>
      </c>
      <c r="H209" s="4">
        <v>65</v>
      </c>
      <c r="I209" s="4">
        <v>25</v>
      </c>
      <c r="J209" s="4">
        <v>130</v>
      </c>
      <c r="K209" s="4">
        <v>25</v>
      </c>
      <c r="L209" s="4">
        <v>110</v>
      </c>
      <c r="M209" s="4">
        <v>10</v>
      </c>
      <c r="N209" s="4">
        <v>25</v>
      </c>
      <c r="O209" s="4">
        <v>50</v>
      </c>
      <c r="P209" s="4">
        <v>10</v>
      </c>
      <c r="Q209" s="13">
        <v>1.1506849315068493</v>
      </c>
      <c r="R209" s="16">
        <v>3.2876712328767121</v>
      </c>
      <c r="S209" s="16">
        <v>0.16438356164383561</v>
      </c>
      <c r="T209" s="16">
        <v>1.0684931506849316</v>
      </c>
      <c r="U209" s="16">
        <v>0.41095890410958902</v>
      </c>
      <c r="V209" s="16">
        <v>2.1369863013698631</v>
      </c>
      <c r="W209" s="16">
        <v>0.41095890410958902</v>
      </c>
      <c r="X209" s="16">
        <v>1.8082191780821917</v>
      </c>
      <c r="Y209" s="16">
        <v>0.16438356164383561</v>
      </c>
      <c r="Z209" s="16">
        <v>0.41095890410958902</v>
      </c>
      <c r="AA209" s="16">
        <v>0.82191780821917804</v>
      </c>
      <c r="AB209" s="17">
        <v>0.16438356164383561</v>
      </c>
      <c r="AC209" s="15">
        <v>57958.75</v>
      </c>
      <c r="AD209" s="14">
        <v>60.833333333333336</v>
      </c>
      <c r="AE209" s="14">
        <v>77.777777777777771</v>
      </c>
      <c r="AF209" s="5">
        <v>5</v>
      </c>
      <c r="AG209" s="6">
        <v>195</v>
      </c>
      <c r="AH209" s="4">
        <v>275</v>
      </c>
      <c r="AI209" s="23">
        <v>470</v>
      </c>
      <c r="AJ209" s="4">
        <v>0</v>
      </c>
      <c r="AK209" s="4">
        <v>200</v>
      </c>
      <c r="AL209" s="24">
        <v>200</v>
      </c>
      <c r="AM209" s="7">
        <v>3.2054794520547945</v>
      </c>
      <c r="AN209" s="7">
        <v>4.5205479452054789</v>
      </c>
      <c r="AO209" s="8">
        <v>0</v>
      </c>
      <c r="AP209" s="9">
        <v>3.2876712328767121</v>
      </c>
      <c r="AQ209" s="25">
        <v>11.013698630136986</v>
      </c>
      <c r="AR209" s="18">
        <v>2.5071428571428576</v>
      </c>
      <c r="AS209" s="7">
        <v>3.535714285714286</v>
      </c>
      <c r="AT209" s="8">
        <v>0</v>
      </c>
      <c r="AU209" s="9">
        <v>2.5714285714285716</v>
      </c>
      <c r="AV209" s="10">
        <v>8.6142857142857157</v>
      </c>
      <c r="AW209" s="22">
        <f t="shared" si="3"/>
        <v>2.8857715430861721</v>
      </c>
      <c r="AX209" s="5">
        <f>IF(OR(AND(Tabela1[[#This Row],[GRUPO | ITEM]]="PALHETAS",MID(Tabela1[[#This Row],[ITEM]],1,5)&lt;&gt;"YN-PC"),AND(Tabela1[[#This Row],[GRUPO | ITEM]]="PALHETAS",MID(Tabela1[[#This Row],[ITEM]],1,5)&lt;&gt;"YN-PF"))=TRUE,0,
IF(
ROUNDUP(
IF(
IF(D209="A",13-SUM(AM209:AP209),IF(D209="B",11-SUM(AM209:AP209),IF(D209="C",7-SUM(AM209:AP209))))
&lt;0,0,
IF(D209="A",13-SUM(AM209:AP209),IF(D209="B",11-SUM(AM209:AP209),IF(D209="C",7-SUM(AM209:AP209)))))
*AD209/C209,0)
*C209
=0,0,
ROUNDUP(
IF(
IF(D209="A",13-SUM(AM209:AP209),IF(D209="B",11-SUM(AM209:AP209),IF(D209="C",7-SUM(AM209:AP209))))
&lt;0,0,
IF(D209="A",13-SUM(AM209:AP209),IF(D209="B",11-SUM(AM209:AP209),IF(D209="C",7-SUM(AM209:AP209)))))
*AD209/C209,0)
*C209)
)</f>
        <v>0</v>
      </c>
      <c r="AY209" s="4">
        <f>IF(OR(AND(Tabela1[[#This Row],[GRUPO | ITEM]]="PALHETAS",MID(Tabela1[[#This Row],[ITEM]],1,5)&lt;&gt;"YN-PC"),AND(Tabela1[[#This Row],[GRUPO | ITEM]]="PALHETAS",MID(Tabela1[[#This Row],[ITEM]],1,5)&lt;&gt;"YN-PF"))=TRUE,0,
IF(
ROUNDUP(
IF(
IF(D209="A",13-SUM(AR209:AU209),IF(D209="B",11-SUM(AR209:AU209),IF(D209="C",7-SUM(AR209:AU209))))
&lt;0,0,
IF(D209="A",13-SUM(AR209:AU209),IF(D209="B",11-SUM(AR209:AU209),IF(D209="C",7-SUM(AR209:AU209)))))
*AE209/C209,0)
*C209
=0,0,
ROUNDUP(
IF(
IF(D209="A",13-SUM(AR209:AU209),IF(D209="B",11-SUM(AR209:AU209),IF(D209="C",7-SUM(AR209:AU209))))
&lt;0,0,
IF(D209="A",13-SUM(AR209:AU209),IF(D209="B",11-SUM(AR209:AU209),IF(D209="C",7-SUM(AR209:AU209)))))
*AE209/C209,0)
*C209)
)</f>
        <v>200</v>
      </c>
      <c r="AZ2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+IFERROR(BA209*C209,0),
IFERROR(AVERAGEIF(Tabela1[[#This Row],[COMPRA PADRÃO]:[COMPRA &gt;30%]],"&gt;"&amp;0,Tabela1[[#This Row],[COMPRA PADRÃO]:[COMPRA &gt;30%]]),
0))/Tabela1[[#This Row],[U/CX]],0)*Tabela1[[#This Row],[U/CX]]</f>
        <v>200</v>
      </c>
      <c r="BA209" s="19"/>
      <c r="BB209" s="19"/>
      <c r="BC209" s="5" t="s">
        <v>1436</v>
      </c>
      <c r="BD209" s="41">
        <v>2.7547169811320753</v>
      </c>
      <c r="BE209" s="42">
        <v>413.20754716981128</v>
      </c>
      <c r="BF209" s="42">
        <v>545.43396226415086</v>
      </c>
      <c r="BG209" s="42">
        <v>670</v>
      </c>
      <c r="BH209" s="43">
        <v>300</v>
      </c>
      <c r="BJ209" s="32"/>
      <c r="BK209" s="32"/>
    </row>
    <row r="210" spans="1:63" s="3" customFormat="1" x14ac:dyDescent="0.2">
      <c r="A210" s="4" t="s">
        <v>120</v>
      </c>
      <c r="B210" s="4" t="s">
        <v>488</v>
      </c>
      <c r="C210" s="4">
        <v>20</v>
      </c>
      <c r="D210" s="4" t="s">
        <v>17</v>
      </c>
      <c r="E210" s="5">
        <v>260</v>
      </c>
      <c r="F210" s="4">
        <v>120</v>
      </c>
      <c r="G210" s="4">
        <v>300</v>
      </c>
      <c r="H210" s="4">
        <v>201</v>
      </c>
      <c r="I210" s="4">
        <v>420</v>
      </c>
      <c r="J210" s="4">
        <v>200</v>
      </c>
      <c r="K210" s="4">
        <v>60</v>
      </c>
      <c r="L210" s="4">
        <v>420</v>
      </c>
      <c r="M210" s="4">
        <v>100</v>
      </c>
      <c r="N210" s="4">
        <v>102</v>
      </c>
      <c r="O210" s="4">
        <v>60</v>
      </c>
      <c r="P210" s="4">
        <v>320</v>
      </c>
      <c r="Q210" s="13">
        <v>1.2173234490831057</v>
      </c>
      <c r="R210" s="16">
        <v>0.56184159188451033</v>
      </c>
      <c r="S210" s="16">
        <v>1.4046039797112757</v>
      </c>
      <c r="T210" s="16">
        <v>0.94108466640655475</v>
      </c>
      <c r="U210" s="16">
        <v>1.966445571595786</v>
      </c>
      <c r="V210" s="16">
        <v>0.93640265314085047</v>
      </c>
      <c r="W210" s="16">
        <v>0.28092079594225516</v>
      </c>
      <c r="X210" s="16">
        <v>1.966445571595786</v>
      </c>
      <c r="Y210" s="16">
        <v>0.46820132657042524</v>
      </c>
      <c r="Z210" s="16">
        <v>0.47756535310183379</v>
      </c>
      <c r="AA210" s="16">
        <v>0.28092079594225516</v>
      </c>
      <c r="AB210" s="17">
        <v>1.4982442450253608</v>
      </c>
      <c r="AC210" s="15">
        <v>92209.44</v>
      </c>
      <c r="AD210" s="14">
        <v>213.58333333333334</v>
      </c>
      <c r="AE210" s="14">
        <v>244.3</v>
      </c>
      <c r="AF210" s="5">
        <v>0</v>
      </c>
      <c r="AG210" s="6">
        <v>676</v>
      </c>
      <c r="AH210" s="4">
        <v>1140</v>
      </c>
      <c r="AI210" s="23">
        <v>1816</v>
      </c>
      <c r="AJ210" s="4">
        <v>520</v>
      </c>
      <c r="AK210" s="4">
        <v>0</v>
      </c>
      <c r="AL210" s="24">
        <v>520</v>
      </c>
      <c r="AM210" s="7">
        <v>3.1650409676160747</v>
      </c>
      <c r="AN210" s="7">
        <v>5.3374951229028476</v>
      </c>
      <c r="AO210" s="8">
        <v>2.4346468981662115</v>
      </c>
      <c r="AP210" s="9">
        <v>0</v>
      </c>
      <c r="AQ210" s="25">
        <v>10.937182988685134</v>
      </c>
      <c r="AR210" s="18">
        <v>2.7670896438804746</v>
      </c>
      <c r="AS210" s="7">
        <v>4.6663937781416287</v>
      </c>
      <c r="AT210" s="8">
        <v>2.1285304952926727</v>
      </c>
      <c r="AU210" s="9">
        <v>0</v>
      </c>
      <c r="AV210" s="10">
        <v>9.5620139173147756</v>
      </c>
      <c r="AW210" s="22">
        <f t="shared" si="3"/>
        <v>0.8735849743384414</v>
      </c>
      <c r="AX210" s="5">
        <f>IF(OR(AND(Tabela1[[#This Row],[GRUPO | ITEM]]="PALHETAS",MID(Tabela1[[#This Row],[ITEM]],1,5)&lt;&gt;"YN-PC"),AND(Tabela1[[#This Row],[GRUPO | ITEM]]="PALHETAS",MID(Tabela1[[#This Row],[ITEM]],1,5)&lt;&gt;"YN-PF"))=TRUE,0,
IF(
ROUNDUP(
IF(
IF(D210="A",13-SUM(AM210:AP210),IF(D210="B",11-SUM(AM210:AP210),IF(D210="C",7-SUM(AM210:AP210))))
&lt;0,0,
IF(D210="A",13-SUM(AM210:AP210),IF(D210="B",11-SUM(AM210:AP210),IF(D210="C",7-SUM(AM210:AP210)))))
*AD210/C210,0)
*C210
=0,0,
ROUNDUP(
IF(
IF(D210="A",13-SUM(AM210:AP210),IF(D210="B",11-SUM(AM210:AP210),IF(D210="C",7-SUM(AM210:AP210))))
&lt;0,0,
IF(D210="A",13-SUM(AM210:AP210),IF(D210="B",11-SUM(AM210:AP210),IF(D210="C",7-SUM(AM210:AP210)))))
*AD210/C210,0)
*C210)
)</f>
        <v>20</v>
      </c>
      <c r="AY210" s="4">
        <f>IF(OR(AND(Tabela1[[#This Row],[GRUPO | ITEM]]="PALHETAS",MID(Tabela1[[#This Row],[ITEM]],1,5)&lt;&gt;"YN-PC"),AND(Tabela1[[#This Row],[GRUPO | ITEM]]="PALHETAS",MID(Tabela1[[#This Row],[ITEM]],1,5)&lt;&gt;"YN-PF"))=TRUE,0,
IF(
ROUNDUP(
IF(
IF(D210="A",13-SUM(AR210:AU210),IF(D210="B",11-SUM(AR210:AU210),IF(D210="C",7-SUM(AR210:AU210))))
&lt;0,0,
IF(D210="A",13-SUM(AR210:AU210),IF(D210="B",11-SUM(AR210:AU210),IF(D210="C",7-SUM(AR210:AU210)))))
*AE210/C210,0)
*C210
=0,0,
ROUNDUP(
IF(
IF(D210="A",13-SUM(AR210:AU210),IF(D210="B",11-SUM(AR210:AU210),IF(D210="C",7-SUM(AR210:AU210))))
&lt;0,0,
IF(D210="A",13-SUM(AR210:AU210),IF(D210="B",11-SUM(AR210:AU210),IF(D210="C",7-SUM(AR210:AU210)))))
*AE210/C210,0)
*C210)
)</f>
        <v>360</v>
      </c>
      <c r="AZ2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+IFERROR(BA210*C210,0),
IFERROR(AVERAGEIF(Tabela1[[#This Row],[COMPRA PADRÃO]:[COMPRA &gt;30%]],"&gt;"&amp;0,Tabela1[[#This Row],[COMPRA PADRÃO]:[COMPRA &gt;30%]]),
0))/Tabela1[[#This Row],[U/CX]],0)*Tabela1[[#This Row],[U/CX]]</f>
        <v>200</v>
      </c>
      <c r="BA210" s="33"/>
      <c r="BB210" s="33"/>
      <c r="BC210" s="44" t="s">
        <v>1436</v>
      </c>
      <c r="BD210" s="41">
        <v>9.6716981132075475</v>
      </c>
      <c r="BE210" s="42">
        <v>1450.7547169811321</v>
      </c>
      <c r="BF210" s="42">
        <v>1914.9962264150945</v>
      </c>
      <c r="BG210" s="42">
        <v>2336</v>
      </c>
      <c r="BH210" s="43">
        <v>1020</v>
      </c>
      <c r="BJ210" s="32"/>
      <c r="BK210" s="32"/>
    </row>
    <row r="211" spans="1:63" s="3" customFormat="1" x14ac:dyDescent="0.2">
      <c r="A211" s="4" t="s">
        <v>35</v>
      </c>
      <c r="B211" s="4" t="s">
        <v>270</v>
      </c>
      <c r="C211" s="4">
        <v>100</v>
      </c>
      <c r="D211" s="4" t="s">
        <v>83</v>
      </c>
      <c r="E211" s="5">
        <v>85</v>
      </c>
      <c r="F211" s="4">
        <v>170</v>
      </c>
      <c r="G211" s="4">
        <v>150</v>
      </c>
      <c r="H211" s="4">
        <v>120</v>
      </c>
      <c r="I211" s="4">
        <v>125</v>
      </c>
      <c r="J211" s="4">
        <v>240</v>
      </c>
      <c r="K211" s="4">
        <v>60</v>
      </c>
      <c r="L211" s="4">
        <v>135</v>
      </c>
      <c r="M211" s="4">
        <v>80</v>
      </c>
      <c r="N211" s="4">
        <v>70</v>
      </c>
      <c r="O211" s="4">
        <v>115</v>
      </c>
      <c r="P211" s="4">
        <v>50</v>
      </c>
      <c r="Q211" s="13">
        <v>0.72857142857142854</v>
      </c>
      <c r="R211" s="16">
        <v>1.4571428571428571</v>
      </c>
      <c r="S211" s="16">
        <v>1.2857142857142856</v>
      </c>
      <c r="T211" s="16">
        <v>1.0285714285714285</v>
      </c>
      <c r="U211" s="16">
        <v>1.0714285714285714</v>
      </c>
      <c r="V211" s="16">
        <v>2.0571428571428569</v>
      </c>
      <c r="W211" s="16">
        <v>0.51428571428571423</v>
      </c>
      <c r="X211" s="16">
        <v>1.157142857142857</v>
      </c>
      <c r="Y211" s="16">
        <v>0.68571428571428572</v>
      </c>
      <c r="Z211" s="16">
        <v>0.6</v>
      </c>
      <c r="AA211" s="16">
        <v>0.98571428571428565</v>
      </c>
      <c r="AB211" s="17">
        <v>0.42857142857142855</v>
      </c>
      <c r="AC211" s="15">
        <v>14812.8</v>
      </c>
      <c r="AD211" s="14">
        <v>116.66666666666667</v>
      </c>
      <c r="AE211" s="14">
        <v>116.66666666666667</v>
      </c>
      <c r="AF211" s="5">
        <v>0</v>
      </c>
      <c r="AG211" s="6">
        <v>300</v>
      </c>
      <c r="AH211" s="4">
        <v>0</v>
      </c>
      <c r="AI211" s="23">
        <v>300</v>
      </c>
      <c r="AJ211" s="4">
        <v>400</v>
      </c>
      <c r="AK211" s="4">
        <v>0</v>
      </c>
      <c r="AL211" s="24">
        <v>400</v>
      </c>
      <c r="AM211" s="7">
        <v>2.5714285714285712</v>
      </c>
      <c r="AN211" s="7">
        <v>0</v>
      </c>
      <c r="AO211" s="8">
        <v>3.4285714285714284</v>
      </c>
      <c r="AP211" s="9">
        <v>0</v>
      </c>
      <c r="AQ211" s="25">
        <v>6</v>
      </c>
      <c r="AR211" s="18">
        <v>2.5714285714285712</v>
      </c>
      <c r="AS211" s="7">
        <v>0</v>
      </c>
      <c r="AT211" s="8">
        <v>3.4285714285714284</v>
      </c>
      <c r="AU211" s="9">
        <v>0</v>
      </c>
      <c r="AV211" s="10">
        <v>6</v>
      </c>
      <c r="AW211" s="22">
        <f t="shared" si="3"/>
        <v>1.7142857142857142</v>
      </c>
      <c r="AX211" s="5">
        <f>IF(OR(AND(Tabela1[[#This Row],[GRUPO | ITEM]]="PALHETAS",MID(Tabela1[[#This Row],[ITEM]],1,5)&lt;&gt;"YN-PC"),AND(Tabela1[[#This Row],[GRUPO | ITEM]]="PALHETAS",MID(Tabela1[[#This Row],[ITEM]],1,5)&lt;&gt;"YN-PF"))=TRUE,0,
IF(
ROUNDUP(
IF(
IF(D211="A",13-SUM(AM211:AP211),IF(D211="B",11-SUM(AM211:AP211),IF(D211="C",7-SUM(AM211:AP211))))
&lt;0,0,
IF(D211="A",13-SUM(AM211:AP211),IF(D211="B",11-SUM(AM211:AP211),IF(D211="C",7-SUM(AM211:AP211)))))
*AD211/C211,0)
*C211
=0,0,
ROUNDUP(
IF(
IF(D211="A",13-SUM(AM211:AP211),IF(D211="B",11-SUM(AM211:AP211),IF(D211="C",7-SUM(AM211:AP211))))
&lt;0,0,
IF(D211="A",13-SUM(AM211:AP211),IF(D211="B",11-SUM(AM211:AP211),IF(D211="C",7-SUM(AM211:AP211)))))
*AD211/C211,0)
*C211)
)</f>
        <v>200</v>
      </c>
      <c r="AY211" s="4">
        <f>IF(OR(AND(Tabela1[[#This Row],[GRUPO | ITEM]]="PALHETAS",MID(Tabela1[[#This Row],[ITEM]],1,5)&lt;&gt;"YN-PC"),AND(Tabela1[[#This Row],[GRUPO | ITEM]]="PALHETAS",MID(Tabela1[[#This Row],[ITEM]],1,5)&lt;&gt;"YN-PF"))=TRUE,0,
IF(
ROUNDUP(
IF(
IF(D211="A",13-SUM(AR211:AU211),IF(D211="B",11-SUM(AR211:AU211),IF(D211="C",7-SUM(AR211:AU211))))
&lt;0,0,
IF(D211="A",13-SUM(AR211:AU211),IF(D211="B",11-SUM(AR211:AU211),IF(D211="C",7-SUM(AR211:AU211)))))
*AE211/C211,0)
*C211
=0,0,
ROUNDUP(
IF(
IF(D211="A",13-SUM(AR211:AU211),IF(D211="B",11-SUM(AR211:AU211),IF(D211="C",7-SUM(AR211:AU211))))
&lt;0,0,
IF(D211="A",13-SUM(AR211:AU211),IF(D211="B",11-SUM(AR211:AU211),IF(D211="C",7-SUM(AR211:AU211)))))
*AE211/C211,0)
*C211)
)</f>
        <v>200</v>
      </c>
      <c r="AZ2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+IFERROR(BA211*C211,0),
IFERROR(AVERAGEIF(Tabela1[[#This Row],[COMPRA PADRÃO]:[COMPRA &gt;30%]],"&gt;"&amp;0,Tabela1[[#This Row],[COMPRA PADRÃO]:[COMPRA &gt;30%]]),
0))/Tabela1[[#This Row],[U/CX]],0)*Tabela1[[#This Row],[U/CX]]</f>
        <v>200</v>
      </c>
      <c r="BA211" s="19"/>
      <c r="BB211" s="19"/>
      <c r="BC211" s="5" t="s">
        <v>1436</v>
      </c>
      <c r="BD211" s="41">
        <v>5.283018867924528</v>
      </c>
      <c r="BE211" s="42">
        <v>792.45283018867917</v>
      </c>
      <c r="BF211" s="42">
        <v>348.67924528301887</v>
      </c>
      <c r="BG211" s="42">
        <v>700</v>
      </c>
      <c r="BH211" s="43">
        <v>400</v>
      </c>
      <c r="BJ211" s="32"/>
      <c r="BK211" s="32"/>
    </row>
    <row r="212" spans="1:63" s="3" customFormat="1" x14ac:dyDescent="0.2">
      <c r="A212" s="4" t="s">
        <v>35</v>
      </c>
      <c r="B212" s="4" t="s">
        <v>1086</v>
      </c>
      <c r="C212" s="4">
        <v>50</v>
      </c>
      <c r="D212" s="4" t="s">
        <v>83</v>
      </c>
      <c r="E212" s="5"/>
      <c r="F212" s="4"/>
      <c r="G212" s="4"/>
      <c r="H212" s="4"/>
      <c r="I212" s="4"/>
      <c r="J212" s="4"/>
      <c r="K212" s="4"/>
      <c r="L212" s="4"/>
      <c r="M212" s="4">
        <v>10</v>
      </c>
      <c r="N212" s="4">
        <v>40</v>
      </c>
      <c r="O212" s="4"/>
      <c r="P212" s="4"/>
      <c r="Q212" s="13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0.4</v>
      </c>
      <c r="Z212" s="16">
        <v>1.6</v>
      </c>
      <c r="AA212" s="16">
        <v>0</v>
      </c>
      <c r="AB212" s="17">
        <v>0</v>
      </c>
      <c r="AC212" s="15">
        <v>2165.8000000000002</v>
      </c>
      <c r="AD212" s="14">
        <v>25</v>
      </c>
      <c r="AE212" s="14">
        <v>25</v>
      </c>
      <c r="AF212" s="5">
        <v>0</v>
      </c>
      <c r="AG212" s="6">
        <v>0</v>
      </c>
      <c r="AH212" s="4">
        <v>0</v>
      </c>
      <c r="AI212" s="23">
        <v>0</v>
      </c>
      <c r="AJ212" s="4">
        <v>0</v>
      </c>
      <c r="AK212" s="4">
        <v>0</v>
      </c>
      <c r="AL212" s="24">
        <v>0</v>
      </c>
      <c r="AM212" s="7">
        <v>0</v>
      </c>
      <c r="AN212" s="7">
        <v>0</v>
      </c>
      <c r="AO212" s="8">
        <v>0</v>
      </c>
      <c r="AP212" s="9">
        <v>0</v>
      </c>
      <c r="AQ212" s="25">
        <v>0</v>
      </c>
      <c r="AR212" s="18">
        <v>0</v>
      </c>
      <c r="AS212" s="7">
        <v>0</v>
      </c>
      <c r="AT212" s="8">
        <v>0</v>
      </c>
      <c r="AU212" s="9">
        <v>0</v>
      </c>
      <c r="AV212" s="10">
        <v>0</v>
      </c>
      <c r="AW212" s="22">
        <f t="shared" si="3"/>
        <v>8</v>
      </c>
      <c r="AX212" s="5">
        <f>IF(OR(AND(Tabela1[[#This Row],[GRUPO | ITEM]]="PALHETAS",MID(Tabela1[[#This Row],[ITEM]],1,5)&lt;&gt;"YN-PC"),AND(Tabela1[[#This Row],[GRUPO | ITEM]]="PALHETAS",MID(Tabela1[[#This Row],[ITEM]],1,5)&lt;&gt;"YN-PF"))=TRUE,0,
IF(
ROUNDUP(
IF(
IF(D212="A",13-SUM(AM212:AP212),IF(D212="B",11-SUM(AM212:AP212),IF(D212="C",7-SUM(AM212:AP212))))
&lt;0,0,
IF(D212="A",13-SUM(AM212:AP212),IF(D212="B",11-SUM(AM212:AP212),IF(D212="C",7-SUM(AM212:AP212)))))
*AD212/C212,0)
*C212
=0,0,
ROUNDUP(
IF(
IF(D212="A",13-SUM(AM212:AP212),IF(D212="B",11-SUM(AM212:AP212),IF(D212="C",7-SUM(AM212:AP212))))
&lt;0,0,
IF(D212="A",13-SUM(AM212:AP212),IF(D212="B",11-SUM(AM212:AP212),IF(D212="C",7-SUM(AM212:AP212)))))
*AD212/C212,0)
*C212)
)</f>
        <v>200</v>
      </c>
      <c r="AY212" s="4">
        <f>IF(OR(AND(Tabela1[[#This Row],[GRUPO | ITEM]]="PALHETAS",MID(Tabela1[[#This Row],[ITEM]],1,5)&lt;&gt;"YN-PC"),AND(Tabela1[[#This Row],[GRUPO | ITEM]]="PALHETAS",MID(Tabela1[[#This Row],[ITEM]],1,5)&lt;&gt;"YN-PF"))=TRUE,0,
IF(
ROUNDUP(
IF(
IF(D212="A",13-SUM(AR212:AU212),IF(D212="B",11-SUM(AR212:AU212),IF(D212="C",7-SUM(AR212:AU212))))
&lt;0,0,
IF(D212="A",13-SUM(AR212:AU212),IF(D212="B",11-SUM(AR212:AU212),IF(D212="C",7-SUM(AR212:AU212)))))
*AE212/C212,0)
*C212
=0,0,
ROUNDUP(
IF(
IF(D212="A",13-SUM(AR212:AU212),IF(D212="B",11-SUM(AR212:AU212),IF(D212="C",7-SUM(AR212:AU212))))
&lt;0,0,
IF(D212="A",13-SUM(AR212:AU212),IF(D212="B",11-SUM(AR212:AU212),IF(D212="C",7-SUM(AR212:AU212)))))
*AE212/C212,0)
*C212)
)</f>
        <v>200</v>
      </c>
      <c r="AZ2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+IFERROR(BA212*C212,0),
IFERROR(AVERAGEIF(Tabela1[[#This Row],[COMPRA PADRÃO]:[COMPRA &gt;30%]],"&gt;"&amp;0,Tabela1[[#This Row],[COMPRA PADRÃO]:[COMPRA &gt;30%]]),
0))/Tabela1[[#This Row],[U/CX]],0)*Tabela1[[#This Row],[U/CX]]</f>
        <v>200</v>
      </c>
      <c r="BA212" s="33"/>
      <c r="BB212" s="33"/>
      <c r="BC212" s="44" t="s">
        <v>1436</v>
      </c>
      <c r="BD212" s="41">
        <v>0.18867924528301888</v>
      </c>
      <c r="BE212" s="42">
        <v>28.301886792452834</v>
      </c>
      <c r="BF212" s="42">
        <v>12.452830188679247</v>
      </c>
      <c r="BG212" s="42">
        <v>0</v>
      </c>
      <c r="BH212" s="43">
        <v>50</v>
      </c>
      <c r="BJ212" s="32"/>
      <c r="BK212" s="32"/>
    </row>
    <row r="213" spans="1:63" s="3" customFormat="1" x14ac:dyDescent="0.2">
      <c r="A213" s="4" t="s">
        <v>35</v>
      </c>
      <c r="B213" s="4" t="s">
        <v>1091</v>
      </c>
      <c r="C213" s="4">
        <v>50</v>
      </c>
      <c r="D213" s="4" t="s">
        <v>83</v>
      </c>
      <c r="E213" s="5"/>
      <c r="F213" s="4"/>
      <c r="G213" s="4"/>
      <c r="H213" s="4"/>
      <c r="I213" s="4"/>
      <c r="J213" s="4"/>
      <c r="K213" s="4"/>
      <c r="L213" s="4"/>
      <c r="M213" s="4">
        <v>35</v>
      </c>
      <c r="N213" s="4">
        <v>10</v>
      </c>
      <c r="O213" s="4"/>
      <c r="P213" s="4">
        <v>4</v>
      </c>
      <c r="Q213" s="13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2.1428571428571428</v>
      </c>
      <c r="Z213" s="16">
        <v>0.61224489795918369</v>
      </c>
      <c r="AA213" s="16">
        <v>0</v>
      </c>
      <c r="AB213" s="17">
        <v>0.24489795918367349</v>
      </c>
      <c r="AC213" s="15">
        <v>4681.18</v>
      </c>
      <c r="AD213" s="14">
        <v>16.333333333333332</v>
      </c>
      <c r="AE213" s="14">
        <v>22.5</v>
      </c>
      <c r="AF213" s="5">
        <v>0</v>
      </c>
      <c r="AG213" s="6">
        <v>1</v>
      </c>
      <c r="AH213" s="4">
        <v>0</v>
      </c>
      <c r="AI213" s="23">
        <v>1</v>
      </c>
      <c r="AJ213" s="4">
        <v>0</v>
      </c>
      <c r="AK213" s="4">
        <v>0</v>
      </c>
      <c r="AL213" s="24">
        <v>0</v>
      </c>
      <c r="AM213" s="7">
        <v>6.1224489795918373E-2</v>
      </c>
      <c r="AN213" s="7">
        <v>0</v>
      </c>
      <c r="AO213" s="8">
        <v>0</v>
      </c>
      <c r="AP213" s="9">
        <v>0</v>
      </c>
      <c r="AQ213" s="25">
        <v>6.1224489795918373E-2</v>
      </c>
      <c r="AR213" s="18">
        <v>4.4444444444444446E-2</v>
      </c>
      <c r="AS213" s="7">
        <v>0</v>
      </c>
      <c r="AT213" s="8">
        <v>0</v>
      </c>
      <c r="AU213" s="9">
        <v>0</v>
      </c>
      <c r="AV213" s="10">
        <v>4.4444444444444446E-2</v>
      </c>
      <c r="AW213" s="22">
        <f t="shared" si="3"/>
        <v>36.051502145922754</v>
      </c>
      <c r="AX213" s="5">
        <f>IF(OR(AND(Tabela1[[#This Row],[GRUPO | ITEM]]="PALHETAS",MID(Tabela1[[#This Row],[ITEM]],1,5)&lt;&gt;"YN-PC"),AND(Tabela1[[#This Row],[GRUPO | ITEM]]="PALHETAS",MID(Tabela1[[#This Row],[ITEM]],1,5)&lt;&gt;"YN-PF"))=TRUE,0,
IF(
ROUNDUP(
IF(
IF(D213="A",13-SUM(AM213:AP213),IF(D213="B",11-SUM(AM213:AP213),IF(D213="C",7-SUM(AM213:AP213))))
&lt;0,0,
IF(D213="A",13-SUM(AM213:AP213),IF(D213="B",11-SUM(AM213:AP213),IF(D213="C",7-SUM(AM213:AP213)))))
*AD213/C213,0)
*C213
=0,0,
ROUNDUP(
IF(
IF(D213="A",13-SUM(AM213:AP213),IF(D213="B",11-SUM(AM213:AP213),IF(D213="C",7-SUM(AM213:AP213))))
&lt;0,0,
IF(D213="A",13-SUM(AM213:AP213),IF(D213="B",11-SUM(AM213:AP213),IF(D213="C",7-SUM(AM213:AP213)))))
*AD213/C213,0)
*C213)
)</f>
        <v>150</v>
      </c>
      <c r="AY213" s="4">
        <f>IF(OR(AND(Tabela1[[#This Row],[GRUPO | ITEM]]="PALHETAS",MID(Tabela1[[#This Row],[ITEM]],1,5)&lt;&gt;"YN-PC"),AND(Tabela1[[#This Row],[GRUPO | ITEM]]="PALHETAS",MID(Tabela1[[#This Row],[ITEM]],1,5)&lt;&gt;"YN-PF"))=TRUE,0,
IF(
ROUNDUP(
IF(
IF(D213="A",13-SUM(AR213:AU213),IF(D213="B",11-SUM(AR213:AU213),IF(D213="C",7-SUM(AR213:AU213))))
&lt;0,0,
IF(D213="A",13-SUM(AR213:AU213),IF(D213="B",11-SUM(AR213:AU213),IF(D213="C",7-SUM(AR213:AU213)))))
*AE213/C213,0)
*C213
=0,0,
ROUNDUP(
IF(
IF(D213="A",13-SUM(AR213:AU213),IF(D213="B",11-SUM(AR213:AU213),IF(D213="C",7-SUM(AR213:AU213))))
&lt;0,0,
IF(D213="A",13-SUM(AR213:AU213),IF(D213="B",11-SUM(AR213:AU213),IF(D213="C",7-SUM(AR213:AU213)))))
*AE213/C213,0)
*C213)
)</f>
        <v>200</v>
      </c>
      <c r="AZ2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+IFERROR(BA213*C213,0),
IFERROR(AVERAGEIF(Tabela1[[#This Row],[COMPRA PADRÃO]:[COMPRA &gt;30%]],"&gt;"&amp;0,Tabela1[[#This Row],[COMPRA PADRÃO]:[COMPRA &gt;30%]]),
0))/Tabela1[[#This Row],[U/CX]],0)*Tabela1[[#This Row],[U/CX]]</f>
        <v>700</v>
      </c>
      <c r="BA213" s="19">
        <v>10</v>
      </c>
      <c r="BB213" s="19"/>
      <c r="BC213" s="5" t="s">
        <v>1436</v>
      </c>
      <c r="BD213" s="41">
        <v>0.18490566037735848</v>
      </c>
      <c r="BE213" s="42">
        <v>27.735849056603772</v>
      </c>
      <c r="BF213" s="42">
        <v>12.20377358490566</v>
      </c>
      <c r="BG213" s="42">
        <v>1</v>
      </c>
      <c r="BH213" s="43">
        <v>50</v>
      </c>
      <c r="BJ213" s="32"/>
      <c r="BK213" s="32"/>
    </row>
    <row r="214" spans="1:63" s="3" customFormat="1" x14ac:dyDescent="0.2">
      <c r="A214" s="4" t="s">
        <v>35</v>
      </c>
      <c r="B214" s="4" t="s">
        <v>1094</v>
      </c>
      <c r="C214" s="4">
        <v>50</v>
      </c>
      <c r="D214" s="4" t="s">
        <v>83</v>
      </c>
      <c r="E214" s="5"/>
      <c r="F214" s="4"/>
      <c r="G214" s="4"/>
      <c r="H214" s="4"/>
      <c r="I214" s="4"/>
      <c r="J214" s="4"/>
      <c r="K214" s="4"/>
      <c r="L214" s="4"/>
      <c r="M214" s="4">
        <v>20</v>
      </c>
      <c r="N214" s="4">
        <v>30</v>
      </c>
      <c r="O214" s="4"/>
      <c r="P214" s="4"/>
      <c r="Q214" s="13">
        <v>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0.8</v>
      </c>
      <c r="Z214" s="16">
        <v>1.2</v>
      </c>
      <c r="AA214" s="16">
        <v>0</v>
      </c>
      <c r="AB214" s="17">
        <v>0</v>
      </c>
      <c r="AC214" s="15">
        <v>4494.47</v>
      </c>
      <c r="AD214" s="14">
        <v>25</v>
      </c>
      <c r="AE214" s="14">
        <v>25</v>
      </c>
      <c r="AF214" s="5">
        <v>0</v>
      </c>
      <c r="AG214" s="6">
        <v>0</v>
      </c>
      <c r="AH214" s="4">
        <v>0</v>
      </c>
      <c r="AI214" s="23">
        <v>0</v>
      </c>
      <c r="AJ214" s="4">
        <v>0</v>
      </c>
      <c r="AK214" s="4">
        <v>0</v>
      </c>
      <c r="AL214" s="24">
        <v>0</v>
      </c>
      <c r="AM214" s="7">
        <v>0</v>
      </c>
      <c r="AN214" s="7">
        <v>0</v>
      </c>
      <c r="AO214" s="8">
        <v>0</v>
      </c>
      <c r="AP214" s="9">
        <v>0</v>
      </c>
      <c r="AQ214" s="25">
        <v>0</v>
      </c>
      <c r="AR214" s="18">
        <v>0</v>
      </c>
      <c r="AS214" s="7">
        <v>0</v>
      </c>
      <c r="AT214" s="8">
        <v>0</v>
      </c>
      <c r="AU214" s="9">
        <v>0</v>
      </c>
      <c r="AV214" s="10">
        <v>0</v>
      </c>
      <c r="AW214" s="22">
        <f t="shared" si="3"/>
        <v>8</v>
      </c>
      <c r="AX214" s="5">
        <f>IF(OR(AND(Tabela1[[#This Row],[GRUPO | ITEM]]="PALHETAS",MID(Tabela1[[#This Row],[ITEM]],1,5)&lt;&gt;"YN-PC"),AND(Tabela1[[#This Row],[GRUPO | ITEM]]="PALHETAS",MID(Tabela1[[#This Row],[ITEM]],1,5)&lt;&gt;"YN-PF"))=TRUE,0,
IF(
ROUNDUP(
IF(
IF(D214="A",13-SUM(AM214:AP214),IF(D214="B",11-SUM(AM214:AP214),IF(D214="C",7-SUM(AM214:AP214))))
&lt;0,0,
IF(D214="A",13-SUM(AM214:AP214),IF(D214="B",11-SUM(AM214:AP214),IF(D214="C",7-SUM(AM214:AP214)))))
*AD214/C214,0)
*C214
=0,0,
ROUNDUP(
IF(
IF(D214="A",13-SUM(AM214:AP214),IF(D214="B",11-SUM(AM214:AP214),IF(D214="C",7-SUM(AM214:AP214))))
&lt;0,0,
IF(D214="A",13-SUM(AM214:AP214),IF(D214="B",11-SUM(AM214:AP214),IF(D214="C",7-SUM(AM214:AP214)))))
*AD214/C214,0)
*C214)
)</f>
        <v>200</v>
      </c>
      <c r="AY214" s="4">
        <f>IF(OR(AND(Tabela1[[#This Row],[GRUPO | ITEM]]="PALHETAS",MID(Tabela1[[#This Row],[ITEM]],1,5)&lt;&gt;"YN-PC"),AND(Tabela1[[#This Row],[GRUPO | ITEM]]="PALHETAS",MID(Tabela1[[#This Row],[ITEM]],1,5)&lt;&gt;"YN-PF"))=TRUE,0,
IF(
ROUNDUP(
IF(
IF(D214="A",13-SUM(AR214:AU214),IF(D214="B",11-SUM(AR214:AU214),IF(D214="C",7-SUM(AR214:AU214))))
&lt;0,0,
IF(D214="A",13-SUM(AR214:AU214),IF(D214="B",11-SUM(AR214:AU214),IF(D214="C",7-SUM(AR214:AU214)))))
*AE214/C214,0)
*C214
=0,0,
ROUNDUP(
IF(
IF(D214="A",13-SUM(AR214:AU214),IF(D214="B",11-SUM(AR214:AU214),IF(D214="C",7-SUM(AR214:AU214))))
&lt;0,0,
IF(D214="A",13-SUM(AR214:AU214),IF(D214="B",11-SUM(AR214:AU214),IF(D214="C",7-SUM(AR214:AU214)))))
*AE214/C214,0)
*C214)
)</f>
        <v>200</v>
      </c>
      <c r="AZ2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+IFERROR(BA214*C214,0),
IFERROR(AVERAGEIF(Tabela1[[#This Row],[COMPRA PADRÃO]:[COMPRA &gt;30%]],"&gt;"&amp;0,Tabela1[[#This Row],[COMPRA PADRÃO]:[COMPRA &gt;30%]]),
0))/Tabela1[[#This Row],[U/CX]],0)*Tabela1[[#This Row],[U/CX]]</f>
        <v>200</v>
      </c>
      <c r="BA214" s="19"/>
      <c r="BB214" s="19"/>
      <c r="BC214" s="5" t="s">
        <v>1436</v>
      </c>
      <c r="BD214" s="41">
        <v>0.18867924528301888</v>
      </c>
      <c r="BE214" s="42">
        <v>28.301886792452834</v>
      </c>
      <c r="BF214" s="42">
        <v>12.452830188679247</v>
      </c>
      <c r="BG214" s="42">
        <v>0</v>
      </c>
      <c r="BH214" s="43">
        <v>50</v>
      </c>
      <c r="BJ214" s="32"/>
      <c r="BK214" s="32"/>
    </row>
    <row r="215" spans="1:63" s="3" customFormat="1" x14ac:dyDescent="0.2">
      <c r="A215" s="4" t="s">
        <v>35</v>
      </c>
      <c r="B215" s="4" t="s">
        <v>1105</v>
      </c>
      <c r="C215" s="4">
        <v>100</v>
      </c>
      <c r="D215" s="4" t="s">
        <v>83</v>
      </c>
      <c r="E215" s="5"/>
      <c r="F215" s="4"/>
      <c r="G215" s="4"/>
      <c r="H215" s="4"/>
      <c r="I215" s="4"/>
      <c r="J215" s="4"/>
      <c r="K215" s="4"/>
      <c r="L215" s="4"/>
      <c r="M215" s="4">
        <v>25</v>
      </c>
      <c r="N215" s="4">
        <v>45</v>
      </c>
      <c r="O215" s="4">
        <v>20</v>
      </c>
      <c r="P215" s="4">
        <v>10</v>
      </c>
      <c r="Q215" s="13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1</v>
      </c>
      <c r="Z215" s="16">
        <v>1.8</v>
      </c>
      <c r="AA215" s="16">
        <v>0.8</v>
      </c>
      <c r="AB215" s="17">
        <v>0.4</v>
      </c>
      <c r="AC215" s="15">
        <v>4319.49</v>
      </c>
      <c r="AD215" s="14">
        <v>25</v>
      </c>
      <c r="AE215" s="14">
        <v>25</v>
      </c>
      <c r="AF215" s="5">
        <v>0</v>
      </c>
      <c r="AG215" s="6">
        <v>0</v>
      </c>
      <c r="AH215" s="4">
        <v>0</v>
      </c>
      <c r="AI215" s="23">
        <v>0</v>
      </c>
      <c r="AJ215" s="4">
        <v>0</v>
      </c>
      <c r="AK215" s="4">
        <v>0</v>
      </c>
      <c r="AL215" s="24">
        <v>0</v>
      </c>
      <c r="AM215" s="7">
        <v>0</v>
      </c>
      <c r="AN215" s="7">
        <v>0</v>
      </c>
      <c r="AO215" s="8">
        <v>0</v>
      </c>
      <c r="AP215" s="9">
        <v>0</v>
      </c>
      <c r="AQ215" s="25">
        <v>0</v>
      </c>
      <c r="AR215" s="18">
        <v>0</v>
      </c>
      <c r="AS215" s="7">
        <v>0</v>
      </c>
      <c r="AT215" s="8">
        <v>0</v>
      </c>
      <c r="AU215" s="9">
        <v>0</v>
      </c>
      <c r="AV215" s="10">
        <v>0</v>
      </c>
      <c r="AW215" s="22">
        <f t="shared" si="3"/>
        <v>8</v>
      </c>
      <c r="AX215" s="5">
        <f>IF(OR(AND(Tabela1[[#This Row],[GRUPO | ITEM]]="PALHETAS",MID(Tabela1[[#This Row],[ITEM]],1,5)&lt;&gt;"YN-PC"),AND(Tabela1[[#This Row],[GRUPO | ITEM]]="PALHETAS",MID(Tabela1[[#This Row],[ITEM]],1,5)&lt;&gt;"YN-PF"))=TRUE,0,
IF(
ROUNDUP(
IF(
IF(D215="A",13-SUM(AM215:AP215),IF(D215="B",11-SUM(AM215:AP215),IF(D215="C",7-SUM(AM215:AP215))))
&lt;0,0,
IF(D215="A",13-SUM(AM215:AP215),IF(D215="B",11-SUM(AM215:AP215),IF(D215="C",7-SUM(AM215:AP215)))))
*AD215/C215,0)
*C215
=0,0,
ROUNDUP(
IF(
IF(D215="A",13-SUM(AM215:AP215),IF(D215="B",11-SUM(AM215:AP215),IF(D215="C",7-SUM(AM215:AP215))))
&lt;0,0,
IF(D215="A",13-SUM(AM215:AP215),IF(D215="B",11-SUM(AM215:AP215),IF(D215="C",7-SUM(AM215:AP215)))))
*AD215/C215,0)
*C215)
)</f>
        <v>200</v>
      </c>
      <c r="AY215" s="4">
        <f>IF(OR(AND(Tabela1[[#This Row],[GRUPO | ITEM]]="PALHETAS",MID(Tabela1[[#This Row],[ITEM]],1,5)&lt;&gt;"YN-PC"),AND(Tabela1[[#This Row],[GRUPO | ITEM]]="PALHETAS",MID(Tabela1[[#This Row],[ITEM]],1,5)&lt;&gt;"YN-PF"))=TRUE,0,
IF(
ROUNDUP(
IF(
IF(D215="A",13-SUM(AR215:AU215),IF(D215="B",11-SUM(AR215:AU215),IF(D215="C",7-SUM(AR215:AU215))))
&lt;0,0,
IF(D215="A",13-SUM(AR215:AU215),IF(D215="B",11-SUM(AR215:AU215),IF(D215="C",7-SUM(AR215:AU215)))))
*AE215/C215,0)
*C215
=0,0,
ROUNDUP(
IF(
IF(D215="A",13-SUM(AR215:AU215),IF(D215="B",11-SUM(AR215:AU215),IF(D215="C",7-SUM(AR215:AU215))))
&lt;0,0,
IF(D215="A",13-SUM(AR215:AU215),IF(D215="B",11-SUM(AR215:AU215),IF(D215="C",7-SUM(AR215:AU215)))))
*AE215/C215,0)
*C215)
)</f>
        <v>200</v>
      </c>
      <c r="AZ2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+IFERROR(BA215*C215,0),
IFERROR(AVERAGEIF(Tabela1[[#This Row],[COMPRA PADRÃO]:[COMPRA &gt;30%]],"&gt;"&amp;0,Tabela1[[#This Row],[COMPRA PADRÃO]:[COMPRA &gt;30%]]),
0))/Tabela1[[#This Row],[U/CX]],0)*Tabela1[[#This Row],[U/CX]]</f>
        <v>200</v>
      </c>
      <c r="BA215" s="33"/>
      <c r="BB215" s="33"/>
      <c r="BC215" s="44" t="s">
        <v>1436</v>
      </c>
      <c r="BD215" s="41">
        <v>0.37735849056603776</v>
      </c>
      <c r="BE215" s="42">
        <v>56.603773584905667</v>
      </c>
      <c r="BF215" s="42">
        <v>24.905660377358494</v>
      </c>
      <c r="BG215" s="42">
        <v>0</v>
      </c>
      <c r="BH215" s="43">
        <v>100</v>
      </c>
      <c r="BJ215" s="32"/>
      <c r="BK215" s="32"/>
    </row>
    <row r="216" spans="1:63" s="3" customFormat="1" x14ac:dyDescent="0.2">
      <c r="A216" s="4" t="s">
        <v>40</v>
      </c>
      <c r="B216" s="4" t="s">
        <v>704</v>
      </c>
      <c r="C216" s="4">
        <v>200</v>
      </c>
      <c r="D216" s="4" t="s">
        <v>17</v>
      </c>
      <c r="E216" s="5">
        <v>900</v>
      </c>
      <c r="F216" s="4">
        <v>1050</v>
      </c>
      <c r="G216" s="4">
        <v>600</v>
      </c>
      <c r="H216" s="4">
        <v>800</v>
      </c>
      <c r="I216" s="4">
        <v>650</v>
      </c>
      <c r="J216" s="4">
        <v>850</v>
      </c>
      <c r="K216" s="4">
        <v>250</v>
      </c>
      <c r="L216" s="4">
        <v>1000</v>
      </c>
      <c r="M216" s="4">
        <v>300</v>
      </c>
      <c r="N216" s="4">
        <v>550</v>
      </c>
      <c r="O216" s="4">
        <v>200</v>
      </c>
      <c r="P216" s="4">
        <v>600</v>
      </c>
      <c r="Q216" s="13">
        <v>1.3935483870967742</v>
      </c>
      <c r="R216" s="16">
        <v>1.6258064516129032</v>
      </c>
      <c r="S216" s="16">
        <v>0.92903225806451606</v>
      </c>
      <c r="T216" s="16">
        <v>1.2387096774193547</v>
      </c>
      <c r="U216" s="16">
        <v>1.0064516129032257</v>
      </c>
      <c r="V216" s="16">
        <v>1.3161290322580645</v>
      </c>
      <c r="W216" s="16">
        <v>0.38709677419354838</v>
      </c>
      <c r="X216" s="16">
        <v>1.5483870967741935</v>
      </c>
      <c r="Y216" s="16">
        <v>0.46451612903225803</v>
      </c>
      <c r="Z216" s="16">
        <v>0.85161290322580641</v>
      </c>
      <c r="AA216" s="16">
        <v>0.30967741935483867</v>
      </c>
      <c r="AB216" s="17">
        <v>0.92903225806451606</v>
      </c>
      <c r="AC216" s="15">
        <v>32367</v>
      </c>
      <c r="AD216" s="14">
        <v>645.83333333333337</v>
      </c>
      <c r="AE216" s="14">
        <v>645.83333333333337</v>
      </c>
      <c r="AF216" s="5">
        <v>3</v>
      </c>
      <c r="AG216" s="6">
        <v>6368</v>
      </c>
      <c r="AH216" s="4">
        <v>0</v>
      </c>
      <c r="AI216" s="23">
        <v>6368</v>
      </c>
      <c r="AJ216" s="4">
        <v>0</v>
      </c>
      <c r="AK216" s="4">
        <v>600</v>
      </c>
      <c r="AL216" s="24">
        <v>600</v>
      </c>
      <c r="AM216" s="7">
        <v>9.8601290322580635</v>
      </c>
      <c r="AN216" s="7">
        <v>0</v>
      </c>
      <c r="AO216" s="8">
        <v>0</v>
      </c>
      <c r="AP216" s="9">
        <v>0.92903225806451606</v>
      </c>
      <c r="AQ216" s="25">
        <v>10.78916129032258</v>
      </c>
      <c r="AR216" s="18">
        <v>9.8601290322580635</v>
      </c>
      <c r="AS216" s="7">
        <v>0</v>
      </c>
      <c r="AT216" s="8">
        <v>0</v>
      </c>
      <c r="AU216" s="9">
        <v>0.92903225806451606</v>
      </c>
      <c r="AV216" s="10">
        <v>10.78916129032258</v>
      </c>
      <c r="AW216" s="22">
        <f t="shared" si="3"/>
        <v>0.30967741935483867</v>
      </c>
      <c r="AX216" s="5">
        <f>IF(OR(AND(Tabela1[[#This Row],[GRUPO | ITEM]]="PALHETAS",MID(Tabela1[[#This Row],[ITEM]],1,5)&lt;&gt;"YN-PC"),AND(Tabela1[[#This Row],[GRUPO | ITEM]]="PALHETAS",MID(Tabela1[[#This Row],[ITEM]],1,5)&lt;&gt;"YN-PF"))=TRUE,0,
IF(
ROUNDUP(
IF(
IF(D216="A",13-SUM(AM216:AP216),IF(D216="B",11-SUM(AM216:AP216),IF(D216="C",7-SUM(AM216:AP216))))
&lt;0,0,
IF(D216="A",13-SUM(AM216:AP216),IF(D216="B",11-SUM(AM216:AP216),IF(D216="C",7-SUM(AM216:AP216)))))
*AD216/C216,0)
*C216
=0,0,
ROUNDUP(
IF(
IF(D216="A",13-SUM(AM216:AP216),IF(D216="B",11-SUM(AM216:AP216),IF(D216="C",7-SUM(AM216:AP216))))
&lt;0,0,
IF(D216="A",13-SUM(AM216:AP216),IF(D216="B",11-SUM(AM216:AP216),IF(D216="C",7-SUM(AM216:AP216)))))
*AD216/C216,0)
*C216)
)</f>
        <v>200</v>
      </c>
      <c r="AY216" s="4">
        <f>IF(OR(AND(Tabela1[[#This Row],[GRUPO | ITEM]]="PALHETAS",MID(Tabela1[[#This Row],[ITEM]],1,5)&lt;&gt;"YN-PC"),AND(Tabela1[[#This Row],[GRUPO | ITEM]]="PALHETAS",MID(Tabela1[[#This Row],[ITEM]],1,5)&lt;&gt;"YN-PF"))=TRUE,0,
IF(
ROUNDUP(
IF(
IF(D216="A",13-SUM(AR216:AU216),IF(D216="B",11-SUM(AR216:AU216),IF(D216="C",7-SUM(AR216:AU216))))
&lt;0,0,
IF(D216="A",13-SUM(AR216:AU216),IF(D216="B",11-SUM(AR216:AU216),IF(D216="C",7-SUM(AR216:AU216)))))
*AE216/C216,0)
*C216
=0,0,
ROUNDUP(
IF(
IF(D216="A",13-SUM(AR216:AU216),IF(D216="B",11-SUM(AR216:AU216),IF(D216="C",7-SUM(AR216:AU216))))
&lt;0,0,
IF(D216="A",13-SUM(AR216:AU216),IF(D216="B",11-SUM(AR216:AU216),IF(D216="C",7-SUM(AR216:AU216)))))
*AE216/C216,0)
*C216)
)</f>
        <v>200</v>
      </c>
      <c r="AZ2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+IFERROR(BA216*C216,0),
IFERROR(AVERAGEIF(Tabela1[[#This Row],[COMPRA PADRÃO]:[COMPRA &gt;30%]],"&gt;"&amp;0,Tabela1[[#This Row],[COMPRA PADRÃO]:[COMPRA &gt;30%]]),
0))/Tabela1[[#This Row],[U/CX]],0)*Tabela1[[#This Row],[U/CX]]</f>
        <v>200</v>
      </c>
      <c r="BA216" s="19"/>
      <c r="BB216" s="19"/>
      <c r="BC216" s="5" t="s">
        <v>1436</v>
      </c>
      <c r="BD216" s="41">
        <v>29.245283018867923</v>
      </c>
      <c r="BE216" s="42">
        <v>4386.7924528301883</v>
      </c>
      <c r="BF216" s="42">
        <v>5790.566037735849</v>
      </c>
      <c r="BG216" s="42">
        <v>6968</v>
      </c>
      <c r="BH216" s="43">
        <v>3200</v>
      </c>
      <c r="BJ216" s="32"/>
      <c r="BK216" s="32"/>
    </row>
    <row r="217" spans="1:63" s="3" customFormat="1" x14ac:dyDescent="0.2">
      <c r="A217" s="4" t="s">
        <v>40</v>
      </c>
      <c r="B217" s="4" t="s">
        <v>718</v>
      </c>
      <c r="C217" s="4">
        <v>200</v>
      </c>
      <c r="D217" s="4" t="s">
        <v>83</v>
      </c>
      <c r="E217" s="5">
        <v>300</v>
      </c>
      <c r="F217" s="4">
        <v>250</v>
      </c>
      <c r="G217" s="4">
        <v>150</v>
      </c>
      <c r="H217" s="4">
        <v>100</v>
      </c>
      <c r="I217" s="4">
        <v>100</v>
      </c>
      <c r="J217" s="4"/>
      <c r="K217" s="4"/>
      <c r="L217" s="4">
        <v>300</v>
      </c>
      <c r="M217" s="4">
        <v>200</v>
      </c>
      <c r="N217" s="4">
        <v>100</v>
      </c>
      <c r="O217" s="4">
        <v>400</v>
      </c>
      <c r="P217" s="4"/>
      <c r="Q217" s="13">
        <v>1.4210526315789473</v>
      </c>
      <c r="R217" s="16">
        <v>1.1842105263157894</v>
      </c>
      <c r="S217" s="16">
        <v>0.71052631578947367</v>
      </c>
      <c r="T217" s="16">
        <v>0.47368421052631576</v>
      </c>
      <c r="U217" s="16">
        <v>0.47368421052631576</v>
      </c>
      <c r="V217" s="16">
        <v>0</v>
      </c>
      <c r="W217" s="16">
        <v>0</v>
      </c>
      <c r="X217" s="16">
        <v>1.4210526315789473</v>
      </c>
      <c r="Y217" s="16">
        <v>0.94736842105263153</v>
      </c>
      <c r="Z217" s="16">
        <v>0.47368421052631576</v>
      </c>
      <c r="AA217" s="16">
        <v>1.8947368421052631</v>
      </c>
      <c r="AB217" s="17">
        <v>0</v>
      </c>
      <c r="AC217" s="15">
        <v>9396.5</v>
      </c>
      <c r="AD217" s="14">
        <v>211.11111111111111</v>
      </c>
      <c r="AE217" s="14">
        <v>211.11111111111111</v>
      </c>
      <c r="AF217" s="5">
        <v>0</v>
      </c>
      <c r="AG217" s="6">
        <v>1450</v>
      </c>
      <c r="AH217" s="4">
        <v>0</v>
      </c>
      <c r="AI217" s="23">
        <v>1450</v>
      </c>
      <c r="AJ217" s="4">
        <v>0</v>
      </c>
      <c r="AK217" s="4">
        <v>0</v>
      </c>
      <c r="AL217" s="24">
        <v>0</v>
      </c>
      <c r="AM217" s="7">
        <v>6.8684210526315788</v>
      </c>
      <c r="AN217" s="7">
        <v>0</v>
      </c>
      <c r="AO217" s="8">
        <v>0</v>
      </c>
      <c r="AP217" s="9">
        <v>0</v>
      </c>
      <c r="AQ217" s="25">
        <v>6.8684210526315788</v>
      </c>
      <c r="AR217" s="18">
        <v>6.8684210526315788</v>
      </c>
      <c r="AS217" s="7">
        <v>0</v>
      </c>
      <c r="AT217" s="8">
        <v>0</v>
      </c>
      <c r="AU217" s="9">
        <v>0</v>
      </c>
      <c r="AV217" s="10">
        <v>6.8684210526315788</v>
      </c>
      <c r="AW217" s="22">
        <f t="shared" si="3"/>
        <v>0.94736842105263153</v>
      </c>
      <c r="AX217" s="5">
        <f>IF(OR(AND(Tabela1[[#This Row],[GRUPO | ITEM]]="PALHETAS",MID(Tabela1[[#This Row],[ITEM]],1,5)&lt;&gt;"YN-PC"),AND(Tabela1[[#This Row],[GRUPO | ITEM]]="PALHETAS",MID(Tabela1[[#This Row],[ITEM]],1,5)&lt;&gt;"YN-PF"))=TRUE,0,
IF(
ROUNDUP(
IF(
IF(D217="A",13-SUM(AM217:AP217),IF(D217="B",11-SUM(AM217:AP217),IF(D217="C",7-SUM(AM217:AP217))))
&lt;0,0,
IF(D217="A",13-SUM(AM217:AP217),IF(D217="B",11-SUM(AM217:AP217),IF(D217="C",7-SUM(AM217:AP217)))))
*AD217/C217,0)
*C217
=0,0,
ROUNDUP(
IF(
IF(D217="A",13-SUM(AM217:AP217),IF(D217="B",11-SUM(AM217:AP217),IF(D217="C",7-SUM(AM217:AP217))))
&lt;0,0,
IF(D217="A",13-SUM(AM217:AP217),IF(D217="B",11-SUM(AM217:AP217),IF(D217="C",7-SUM(AM217:AP217)))))
*AD217/C217,0)
*C217)
)</f>
        <v>200</v>
      </c>
      <c r="AY217" s="4">
        <f>IF(OR(AND(Tabela1[[#This Row],[GRUPO | ITEM]]="PALHETAS",MID(Tabela1[[#This Row],[ITEM]],1,5)&lt;&gt;"YN-PC"),AND(Tabela1[[#This Row],[GRUPO | ITEM]]="PALHETAS",MID(Tabela1[[#This Row],[ITEM]],1,5)&lt;&gt;"YN-PF"))=TRUE,0,
IF(
ROUNDUP(
IF(
IF(D217="A",13-SUM(AR217:AU217),IF(D217="B",11-SUM(AR217:AU217),IF(D217="C",7-SUM(AR217:AU217))))
&lt;0,0,
IF(D217="A",13-SUM(AR217:AU217),IF(D217="B",11-SUM(AR217:AU217),IF(D217="C",7-SUM(AR217:AU217)))))
*AE217/C217,0)
*C217
=0,0,
ROUNDUP(
IF(
IF(D217="A",13-SUM(AR217:AU217),IF(D217="B",11-SUM(AR217:AU217),IF(D217="C",7-SUM(AR217:AU217))))
&lt;0,0,
IF(D217="A",13-SUM(AR217:AU217),IF(D217="B",11-SUM(AR217:AU217),IF(D217="C",7-SUM(AR217:AU217)))))
*AE217/C217,0)
*C217)
)</f>
        <v>200</v>
      </c>
      <c r="AZ2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+IFERROR(BA217*C217,0),
IFERROR(AVERAGEIF(Tabela1[[#This Row],[COMPRA PADRÃO]:[COMPRA &gt;30%]],"&gt;"&amp;0,Tabela1[[#This Row],[COMPRA PADRÃO]:[COMPRA &gt;30%]]),
0))/Tabela1[[#This Row],[U/CX]],0)*Tabela1[[#This Row],[U/CX]]</f>
        <v>200</v>
      </c>
      <c r="BA217" s="19"/>
      <c r="BB217" s="19"/>
      <c r="BC217" s="5" t="s">
        <v>1436</v>
      </c>
      <c r="BD217" s="41">
        <v>7.1698113207547172</v>
      </c>
      <c r="BE217" s="42">
        <v>1075.4716981132076</v>
      </c>
      <c r="BF217" s="42">
        <v>473.20754716981133</v>
      </c>
      <c r="BG217" s="42">
        <v>1450</v>
      </c>
      <c r="BH217" s="43">
        <v>0</v>
      </c>
      <c r="BJ217" s="32"/>
      <c r="BK217" s="32"/>
    </row>
    <row r="218" spans="1:63" s="3" customFormat="1" x14ac:dyDescent="0.2">
      <c r="A218" s="4" t="s">
        <v>40</v>
      </c>
      <c r="B218" s="4" t="s">
        <v>724</v>
      </c>
      <c r="C218" s="4">
        <v>100</v>
      </c>
      <c r="D218" s="4" t="s">
        <v>83</v>
      </c>
      <c r="E218" s="5">
        <v>50</v>
      </c>
      <c r="F218" s="4">
        <v>200</v>
      </c>
      <c r="G218" s="4"/>
      <c r="H218" s="4"/>
      <c r="I218" s="4"/>
      <c r="J218" s="4">
        <v>100</v>
      </c>
      <c r="K218" s="4">
        <v>50</v>
      </c>
      <c r="L218" s="4"/>
      <c r="M218" s="4">
        <v>50</v>
      </c>
      <c r="N218" s="4">
        <v>100</v>
      </c>
      <c r="O218" s="4"/>
      <c r="P218" s="4">
        <v>500</v>
      </c>
      <c r="Q218" s="13">
        <v>0.33333333333333331</v>
      </c>
      <c r="R218" s="16">
        <v>1.3333333333333333</v>
      </c>
      <c r="S218" s="16">
        <v>0</v>
      </c>
      <c r="T218" s="16">
        <v>0</v>
      </c>
      <c r="U218" s="16">
        <v>0</v>
      </c>
      <c r="V218" s="16">
        <v>0.66666666666666663</v>
      </c>
      <c r="W218" s="16">
        <v>0.33333333333333331</v>
      </c>
      <c r="X218" s="16">
        <v>0</v>
      </c>
      <c r="Y218" s="16">
        <v>0.33333333333333331</v>
      </c>
      <c r="Z218" s="16">
        <v>0.66666666666666663</v>
      </c>
      <c r="AA218" s="16">
        <v>0</v>
      </c>
      <c r="AB218" s="17">
        <v>3.3333333333333335</v>
      </c>
      <c r="AC218" s="15">
        <v>7859.5</v>
      </c>
      <c r="AD218" s="14">
        <v>150</v>
      </c>
      <c r="AE218" s="14">
        <v>150</v>
      </c>
      <c r="AF218" s="5">
        <v>2</v>
      </c>
      <c r="AG218" s="6">
        <v>891</v>
      </c>
      <c r="AH218" s="4">
        <v>0</v>
      </c>
      <c r="AI218" s="23">
        <v>891</v>
      </c>
      <c r="AJ218" s="4">
        <v>0</v>
      </c>
      <c r="AK218" s="4">
        <v>0</v>
      </c>
      <c r="AL218" s="24">
        <v>0</v>
      </c>
      <c r="AM218" s="7">
        <v>5.94</v>
      </c>
      <c r="AN218" s="7">
        <v>0</v>
      </c>
      <c r="AO218" s="8">
        <v>0</v>
      </c>
      <c r="AP218" s="9">
        <v>0</v>
      </c>
      <c r="AQ218" s="25">
        <v>5.94</v>
      </c>
      <c r="AR218" s="18">
        <v>5.94</v>
      </c>
      <c r="AS218" s="7">
        <v>0</v>
      </c>
      <c r="AT218" s="8">
        <v>0</v>
      </c>
      <c r="AU218" s="9">
        <v>0</v>
      </c>
      <c r="AV218" s="10">
        <v>5.94</v>
      </c>
      <c r="AW218" s="22">
        <f t="shared" si="3"/>
        <v>1.3333333333333333</v>
      </c>
      <c r="AX218" s="5">
        <f>IF(OR(AND(Tabela1[[#This Row],[GRUPO | ITEM]]="PALHETAS",MID(Tabela1[[#This Row],[ITEM]],1,5)&lt;&gt;"YN-PC"),AND(Tabela1[[#This Row],[GRUPO | ITEM]]="PALHETAS",MID(Tabela1[[#This Row],[ITEM]],1,5)&lt;&gt;"YN-PF"))=TRUE,0,
IF(
ROUNDUP(
IF(
IF(D218="A",13-SUM(AM218:AP218),IF(D218="B",11-SUM(AM218:AP218),IF(D218="C",7-SUM(AM218:AP218))))
&lt;0,0,
IF(D218="A",13-SUM(AM218:AP218),IF(D218="B",11-SUM(AM218:AP218),IF(D218="C",7-SUM(AM218:AP218)))))
*AD218/C218,0)
*C218
=0,0,
ROUNDUP(
IF(
IF(D218="A",13-SUM(AM218:AP218),IF(D218="B",11-SUM(AM218:AP218),IF(D218="C",7-SUM(AM218:AP218))))
&lt;0,0,
IF(D218="A",13-SUM(AM218:AP218),IF(D218="B",11-SUM(AM218:AP218),IF(D218="C",7-SUM(AM218:AP218)))))
*AD218/C218,0)
*C218)
)</f>
        <v>200</v>
      </c>
      <c r="AY218" s="4">
        <f>IF(OR(AND(Tabela1[[#This Row],[GRUPO | ITEM]]="PALHETAS",MID(Tabela1[[#This Row],[ITEM]],1,5)&lt;&gt;"YN-PC"),AND(Tabela1[[#This Row],[GRUPO | ITEM]]="PALHETAS",MID(Tabela1[[#This Row],[ITEM]],1,5)&lt;&gt;"YN-PF"))=TRUE,0,
IF(
ROUNDUP(
IF(
IF(D218="A",13-SUM(AR218:AU218),IF(D218="B",11-SUM(AR218:AU218),IF(D218="C",7-SUM(AR218:AU218))))
&lt;0,0,
IF(D218="A",13-SUM(AR218:AU218),IF(D218="B",11-SUM(AR218:AU218),IF(D218="C",7-SUM(AR218:AU218)))))
*AE218/C218,0)
*C218
=0,0,
ROUNDUP(
IF(
IF(D218="A",13-SUM(AR218:AU218),IF(D218="B",11-SUM(AR218:AU218),IF(D218="C",7-SUM(AR218:AU218))))
&lt;0,0,
IF(D218="A",13-SUM(AR218:AU218),IF(D218="B",11-SUM(AR218:AU218),IF(D218="C",7-SUM(AR218:AU218)))))
*AE218/C218,0)
*C218)
)</f>
        <v>200</v>
      </c>
      <c r="AZ2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+IFERROR(BA218*C218,0),
IFERROR(AVERAGEIF(Tabela1[[#This Row],[COMPRA PADRÃO]:[COMPRA &gt;30%]],"&gt;"&amp;0,Tabela1[[#This Row],[COMPRA PADRÃO]:[COMPRA &gt;30%]]),
0))/Tabela1[[#This Row],[U/CX]],0)*Tabela1[[#This Row],[U/CX]]</f>
        <v>200</v>
      </c>
      <c r="BA218" s="19"/>
      <c r="BB218" s="19"/>
      <c r="BC218" s="5" t="s">
        <v>1436</v>
      </c>
      <c r="BD218" s="41">
        <v>3.9622641509433962</v>
      </c>
      <c r="BE218" s="42">
        <v>594.33962264150944</v>
      </c>
      <c r="BF218" s="42">
        <v>261.50943396226415</v>
      </c>
      <c r="BG218" s="42">
        <v>891</v>
      </c>
      <c r="BH218" s="43">
        <v>0</v>
      </c>
      <c r="BJ218" s="32"/>
      <c r="BK218" s="32"/>
    </row>
    <row r="219" spans="1:63" s="3" customFormat="1" x14ac:dyDescent="0.2">
      <c r="A219" s="4" t="s">
        <v>40</v>
      </c>
      <c r="B219" s="4" t="s">
        <v>743</v>
      </c>
      <c r="C219" s="4">
        <v>20</v>
      </c>
      <c r="D219" s="4" t="s">
        <v>20</v>
      </c>
      <c r="E219" s="5">
        <v>54</v>
      </c>
      <c r="F219" s="4">
        <v>59</v>
      </c>
      <c r="G219" s="4">
        <v>37</v>
      </c>
      <c r="H219" s="4">
        <v>57</v>
      </c>
      <c r="I219" s="4">
        <v>42</v>
      </c>
      <c r="J219" s="4">
        <v>114</v>
      </c>
      <c r="K219" s="4">
        <v>10</v>
      </c>
      <c r="L219" s="4">
        <v>70</v>
      </c>
      <c r="M219" s="4">
        <v>57</v>
      </c>
      <c r="N219" s="4">
        <v>36</v>
      </c>
      <c r="O219" s="4">
        <v>25</v>
      </c>
      <c r="P219" s="4">
        <v>143</v>
      </c>
      <c r="Q219" s="13">
        <v>0.92045454545454553</v>
      </c>
      <c r="R219" s="16">
        <v>1.0056818181818181</v>
      </c>
      <c r="S219" s="16">
        <v>0.63068181818181823</v>
      </c>
      <c r="T219" s="16">
        <v>0.97159090909090917</v>
      </c>
      <c r="U219" s="16">
        <v>0.71590909090909094</v>
      </c>
      <c r="V219" s="16">
        <v>1.9431818181818183</v>
      </c>
      <c r="W219" s="16">
        <v>0.17045454545454547</v>
      </c>
      <c r="X219" s="16">
        <v>1.1931818181818181</v>
      </c>
      <c r="Y219" s="16">
        <v>0.97159090909090917</v>
      </c>
      <c r="Z219" s="16">
        <v>0.61363636363636365</v>
      </c>
      <c r="AA219" s="16">
        <v>0.42613636363636365</v>
      </c>
      <c r="AB219" s="17">
        <v>2.4375</v>
      </c>
      <c r="AC219" s="15">
        <v>109361.65</v>
      </c>
      <c r="AD219" s="14">
        <v>58.666666666666664</v>
      </c>
      <c r="AE219" s="14">
        <v>63.090909090909093</v>
      </c>
      <c r="AF219" s="5">
        <v>1</v>
      </c>
      <c r="AG219" s="6">
        <v>359</v>
      </c>
      <c r="AH219" s="4">
        <v>0</v>
      </c>
      <c r="AI219" s="23">
        <v>359</v>
      </c>
      <c r="AJ219" s="4">
        <v>260</v>
      </c>
      <c r="AK219" s="4">
        <v>0</v>
      </c>
      <c r="AL219" s="24">
        <v>260</v>
      </c>
      <c r="AM219" s="7">
        <v>6.1193181818181817</v>
      </c>
      <c r="AN219" s="7">
        <v>0</v>
      </c>
      <c r="AO219" s="8">
        <v>4.4318181818181817</v>
      </c>
      <c r="AP219" s="9">
        <v>0</v>
      </c>
      <c r="AQ219" s="25">
        <v>10.551136363636363</v>
      </c>
      <c r="AR219" s="18">
        <v>5.6902017291066276</v>
      </c>
      <c r="AS219" s="7">
        <v>0</v>
      </c>
      <c r="AT219" s="8">
        <v>4.1210374639769451</v>
      </c>
      <c r="AU219" s="9">
        <v>0</v>
      </c>
      <c r="AV219" s="10">
        <v>9.8112391930835727</v>
      </c>
      <c r="AW219" s="22">
        <f t="shared" si="3"/>
        <v>3.2852165256346444</v>
      </c>
      <c r="AX219" s="5">
        <f>IF(OR(AND(Tabela1[[#This Row],[GRUPO | ITEM]]="PALHETAS",MID(Tabela1[[#This Row],[ITEM]],1,5)&lt;&gt;"YN-PC"),AND(Tabela1[[#This Row],[GRUPO | ITEM]]="PALHETAS",MID(Tabela1[[#This Row],[ITEM]],1,5)&lt;&gt;"YN-PF"))=TRUE,0,
IF(
ROUNDUP(
IF(
IF(D219="A",13-SUM(AM219:AP219),IF(D219="B",11-SUM(AM219:AP219),IF(D219="C",7-SUM(AM219:AP219))))
&lt;0,0,
IF(D219="A",13-SUM(AM219:AP219),IF(D219="B",11-SUM(AM219:AP219),IF(D219="C",7-SUM(AM219:AP219)))))
*AD219/C219,0)
*C219
=0,0,
ROUNDUP(
IF(
IF(D219="A",13-SUM(AM219:AP219),IF(D219="B",11-SUM(AM219:AP219),IF(D219="C",7-SUM(AM219:AP219))))
&lt;0,0,
IF(D219="A",13-SUM(AM219:AP219),IF(D219="B",11-SUM(AM219:AP219),IF(D219="C",7-SUM(AM219:AP219)))))
*AD219/C219,0)
*C219)
)</f>
        <v>160</v>
      </c>
      <c r="AY219" s="4">
        <f>IF(OR(AND(Tabela1[[#This Row],[GRUPO | ITEM]]="PALHETAS",MID(Tabela1[[#This Row],[ITEM]],1,5)&lt;&gt;"YN-PC"),AND(Tabela1[[#This Row],[GRUPO | ITEM]]="PALHETAS",MID(Tabela1[[#This Row],[ITEM]],1,5)&lt;&gt;"YN-PF"))=TRUE,0,
IF(
ROUNDUP(
IF(
IF(D219="A",13-SUM(AR219:AU219),IF(D219="B",11-SUM(AR219:AU219),IF(D219="C",7-SUM(AR219:AU219))))
&lt;0,0,
IF(D219="A",13-SUM(AR219:AU219),IF(D219="B",11-SUM(AR219:AU219),IF(D219="C",7-SUM(AR219:AU219)))))
*AE219/C219,0)
*C219
=0,0,
ROUNDUP(
IF(
IF(D219="A",13-SUM(AR219:AU219),IF(D219="B",11-SUM(AR219:AU219),IF(D219="C",7-SUM(AR219:AU219))))
&lt;0,0,
IF(D219="A",13-SUM(AR219:AU219),IF(D219="B",11-SUM(AR219:AU219),IF(D219="C",7-SUM(AR219:AU219)))))
*AE219/C219,0)
*C219)
)</f>
        <v>220</v>
      </c>
      <c r="AZ2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+IFERROR(BA219*C219,0),
IFERROR(AVERAGEIF(Tabela1[[#This Row],[COMPRA PADRÃO]:[COMPRA &gt;30%]],"&gt;"&amp;0,Tabela1[[#This Row],[COMPRA PADRÃO]:[COMPRA &gt;30%]]),
0))/Tabela1[[#This Row],[U/CX]],0)*Tabela1[[#This Row],[U/CX]]</f>
        <v>200</v>
      </c>
      <c r="BA219" s="19"/>
      <c r="BB219" s="19"/>
      <c r="BC219" s="5" t="s">
        <v>1436</v>
      </c>
      <c r="BD219" s="41">
        <v>2.6566037735849055</v>
      </c>
      <c r="BE219" s="42">
        <v>398.49056603773585</v>
      </c>
      <c r="BF219" s="42">
        <v>759.78867924528299</v>
      </c>
      <c r="BG219" s="42">
        <v>619</v>
      </c>
      <c r="BH219" s="43">
        <v>540</v>
      </c>
      <c r="BJ219" s="32"/>
      <c r="BK219" s="32"/>
    </row>
    <row r="220" spans="1:63" s="3" customFormat="1" x14ac:dyDescent="0.2">
      <c r="A220" s="4" t="s">
        <v>169</v>
      </c>
      <c r="B220" s="4" t="s">
        <v>1024</v>
      </c>
      <c r="C220" s="4">
        <v>100</v>
      </c>
      <c r="D220" s="4" t="s">
        <v>17</v>
      </c>
      <c r="E220" s="5">
        <v>300</v>
      </c>
      <c r="F220" s="4">
        <v>500</v>
      </c>
      <c r="G220" s="4">
        <v>500</v>
      </c>
      <c r="H220" s="4">
        <v>100</v>
      </c>
      <c r="I220" s="4">
        <v>220</v>
      </c>
      <c r="J220" s="4">
        <v>500</v>
      </c>
      <c r="K220" s="4"/>
      <c r="L220" s="4">
        <v>600</v>
      </c>
      <c r="M220" s="4">
        <v>400</v>
      </c>
      <c r="N220" s="4">
        <v>400</v>
      </c>
      <c r="O220" s="4">
        <v>300</v>
      </c>
      <c r="P220" s="4">
        <v>100</v>
      </c>
      <c r="Q220" s="13">
        <v>0.84183673469387754</v>
      </c>
      <c r="R220" s="16">
        <v>1.403061224489796</v>
      </c>
      <c r="S220" s="16">
        <v>1.403061224489796</v>
      </c>
      <c r="T220" s="16">
        <v>0.28061224489795916</v>
      </c>
      <c r="U220" s="16">
        <v>0.61734693877551017</v>
      </c>
      <c r="V220" s="16">
        <v>1.403061224489796</v>
      </c>
      <c r="W220" s="16">
        <v>0</v>
      </c>
      <c r="X220" s="16">
        <v>1.6836734693877551</v>
      </c>
      <c r="Y220" s="16">
        <v>1.1224489795918366</v>
      </c>
      <c r="Z220" s="16">
        <v>1.1224489795918366</v>
      </c>
      <c r="AA220" s="16">
        <v>0.84183673469387754</v>
      </c>
      <c r="AB220" s="17">
        <v>0.28061224489795916</v>
      </c>
      <c r="AC220" s="15">
        <v>36800.199999999997</v>
      </c>
      <c r="AD220" s="14">
        <v>356.36363636363637</v>
      </c>
      <c r="AE220" s="14">
        <v>413.33333333333331</v>
      </c>
      <c r="AF220" s="5">
        <v>1</v>
      </c>
      <c r="AG220" s="6">
        <v>479</v>
      </c>
      <c r="AH220" s="4">
        <v>1600</v>
      </c>
      <c r="AI220" s="23">
        <v>2079</v>
      </c>
      <c r="AJ220" s="4">
        <v>1600</v>
      </c>
      <c r="AK220" s="4">
        <v>700</v>
      </c>
      <c r="AL220" s="24">
        <v>2300</v>
      </c>
      <c r="AM220" s="7">
        <v>1.3441326530612245</v>
      </c>
      <c r="AN220" s="7">
        <v>4.4897959183673466</v>
      </c>
      <c r="AO220" s="8">
        <v>4.4897959183673466</v>
      </c>
      <c r="AP220" s="9">
        <v>1.9642857142857142</v>
      </c>
      <c r="AQ220" s="25">
        <v>12.288010204081631</v>
      </c>
      <c r="AR220" s="18">
        <v>1.1588709677419355</v>
      </c>
      <c r="AS220" s="7">
        <v>3.870967741935484</v>
      </c>
      <c r="AT220" s="8">
        <v>3.870967741935484</v>
      </c>
      <c r="AU220" s="9">
        <v>1.6935483870967742</v>
      </c>
      <c r="AV220" s="10">
        <v>10.594354838709679</v>
      </c>
      <c r="AW220" s="22">
        <f t="shared" si="3"/>
        <v>0.51968503937007871</v>
      </c>
      <c r="AX220" s="5">
        <f>IF(OR(AND(Tabela1[[#This Row],[GRUPO | ITEM]]="PALHETAS",MID(Tabela1[[#This Row],[ITEM]],1,5)&lt;&gt;"YN-PC"),AND(Tabela1[[#This Row],[GRUPO | ITEM]]="PALHETAS",MID(Tabela1[[#This Row],[ITEM]],1,5)&lt;&gt;"YN-PF"))=TRUE,0,
IF(
ROUNDUP(
IF(
IF(D220="A",13-SUM(AM220:AP220),IF(D220="B",11-SUM(AM220:AP220),IF(D220="C",7-SUM(AM220:AP220))))
&lt;0,0,
IF(D220="A",13-SUM(AM220:AP220),IF(D220="B",11-SUM(AM220:AP220),IF(D220="C",7-SUM(AM220:AP220)))))
*AD220/C220,0)
*C220
=0,0,
ROUNDUP(
IF(
IF(D220="A",13-SUM(AM220:AP220),IF(D220="B",11-SUM(AM220:AP220),IF(D220="C",7-SUM(AM220:AP220))))
&lt;0,0,
IF(D220="A",13-SUM(AM220:AP220),IF(D220="B",11-SUM(AM220:AP220),IF(D220="C",7-SUM(AM220:AP220)))))
*AD220/C220,0)
*C220)
)</f>
        <v>0</v>
      </c>
      <c r="AY220" s="4">
        <f>IF(OR(AND(Tabela1[[#This Row],[GRUPO | ITEM]]="PALHETAS",MID(Tabela1[[#This Row],[ITEM]],1,5)&lt;&gt;"YN-PC"),AND(Tabela1[[#This Row],[GRUPO | ITEM]]="PALHETAS",MID(Tabela1[[#This Row],[ITEM]],1,5)&lt;&gt;"YN-PF"))=TRUE,0,
IF(
ROUNDUP(
IF(
IF(D220="A",13-SUM(AR220:AU220),IF(D220="B",11-SUM(AR220:AU220),IF(D220="C",7-SUM(AR220:AU220))))
&lt;0,0,
IF(D220="A",13-SUM(AR220:AU220),IF(D220="B",11-SUM(AR220:AU220),IF(D220="C",7-SUM(AR220:AU220)))))
*AE220/C220,0)
*C220
=0,0,
ROUNDUP(
IF(
IF(D220="A",13-SUM(AR220:AU220),IF(D220="B",11-SUM(AR220:AU220),IF(D220="C",7-SUM(AR220:AU220))))
&lt;0,0,
IF(D220="A",13-SUM(AR220:AU220),IF(D220="B",11-SUM(AR220:AU220),IF(D220="C",7-SUM(AR220:AU220)))))
*AE220/C220,0)
*C220)
)</f>
        <v>200</v>
      </c>
      <c r="AZ2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+IFERROR(BA220*C220,0),
IFERROR(AVERAGEIF(Tabela1[[#This Row],[COMPRA PADRÃO]:[COMPRA &gt;30%]],"&gt;"&amp;0,Tabela1[[#This Row],[COMPRA PADRÃO]:[COMPRA &gt;30%]]),
0))/Tabela1[[#This Row],[U/CX]],0)*Tabela1[[#This Row],[U/CX]]</f>
        <v>200</v>
      </c>
      <c r="BA220" s="19"/>
      <c r="BB220" s="19"/>
      <c r="BC220" s="5" t="s">
        <v>1436</v>
      </c>
      <c r="BD220" s="41">
        <v>14.79245283018868</v>
      </c>
      <c r="BE220" s="42">
        <v>2218.867924528302</v>
      </c>
      <c r="BF220" s="42">
        <v>2928.9056603773583</v>
      </c>
      <c r="BG220" s="42">
        <v>4379</v>
      </c>
      <c r="BH220" s="43">
        <v>800</v>
      </c>
      <c r="BJ220" s="32"/>
      <c r="BK220" s="32"/>
    </row>
    <row r="221" spans="1:63" s="3" customFormat="1" x14ac:dyDescent="0.2">
      <c r="A221" s="4" t="s">
        <v>199</v>
      </c>
      <c r="B221" s="4" t="s">
        <v>404</v>
      </c>
      <c r="C221" s="4">
        <v>15</v>
      </c>
      <c r="D221" s="4" t="s">
        <v>83</v>
      </c>
      <c r="E221" s="5">
        <v>30</v>
      </c>
      <c r="F221" s="4">
        <v>90</v>
      </c>
      <c r="G221" s="4">
        <v>150</v>
      </c>
      <c r="H221" s="4">
        <v>135</v>
      </c>
      <c r="I221" s="4">
        <v>180</v>
      </c>
      <c r="J221" s="4">
        <v>60</v>
      </c>
      <c r="K221" s="4">
        <v>30</v>
      </c>
      <c r="L221" s="4">
        <v>165</v>
      </c>
      <c r="M221" s="4">
        <v>90</v>
      </c>
      <c r="N221" s="4">
        <v>165</v>
      </c>
      <c r="O221" s="4">
        <v>30</v>
      </c>
      <c r="P221" s="4">
        <v>225</v>
      </c>
      <c r="Q221" s="13">
        <v>0.26666666666666666</v>
      </c>
      <c r="R221" s="16">
        <v>0.8</v>
      </c>
      <c r="S221" s="16">
        <v>1.3333333333333333</v>
      </c>
      <c r="T221" s="16">
        <v>1.2</v>
      </c>
      <c r="U221" s="16">
        <v>1.6</v>
      </c>
      <c r="V221" s="16">
        <v>0.53333333333333333</v>
      </c>
      <c r="W221" s="16">
        <v>0.26666666666666666</v>
      </c>
      <c r="X221" s="16">
        <v>1.4666666666666666</v>
      </c>
      <c r="Y221" s="16">
        <v>0.8</v>
      </c>
      <c r="Z221" s="16">
        <v>1.4666666666666666</v>
      </c>
      <c r="AA221" s="16">
        <v>0.26666666666666666</v>
      </c>
      <c r="AB221" s="17">
        <v>2</v>
      </c>
      <c r="AC221" s="15">
        <v>21710.1</v>
      </c>
      <c r="AD221" s="14">
        <v>112.5</v>
      </c>
      <c r="AE221" s="14">
        <v>140</v>
      </c>
      <c r="AF221" s="5">
        <v>1</v>
      </c>
      <c r="AG221" s="6">
        <v>135</v>
      </c>
      <c r="AH221" s="4">
        <v>405</v>
      </c>
      <c r="AI221" s="23">
        <v>540</v>
      </c>
      <c r="AJ221" s="4">
        <v>180</v>
      </c>
      <c r="AK221" s="4">
        <v>0</v>
      </c>
      <c r="AL221" s="24">
        <v>180</v>
      </c>
      <c r="AM221" s="7">
        <v>1.2</v>
      </c>
      <c r="AN221" s="7">
        <v>3.6</v>
      </c>
      <c r="AO221" s="8">
        <v>1.6</v>
      </c>
      <c r="AP221" s="9">
        <v>0</v>
      </c>
      <c r="AQ221" s="25">
        <v>6.4</v>
      </c>
      <c r="AR221" s="18">
        <v>0.9642857142857143</v>
      </c>
      <c r="AS221" s="7">
        <v>2.8928571428571428</v>
      </c>
      <c r="AT221" s="8">
        <v>1.2857142857142858</v>
      </c>
      <c r="AU221" s="9">
        <v>0</v>
      </c>
      <c r="AV221" s="10">
        <v>5.1428571428571432</v>
      </c>
      <c r="AW221" s="22">
        <f t="shared" si="3"/>
        <v>1.4257425742574257</v>
      </c>
      <c r="AX221" s="5">
        <f>IF(OR(AND(Tabela1[[#This Row],[GRUPO | ITEM]]="PALHETAS",MID(Tabela1[[#This Row],[ITEM]],1,5)&lt;&gt;"YN-PC"),AND(Tabela1[[#This Row],[GRUPO | ITEM]]="PALHETAS",MID(Tabela1[[#This Row],[ITEM]],1,5)&lt;&gt;"YN-PF"))=TRUE,0,
IF(
ROUNDUP(
IF(
IF(D221="A",13-SUM(AM221:AP221),IF(D221="B",11-SUM(AM221:AP221),IF(D221="C",7-SUM(AM221:AP221))))
&lt;0,0,
IF(D221="A",13-SUM(AM221:AP221),IF(D221="B",11-SUM(AM221:AP221),IF(D221="C",7-SUM(AM221:AP221)))))
*AD221/C221,0)
*C221
=0,0,
ROUNDUP(
IF(
IF(D221="A",13-SUM(AM221:AP221),IF(D221="B",11-SUM(AM221:AP221),IF(D221="C",7-SUM(AM221:AP221))))
&lt;0,0,
IF(D221="A",13-SUM(AM221:AP221),IF(D221="B",11-SUM(AM221:AP221),IF(D221="C",7-SUM(AM221:AP221)))))
*AD221/C221,0)
*C221)
)</f>
        <v>75</v>
      </c>
      <c r="AY221" s="4">
        <f>IF(OR(AND(Tabela1[[#This Row],[GRUPO | ITEM]]="PALHETAS",MID(Tabela1[[#This Row],[ITEM]],1,5)&lt;&gt;"YN-PC"),AND(Tabela1[[#This Row],[GRUPO | ITEM]]="PALHETAS",MID(Tabela1[[#This Row],[ITEM]],1,5)&lt;&gt;"YN-PF"))=TRUE,0,
IF(
ROUNDUP(
IF(
IF(D221="A",13-SUM(AR221:AU221),IF(D221="B",11-SUM(AR221:AU221),IF(D221="C",7-SUM(AR221:AU221))))
&lt;0,0,
IF(D221="A",13-SUM(AR221:AU221),IF(D221="B",11-SUM(AR221:AU221),IF(D221="C",7-SUM(AR221:AU221)))))
*AE221/C221,0)
*C221
=0,0,
ROUNDUP(
IF(
IF(D221="A",13-SUM(AR221:AU221),IF(D221="B",11-SUM(AR221:AU221),IF(D221="C",7-SUM(AR221:AU221))))
&lt;0,0,
IF(D221="A",13-SUM(AR221:AU221),IF(D221="B",11-SUM(AR221:AU221),IF(D221="C",7-SUM(AR221:AU221)))))
*AE221/C221,0)
*C221)
)</f>
        <v>270</v>
      </c>
      <c r="AZ2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+IFERROR(BA221*C221,0),
IFERROR(AVERAGEIF(Tabela1[[#This Row],[COMPRA PADRÃO]:[COMPRA &gt;30%]],"&gt;"&amp;0,Tabela1[[#This Row],[COMPRA PADRÃO]:[COMPRA &gt;30%]]),
0))/Tabela1[[#This Row],[U/CX]],0)*Tabela1[[#This Row],[U/CX]]</f>
        <v>180</v>
      </c>
      <c r="BA221" s="19"/>
      <c r="BB221" s="19"/>
      <c r="BC221" s="5" t="s">
        <v>1436</v>
      </c>
      <c r="BD221" s="41">
        <v>5.0943396226415096</v>
      </c>
      <c r="BE221" s="42">
        <v>764.15094339622647</v>
      </c>
      <c r="BF221" s="42">
        <v>336.22641509433964</v>
      </c>
      <c r="BG221" s="42">
        <v>720</v>
      </c>
      <c r="BH221" s="43">
        <v>375</v>
      </c>
      <c r="BJ221" s="32"/>
      <c r="BK221" s="32"/>
    </row>
    <row r="222" spans="1:63" s="3" customFormat="1" x14ac:dyDescent="0.2">
      <c r="A222" s="4" t="s">
        <v>40</v>
      </c>
      <c r="B222" s="4" t="s">
        <v>1222</v>
      </c>
      <c r="C222" s="4">
        <v>20</v>
      </c>
      <c r="D222" s="4" t="s">
        <v>83</v>
      </c>
      <c r="E222" s="5"/>
      <c r="F222" s="4">
        <v>29</v>
      </c>
      <c r="G222" s="4"/>
      <c r="H222" s="4"/>
      <c r="I222" s="4"/>
      <c r="J222" s="4">
        <v>4</v>
      </c>
      <c r="K222" s="4"/>
      <c r="L222" s="4"/>
      <c r="M222" s="4"/>
      <c r="N222" s="4"/>
      <c r="O222" s="4"/>
      <c r="P222" s="4"/>
      <c r="Q222" s="13">
        <v>0</v>
      </c>
      <c r="R222" s="16">
        <v>1.7575757575757576</v>
      </c>
      <c r="S222" s="16">
        <v>0</v>
      </c>
      <c r="T222" s="16">
        <v>0</v>
      </c>
      <c r="U222" s="16">
        <v>0</v>
      </c>
      <c r="V222" s="16">
        <v>0.24242424242424243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7">
        <v>0</v>
      </c>
      <c r="AC222" s="15">
        <v>3349.11</v>
      </c>
      <c r="AD222" s="14">
        <v>16.5</v>
      </c>
      <c r="AE222" s="14">
        <v>29</v>
      </c>
      <c r="AF222" s="5">
        <v>0</v>
      </c>
      <c r="AG222" s="6">
        <v>0</v>
      </c>
      <c r="AH222" s="4">
        <v>0</v>
      </c>
      <c r="AI222" s="23">
        <v>0</v>
      </c>
      <c r="AJ222" s="4">
        <v>0</v>
      </c>
      <c r="AK222" s="4">
        <v>0</v>
      </c>
      <c r="AL222" s="24">
        <v>0</v>
      </c>
      <c r="AM222" s="7">
        <v>0</v>
      </c>
      <c r="AN222" s="7">
        <v>0</v>
      </c>
      <c r="AO222" s="8">
        <v>0</v>
      </c>
      <c r="AP222" s="9">
        <v>0</v>
      </c>
      <c r="AQ222" s="25">
        <v>0</v>
      </c>
      <c r="AR222" s="18">
        <v>0</v>
      </c>
      <c r="AS222" s="7">
        <v>0</v>
      </c>
      <c r="AT222" s="8">
        <v>0</v>
      </c>
      <c r="AU222" s="9">
        <v>0</v>
      </c>
      <c r="AV222" s="10">
        <v>0</v>
      </c>
      <c r="AW222" s="22">
        <f t="shared" si="3"/>
        <v>7.9120879120879124</v>
      </c>
      <c r="AX222" s="5">
        <f>IF(OR(AND(Tabela1[[#This Row],[GRUPO | ITEM]]="PALHETAS",MID(Tabela1[[#This Row],[ITEM]],1,5)&lt;&gt;"YN-PC"),AND(Tabela1[[#This Row],[GRUPO | ITEM]]="PALHETAS",MID(Tabela1[[#This Row],[ITEM]],1,5)&lt;&gt;"YN-PF"))=TRUE,0,
IF(
ROUNDUP(
IF(
IF(D222="A",13-SUM(AM222:AP222),IF(D222="B",11-SUM(AM222:AP222),IF(D222="C",7-SUM(AM222:AP222))))
&lt;0,0,
IF(D222="A",13-SUM(AM222:AP222),IF(D222="B",11-SUM(AM222:AP222),IF(D222="C",7-SUM(AM222:AP222)))))
*AD222/C222,0)
*C222
=0,0,
ROUNDUP(
IF(
IF(D222="A",13-SUM(AM222:AP222),IF(D222="B",11-SUM(AM222:AP222),IF(D222="C",7-SUM(AM222:AP222))))
&lt;0,0,
IF(D222="A",13-SUM(AM222:AP222),IF(D222="B",11-SUM(AM222:AP222),IF(D222="C",7-SUM(AM222:AP222)))))
*AD222/C222,0)
*C222)
)</f>
        <v>120</v>
      </c>
      <c r="AY222" s="4">
        <f>IF(OR(AND(Tabela1[[#This Row],[GRUPO | ITEM]]="PALHETAS",MID(Tabela1[[#This Row],[ITEM]],1,5)&lt;&gt;"YN-PC"),AND(Tabela1[[#This Row],[GRUPO | ITEM]]="PALHETAS",MID(Tabela1[[#This Row],[ITEM]],1,5)&lt;&gt;"YN-PF"))=TRUE,0,
IF(
ROUNDUP(
IF(
IF(D222="A",13-SUM(AR222:AU222),IF(D222="B",11-SUM(AR222:AU222),IF(D222="C",7-SUM(AR222:AU222))))
&lt;0,0,
IF(D222="A",13-SUM(AR222:AU222),IF(D222="B",11-SUM(AR222:AU222),IF(D222="C",7-SUM(AR222:AU222)))))
*AE222/C222,0)
*C222
=0,0,
ROUNDUP(
IF(
IF(D222="A",13-SUM(AR222:AU222),IF(D222="B",11-SUM(AR222:AU222),IF(D222="C",7-SUM(AR222:AU222))))
&lt;0,0,
IF(D222="A",13-SUM(AR222:AU222),IF(D222="B",11-SUM(AR222:AU222),IF(D222="C",7-SUM(AR222:AU222)))))
*AE222/C222,0)
*C222)
)</f>
        <v>220</v>
      </c>
      <c r="AZ2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+IFERROR(BA222*C222,0),
IFERROR(AVERAGEIF(Tabela1[[#This Row],[COMPRA PADRÃO]:[COMPRA &gt;30%]],"&gt;"&amp;0,Tabela1[[#This Row],[COMPRA PADRÃO]:[COMPRA &gt;30%]]),
0))/Tabela1[[#This Row],[U/CX]],0)*Tabela1[[#This Row],[U/CX]]</f>
        <v>180</v>
      </c>
      <c r="BA222" s="33"/>
      <c r="BB222" s="33"/>
      <c r="BC222" s="44" t="s">
        <v>1436</v>
      </c>
      <c r="BD222" s="41">
        <v>0.12452830188679245</v>
      </c>
      <c r="BE222" s="42">
        <v>18.679245283018869</v>
      </c>
      <c r="BF222" s="42">
        <v>8.2188679245283023</v>
      </c>
      <c r="BG222" s="42">
        <v>0</v>
      </c>
      <c r="BH222" s="43">
        <v>20</v>
      </c>
      <c r="BJ222" s="32"/>
      <c r="BK222" s="32"/>
    </row>
    <row r="223" spans="1:63" s="3" customFormat="1" x14ac:dyDescent="0.2">
      <c r="A223" s="4" t="s">
        <v>40</v>
      </c>
      <c r="B223" s="4" t="s">
        <v>735</v>
      </c>
      <c r="C223" s="4">
        <v>20</v>
      </c>
      <c r="D223" s="4" t="s">
        <v>17</v>
      </c>
      <c r="E223" s="5">
        <v>73</v>
      </c>
      <c r="F223" s="4">
        <v>83</v>
      </c>
      <c r="G223" s="4">
        <v>15</v>
      </c>
      <c r="H223" s="4">
        <v>46</v>
      </c>
      <c r="I223" s="4">
        <v>6</v>
      </c>
      <c r="J223" s="4">
        <v>40</v>
      </c>
      <c r="K223" s="4"/>
      <c r="L223" s="4">
        <v>40</v>
      </c>
      <c r="M223" s="4">
        <v>20</v>
      </c>
      <c r="N223" s="4">
        <v>50</v>
      </c>
      <c r="O223" s="4"/>
      <c r="P223" s="4">
        <v>95</v>
      </c>
      <c r="Q223" s="13">
        <v>1.5598290598290598</v>
      </c>
      <c r="R223" s="16">
        <v>1.7735042735042736</v>
      </c>
      <c r="S223" s="16">
        <v>0.32051282051282054</v>
      </c>
      <c r="T223" s="16">
        <v>0.98290598290598297</v>
      </c>
      <c r="U223" s="16">
        <v>0.12820512820512822</v>
      </c>
      <c r="V223" s="16">
        <v>0.85470085470085477</v>
      </c>
      <c r="W223" s="16">
        <v>0</v>
      </c>
      <c r="X223" s="16">
        <v>0.85470085470085477</v>
      </c>
      <c r="Y223" s="16">
        <v>0.42735042735042739</v>
      </c>
      <c r="Z223" s="16">
        <v>1.0683760683760684</v>
      </c>
      <c r="AA223" s="16">
        <v>0</v>
      </c>
      <c r="AB223" s="17">
        <v>2.0299145299145303</v>
      </c>
      <c r="AC223" s="15">
        <v>57685.32</v>
      </c>
      <c r="AD223" s="14">
        <v>46.8</v>
      </c>
      <c r="AE223" s="14">
        <v>51.333333333333336</v>
      </c>
      <c r="AF223" s="5">
        <v>0</v>
      </c>
      <c r="AG223" s="6">
        <v>96</v>
      </c>
      <c r="AH223" s="4">
        <v>180</v>
      </c>
      <c r="AI223" s="23">
        <v>276</v>
      </c>
      <c r="AJ223" s="4">
        <v>80</v>
      </c>
      <c r="AK223" s="4">
        <v>40</v>
      </c>
      <c r="AL223" s="24">
        <v>120</v>
      </c>
      <c r="AM223" s="7">
        <v>2.0512820512820515</v>
      </c>
      <c r="AN223" s="7">
        <v>3.8461538461538463</v>
      </c>
      <c r="AO223" s="8">
        <v>1.7094017094017095</v>
      </c>
      <c r="AP223" s="9">
        <v>0.85470085470085477</v>
      </c>
      <c r="AQ223" s="25">
        <v>8.4615384615384617</v>
      </c>
      <c r="AR223" s="18">
        <v>1.8701298701298701</v>
      </c>
      <c r="AS223" s="7">
        <v>3.5064935064935066</v>
      </c>
      <c r="AT223" s="8">
        <v>1.5584415584415583</v>
      </c>
      <c r="AU223" s="9">
        <v>0.77922077922077915</v>
      </c>
      <c r="AV223" s="10">
        <v>7.7142857142857135</v>
      </c>
      <c r="AW223" s="22">
        <f t="shared" si="3"/>
        <v>3.2608695652173916</v>
      </c>
      <c r="AX223" s="5">
        <f>IF(OR(AND(Tabela1[[#This Row],[GRUPO | ITEM]]="PALHETAS",MID(Tabela1[[#This Row],[ITEM]],1,5)&lt;&gt;"YN-PC"),AND(Tabela1[[#This Row],[GRUPO | ITEM]]="PALHETAS",MID(Tabela1[[#This Row],[ITEM]],1,5)&lt;&gt;"YN-PF"))=TRUE,0,
IF(
ROUNDUP(
IF(
IF(D223="A",13-SUM(AM223:AP223),IF(D223="B",11-SUM(AM223:AP223),IF(D223="C",7-SUM(AM223:AP223))))
&lt;0,0,
IF(D223="A",13-SUM(AM223:AP223),IF(D223="B",11-SUM(AM223:AP223),IF(D223="C",7-SUM(AM223:AP223)))))
*AD223/C223,0)
*C223
=0,0,
ROUNDUP(
IF(
IF(D223="A",13-SUM(AM223:AP223),IF(D223="B",11-SUM(AM223:AP223),IF(D223="C",7-SUM(AM223:AP223))))
&lt;0,0,
IF(D223="A",13-SUM(AM223:AP223),IF(D223="B",11-SUM(AM223:AP223),IF(D223="C",7-SUM(AM223:AP223)))))
*AD223/C223,0)
*C223)
)</f>
        <v>120</v>
      </c>
      <c r="AY223" s="4">
        <f>IF(OR(AND(Tabela1[[#This Row],[GRUPO | ITEM]]="PALHETAS",MID(Tabela1[[#This Row],[ITEM]],1,5)&lt;&gt;"YN-PC"),AND(Tabela1[[#This Row],[GRUPO | ITEM]]="PALHETAS",MID(Tabela1[[#This Row],[ITEM]],1,5)&lt;&gt;"YN-PF"))=TRUE,0,
IF(
ROUNDUP(
IF(
IF(D223="A",13-SUM(AR223:AU223),IF(D223="B",11-SUM(AR223:AU223),IF(D223="C",7-SUM(AR223:AU223))))
&lt;0,0,
IF(D223="A",13-SUM(AR223:AU223),IF(D223="B",11-SUM(AR223:AU223),IF(D223="C",7-SUM(AR223:AU223)))))
*AE223/C223,0)
*C223
=0,0,
ROUNDUP(
IF(
IF(D223="A",13-SUM(AR223:AU223),IF(D223="B",11-SUM(AR223:AU223),IF(D223="C",7-SUM(AR223:AU223))))
&lt;0,0,
IF(D223="A",13-SUM(AR223:AU223),IF(D223="B",11-SUM(AR223:AU223),IF(D223="C",7-SUM(AR223:AU223)))))
*AE223/C223,0)
*C223)
)</f>
        <v>180</v>
      </c>
      <c r="AZ2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+IFERROR(BA223*C223,0),
IFERROR(AVERAGEIF(Tabela1[[#This Row],[COMPRA PADRÃO]:[COMPRA &gt;30%]],"&gt;"&amp;0,Tabela1[[#This Row],[COMPRA PADRÃO]:[COMPRA &gt;30%]]),
0))/Tabela1[[#This Row],[U/CX]],0)*Tabela1[[#This Row],[U/CX]]</f>
        <v>160</v>
      </c>
      <c r="BA223" s="19"/>
      <c r="BB223" s="19"/>
      <c r="BC223" s="5" t="s">
        <v>1436</v>
      </c>
      <c r="BD223" s="41">
        <v>1.7660377358490567</v>
      </c>
      <c r="BE223" s="42">
        <v>264.90566037735852</v>
      </c>
      <c r="BF223" s="42">
        <v>349.6754716981132</v>
      </c>
      <c r="BG223" s="42">
        <v>396</v>
      </c>
      <c r="BH223" s="43">
        <v>220</v>
      </c>
      <c r="BJ223" s="32"/>
      <c r="BK223" s="32"/>
    </row>
    <row r="224" spans="1:63" s="3" customFormat="1" x14ac:dyDescent="0.2">
      <c r="A224" s="4" t="s">
        <v>40</v>
      </c>
      <c r="B224" s="4" t="s">
        <v>752</v>
      </c>
      <c r="C224" s="4">
        <v>20</v>
      </c>
      <c r="D224" s="4" t="s">
        <v>20</v>
      </c>
      <c r="E224" s="5"/>
      <c r="F224" s="4"/>
      <c r="G224" s="4">
        <v>259</v>
      </c>
      <c r="H224" s="4">
        <v>241</v>
      </c>
      <c r="I224" s="4">
        <v>207</v>
      </c>
      <c r="J224" s="4">
        <v>316</v>
      </c>
      <c r="K224" s="4">
        <v>21</v>
      </c>
      <c r="L224" s="4">
        <v>232</v>
      </c>
      <c r="M224" s="4">
        <v>181</v>
      </c>
      <c r="N224" s="4">
        <v>130</v>
      </c>
      <c r="O224" s="4">
        <v>100</v>
      </c>
      <c r="P224" s="4">
        <v>161</v>
      </c>
      <c r="Q224" s="13">
        <v>0</v>
      </c>
      <c r="R224" s="16">
        <v>0</v>
      </c>
      <c r="S224" s="16">
        <v>1.4015151515151514</v>
      </c>
      <c r="T224" s="16">
        <v>1.304112554112554</v>
      </c>
      <c r="U224" s="16">
        <v>1.1201298701298701</v>
      </c>
      <c r="V224" s="16">
        <v>1.7099567099567099</v>
      </c>
      <c r="W224" s="16">
        <v>0.11363636363636363</v>
      </c>
      <c r="X224" s="16">
        <v>1.2554112554112553</v>
      </c>
      <c r="Y224" s="16">
        <v>0.97943722943722933</v>
      </c>
      <c r="Z224" s="16">
        <v>0.70346320346320346</v>
      </c>
      <c r="AA224" s="16">
        <v>0.54112554112554112</v>
      </c>
      <c r="AB224" s="17">
        <v>0.8712121212121211</v>
      </c>
      <c r="AC224" s="15">
        <v>196865.4</v>
      </c>
      <c r="AD224" s="14">
        <v>184.8</v>
      </c>
      <c r="AE224" s="14">
        <v>203</v>
      </c>
      <c r="AF224" s="5">
        <v>9</v>
      </c>
      <c r="AG224" s="6">
        <v>1350</v>
      </c>
      <c r="AH224" s="4">
        <v>860</v>
      </c>
      <c r="AI224" s="23">
        <v>2210</v>
      </c>
      <c r="AJ224" s="4">
        <v>60</v>
      </c>
      <c r="AK224" s="4">
        <v>220</v>
      </c>
      <c r="AL224" s="24">
        <v>280</v>
      </c>
      <c r="AM224" s="7">
        <v>7.3051948051948044</v>
      </c>
      <c r="AN224" s="7">
        <v>4.653679653679653</v>
      </c>
      <c r="AO224" s="8">
        <v>0.32467532467532467</v>
      </c>
      <c r="AP224" s="9">
        <v>1.1904761904761905</v>
      </c>
      <c r="AQ224" s="25">
        <v>13.474025974025972</v>
      </c>
      <c r="AR224" s="18">
        <v>6.6502463054187189</v>
      </c>
      <c r="AS224" s="7">
        <v>4.2364532019704431</v>
      </c>
      <c r="AT224" s="8">
        <v>0.29556650246305421</v>
      </c>
      <c r="AU224" s="9">
        <v>1.083743842364532</v>
      </c>
      <c r="AV224" s="10">
        <v>12.266009852216747</v>
      </c>
      <c r="AW224" s="22">
        <f t="shared" si="3"/>
        <v>0.82516761217122225</v>
      </c>
      <c r="AX224" s="5">
        <f>IF(OR(AND(Tabela1[[#This Row],[GRUPO | ITEM]]="PALHETAS",MID(Tabela1[[#This Row],[ITEM]],1,5)&lt;&gt;"YN-PC"),AND(Tabela1[[#This Row],[GRUPO | ITEM]]="PALHETAS",MID(Tabela1[[#This Row],[ITEM]],1,5)&lt;&gt;"YN-PF"))=TRUE,0,
IF(
ROUNDUP(
IF(
IF(D224="A",13-SUM(AM224:AP224),IF(D224="B",11-SUM(AM224:AP224),IF(D224="C",7-SUM(AM224:AP224))))
&lt;0,0,
IF(D224="A",13-SUM(AM224:AP224),IF(D224="B",11-SUM(AM224:AP224),IF(D224="C",7-SUM(AM224:AP224)))))
*AD224/C224,0)
*C224
=0,0,
ROUNDUP(
IF(
IF(D224="A",13-SUM(AM224:AP224),IF(D224="B",11-SUM(AM224:AP224),IF(D224="C",7-SUM(AM224:AP224))))
&lt;0,0,
IF(D224="A",13-SUM(AM224:AP224),IF(D224="B",11-SUM(AM224:AP224),IF(D224="C",7-SUM(AM224:AP224)))))
*AD224/C224,0)
*C224)
)</f>
        <v>0</v>
      </c>
      <c r="AY224" s="4">
        <f>IF(OR(AND(Tabela1[[#This Row],[GRUPO | ITEM]]="PALHETAS",MID(Tabela1[[#This Row],[ITEM]],1,5)&lt;&gt;"YN-PC"),AND(Tabela1[[#This Row],[GRUPO | ITEM]]="PALHETAS",MID(Tabela1[[#This Row],[ITEM]],1,5)&lt;&gt;"YN-PF"))=TRUE,0,
IF(
ROUNDUP(
IF(
IF(D224="A",13-SUM(AR224:AU224),IF(D224="B",11-SUM(AR224:AU224),IF(D224="C",7-SUM(AR224:AU224))))
&lt;0,0,
IF(D224="A",13-SUM(AR224:AU224),IF(D224="B",11-SUM(AR224:AU224),IF(D224="C",7-SUM(AR224:AU224)))))
*AE224/C224,0)
*C224
=0,0,
ROUNDUP(
IF(
IF(D224="A",13-SUM(AR224:AU224),IF(D224="B",11-SUM(AR224:AU224),IF(D224="C",7-SUM(AR224:AU224))))
&lt;0,0,
IF(D224="A",13-SUM(AR224:AU224),IF(D224="B",11-SUM(AR224:AU224),IF(D224="C",7-SUM(AR224:AU224)))))
*AE224/C224,0)
*C224)
)</f>
        <v>160</v>
      </c>
      <c r="AZ2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+IFERROR(BA224*C224,0),
IFERROR(AVERAGEIF(Tabela1[[#This Row],[COMPRA PADRÃO]:[COMPRA &gt;30%]],"&gt;"&amp;0,Tabela1[[#This Row],[COMPRA PADRÃO]:[COMPRA &gt;30%]]),
0))/Tabela1[[#This Row],[U/CX]],0)*Tabela1[[#This Row],[U/CX]]</f>
        <v>160</v>
      </c>
      <c r="BA224" s="19"/>
      <c r="BB224" s="19"/>
      <c r="BC224" s="5" t="s">
        <v>1436</v>
      </c>
      <c r="BD224" s="41">
        <v>6.9735849056603776</v>
      </c>
      <c r="BE224" s="42">
        <v>1046.0377358490566</v>
      </c>
      <c r="BF224" s="42">
        <v>1994.4452830188679</v>
      </c>
      <c r="BG224" s="42">
        <v>2490</v>
      </c>
      <c r="BH224" s="43">
        <v>560</v>
      </c>
      <c r="BJ224" s="32"/>
      <c r="BK224" s="32"/>
    </row>
    <row r="225" spans="1:63" s="3" customFormat="1" x14ac:dyDescent="0.2">
      <c r="A225" s="4" t="s">
        <v>35</v>
      </c>
      <c r="B225" s="4" t="s">
        <v>1089</v>
      </c>
      <c r="C225" s="4">
        <v>50</v>
      </c>
      <c r="D225" s="4" t="s">
        <v>83</v>
      </c>
      <c r="E225" s="5"/>
      <c r="F225" s="4"/>
      <c r="G225" s="4"/>
      <c r="H225" s="4"/>
      <c r="I225" s="4"/>
      <c r="J225" s="4"/>
      <c r="K225" s="4"/>
      <c r="L225" s="4"/>
      <c r="M225" s="4">
        <v>26</v>
      </c>
      <c r="N225" s="4">
        <v>19</v>
      </c>
      <c r="O225" s="4">
        <v>2</v>
      </c>
      <c r="P225" s="4">
        <v>2</v>
      </c>
      <c r="Q225" s="13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2.1224489795918369</v>
      </c>
      <c r="Z225" s="16">
        <v>1.5510204081632653</v>
      </c>
      <c r="AA225" s="16">
        <v>0.16326530612244897</v>
      </c>
      <c r="AB225" s="17">
        <v>0.16326530612244897</v>
      </c>
      <c r="AC225" s="15">
        <v>8676</v>
      </c>
      <c r="AD225" s="14">
        <v>12.25</v>
      </c>
      <c r="AE225" s="14">
        <v>22.5</v>
      </c>
      <c r="AF225" s="5">
        <v>0</v>
      </c>
      <c r="AG225" s="6">
        <v>1</v>
      </c>
      <c r="AH225" s="4">
        <v>0</v>
      </c>
      <c r="AI225" s="23">
        <v>1</v>
      </c>
      <c r="AJ225" s="4">
        <v>0</v>
      </c>
      <c r="AK225" s="4">
        <v>0</v>
      </c>
      <c r="AL225" s="24">
        <v>0</v>
      </c>
      <c r="AM225" s="7">
        <v>8.1632653061224483E-2</v>
      </c>
      <c r="AN225" s="7">
        <v>0</v>
      </c>
      <c r="AO225" s="8">
        <v>0</v>
      </c>
      <c r="AP225" s="9">
        <v>0</v>
      </c>
      <c r="AQ225" s="25">
        <v>8.1632653061224483E-2</v>
      </c>
      <c r="AR225" s="18">
        <v>4.4444444444444446E-2</v>
      </c>
      <c r="AS225" s="7">
        <v>0</v>
      </c>
      <c r="AT225" s="8">
        <v>0</v>
      </c>
      <c r="AU225" s="9">
        <v>0</v>
      </c>
      <c r="AV225" s="10">
        <v>4.4444444444444446E-2</v>
      </c>
      <c r="AW225" s="22">
        <f t="shared" si="3"/>
        <v>8.6330935251798557</v>
      </c>
      <c r="AX225" s="5">
        <f>IF(OR(AND(Tabela1[[#This Row],[GRUPO | ITEM]]="PALHETAS",MID(Tabela1[[#This Row],[ITEM]],1,5)&lt;&gt;"YN-PC"),AND(Tabela1[[#This Row],[GRUPO | ITEM]]="PALHETAS",MID(Tabela1[[#This Row],[ITEM]],1,5)&lt;&gt;"YN-PF"))=TRUE,0,
IF(
ROUNDUP(
IF(
IF(D225="A",13-SUM(AM225:AP225),IF(D225="B",11-SUM(AM225:AP225),IF(D225="C",7-SUM(AM225:AP225))))
&lt;0,0,
IF(D225="A",13-SUM(AM225:AP225),IF(D225="B",11-SUM(AM225:AP225),IF(D225="C",7-SUM(AM225:AP225)))))
*AD225/C225,0)
*C225
=0,0,
ROUNDUP(
IF(
IF(D225="A",13-SUM(AM225:AP225),IF(D225="B",11-SUM(AM225:AP225),IF(D225="C",7-SUM(AM225:AP225))))
&lt;0,0,
IF(D225="A",13-SUM(AM225:AP225),IF(D225="B",11-SUM(AM225:AP225),IF(D225="C",7-SUM(AM225:AP225)))))
*AD225/C225,0)
*C225)
)</f>
        <v>100</v>
      </c>
      <c r="AY225" s="4">
        <f>IF(OR(AND(Tabela1[[#This Row],[GRUPO | ITEM]]="PALHETAS",MID(Tabela1[[#This Row],[ITEM]],1,5)&lt;&gt;"YN-PC"),AND(Tabela1[[#This Row],[GRUPO | ITEM]]="PALHETAS",MID(Tabela1[[#This Row],[ITEM]],1,5)&lt;&gt;"YN-PF"))=TRUE,0,
IF(
ROUNDUP(
IF(
IF(D225="A",13-SUM(AR225:AU225),IF(D225="B",11-SUM(AR225:AU225),IF(D225="C",7-SUM(AR225:AU225))))
&lt;0,0,
IF(D225="A",13-SUM(AR225:AU225),IF(D225="B",11-SUM(AR225:AU225),IF(D225="C",7-SUM(AR225:AU225)))))
*AE225/C225,0)
*C225
=0,0,
ROUNDUP(
IF(
IF(D225="A",13-SUM(AR225:AU225),IF(D225="B",11-SUM(AR225:AU225),IF(D225="C",7-SUM(AR225:AU225))))
&lt;0,0,
IF(D225="A",13-SUM(AR225:AU225),IF(D225="B",11-SUM(AR225:AU225),IF(D225="C",7-SUM(AR225:AU225)))))
*AE225/C225,0)
*C225)
)</f>
        <v>200</v>
      </c>
      <c r="AZ2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+IFERROR(BA225*C225,0),
IFERROR(AVERAGEIF(Tabela1[[#This Row],[COMPRA PADRÃO]:[COMPRA &gt;30%]],"&gt;"&amp;0,Tabela1[[#This Row],[COMPRA PADRÃO]:[COMPRA &gt;30%]]),
0))/Tabela1[[#This Row],[U/CX]],0)*Tabela1[[#This Row],[U/CX]]</f>
        <v>150</v>
      </c>
      <c r="BA225" s="19"/>
      <c r="BB225" s="19"/>
      <c r="BC225" s="5" t="s">
        <v>1436</v>
      </c>
      <c r="BD225" s="41">
        <v>0.18490566037735848</v>
      </c>
      <c r="BE225" s="42">
        <v>27.735849056603772</v>
      </c>
      <c r="BF225" s="42">
        <v>12.20377358490566</v>
      </c>
      <c r="BG225" s="42">
        <v>1</v>
      </c>
      <c r="BH225" s="43">
        <v>50</v>
      </c>
      <c r="BJ225" s="32"/>
      <c r="BK225" s="32"/>
    </row>
    <row r="226" spans="1:63" s="3" customFormat="1" x14ac:dyDescent="0.2">
      <c r="A226" s="4" t="s">
        <v>35</v>
      </c>
      <c r="B226" s="4" t="s">
        <v>1093</v>
      </c>
      <c r="C226" s="4">
        <v>50</v>
      </c>
      <c r="D226" s="4" t="s">
        <v>83</v>
      </c>
      <c r="E226" s="5"/>
      <c r="F226" s="4"/>
      <c r="G226" s="4"/>
      <c r="H226" s="4"/>
      <c r="I226" s="4"/>
      <c r="J226" s="4"/>
      <c r="K226" s="4"/>
      <c r="L226" s="4"/>
      <c r="M226" s="4">
        <v>15</v>
      </c>
      <c r="N226" s="4">
        <v>13</v>
      </c>
      <c r="O226" s="4">
        <v>20</v>
      </c>
      <c r="P226" s="4">
        <v>2</v>
      </c>
      <c r="Q226" s="13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1.2</v>
      </c>
      <c r="Z226" s="16">
        <v>1.04</v>
      </c>
      <c r="AA226" s="16">
        <v>1.6</v>
      </c>
      <c r="AB226" s="17">
        <v>0.16</v>
      </c>
      <c r="AC226" s="15">
        <v>4728.9799999999996</v>
      </c>
      <c r="AD226" s="14">
        <v>12.5</v>
      </c>
      <c r="AE226" s="14">
        <v>16</v>
      </c>
      <c r="AF226" s="5">
        <v>0</v>
      </c>
      <c r="AG226" s="6">
        <v>0</v>
      </c>
      <c r="AH226" s="4">
        <v>0</v>
      </c>
      <c r="AI226" s="23">
        <v>0</v>
      </c>
      <c r="AJ226" s="4">
        <v>0</v>
      </c>
      <c r="AK226" s="4">
        <v>0</v>
      </c>
      <c r="AL226" s="24">
        <v>0</v>
      </c>
      <c r="AM226" s="7">
        <v>0</v>
      </c>
      <c r="AN226" s="7">
        <v>0</v>
      </c>
      <c r="AO226" s="8">
        <v>0</v>
      </c>
      <c r="AP226" s="9">
        <v>0</v>
      </c>
      <c r="AQ226" s="25">
        <v>0</v>
      </c>
      <c r="AR226" s="18">
        <v>0</v>
      </c>
      <c r="AS226" s="7">
        <v>0</v>
      </c>
      <c r="AT226" s="8">
        <v>0</v>
      </c>
      <c r="AU226" s="9">
        <v>0</v>
      </c>
      <c r="AV226" s="10">
        <v>0</v>
      </c>
      <c r="AW226" s="22">
        <f t="shared" si="3"/>
        <v>10.526315789473685</v>
      </c>
      <c r="AX226" s="5">
        <f>IF(OR(AND(Tabela1[[#This Row],[GRUPO | ITEM]]="PALHETAS",MID(Tabela1[[#This Row],[ITEM]],1,5)&lt;&gt;"YN-PC"),AND(Tabela1[[#This Row],[GRUPO | ITEM]]="PALHETAS",MID(Tabela1[[#This Row],[ITEM]],1,5)&lt;&gt;"YN-PF"))=TRUE,0,
IF(
ROUNDUP(
IF(
IF(D226="A",13-SUM(AM226:AP226),IF(D226="B",11-SUM(AM226:AP226),IF(D226="C",7-SUM(AM226:AP226))))
&lt;0,0,
IF(D226="A",13-SUM(AM226:AP226),IF(D226="B",11-SUM(AM226:AP226),IF(D226="C",7-SUM(AM226:AP226)))))
*AD226/C226,0)
*C226
=0,0,
ROUNDUP(
IF(
IF(D226="A",13-SUM(AM226:AP226),IF(D226="B",11-SUM(AM226:AP226),IF(D226="C",7-SUM(AM226:AP226))))
&lt;0,0,
IF(D226="A",13-SUM(AM226:AP226),IF(D226="B",11-SUM(AM226:AP226),IF(D226="C",7-SUM(AM226:AP226)))))
*AD226/C226,0)
*C226)
)</f>
        <v>100</v>
      </c>
      <c r="AY226" s="4">
        <f>IF(OR(AND(Tabela1[[#This Row],[GRUPO | ITEM]]="PALHETAS",MID(Tabela1[[#This Row],[ITEM]],1,5)&lt;&gt;"YN-PC"),AND(Tabela1[[#This Row],[GRUPO | ITEM]]="PALHETAS",MID(Tabela1[[#This Row],[ITEM]],1,5)&lt;&gt;"YN-PF"))=TRUE,0,
IF(
ROUNDUP(
IF(
IF(D226="A",13-SUM(AR226:AU226),IF(D226="B",11-SUM(AR226:AU226),IF(D226="C",7-SUM(AR226:AU226))))
&lt;0,0,
IF(D226="A",13-SUM(AR226:AU226),IF(D226="B",11-SUM(AR226:AU226),IF(D226="C",7-SUM(AR226:AU226)))))
*AE226/C226,0)
*C226
=0,0,
ROUNDUP(
IF(
IF(D226="A",13-SUM(AR226:AU226),IF(D226="B",11-SUM(AR226:AU226),IF(D226="C",7-SUM(AR226:AU226))))
&lt;0,0,
IF(D226="A",13-SUM(AR226:AU226),IF(D226="B",11-SUM(AR226:AU226),IF(D226="C",7-SUM(AR226:AU226)))))
*AE226/C226,0)
*C226)
)</f>
        <v>150</v>
      </c>
      <c r="AZ2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+IFERROR(BA226*C226,0),
IFERROR(AVERAGEIF(Tabela1[[#This Row],[COMPRA PADRÃO]:[COMPRA &gt;30%]],"&gt;"&amp;0,Tabela1[[#This Row],[COMPRA PADRÃO]:[COMPRA &gt;30%]]),
0))/Tabela1[[#This Row],[U/CX]],0)*Tabela1[[#This Row],[U/CX]]</f>
        <v>150</v>
      </c>
      <c r="BA226" s="19"/>
      <c r="BB226" s="19"/>
      <c r="BC226" s="5" t="s">
        <v>1436</v>
      </c>
      <c r="BD226" s="41">
        <v>0.18867924528301888</v>
      </c>
      <c r="BE226" s="42">
        <v>28.301886792452834</v>
      </c>
      <c r="BF226" s="42">
        <v>12.452830188679247</v>
      </c>
      <c r="BG226" s="42">
        <v>0</v>
      </c>
      <c r="BH226" s="43">
        <v>50</v>
      </c>
      <c r="BJ226" s="32"/>
      <c r="BK226" s="32"/>
    </row>
    <row r="227" spans="1:63" s="3" customFormat="1" x14ac:dyDescent="0.2">
      <c r="A227" s="4" t="s">
        <v>35</v>
      </c>
      <c r="B227" s="4" t="s">
        <v>1178</v>
      </c>
      <c r="C227" s="4">
        <v>50</v>
      </c>
      <c r="D227" s="4" t="s">
        <v>83</v>
      </c>
      <c r="E227" s="5"/>
      <c r="F227" s="4"/>
      <c r="G227" s="4"/>
      <c r="H227" s="4"/>
      <c r="I227" s="4"/>
      <c r="J227" s="4"/>
      <c r="K227" s="4"/>
      <c r="L227" s="4"/>
      <c r="M227" s="4">
        <v>5</v>
      </c>
      <c r="N227" s="4">
        <v>29</v>
      </c>
      <c r="O227" s="4">
        <v>14</v>
      </c>
      <c r="P227" s="4">
        <v>2</v>
      </c>
      <c r="Q227" s="13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0.4</v>
      </c>
      <c r="Z227" s="16">
        <v>2.3199999999999998</v>
      </c>
      <c r="AA227" s="16">
        <v>1.1200000000000001</v>
      </c>
      <c r="AB227" s="17">
        <v>0.16</v>
      </c>
      <c r="AC227" s="15">
        <v>4546.09</v>
      </c>
      <c r="AD227" s="14">
        <v>12.5</v>
      </c>
      <c r="AE227" s="14">
        <v>16</v>
      </c>
      <c r="AF227" s="5">
        <v>0</v>
      </c>
      <c r="AG227" s="6">
        <v>0</v>
      </c>
      <c r="AH227" s="4">
        <v>0</v>
      </c>
      <c r="AI227" s="23">
        <v>0</v>
      </c>
      <c r="AJ227" s="4">
        <v>0</v>
      </c>
      <c r="AK227" s="4">
        <v>0</v>
      </c>
      <c r="AL227" s="24">
        <v>0</v>
      </c>
      <c r="AM227" s="7">
        <v>0</v>
      </c>
      <c r="AN227" s="7">
        <v>0</v>
      </c>
      <c r="AO227" s="8">
        <v>0</v>
      </c>
      <c r="AP227" s="9">
        <v>0</v>
      </c>
      <c r="AQ227" s="25">
        <v>0</v>
      </c>
      <c r="AR227" s="18">
        <v>0</v>
      </c>
      <c r="AS227" s="7">
        <v>0</v>
      </c>
      <c r="AT227" s="8">
        <v>0</v>
      </c>
      <c r="AU227" s="9">
        <v>0</v>
      </c>
      <c r="AV227" s="10">
        <v>0</v>
      </c>
      <c r="AW227" s="22">
        <f t="shared" si="3"/>
        <v>10.526315789473685</v>
      </c>
      <c r="AX227" s="5">
        <f>IF(OR(AND(Tabela1[[#This Row],[GRUPO | ITEM]]="PALHETAS",MID(Tabela1[[#This Row],[ITEM]],1,5)&lt;&gt;"YN-PC"),AND(Tabela1[[#This Row],[GRUPO | ITEM]]="PALHETAS",MID(Tabela1[[#This Row],[ITEM]],1,5)&lt;&gt;"YN-PF"))=TRUE,0,
IF(
ROUNDUP(
IF(
IF(D227="A",13-SUM(AM227:AP227),IF(D227="B",11-SUM(AM227:AP227),IF(D227="C",7-SUM(AM227:AP227))))
&lt;0,0,
IF(D227="A",13-SUM(AM227:AP227),IF(D227="B",11-SUM(AM227:AP227),IF(D227="C",7-SUM(AM227:AP227)))))
*AD227/C227,0)
*C227
=0,0,
ROUNDUP(
IF(
IF(D227="A",13-SUM(AM227:AP227),IF(D227="B",11-SUM(AM227:AP227),IF(D227="C",7-SUM(AM227:AP227))))
&lt;0,0,
IF(D227="A",13-SUM(AM227:AP227),IF(D227="B",11-SUM(AM227:AP227),IF(D227="C",7-SUM(AM227:AP227)))))
*AD227/C227,0)
*C227)
)</f>
        <v>100</v>
      </c>
      <c r="AY227" s="4">
        <f>IF(OR(AND(Tabela1[[#This Row],[GRUPO | ITEM]]="PALHETAS",MID(Tabela1[[#This Row],[ITEM]],1,5)&lt;&gt;"YN-PC"),AND(Tabela1[[#This Row],[GRUPO | ITEM]]="PALHETAS",MID(Tabela1[[#This Row],[ITEM]],1,5)&lt;&gt;"YN-PF"))=TRUE,0,
IF(
ROUNDUP(
IF(
IF(D227="A",13-SUM(AR227:AU227),IF(D227="B",11-SUM(AR227:AU227),IF(D227="C",7-SUM(AR227:AU227))))
&lt;0,0,
IF(D227="A",13-SUM(AR227:AU227),IF(D227="B",11-SUM(AR227:AU227),IF(D227="C",7-SUM(AR227:AU227)))))
*AE227/C227,0)
*C227
=0,0,
ROUNDUP(
IF(
IF(D227="A",13-SUM(AR227:AU227),IF(D227="B",11-SUM(AR227:AU227),IF(D227="C",7-SUM(AR227:AU227))))
&lt;0,0,
IF(D227="A",13-SUM(AR227:AU227),IF(D227="B",11-SUM(AR227:AU227),IF(D227="C",7-SUM(AR227:AU227)))))
*AE227/C227,0)
*C227)
)</f>
        <v>150</v>
      </c>
      <c r="AZ2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+IFERROR(BA227*C227,0),
IFERROR(AVERAGEIF(Tabela1[[#This Row],[COMPRA PADRÃO]:[COMPRA &gt;30%]],"&gt;"&amp;0,Tabela1[[#This Row],[COMPRA PADRÃO]:[COMPRA &gt;30%]]),
0))/Tabela1[[#This Row],[U/CX]],0)*Tabela1[[#This Row],[U/CX]]</f>
        <v>150</v>
      </c>
      <c r="BA227" s="19"/>
      <c r="BB227" s="19"/>
      <c r="BC227" s="5" t="s">
        <v>1436</v>
      </c>
      <c r="BD227" s="41">
        <v>0.18867924528301888</v>
      </c>
      <c r="BE227" s="42">
        <v>28.301886792452834</v>
      </c>
      <c r="BF227" s="42">
        <v>12.452830188679247</v>
      </c>
      <c r="BG227" s="42">
        <v>0</v>
      </c>
      <c r="BH227" s="43">
        <v>50</v>
      </c>
      <c r="BJ227" s="32"/>
      <c r="BK227" s="32"/>
    </row>
    <row r="228" spans="1:63" s="3" customFormat="1" x14ac:dyDescent="0.2">
      <c r="A228" s="4" t="s">
        <v>35</v>
      </c>
      <c r="B228" s="4" t="s">
        <v>1102</v>
      </c>
      <c r="C228" s="4">
        <v>50</v>
      </c>
      <c r="D228" s="4" t="s">
        <v>83</v>
      </c>
      <c r="E228" s="5"/>
      <c r="F228" s="4"/>
      <c r="G228" s="4"/>
      <c r="H228" s="4"/>
      <c r="I228" s="4"/>
      <c r="J228" s="4"/>
      <c r="K228" s="4"/>
      <c r="L228" s="4"/>
      <c r="M228" s="4">
        <v>20</v>
      </c>
      <c r="N228" s="4">
        <v>20</v>
      </c>
      <c r="O228" s="4"/>
      <c r="P228" s="4">
        <v>10</v>
      </c>
      <c r="Q228" s="13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1.2</v>
      </c>
      <c r="Z228" s="16">
        <v>1.2</v>
      </c>
      <c r="AA228" s="16">
        <v>0</v>
      </c>
      <c r="AB228" s="17">
        <v>0.6</v>
      </c>
      <c r="AC228" s="15">
        <v>3421.6</v>
      </c>
      <c r="AD228" s="14">
        <v>16.666666666666668</v>
      </c>
      <c r="AE228" s="14">
        <v>16.666666666666668</v>
      </c>
      <c r="AF228" s="5">
        <v>0</v>
      </c>
      <c r="AG228" s="6">
        <v>0</v>
      </c>
      <c r="AH228" s="4">
        <v>0</v>
      </c>
      <c r="AI228" s="23">
        <v>0</v>
      </c>
      <c r="AJ228" s="4">
        <v>0</v>
      </c>
      <c r="AK228" s="4">
        <v>0</v>
      </c>
      <c r="AL228" s="24">
        <v>0</v>
      </c>
      <c r="AM228" s="7">
        <v>0</v>
      </c>
      <c r="AN228" s="7">
        <v>0</v>
      </c>
      <c r="AO228" s="8">
        <v>0</v>
      </c>
      <c r="AP228" s="9">
        <v>0</v>
      </c>
      <c r="AQ228" s="25">
        <v>0</v>
      </c>
      <c r="AR228" s="18">
        <v>0</v>
      </c>
      <c r="AS228" s="7">
        <v>0</v>
      </c>
      <c r="AT228" s="8">
        <v>0</v>
      </c>
      <c r="AU228" s="9">
        <v>0</v>
      </c>
      <c r="AV228" s="10">
        <v>0</v>
      </c>
      <c r="AW228" s="22">
        <f t="shared" si="3"/>
        <v>9</v>
      </c>
      <c r="AX228" s="5">
        <f>IF(OR(AND(Tabela1[[#This Row],[GRUPO | ITEM]]="PALHETAS",MID(Tabela1[[#This Row],[ITEM]],1,5)&lt;&gt;"YN-PC"),AND(Tabela1[[#This Row],[GRUPO | ITEM]]="PALHETAS",MID(Tabela1[[#This Row],[ITEM]],1,5)&lt;&gt;"YN-PF"))=TRUE,0,
IF(
ROUNDUP(
IF(
IF(D228="A",13-SUM(AM228:AP228),IF(D228="B",11-SUM(AM228:AP228),IF(D228="C",7-SUM(AM228:AP228))))
&lt;0,0,
IF(D228="A",13-SUM(AM228:AP228),IF(D228="B",11-SUM(AM228:AP228),IF(D228="C",7-SUM(AM228:AP228)))))
*AD228/C228,0)
*C228
=0,0,
ROUNDUP(
IF(
IF(D228="A",13-SUM(AM228:AP228),IF(D228="B",11-SUM(AM228:AP228),IF(D228="C",7-SUM(AM228:AP228))))
&lt;0,0,
IF(D228="A",13-SUM(AM228:AP228),IF(D228="B",11-SUM(AM228:AP228),IF(D228="C",7-SUM(AM228:AP228)))))
*AD228/C228,0)
*C228)
)</f>
        <v>150</v>
      </c>
      <c r="AY228" s="4">
        <f>IF(OR(AND(Tabela1[[#This Row],[GRUPO | ITEM]]="PALHETAS",MID(Tabela1[[#This Row],[ITEM]],1,5)&lt;&gt;"YN-PC"),AND(Tabela1[[#This Row],[GRUPO | ITEM]]="PALHETAS",MID(Tabela1[[#This Row],[ITEM]],1,5)&lt;&gt;"YN-PF"))=TRUE,0,
IF(
ROUNDUP(
IF(
IF(D228="A",13-SUM(AR228:AU228),IF(D228="B",11-SUM(AR228:AU228),IF(D228="C",7-SUM(AR228:AU228))))
&lt;0,0,
IF(D228="A",13-SUM(AR228:AU228),IF(D228="B",11-SUM(AR228:AU228),IF(D228="C",7-SUM(AR228:AU228)))))
*AE228/C228,0)
*C228
=0,0,
ROUNDUP(
IF(
IF(D228="A",13-SUM(AR228:AU228),IF(D228="B",11-SUM(AR228:AU228),IF(D228="C",7-SUM(AR228:AU228))))
&lt;0,0,
IF(D228="A",13-SUM(AR228:AU228),IF(D228="B",11-SUM(AR228:AU228),IF(D228="C",7-SUM(AR228:AU228)))))
*AE228/C228,0)
*C228)
)</f>
        <v>150</v>
      </c>
      <c r="AZ2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+IFERROR(BA228*C228,0),
IFERROR(AVERAGEIF(Tabela1[[#This Row],[COMPRA PADRÃO]:[COMPRA &gt;30%]],"&gt;"&amp;0,Tabela1[[#This Row],[COMPRA PADRÃO]:[COMPRA &gt;30%]]),
0))/Tabela1[[#This Row],[U/CX]],0)*Tabela1[[#This Row],[U/CX]]</f>
        <v>150</v>
      </c>
      <c r="BA228" s="19"/>
      <c r="BB228" s="19"/>
      <c r="BC228" s="5" t="s">
        <v>1436</v>
      </c>
      <c r="BD228" s="41">
        <v>0.18867924528301888</v>
      </c>
      <c r="BE228" s="42">
        <v>28.301886792452834</v>
      </c>
      <c r="BF228" s="42">
        <v>12.452830188679247</v>
      </c>
      <c r="BG228" s="42">
        <v>0</v>
      </c>
      <c r="BH228" s="43">
        <v>50</v>
      </c>
      <c r="BJ228" s="32"/>
      <c r="BK228" s="32"/>
    </row>
    <row r="229" spans="1:63" s="3" customFormat="1" x14ac:dyDescent="0.2">
      <c r="A229" s="4" t="s">
        <v>40</v>
      </c>
      <c r="B229" s="4" t="s">
        <v>745</v>
      </c>
      <c r="C229" s="4">
        <v>20</v>
      </c>
      <c r="D229" s="4" t="s">
        <v>20</v>
      </c>
      <c r="E229" s="5">
        <v>175</v>
      </c>
      <c r="F229" s="4">
        <v>305</v>
      </c>
      <c r="G229" s="4">
        <v>234</v>
      </c>
      <c r="H229" s="4">
        <v>160</v>
      </c>
      <c r="I229" s="4">
        <v>125</v>
      </c>
      <c r="J229" s="4">
        <v>225</v>
      </c>
      <c r="K229" s="4">
        <v>50</v>
      </c>
      <c r="L229" s="4">
        <v>165</v>
      </c>
      <c r="M229" s="4">
        <v>146</v>
      </c>
      <c r="N229" s="4">
        <v>80</v>
      </c>
      <c r="O229" s="4">
        <v>47</v>
      </c>
      <c r="P229" s="4">
        <v>215</v>
      </c>
      <c r="Q229" s="13">
        <v>1.0897768552153606</v>
      </c>
      <c r="R229" s="16">
        <v>1.8993253762324855</v>
      </c>
      <c r="S229" s="16">
        <v>1.4571873378308251</v>
      </c>
      <c r="T229" s="16">
        <v>0.99636741048261546</v>
      </c>
      <c r="U229" s="16">
        <v>0.77841203943954329</v>
      </c>
      <c r="V229" s="16">
        <v>1.4011416709911779</v>
      </c>
      <c r="W229" s="16">
        <v>0.31136481577581732</v>
      </c>
      <c r="X229" s="16">
        <v>1.0275038920601971</v>
      </c>
      <c r="Y229" s="16">
        <v>0.90918526206538652</v>
      </c>
      <c r="Z229" s="16">
        <v>0.49818370524130773</v>
      </c>
      <c r="AA229" s="16">
        <v>0.29268292682926828</v>
      </c>
      <c r="AB229" s="17">
        <v>1.3388687078360144</v>
      </c>
      <c r="AC229" s="15">
        <v>230964.92</v>
      </c>
      <c r="AD229" s="14">
        <v>160.58333333333334</v>
      </c>
      <c r="AE229" s="14">
        <v>170.90909090909091</v>
      </c>
      <c r="AF229" s="5">
        <v>8</v>
      </c>
      <c r="AG229" s="6">
        <v>1012</v>
      </c>
      <c r="AH229" s="4">
        <v>400</v>
      </c>
      <c r="AI229" s="23">
        <v>1412</v>
      </c>
      <c r="AJ229" s="4">
        <v>300</v>
      </c>
      <c r="AK229" s="4">
        <v>320</v>
      </c>
      <c r="AL229" s="24">
        <v>620</v>
      </c>
      <c r="AM229" s="7">
        <v>6.3020238713025423</v>
      </c>
      <c r="AN229" s="7">
        <v>2.4909185262065385</v>
      </c>
      <c r="AO229" s="8">
        <v>1.8681888946549039</v>
      </c>
      <c r="AP229" s="9">
        <v>1.9927348209652309</v>
      </c>
      <c r="AQ229" s="25">
        <v>12.653866113129213</v>
      </c>
      <c r="AR229" s="18">
        <v>5.9212765957446809</v>
      </c>
      <c r="AS229" s="7">
        <v>2.3404255319148937</v>
      </c>
      <c r="AT229" s="8">
        <v>1.7553191489361701</v>
      </c>
      <c r="AU229" s="9">
        <v>1.8723404255319149</v>
      </c>
      <c r="AV229" s="10">
        <v>11.88936170212766</v>
      </c>
      <c r="AW229" s="22">
        <f t="shared" si="3"/>
        <v>0.84466485362342025</v>
      </c>
      <c r="AX229" s="5">
        <f>IF(OR(AND(Tabela1[[#This Row],[GRUPO | ITEM]]="PALHETAS",MID(Tabela1[[#This Row],[ITEM]],1,5)&lt;&gt;"YN-PC"),AND(Tabela1[[#This Row],[GRUPO | ITEM]]="PALHETAS",MID(Tabela1[[#This Row],[ITEM]],1,5)&lt;&gt;"YN-PF"))=TRUE,0,
IF(
ROUNDUP(
IF(
IF(D229="A",13-SUM(AM229:AP229),IF(D229="B",11-SUM(AM229:AP229),IF(D229="C",7-SUM(AM229:AP229))))
&lt;0,0,
IF(D229="A",13-SUM(AM229:AP229),IF(D229="B",11-SUM(AM229:AP229),IF(D229="C",7-SUM(AM229:AP229)))))
*AD229/C229,0)
*C229
=0,0,
ROUNDUP(
IF(
IF(D229="A",13-SUM(AM229:AP229),IF(D229="B",11-SUM(AM229:AP229),IF(D229="C",7-SUM(AM229:AP229))))
&lt;0,0,
IF(D229="A",13-SUM(AM229:AP229),IF(D229="B",11-SUM(AM229:AP229),IF(D229="C",7-SUM(AM229:AP229)))))
*AD229/C229,0)
*C229)
)</f>
        <v>60</v>
      </c>
      <c r="AY229" s="4">
        <f>IF(OR(AND(Tabela1[[#This Row],[GRUPO | ITEM]]="PALHETAS",MID(Tabela1[[#This Row],[ITEM]],1,5)&lt;&gt;"YN-PC"),AND(Tabela1[[#This Row],[GRUPO | ITEM]]="PALHETAS",MID(Tabela1[[#This Row],[ITEM]],1,5)&lt;&gt;"YN-PF"))=TRUE,0,
IF(
ROUNDUP(
IF(
IF(D229="A",13-SUM(AR229:AU229),IF(D229="B",11-SUM(AR229:AU229),IF(D229="C",7-SUM(AR229:AU229))))
&lt;0,0,
IF(D229="A",13-SUM(AR229:AU229),IF(D229="B",11-SUM(AR229:AU229),IF(D229="C",7-SUM(AR229:AU229)))))
*AE229/C229,0)
*C229
=0,0,
ROUNDUP(
IF(
IF(D229="A",13-SUM(AR229:AU229),IF(D229="B",11-SUM(AR229:AU229),IF(D229="C",7-SUM(AR229:AU229))))
&lt;0,0,
IF(D229="A",13-SUM(AR229:AU229),IF(D229="B",11-SUM(AR229:AU229),IF(D229="C",7-SUM(AR229:AU229)))))
*AE229/C229,0)
*C229)
)</f>
        <v>200</v>
      </c>
      <c r="AZ2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+IFERROR(BA229*C229,0),
IFERROR(AVERAGEIF(Tabela1[[#This Row],[COMPRA PADRÃO]:[COMPRA &gt;30%]],"&gt;"&amp;0,Tabela1[[#This Row],[COMPRA PADRÃO]:[COMPRA &gt;30%]]),
0))/Tabela1[[#This Row],[U/CX]],0)*Tabela1[[#This Row],[U/CX]]</f>
        <v>140</v>
      </c>
      <c r="BA229" s="33"/>
      <c r="BB229" s="33"/>
      <c r="BC229" s="44" t="s">
        <v>1436</v>
      </c>
      <c r="BD229" s="41">
        <v>7.2716981132075471</v>
      </c>
      <c r="BE229" s="42">
        <v>1090.7547169811321</v>
      </c>
      <c r="BF229" s="42">
        <v>2079.7056603773585</v>
      </c>
      <c r="BG229" s="42">
        <v>2032</v>
      </c>
      <c r="BH229" s="43">
        <v>1140</v>
      </c>
      <c r="BJ229" s="32"/>
      <c r="BK229" s="32"/>
    </row>
    <row r="230" spans="1:63" s="3" customFormat="1" x14ac:dyDescent="0.2">
      <c r="A230" s="4" t="s">
        <v>264</v>
      </c>
      <c r="B230" s="4" t="s">
        <v>1314</v>
      </c>
      <c r="C230" s="4">
        <v>10</v>
      </c>
      <c r="D230" s="4" t="s">
        <v>17</v>
      </c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>
        <v>12</v>
      </c>
      <c r="P230" s="4">
        <v>104</v>
      </c>
      <c r="Q230" s="13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0.20689655172413793</v>
      </c>
      <c r="AB230" s="17">
        <v>1.7931034482758621</v>
      </c>
      <c r="AC230" s="15">
        <v>34777.019999999997</v>
      </c>
      <c r="AD230" s="14">
        <v>58</v>
      </c>
      <c r="AE230" s="14">
        <v>104</v>
      </c>
      <c r="AF230" s="5">
        <v>0</v>
      </c>
      <c r="AG230" s="6">
        <v>29</v>
      </c>
      <c r="AH230" s="4">
        <v>0</v>
      </c>
      <c r="AI230" s="23">
        <v>29</v>
      </c>
      <c r="AJ230" s="4">
        <v>0</v>
      </c>
      <c r="AK230" s="4">
        <v>1000</v>
      </c>
      <c r="AL230" s="24">
        <v>1000</v>
      </c>
      <c r="AM230" s="7">
        <v>0.5</v>
      </c>
      <c r="AN230" s="7">
        <v>0</v>
      </c>
      <c r="AO230" s="8">
        <v>0</v>
      </c>
      <c r="AP230" s="9">
        <v>17.241379310344829</v>
      </c>
      <c r="AQ230" s="25">
        <v>17.741379310344829</v>
      </c>
      <c r="AR230" s="18">
        <v>0.27884615384615385</v>
      </c>
      <c r="AS230" s="7">
        <v>0</v>
      </c>
      <c r="AT230" s="8">
        <v>0</v>
      </c>
      <c r="AU230" s="9">
        <v>9.615384615384615</v>
      </c>
      <c r="AV230" s="10">
        <v>9.8942307692307683</v>
      </c>
      <c r="AW230" s="22">
        <f t="shared" si="3"/>
        <v>1.4814814814814814</v>
      </c>
      <c r="AX230" s="5">
        <f>IF(OR(AND(Tabela1[[#This Row],[GRUPO | ITEM]]="PALHETAS",MID(Tabela1[[#This Row],[ITEM]],1,5)&lt;&gt;"YN-PC"),AND(Tabela1[[#This Row],[GRUPO | ITEM]]="PALHETAS",MID(Tabela1[[#This Row],[ITEM]],1,5)&lt;&gt;"YN-PF"))=TRUE,0,
IF(
ROUNDUP(
IF(
IF(D230="A",13-SUM(AM230:AP230),IF(D230="B",11-SUM(AM230:AP230),IF(D230="C",7-SUM(AM230:AP230))))
&lt;0,0,
IF(D230="A",13-SUM(AM230:AP230),IF(D230="B",11-SUM(AM230:AP230),IF(D230="C",7-SUM(AM230:AP230)))))
*AD230/C230,0)
*C230
=0,0,
ROUNDUP(
IF(
IF(D230="A",13-SUM(AM230:AP230),IF(D230="B",11-SUM(AM230:AP230),IF(D230="C",7-SUM(AM230:AP230))))
&lt;0,0,
IF(D230="A",13-SUM(AM230:AP230),IF(D230="B",11-SUM(AM230:AP230),IF(D230="C",7-SUM(AM230:AP230)))))
*AD230/C230,0)
*C230)
)</f>
        <v>0</v>
      </c>
      <c r="AY230" s="4">
        <f>IF(OR(AND(Tabela1[[#This Row],[GRUPO | ITEM]]="PALHETAS",MID(Tabela1[[#This Row],[ITEM]],1,5)&lt;&gt;"YN-PC"),AND(Tabela1[[#This Row],[GRUPO | ITEM]]="PALHETAS",MID(Tabela1[[#This Row],[ITEM]],1,5)&lt;&gt;"YN-PF"))=TRUE,0,
IF(
ROUNDUP(
IF(
IF(D230="A",13-SUM(AR230:AU230),IF(D230="B",11-SUM(AR230:AU230),IF(D230="C",7-SUM(AR230:AU230))))
&lt;0,0,
IF(D230="A",13-SUM(AR230:AU230),IF(D230="B",11-SUM(AR230:AU230),IF(D230="C",7-SUM(AR230:AU230)))))
*AE230/C230,0)
*C230
=0,0,
ROUNDUP(
IF(
IF(D230="A",13-SUM(AR230:AU230),IF(D230="B",11-SUM(AR230:AU230),IF(D230="C",7-SUM(AR230:AU230))))
&lt;0,0,
IF(D230="A",13-SUM(AR230:AU230),IF(D230="B",11-SUM(AR230:AU230),IF(D230="C",7-SUM(AR230:AU230)))))
*AE230/C230,0)
*C230)
)</f>
        <v>120</v>
      </c>
      <c r="AZ2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+IFERROR(BA230*C230,0),
IFERROR(AVERAGEIF(Tabela1[[#This Row],[COMPRA PADRÃO]:[COMPRA &gt;30%]],"&gt;"&amp;0,Tabela1[[#This Row],[COMPRA PADRÃO]:[COMPRA &gt;30%]]),
0))/Tabela1[[#This Row],[U/CX]],0)*Tabela1[[#This Row],[U/CX]]</f>
        <v>120</v>
      </c>
      <c r="BA230" s="33"/>
      <c r="BB230" s="33"/>
      <c r="BC230" s="5" t="s">
        <v>1436</v>
      </c>
      <c r="BD230" s="41">
        <v>0.43773584905660379</v>
      </c>
      <c r="BE230" s="42">
        <v>65.660377358490564</v>
      </c>
      <c r="BF230" s="42">
        <v>86.671698113207555</v>
      </c>
      <c r="BG230" s="42">
        <v>1029</v>
      </c>
      <c r="BH230" s="43">
        <v>0</v>
      </c>
      <c r="BJ230" s="32"/>
      <c r="BK230" s="32"/>
    </row>
    <row r="231" spans="1:63" s="3" customFormat="1" x14ac:dyDescent="0.2">
      <c r="A231" s="4" t="s">
        <v>40</v>
      </c>
      <c r="B231" s="4" t="s">
        <v>736</v>
      </c>
      <c r="C231" s="4">
        <v>20</v>
      </c>
      <c r="D231" s="4" t="s">
        <v>17</v>
      </c>
      <c r="E231" s="5">
        <v>35</v>
      </c>
      <c r="F231" s="4">
        <v>63</v>
      </c>
      <c r="G231" s="4">
        <v>10</v>
      </c>
      <c r="H231" s="4">
        <v>38</v>
      </c>
      <c r="I231" s="4">
        <v>20</v>
      </c>
      <c r="J231" s="4">
        <v>20</v>
      </c>
      <c r="K231" s="4"/>
      <c r="L231" s="4">
        <v>15</v>
      </c>
      <c r="M231" s="4">
        <v>10</v>
      </c>
      <c r="N231" s="4">
        <v>50</v>
      </c>
      <c r="O231" s="4"/>
      <c r="P231" s="4">
        <v>65</v>
      </c>
      <c r="Q231" s="13">
        <v>1.0736196319018405</v>
      </c>
      <c r="R231" s="16">
        <v>1.9325153374233128</v>
      </c>
      <c r="S231" s="16">
        <v>0.30674846625766872</v>
      </c>
      <c r="T231" s="16">
        <v>1.165644171779141</v>
      </c>
      <c r="U231" s="16">
        <v>0.61349693251533743</v>
      </c>
      <c r="V231" s="16">
        <v>0.61349693251533743</v>
      </c>
      <c r="W231" s="16">
        <v>0</v>
      </c>
      <c r="X231" s="16">
        <v>0.46012269938650302</v>
      </c>
      <c r="Y231" s="16">
        <v>0.30674846625766872</v>
      </c>
      <c r="Z231" s="16">
        <v>1.5337423312883436</v>
      </c>
      <c r="AA231" s="16">
        <v>0</v>
      </c>
      <c r="AB231" s="17">
        <v>1.9938650306748464</v>
      </c>
      <c r="AC231" s="15">
        <v>40384.44</v>
      </c>
      <c r="AD231" s="14">
        <v>32.6</v>
      </c>
      <c r="AE231" s="14">
        <v>32.6</v>
      </c>
      <c r="AF231" s="5">
        <v>0</v>
      </c>
      <c r="AG231" s="6">
        <v>98</v>
      </c>
      <c r="AH231" s="4">
        <v>100</v>
      </c>
      <c r="AI231" s="23">
        <v>198</v>
      </c>
      <c r="AJ231" s="4">
        <v>0</v>
      </c>
      <c r="AK231" s="4">
        <v>60</v>
      </c>
      <c r="AL231" s="24">
        <v>60</v>
      </c>
      <c r="AM231" s="7">
        <v>3.0061349693251533</v>
      </c>
      <c r="AN231" s="7">
        <v>3.0674846625766872</v>
      </c>
      <c r="AO231" s="8">
        <v>0</v>
      </c>
      <c r="AP231" s="9">
        <v>1.8404907975460121</v>
      </c>
      <c r="AQ231" s="25">
        <v>7.9141104294478524</v>
      </c>
      <c r="AR231" s="18">
        <v>3.0061349693251533</v>
      </c>
      <c r="AS231" s="7">
        <v>3.0674846625766872</v>
      </c>
      <c r="AT231" s="8">
        <v>0</v>
      </c>
      <c r="AU231" s="9">
        <v>1.8404907975460121</v>
      </c>
      <c r="AV231" s="10">
        <v>7.9141104294478524</v>
      </c>
      <c r="AW231" s="22">
        <f t="shared" si="3"/>
        <v>3.6809815950920242</v>
      </c>
      <c r="AX231" s="5">
        <f>IF(OR(AND(Tabela1[[#This Row],[GRUPO | ITEM]]="PALHETAS",MID(Tabela1[[#This Row],[ITEM]],1,5)&lt;&gt;"YN-PC"),AND(Tabela1[[#This Row],[GRUPO | ITEM]]="PALHETAS",MID(Tabela1[[#This Row],[ITEM]],1,5)&lt;&gt;"YN-PF"))=TRUE,0,
IF(
ROUNDUP(
IF(
IF(D231="A",13-SUM(AM231:AP231),IF(D231="B",11-SUM(AM231:AP231),IF(D231="C",7-SUM(AM231:AP231))))
&lt;0,0,
IF(D231="A",13-SUM(AM231:AP231),IF(D231="B",11-SUM(AM231:AP231),IF(D231="C",7-SUM(AM231:AP231)))))
*AD231/C231,0)
*C231
=0,0,
ROUNDUP(
IF(
IF(D231="A",13-SUM(AM231:AP231),IF(D231="B",11-SUM(AM231:AP231),IF(D231="C",7-SUM(AM231:AP231))))
&lt;0,0,
IF(D231="A",13-SUM(AM231:AP231),IF(D231="B",11-SUM(AM231:AP231),IF(D231="C",7-SUM(AM231:AP231)))))
*AD231/C231,0)
*C231)
)</f>
        <v>120</v>
      </c>
      <c r="AY231" s="4">
        <f>IF(OR(AND(Tabela1[[#This Row],[GRUPO | ITEM]]="PALHETAS",MID(Tabela1[[#This Row],[ITEM]],1,5)&lt;&gt;"YN-PC"),AND(Tabela1[[#This Row],[GRUPO | ITEM]]="PALHETAS",MID(Tabela1[[#This Row],[ITEM]],1,5)&lt;&gt;"YN-PF"))=TRUE,0,
IF(
ROUNDUP(
IF(
IF(D231="A",13-SUM(AR231:AU231),IF(D231="B",11-SUM(AR231:AU231),IF(D231="C",7-SUM(AR231:AU231))))
&lt;0,0,
IF(D231="A",13-SUM(AR231:AU231),IF(D231="B",11-SUM(AR231:AU231),IF(D231="C",7-SUM(AR231:AU231)))))
*AE231/C231,0)
*C231
=0,0,
ROUNDUP(
IF(
IF(D231="A",13-SUM(AR231:AU231),IF(D231="B",11-SUM(AR231:AU231),IF(D231="C",7-SUM(AR231:AU231))))
&lt;0,0,
IF(D231="A",13-SUM(AR231:AU231),IF(D231="B",11-SUM(AR231:AU231),IF(D231="C",7-SUM(AR231:AU231)))))
*AE231/C231,0)
*C231)
)</f>
        <v>120</v>
      </c>
      <c r="AZ2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+IFERROR(BA231*C231,0),
IFERROR(AVERAGEIF(Tabela1[[#This Row],[COMPRA PADRÃO]:[COMPRA &gt;30%]],"&gt;"&amp;0,Tabela1[[#This Row],[COMPRA PADRÃO]:[COMPRA &gt;30%]]),
0))/Tabela1[[#This Row],[U/CX]],0)*Tabela1[[#This Row],[U/CX]]</f>
        <v>120</v>
      </c>
      <c r="BA231" s="19"/>
      <c r="BB231" s="19"/>
      <c r="BC231" s="5" t="s">
        <v>1436</v>
      </c>
      <c r="BD231" s="41">
        <v>1.230188679245283</v>
      </c>
      <c r="BE231" s="42">
        <v>184.52830188679243</v>
      </c>
      <c r="BF231" s="42">
        <v>243.57735849056604</v>
      </c>
      <c r="BG231" s="42">
        <v>258</v>
      </c>
      <c r="BH231" s="43">
        <v>180</v>
      </c>
      <c r="BJ231" s="32"/>
      <c r="BK231" s="32"/>
    </row>
    <row r="232" spans="1:63" s="3" customFormat="1" x14ac:dyDescent="0.2">
      <c r="A232" s="4" t="s">
        <v>40</v>
      </c>
      <c r="B232" s="4" t="s">
        <v>738</v>
      </c>
      <c r="C232" s="4">
        <v>20</v>
      </c>
      <c r="D232" s="4" t="s">
        <v>17</v>
      </c>
      <c r="E232" s="5">
        <v>100</v>
      </c>
      <c r="F232" s="4">
        <v>135</v>
      </c>
      <c r="G232" s="4">
        <v>80</v>
      </c>
      <c r="H232" s="4">
        <v>114</v>
      </c>
      <c r="I232" s="4">
        <v>76</v>
      </c>
      <c r="J232" s="4">
        <v>105</v>
      </c>
      <c r="K232" s="4"/>
      <c r="L232" s="4">
        <v>45</v>
      </c>
      <c r="M232" s="4">
        <v>10</v>
      </c>
      <c r="N232" s="4">
        <v>60</v>
      </c>
      <c r="O232" s="4">
        <v>15</v>
      </c>
      <c r="P232" s="4">
        <v>107</v>
      </c>
      <c r="Q232" s="13">
        <v>1.2987012987012987</v>
      </c>
      <c r="R232" s="16">
        <v>1.7532467532467533</v>
      </c>
      <c r="S232" s="16">
        <v>1.0389610389610389</v>
      </c>
      <c r="T232" s="16">
        <v>1.4805194805194806</v>
      </c>
      <c r="U232" s="16">
        <v>0.98701298701298701</v>
      </c>
      <c r="V232" s="16">
        <v>1.3636363636363635</v>
      </c>
      <c r="W232" s="16">
        <v>0</v>
      </c>
      <c r="X232" s="16">
        <v>0.58441558441558439</v>
      </c>
      <c r="Y232" s="16">
        <v>0.12987012987012986</v>
      </c>
      <c r="Z232" s="16">
        <v>0.77922077922077926</v>
      </c>
      <c r="AA232" s="16">
        <v>0.19480519480519481</v>
      </c>
      <c r="AB232" s="17">
        <v>1.3896103896103895</v>
      </c>
      <c r="AC232" s="15">
        <v>104890.66</v>
      </c>
      <c r="AD232" s="14">
        <v>77</v>
      </c>
      <c r="AE232" s="14">
        <v>91.333333333333329</v>
      </c>
      <c r="AF232" s="5">
        <v>3</v>
      </c>
      <c r="AG232" s="6">
        <v>602</v>
      </c>
      <c r="AH232" s="4">
        <v>200</v>
      </c>
      <c r="AI232" s="23">
        <v>802</v>
      </c>
      <c r="AJ232" s="4">
        <v>20</v>
      </c>
      <c r="AK232" s="4">
        <v>0</v>
      </c>
      <c r="AL232" s="24">
        <v>20</v>
      </c>
      <c r="AM232" s="7">
        <v>7.8181818181818183</v>
      </c>
      <c r="AN232" s="7">
        <v>2.5974025974025974</v>
      </c>
      <c r="AO232" s="8">
        <v>0.25974025974025972</v>
      </c>
      <c r="AP232" s="9">
        <v>0</v>
      </c>
      <c r="AQ232" s="25">
        <v>10.675324675324676</v>
      </c>
      <c r="AR232" s="18">
        <v>6.5912408759124093</v>
      </c>
      <c r="AS232" s="7">
        <v>2.1897810218978102</v>
      </c>
      <c r="AT232" s="8">
        <v>0.21897810218978103</v>
      </c>
      <c r="AU232" s="9">
        <v>0</v>
      </c>
      <c r="AV232" s="10">
        <v>9.0000000000000018</v>
      </c>
      <c r="AW232" s="22">
        <f t="shared" si="3"/>
        <v>1.4257425742574259</v>
      </c>
      <c r="AX232" s="5">
        <f>IF(OR(AND(Tabela1[[#This Row],[GRUPO | ITEM]]="PALHETAS",MID(Tabela1[[#This Row],[ITEM]],1,5)&lt;&gt;"YN-PC"),AND(Tabela1[[#This Row],[GRUPO | ITEM]]="PALHETAS",MID(Tabela1[[#This Row],[ITEM]],1,5)&lt;&gt;"YN-PF"))=TRUE,0,
IF(
ROUNDUP(
IF(
IF(D232="A",13-SUM(AM232:AP232),IF(D232="B",11-SUM(AM232:AP232),IF(D232="C",7-SUM(AM232:AP232))))
&lt;0,0,
IF(D232="A",13-SUM(AM232:AP232),IF(D232="B",11-SUM(AM232:AP232),IF(D232="C",7-SUM(AM232:AP232)))))
*AD232/C232,0)
*C232
=0,0,
ROUNDUP(
IF(
IF(D232="A",13-SUM(AM232:AP232),IF(D232="B",11-SUM(AM232:AP232),IF(D232="C",7-SUM(AM232:AP232))))
&lt;0,0,
IF(D232="A",13-SUM(AM232:AP232),IF(D232="B",11-SUM(AM232:AP232),IF(D232="C",7-SUM(AM232:AP232)))))
*AD232/C232,0)
*C232)
)</f>
        <v>40</v>
      </c>
      <c r="AY232" s="4">
        <f>IF(OR(AND(Tabela1[[#This Row],[GRUPO | ITEM]]="PALHETAS",MID(Tabela1[[#This Row],[ITEM]],1,5)&lt;&gt;"YN-PC"),AND(Tabela1[[#This Row],[GRUPO | ITEM]]="PALHETAS",MID(Tabela1[[#This Row],[ITEM]],1,5)&lt;&gt;"YN-PF"))=TRUE,0,
IF(
ROUNDUP(
IF(
IF(D232="A",13-SUM(AR232:AU232),IF(D232="B",11-SUM(AR232:AU232),IF(D232="C",7-SUM(AR232:AU232))))
&lt;0,0,
IF(D232="A",13-SUM(AR232:AU232),IF(D232="B",11-SUM(AR232:AU232),IF(D232="C",7-SUM(AR232:AU232)))))
*AE232/C232,0)
*C232
=0,0,
ROUNDUP(
IF(
IF(D232="A",13-SUM(AR232:AU232),IF(D232="B",11-SUM(AR232:AU232),IF(D232="C",7-SUM(AR232:AU232))))
&lt;0,0,
IF(D232="A",13-SUM(AR232:AU232),IF(D232="B",11-SUM(AR232:AU232),IF(D232="C",7-SUM(AR232:AU232)))))
*AE232/C232,0)
*C232)
)</f>
        <v>200</v>
      </c>
      <c r="AZ2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+IFERROR(BA232*C232,0),
IFERROR(AVERAGEIF(Tabela1[[#This Row],[COMPRA PADRÃO]:[COMPRA &gt;30%]],"&gt;"&amp;0,Tabela1[[#This Row],[COMPRA PADRÃO]:[COMPRA &gt;30%]]),
0))/Tabela1[[#This Row],[U/CX]],0)*Tabela1[[#This Row],[U/CX]]</f>
        <v>120</v>
      </c>
      <c r="BA232" s="19"/>
      <c r="BB232" s="19"/>
      <c r="BC232" s="5" t="s">
        <v>1436</v>
      </c>
      <c r="BD232" s="41">
        <v>3.1962264150943396</v>
      </c>
      <c r="BE232" s="42">
        <v>479.43396226415092</v>
      </c>
      <c r="BF232" s="42">
        <v>632.85283018867926</v>
      </c>
      <c r="BG232" s="42">
        <v>822</v>
      </c>
      <c r="BH232" s="43">
        <v>300</v>
      </c>
      <c r="BJ232" s="32"/>
      <c r="BK232" s="32"/>
    </row>
    <row r="233" spans="1:63" s="3" customFormat="1" x14ac:dyDescent="0.2">
      <c r="A233" s="4" t="s">
        <v>987</v>
      </c>
      <c r="B233" s="4" t="s">
        <v>1429</v>
      </c>
      <c r="C233" s="4">
        <v>120</v>
      </c>
      <c r="D233" s="4" t="s">
        <v>83</v>
      </c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>
        <v>100</v>
      </c>
      <c r="Q233" s="13">
        <v>0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7">
        <v>1</v>
      </c>
      <c r="AC233" s="15">
        <v>2293.1999999999998</v>
      </c>
      <c r="AD233" s="14">
        <v>100</v>
      </c>
      <c r="AE233" s="14">
        <v>100</v>
      </c>
      <c r="AF233" s="5">
        <v>0</v>
      </c>
      <c r="AG233" s="6">
        <v>240</v>
      </c>
      <c r="AH233" s="4">
        <v>0</v>
      </c>
      <c r="AI233" s="23">
        <v>240</v>
      </c>
      <c r="AJ233" s="4">
        <v>360</v>
      </c>
      <c r="AK233" s="4">
        <v>0</v>
      </c>
      <c r="AL233" s="24">
        <v>360</v>
      </c>
      <c r="AM233" s="7">
        <v>2.4</v>
      </c>
      <c r="AN233" s="7">
        <v>0</v>
      </c>
      <c r="AO233" s="8">
        <v>3.6</v>
      </c>
      <c r="AP233" s="9">
        <v>0</v>
      </c>
      <c r="AQ233" s="25">
        <v>6</v>
      </c>
      <c r="AR233" s="18">
        <v>2.4</v>
      </c>
      <c r="AS233" s="7">
        <v>0</v>
      </c>
      <c r="AT233" s="8">
        <v>3.6</v>
      </c>
      <c r="AU233" s="9">
        <v>0</v>
      </c>
      <c r="AV233" s="10">
        <v>6</v>
      </c>
      <c r="AW233" s="22">
        <f t="shared" si="3"/>
        <v>1.2</v>
      </c>
      <c r="AX233" s="5">
        <f>IF(OR(AND(Tabela1[[#This Row],[GRUPO | ITEM]]="PALHETAS",MID(Tabela1[[#This Row],[ITEM]],1,5)&lt;&gt;"YN-PC"),AND(Tabela1[[#This Row],[GRUPO | ITEM]]="PALHETAS",MID(Tabela1[[#This Row],[ITEM]],1,5)&lt;&gt;"YN-PF"))=TRUE,0,
IF(
ROUNDUP(
IF(
IF(D233="A",13-SUM(AM233:AP233),IF(D233="B",11-SUM(AM233:AP233),IF(D233="C",7-SUM(AM233:AP233))))
&lt;0,0,
IF(D233="A",13-SUM(AM233:AP233),IF(D233="B",11-SUM(AM233:AP233),IF(D233="C",7-SUM(AM233:AP233)))))
*AD233/C233,0)
*C233
=0,0,
ROUNDUP(
IF(
IF(D233="A",13-SUM(AM233:AP233),IF(D233="B",11-SUM(AM233:AP233),IF(D233="C",7-SUM(AM233:AP233))))
&lt;0,0,
IF(D233="A",13-SUM(AM233:AP233),IF(D233="B",11-SUM(AM233:AP233),IF(D233="C",7-SUM(AM233:AP233)))))
*AD233/C233,0)
*C233)
)</f>
        <v>120</v>
      </c>
      <c r="AY233" s="4">
        <f>IF(OR(AND(Tabela1[[#This Row],[GRUPO | ITEM]]="PALHETAS",MID(Tabela1[[#This Row],[ITEM]],1,5)&lt;&gt;"YN-PC"),AND(Tabela1[[#This Row],[GRUPO | ITEM]]="PALHETAS",MID(Tabela1[[#This Row],[ITEM]],1,5)&lt;&gt;"YN-PF"))=TRUE,0,
IF(
ROUNDUP(
IF(
IF(D233="A",13-SUM(AR233:AU233),IF(D233="B",11-SUM(AR233:AU233),IF(D233="C",7-SUM(AR233:AU233))))
&lt;0,0,
IF(D233="A",13-SUM(AR233:AU233),IF(D233="B",11-SUM(AR233:AU233),IF(D233="C",7-SUM(AR233:AU233)))))
*AE233/C233,0)
*C233
=0,0,
ROUNDUP(
IF(
IF(D233="A",13-SUM(AR233:AU233),IF(D233="B",11-SUM(AR233:AU233),IF(D233="C",7-SUM(AR233:AU233))))
&lt;0,0,
IF(D233="A",13-SUM(AR233:AU233),IF(D233="B",11-SUM(AR233:AU233),IF(D233="C",7-SUM(AR233:AU233)))))
*AE233/C233,0)
*C233)
)</f>
        <v>120</v>
      </c>
      <c r="AZ2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+IFERROR(BA233*C233,0),
IFERROR(AVERAGEIF(Tabela1[[#This Row],[COMPRA PADRÃO]:[COMPRA &gt;30%]],"&gt;"&amp;0,Tabela1[[#This Row],[COMPRA PADRÃO]:[COMPRA &gt;30%]]),
0))/Tabela1[[#This Row],[U/CX]],0)*Tabela1[[#This Row],[U/CX]]</f>
        <v>120</v>
      </c>
      <c r="BA233" s="19"/>
      <c r="BB233" s="19"/>
      <c r="BC233" s="5" t="s">
        <v>1436</v>
      </c>
      <c r="BD233" s="41">
        <v>0.37735849056603776</v>
      </c>
      <c r="BE233" s="42">
        <v>56.603773584905667</v>
      </c>
      <c r="BF233" s="42">
        <v>24.905660377358494</v>
      </c>
      <c r="BG233" s="42">
        <v>600</v>
      </c>
      <c r="BH233" s="43">
        <v>0</v>
      </c>
      <c r="BJ233" s="32"/>
      <c r="BK233" s="32"/>
    </row>
    <row r="234" spans="1:63" s="3" customFormat="1" x14ac:dyDescent="0.2">
      <c r="A234" s="4" t="s">
        <v>987</v>
      </c>
      <c r="B234" s="4" t="s">
        <v>1130</v>
      </c>
      <c r="C234" s="4">
        <v>120</v>
      </c>
      <c r="D234" s="4" t="s">
        <v>83</v>
      </c>
      <c r="E234" s="5"/>
      <c r="F234" s="4"/>
      <c r="G234" s="4"/>
      <c r="H234" s="4"/>
      <c r="I234" s="4"/>
      <c r="J234" s="4"/>
      <c r="K234" s="4"/>
      <c r="L234" s="4"/>
      <c r="M234" s="4">
        <v>40</v>
      </c>
      <c r="N234" s="4"/>
      <c r="O234" s="4">
        <v>40</v>
      </c>
      <c r="P234" s="4">
        <v>80</v>
      </c>
      <c r="Q234" s="13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0.75</v>
      </c>
      <c r="Z234" s="16">
        <v>0</v>
      </c>
      <c r="AA234" s="16">
        <v>0.75</v>
      </c>
      <c r="AB234" s="17">
        <v>1.5</v>
      </c>
      <c r="AC234" s="15">
        <v>4615.8</v>
      </c>
      <c r="AD234" s="14">
        <v>53.333333333333336</v>
      </c>
      <c r="AE234" s="14">
        <v>53.333333333333336</v>
      </c>
      <c r="AF234" s="5">
        <v>0</v>
      </c>
      <c r="AG234" s="6">
        <v>79</v>
      </c>
      <c r="AH234" s="4">
        <v>0</v>
      </c>
      <c r="AI234" s="23">
        <v>79</v>
      </c>
      <c r="AJ234" s="4">
        <v>240</v>
      </c>
      <c r="AK234" s="4">
        <v>0</v>
      </c>
      <c r="AL234" s="24">
        <v>240</v>
      </c>
      <c r="AM234" s="7">
        <v>1.48125</v>
      </c>
      <c r="AN234" s="7">
        <v>0</v>
      </c>
      <c r="AO234" s="8">
        <v>4.5</v>
      </c>
      <c r="AP234" s="9">
        <v>0</v>
      </c>
      <c r="AQ234" s="25">
        <v>5.9812500000000002</v>
      </c>
      <c r="AR234" s="18">
        <v>1.48125</v>
      </c>
      <c r="AS234" s="7">
        <v>0</v>
      </c>
      <c r="AT234" s="8">
        <v>4.5</v>
      </c>
      <c r="AU234" s="9">
        <v>0</v>
      </c>
      <c r="AV234" s="10">
        <v>5.9812500000000002</v>
      </c>
      <c r="AW234" s="22">
        <f t="shared" si="3"/>
        <v>2.25</v>
      </c>
      <c r="AX234" s="5">
        <f>IF(OR(AND(Tabela1[[#This Row],[GRUPO | ITEM]]="PALHETAS",MID(Tabela1[[#This Row],[ITEM]],1,5)&lt;&gt;"YN-PC"),AND(Tabela1[[#This Row],[GRUPO | ITEM]]="PALHETAS",MID(Tabela1[[#This Row],[ITEM]],1,5)&lt;&gt;"YN-PF"))=TRUE,0,
IF(
ROUNDUP(
IF(
IF(D234="A",13-SUM(AM234:AP234),IF(D234="B",11-SUM(AM234:AP234),IF(D234="C",7-SUM(AM234:AP234))))
&lt;0,0,
IF(D234="A",13-SUM(AM234:AP234),IF(D234="B",11-SUM(AM234:AP234),IF(D234="C",7-SUM(AM234:AP234)))))
*AD234/C234,0)
*C234
=0,0,
ROUNDUP(
IF(
IF(D234="A",13-SUM(AM234:AP234),IF(D234="B",11-SUM(AM234:AP234),IF(D234="C",7-SUM(AM234:AP234))))
&lt;0,0,
IF(D234="A",13-SUM(AM234:AP234),IF(D234="B",11-SUM(AM234:AP234),IF(D234="C",7-SUM(AM234:AP234)))))
*AD234/C234,0)
*C234)
)</f>
        <v>120</v>
      </c>
      <c r="AY234" s="4">
        <f>IF(OR(AND(Tabela1[[#This Row],[GRUPO | ITEM]]="PALHETAS",MID(Tabela1[[#This Row],[ITEM]],1,5)&lt;&gt;"YN-PC"),AND(Tabela1[[#This Row],[GRUPO | ITEM]]="PALHETAS",MID(Tabela1[[#This Row],[ITEM]],1,5)&lt;&gt;"YN-PF"))=TRUE,0,
IF(
ROUNDUP(
IF(
IF(D234="A",13-SUM(AR234:AU234),IF(D234="B",11-SUM(AR234:AU234),IF(D234="C",7-SUM(AR234:AU234))))
&lt;0,0,
IF(D234="A",13-SUM(AR234:AU234),IF(D234="B",11-SUM(AR234:AU234),IF(D234="C",7-SUM(AR234:AU234)))))
*AE234/C234,0)
*C234
=0,0,
ROUNDUP(
IF(
IF(D234="A",13-SUM(AR234:AU234),IF(D234="B",11-SUM(AR234:AU234),IF(D234="C",7-SUM(AR234:AU234))))
&lt;0,0,
IF(D234="A",13-SUM(AR234:AU234),IF(D234="B",11-SUM(AR234:AU234),IF(D234="C",7-SUM(AR234:AU234)))))
*AE234/C234,0)
*C234)
)</f>
        <v>120</v>
      </c>
      <c r="AZ2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+IFERROR(BA234*C234,0),
IFERROR(AVERAGEIF(Tabela1[[#This Row],[COMPRA PADRÃO]:[COMPRA &gt;30%]],"&gt;"&amp;0,Tabela1[[#This Row],[COMPRA PADRÃO]:[COMPRA &gt;30%]]),
0))/Tabela1[[#This Row],[U/CX]],0)*Tabela1[[#This Row],[U/CX]]</f>
        <v>120</v>
      </c>
      <c r="BA234" s="19"/>
      <c r="BB234" s="19"/>
      <c r="BC234" s="5" t="s">
        <v>1436</v>
      </c>
      <c r="BD234" s="41">
        <v>0.60377358490566035</v>
      </c>
      <c r="BE234" s="42">
        <v>90.566037735849051</v>
      </c>
      <c r="BF234" s="42">
        <v>39.849056603773583</v>
      </c>
      <c r="BG234" s="42">
        <v>319</v>
      </c>
      <c r="BH234" s="43">
        <v>0</v>
      </c>
      <c r="BJ234" s="32"/>
      <c r="BK234" s="32"/>
    </row>
    <row r="235" spans="1:63" s="3" customFormat="1" x14ac:dyDescent="0.2">
      <c r="A235" s="4" t="s">
        <v>40</v>
      </c>
      <c r="B235" s="4" t="s">
        <v>279</v>
      </c>
      <c r="C235" s="4">
        <v>20</v>
      </c>
      <c r="D235" s="4" t="s">
        <v>83</v>
      </c>
      <c r="E235" s="5">
        <v>58</v>
      </c>
      <c r="F235" s="4">
        <v>10</v>
      </c>
      <c r="G235" s="4">
        <v>25</v>
      </c>
      <c r="H235" s="4">
        <v>25</v>
      </c>
      <c r="I235" s="4">
        <v>18</v>
      </c>
      <c r="J235" s="4"/>
      <c r="K235" s="4"/>
      <c r="L235" s="4">
        <v>15</v>
      </c>
      <c r="M235" s="4">
        <v>4</v>
      </c>
      <c r="N235" s="4"/>
      <c r="O235" s="4">
        <v>60</v>
      </c>
      <c r="P235" s="4"/>
      <c r="Q235" s="13">
        <v>2.1581395348837211</v>
      </c>
      <c r="R235" s="16">
        <v>0.37209302325581395</v>
      </c>
      <c r="S235" s="16">
        <v>0.93023255813953487</v>
      </c>
      <c r="T235" s="16">
        <v>0.93023255813953487</v>
      </c>
      <c r="U235" s="16">
        <v>0.66976744186046511</v>
      </c>
      <c r="V235" s="16">
        <v>0</v>
      </c>
      <c r="W235" s="16">
        <v>0</v>
      </c>
      <c r="X235" s="16">
        <v>0.55813953488372092</v>
      </c>
      <c r="Y235" s="16">
        <v>0.14883720930232558</v>
      </c>
      <c r="Z235" s="16">
        <v>0</v>
      </c>
      <c r="AA235" s="16">
        <v>2.2325581395348837</v>
      </c>
      <c r="AB235" s="17">
        <v>0</v>
      </c>
      <c r="AC235" s="15">
        <v>17082.72</v>
      </c>
      <c r="AD235" s="14">
        <v>26.875</v>
      </c>
      <c r="AE235" s="14">
        <v>30.142857142857142</v>
      </c>
      <c r="AF235" s="5">
        <v>1</v>
      </c>
      <c r="AG235" s="6">
        <v>120</v>
      </c>
      <c r="AH235" s="4">
        <v>0</v>
      </c>
      <c r="AI235" s="23">
        <v>120</v>
      </c>
      <c r="AJ235" s="4">
        <v>0</v>
      </c>
      <c r="AK235" s="4">
        <v>0</v>
      </c>
      <c r="AL235" s="24">
        <v>0</v>
      </c>
      <c r="AM235" s="7">
        <v>4.4651162790697674</v>
      </c>
      <c r="AN235" s="7">
        <v>0</v>
      </c>
      <c r="AO235" s="8">
        <v>0</v>
      </c>
      <c r="AP235" s="9">
        <v>0</v>
      </c>
      <c r="AQ235" s="25">
        <v>4.4651162790697674</v>
      </c>
      <c r="AR235" s="18">
        <v>3.9810426540284363</v>
      </c>
      <c r="AS235" s="7">
        <v>0</v>
      </c>
      <c r="AT235" s="8">
        <v>0</v>
      </c>
      <c r="AU235" s="9">
        <v>0</v>
      </c>
      <c r="AV235" s="10">
        <v>3.9810426540284363</v>
      </c>
      <c r="AW235" s="22">
        <f t="shared" si="3"/>
        <v>3.5076730347635454</v>
      </c>
      <c r="AX235" s="5">
        <f>IF(OR(AND(Tabela1[[#This Row],[GRUPO | ITEM]]="PALHETAS",MID(Tabela1[[#This Row],[ITEM]],1,5)&lt;&gt;"YN-PC"),AND(Tabela1[[#This Row],[GRUPO | ITEM]]="PALHETAS",MID(Tabela1[[#This Row],[ITEM]],1,5)&lt;&gt;"YN-PF"))=TRUE,0,
IF(
ROUNDUP(
IF(
IF(D235="A",13-SUM(AM235:AP235),IF(D235="B",11-SUM(AM235:AP235),IF(D235="C",7-SUM(AM235:AP235))))
&lt;0,0,
IF(D235="A",13-SUM(AM235:AP235),IF(D235="B",11-SUM(AM235:AP235),IF(D235="C",7-SUM(AM235:AP235)))))
*AD235/C235,0)
*C235
=0,0,
ROUNDUP(
IF(
IF(D235="A",13-SUM(AM235:AP235),IF(D235="B",11-SUM(AM235:AP235),IF(D235="C",7-SUM(AM235:AP235))))
&lt;0,0,
IF(D235="A",13-SUM(AM235:AP235),IF(D235="B",11-SUM(AM235:AP235),IF(D235="C",7-SUM(AM235:AP235)))))
*AD235/C235,0)
*C235)
)</f>
        <v>80</v>
      </c>
      <c r="AY235" s="4">
        <f>IF(OR(AND(Tabela1[[#This Row],[GRUPO | ITEM]]="PALHETAS",MID(Tabela1[[#This Row],[ITEM]],1,5)&lt;&gt;"YN-PC"),AND(Tabela1[[#This Row],[GRUPO | ITEM]]="PALHETAS",MID(Tabela1[[#This Row],[ITEM]],1,5)&lt;&gt;"YN-PF"))=TRUE,0,
IF(
ROUNDUP(
IF(
IF(D235="A",13-SUM(AR235:AU235),IF(D235="B",11-SUM(AR235:AU235),IF(D235="C",7-SUM(AR235:AU235))))
&lt;0,0,
IF(D235="A",13-SUM(AR235:AU235),IF(D235="B",11-SUM(AR235:AU235),IF(D235="C",7-SUM(AR235:AU235)))))
*AE235/C235,0)
*C235
=0,0,
ROUNDUP(
IF(
IF(D235="A",13-SUM(AR235:AU235),IF(D235="B",11-SUM(AR235:AU235),IF(D235="C",7-SUM(AR235:AU235))))
&lt;0,0,
IF(D235="A",13-SUM(AR235:AU235),IF(D235="B",11-SUM(AR235:AU235),IF(D235="C",7-SUM(AR235:AU235)))))
*AE235/C235,0)
*C235)
)</f>
        <v>100</v>
      </c>
      <c r="AZ2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+IFERROR(BA235*C235,0),
IFERROR(AVERAGEIF(Tabela1[[#This Row],[COMPRA PADRÃO]:[COMPRA &gt;30%]],"&gt;"&amp;0,Tabela1[[#This Row],[COMPRA PADRÃO]:[COMPRA &gt;30%]]),
0))/Tabela1[[#This Row],[U/CX]],0)*Tabela1[[#This Row],[U/CX]]</f>
        <v>100</v>
      </c>
      <c r="BA235" s="19"/>
      <c r="BB235" s="19"/>
      <c r="BC235" s="5" t="s">
        <v>1436</v>
      </c>
      <c r="BD235" s="41">
        <v>0.81132075471698117</v>
      </c>
      <c r="BE235" s="42">
        <v>121.69811320754718</v>
      </c>
      <c r="BF235" s="42">
        <v>53.547169811320757</v>
      </c>
      <c r="BG235" s="42">
        <v>120</v>
      </c>
      <c r="BH235" s="43">
        <v>60</v>
      </c>
      <c r="BJ235" s="32"/>
      <c r="BK235" s="32"/>
    </row>
    <row r="236" spans="1:63" s="3" customFormat="1" x14ac:dyDescent="0.2">
      <c r="A236" s="4" t="s">
        <v>291</v>
      </c>
      <c r="B236" s="4" t="s">
        <v>306</v>
      </c>
      <c r="C236" s="4">
        <v>50</v>
      </c>
      <c r="D236" s="4" t="s">
        <v>17</v>
      </c>
      <c r="E236" s="5">
        <v>650</v>
      </c>
      <c r="F236" s="4">
        <v>450</v>
      </c>
      <c r="G236" s="4">
        <v>375</v>
      </c>
      <c r="H236" s="4">
        <v>700</v>
      </c>
      <c r="I236" s="4">
        <v>150</v>
      </c>
      <c r="J236" s="4">
        <v>400</v>
      </c>
      <c r="K236" s="4">
        <v>50</v>
      </c>
      <c r="L236" s="4">
        <v>550</v>
      </c>
      <c r="M236" s="4">
        <v>850</v>
      </c>
      <c r="N236" s="4">
        <v>300</v>
      </c>
      <c r="O236" s="4">
        <v>350</v>
      </c>
      <c r="P236" s="4">
        <v>300</v>
      </c>
      <c r="Q236" s="13">
        <v>1.5219512195121951</v>
      </c>
      <c r="R236" s="16">
        <v>1.0536585365853659</v>
      </c>
      <c r="S236" s="16">
        <v>0.87804878048780488</v>
      </c>
      <c r="T236" s="16">
        <v>1.6390243902439026</v>
      </c>
      <c r="U236" s="16">
        <v>0.35121951219512199</v>
      </c>
      <c r="V236" s="16">
        <v>0.93658536585365859</v>
      </c>
      <c r="W236" s="16">
        <v>0.11707317073170732</v>
      </c>
      <c r="X236" s="16">
        <v>1.2878048780487805</v>
      </c>
      <c r="Y236" s="16">
        <v>1.9902439024390244</v>
      </c>
      <c r="Z236" s="16">
        <v>0.70243902439024397</v>
      </c>
      <c r="AA236" s="16">
        <v>0.81951219512195128</v>
      </c>
      <c r="AB236" s="17">
        <v>0.70243902439024397</v>
      </c>
      <c r="AC236" s="15">
        <v>61915</v>
      </c>
      <c r="AD236" s="14">
        <v>427.08333333333331</v>
      </c>
      <c r="AE236" s="14">
        <v>461.36363636363637</v>
      </c>
      <c r="AF236" s="5">
        <v>0</v>
      </c>
      <c r="AG236" s="6">
        <v>620</v>
      </c>
      <c r="AH236" s="4">
        <v>2350</v>
      </c>
      <c r="AI236" s="23">
        <v>2970</v>
      </c>
      <c r="AJ236" s="4">
        <v>1050</v>
      </c>
      <c r="AK236" s="4">
        <v>1000</v>
      </c>
      <c r="AL236" s="24">
        <v>2050</v>
      </c>
      <c r="AM236" s="7">
        <v>1.4517073170731707</v>
      </c>
      <c r="AN236" s="7">
        <v>5.5024390243902443</v>
      </c>
      <c r="AO236" s="8">
        <v>2.4585365853658536</v>
      </c>
      <c r="AP236" s="9">
        <v>2.3414634146341466</v>
      </c>
      <c r="AQ236" s="25">
        <v>11.754146341463416</v>
      </c>
      <c r="AR236" s="18">
        <v>1.3438423645320197</v>
      </c>
      <c r="AS236" s="7">
        <v>5.0935960591133007</v>
      </c>
      <c r="AT236" s="8">
        <v>2.2758620689655173</v>
      </c>
      <c r="AU236" s="9">
        <v>2.1674876847290641</v>
      </c>
      <c r="AV236" s="10">
        <v>10.880788177339902</v>
      </c>
      <c r="AW236" s="22">
        <f t="shared" si="3"/>
        <v>0.22511191643572798</v>
      </c>
      <c r="AX236" s="5">
        <f>IF(OR(AND(Tabela1[[#This Row],[GRUPO | ITEM]]="PALHETAS",MID(Tabela1[[#This Row],[ITEM]],1,5)&lt;&gt;"YN-PC"),AND(Tabela1[[#This Row],[GRUPO | ITEM]]="PALHETAS",MID(Tabela1[[#This Row],[ITEM]],1,5)&lt;&gt;"YN-PF"))=TRUE,0,
IF(
ROUNDUP(
IF(
IF(D236="A",13-SUM(AM236:AP236),IF(D236="B",11-SUM(AM236:AP236),IF(D236="C",7-SUM(AM236:AP236))))
&lt;0,0,
IF(D236="A",13-SUM(AM236:AP236),IF(D236="B",11-SUM(AM236:AP236),IF(D236="C",7-SUM(AM236:AP236)))))
*AD236/C236,0)
*C236
=0,0,
ROUNDUP(
IF(
IF(D236="A",13-SUM(AM236:AP236),IF(D236="B",11-SUM(AM236:AP236),IF(D236="C",7-SUM(AM236:AP236))))
&lt;0,0,
IF(D236="A",13-SUM(AM236:AP236),IF(D236="B",11-SUM(AM236:AP236),IF(D236="C",7-SUM(AM236:AP236)))))
*AD236/C236,0)
*C236)
)</f>
        <v>0</v>
      </c>
      <c r="AY236" s="4">
        <f>IF(OR(AND(Tabela1[[#This Row],[GRUPO | ITEM]]="PALHETAS",MID(Tabela1[[#This Row],[ITEM]],1,5)&lt;&gt;"YN-PC"),AND(Tabela1[[#This Row],[GRUPO | ITEM]]="PALHETAS",MID(Tabela1[[#This Row],[ITEM]],1,5)&lt;&gt;"YN-PF"))=TRUE,0,
IF(
ROUNDUP(
IF(
IF(D236="A",13-SUM(AR236:AU236),IF(D236="B",11-SUM(AR236:AU236),IF(D236="C",7-SUM(AR236:AU236))))
&lt;0,0,
IF(D236="A",13-SUM(AR236:AU236),IF(D236="B",11-SUM(AR236:AU236),IF(D236="C",7-SUM(AR236:AU236)))))
*AE236/C236,0)
*C236
=0,0,
ROUNDUP(
IF(
IF(D236="A",13-SUM(AR236:AU236),IF(D236="B",11-SUM(AR236:AU236),IF(D236="C",7-SUM(AR236:AU236))))
&lt;0,0,
IF(D236="A",13-SUM(AR236:AU236),IF(D236="B",11-SUM(AR236:AU236),IF(D236="C",7-SUM(AR236:AU236)))))
*AE236/C236,0)
*C236)
)</f>
        <v>100</v>
      </c>
      <c r="AZ2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+IFERROR(BA236*C236,0),
IFERROR(AVERAGEIF(Tabela1[[#This Row],[COMPRA PADRÃO]:[COMPRA &gt;30%]],"&gt;"&amp;0,Tabela1[[#This Row],[COMPRA PADRÃO]:[COMPRA &gt;30%]]),
0))/Tabela1[[#This Row],[U/CX]],0)*Tabela1[[#This Row],[U/CX]]</f>
        <v>100</v>
      </c>
      <c r="BA236" s="19"/>
      <c r="BB236" s="19"/>
      <c r="BC236" s="5" t="s">
        <v>1436</v>
      </c>
      <c r="BD236" s="41">
        <v>19.339622641509433</v>
      </c>
      <c r="BE236" s="42">
        <v>2900.9433962264147</v>
      </c>
      <c r="BF236" s="42">
        <v>3829.2452830188677</v>
      </c>
      <c r="BG236" s="42">
        <v>5020</v>
      </c>
      <c r="BH236" s="43">
        <v>1700</v>
      </c>
      <c r="BJ236" s="32"/>
      <c r="BK236" s="32"/>
    </row>
    <row r="237" spans="1:63" s="3" customFormat="1" x14ac:dyDescent="0.2">
      <c r="A237" s="4" t="s">
        <v>264</v>
      </c>
      <c r="B237" s="4" t="s">
        <v>1408</v>
      </c>
      <c r="C237" s="4">
        <v>50</v>
      </c>
      <c r="D237" s="4" t="s">
        <v>83</v>
      </c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>
        <v>69</v>
      </c>
      <c r="Q237" s="13">
        <v>0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7">
        <v>1</v>
      </c>
      <c r="AC237" s="15">
        <v>1241.95</v>
      </c>
      <c r="AD237" s="14">
        <v>69</v>
      </c>
      <c r="AE237" s="14">
        <v>69</v>
      </c>
      <c r="AF237" s="5">
        <v>0</v>
      </c>
      <c r="AG237" s="6">
        <v>431</v>
      </c>
      <c r="AH237" s="4">
        <v>0</v>
      </c>
      <c r="AI237" s="23">
        <v>431</v>
      </c>
      <c r="AJ237" s="4">
        <v>0</v>
      </c>
      <c r="AK237" s="4">
        <v>0</v>
      </c>
      <c r="AL237" s="24">
        <v>0</v>
      </c>
      <c r="AM237" s="7">
        <v>6.2463768115942031</v>
      </c>
      <c r="AN237" s="7">
        <v>0</v>
      </c>
      <c r="AO237" s="8">
        <v>0</v>
      </c>
      <c r="AP237" s="9">
        <v>0</v>
      </c>
      <c r="AQ237" s="25">
        <v>6.2463768115942031</v>
      </c>
      <c r="AR237" s="18">
        <v>6.2463768115942031</v>
      </c>
      <c r="AS237" s="7">
        <v>0</v>
      </c>
      <c r="AT237" s="8">
        <v>0</v>
      </c>
      <c r="AU237" s="9">
        <v>0</v>
      </c>
      <c r="AV237" s="10">
        <v>6.2463768115942031</v>
      </c>
      <c r="AW237" s="22">
        <f t="shared" si="3"/>
        <v>5.0724637681159424</v>
      </c>
      <c r="AX237" s="5">
        <f>IF(OR(AND(Tabela1[[#This Row],[GRUPO | ITEM]]="PALHETAS",MID(Tabela1[[#This Row],[ITEM]],1,5)&lt;&gt;"YN-PC"),AND(Tabela1[[#This Row],[GRUPO | ITEM]]="PALHETAS",MID(Tabela1[[#This Row],[ITEM]],1,5)&lt;&gt;"YN-PF"))=TRUE,0,
IF(
ROUNDUP(
IF(
IF(D237="A",13-SUM(AM237:AP237),IF(D237="B",11-SUM(AM237:AP237),IF(D237="C",7-SUM(AM237:AP237))))
&lt;0,0,
IF(D237="A",13-SUM(AM237:AP237),IF(D237="B",11-SUM(AM237:AP237),IF(D237="C",7-SUM(AM237:AP237)))))
*AD237/C237,0)
*C237
=0,0,
ROUNDUP(
IF(
IF(D237="A",13-SUM(AM237:AP237),IF(D237="B",11-SUM(AM237:AP237),IF(D237="C",7-SUM(AM237:AP237))))
&lt;0,0,
IF(D237="A",13-SUM(AM237:AP237),IF(D237="B",11-SUM(AM237:AP237),IF(D237="C",7-SUM(AM237:AP237)))))
*AD237/C237,0)
*C237)
)</f>
        <v>100</v>
      </c>
      <c r="AY237" s="4">
        <f>IF(OR(AND(Tabela1[[#This Row],[GRUPO | ITEM]]="PALHETAS",MID(Tabela1[[#This Row],[ITEM]],1,5)&lt;&gt;"YN-PC"),AND(Tabela1[[#This Row],[GRUPO | ITEM]]="PALHETAS",MID(Tabela1[[#This Row],[ITEM]],1,5)&lt;&gt;"YN-PF"))=TRUE,0,
IF(
ROUNDUP(
IF(
IF(D237="A",13-SUM(AR237:AU237),IF(D237="B",11-SUM(AR237:AU237),IF(D237="C",7-SUM(AR237:AU237))))
&lt;0,0,
IF(D237="A",13-SUM(AR237:AU237),IF(D237="B",11-SUM(AR237:AU237),IF(D237="C",7-SUM(AR237:AU237)))))
*AE237/C237,0)
*C237
=0,0,
ROUNDUP(
IF(
IF(D237="A",13-SUM(AR237:AU237),IF(D237="B",11-SUM(AR237:AU237),IF(D237="C",7-SUM(AR237:AU237))))
&lt;0,0,
IF(D237="A",13-SUM(AR237:AU237),IF(D237="B",11-SUM(AR237:AU237),IF(D237="C",7-SUM(AR237:AU237)))))
*AE237/C237,0)
*C237)
)</f>
        <v>100</v>
      </c>
      <c r="AZ2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+IFERROR(BA237*C237,0),
IFERROR(AVERAGEIF(Tabela1[[#This Row],[COMPRA PADRÃO]:[COMPRA &gt;30%]],"&gt;"&amp;0,Tabela1[[#This Row],[COMPRA PADRÃO]:[COMPRA &gt;30%]]),
0))/Tabela1[[#This Row],[U/CX]],0)*Tabela1[[#This Row],[U/CX]]</f>
        <v>350</v>
      </c>
      <c r="BA237" s="19">
        <v>5</v>
      </c>
      <c r="BB237" s="19"/>
      <c r="BC237" s="5" t="s">
        <v>1436</v>
      </c>
      <c r="BD237" s="41">
        <v>0.26037735849056604</v>
      </c>
      <c r="BE237" s="42">
        <v>39.056603773584904</v>
      </c>
      <c r="BF237" s="42">
        <v>17.184905660377357</v>
      </c>
      <c r="BG237" s="42">
        <v>431</v>
      </c>
      <c r="BH237" s="43">
        <v>0</v>
      </c>
      <c r="BJ237" s="32"/>
      <c r="BK237" s="32"/>
    </row>
    <row r="238" spans="1:63" s="3" customFormat="1" x14ac:dyDescent="0.2">
      <c r="A238" s="4" t="s">
        <v>264</v>
      </c>
      <c r="B238" s="4" t="s">
        <v>1410</v>
      </c>
      <c r="C238" s="4">
        <v>50</v>
      </c>
      <c r="D238" s="4" t="s">
        <v>83</v>
      </c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>
        <v>72</v>
      </c>
      <c r="Q238" s="13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7">
        <v>1</v>
      </c>
      <c r="AC238" s="15">
        <v>1295.08</v>
      </c>
      <c r="AD238" s="14">
        <v>72</v>
      </c>
      <c r="AE238" s="14">
        <v>72</v>
      </c>
      <c r="AF238" s="5">
        <v>0</v>
      </c>
      <c r="AG238" s="6">
        <v>428</v>
      </c>
      <c r="AH238" s="4">
        <v>0</v>
      </c>
      <c r="AI238" s="23">
        <v>428</v>
      </c>
      <c r="AJ238" s="4">
        <v>0</v>
      </c>
      <c r="AK238" s="4">
        <v>0</v>
      </c>
      <c r="AL238" s="24">
        <v>0</v>
      </c>
      <c r="AM238" s="7">
        <v>5.9444444444444446</v>
      </c>
      <c r="AN238" s="7">
        <v>0</v>
      </c>
      <c r="AO238" s="8">
        <v>0</v>
      </c>
      <c r="AP238" s="9">
        <v>0</v>
      </c>
      <c r="AQ238" s="25">
        <v>5.9444444444444446</v>
      </c>
      <c r="AR238" s="18">
        <v>5.9444444444444446</v>
      </c>
      <c r="AS238" s="7">
        <v>0</v>
      </c>
      <c r="AT238" s="8">
        <v>0</v>
      </c>
      <c r="AU238" s="9">
        <v>0</v>
      </c>
      <c r="AV238" s="10">
        <v>5.9444444444444446</v>
      </c>
      <c r="AW238" s="22">
        <f t="shared" si="3"/>
        <v>4.8611111111111107</v>
      </c>
      <c r="AX238" s="5">
        <f>IF(OR(AND(Tabela1[[#This Row],[GRUPO | ITEM]]="PALHETAS",MID(Tabela1[[#This Row],[ITEM]],1,5)&lt;&gt;"YN-PC"),AND(Tabela1[[#This Row],[GRUPO | ITEM]]="PALHETAS",MID(Tabela1[[#This Row],[ITEM]],1,5)&lt;&gt;"YN-PF"))=TRUE,0,
IF(
ROUNDUP(
IF(
IF(D238="A",13-SUM(AM238:AP238),IF(D238="B",11-SUM(AM238:AP238),IF(D238="C",7-SUM(AM238:AP238))))
&lt;0,0,
IF(D238="A",13-SUM(AM238:AP238),IF(D238="B",11-SUM(AM238:AP238),IF(D238="C",7-SUM(AM238:AP238)))))
*AD238/C238,0)
*C238
=0,0,
ROUNDUP(
IF(
IF(D238="A",13-SUM(AM238:AP238),IF(D238="B",11-SUM(AM238:AP238),IF(D238="C",7-SUM(AM238:AP238))))
&lt;0,0,
IF(D238="A",13-SUM(AM238:AP238),IF(D238="B",11-SUM(AM238:AP238),IF(D238="C",7-SUM(AM238:AP238)))))
*AD238/C238,0)
*C238)
)</f>
        <v>100</v>
      </c>
      <c r="AY238" s="4">
        <f>IF(OR(AND(Tabela1[[#This Row],[GRUPO | ITEM]]="PALHETAS",MID(Tabela1[[#This Row],[ITEM]],1,5)&lt;&gt;"YN-PC"),AND(Tabela1[[#This Row],[GRUPO | ITEM]]="PALHETAS",MID(Tabela1[[#This Row],[ITEM]],1,5)&lt;&gt;"YN-PF"))=TRUE,0,
IF(
ROUNDUP(
IF(
IF(D238="A",13-SUM(AR238:AU238),IF(D238="B",11-SUM(AR238:AU238),IF(D238="C",7-SUM(AR238:AU238))))
&lt;0,0,
IF(D238="A",13-SUM(AR238:AU238),IF(D238="B",11-SUM(AR238:AU238),IF(D238="C",7-SUM(AR238:AU238)))))
*AE238/C238,0)
*C238
=0,0,
ROUNDUP(
IF(
IF(D238="A",13-SUM(AR238:AU238),IF(D238="B",11-SUM(AR238:AU238),IF(D238="C",7-SUM(AR238:AU238))))
&lt;0,0,
IF(D238="A",13-SUM(AR238:AU238),IF(D238="B",11-SUM(AR238:AU238),IF(D238="C",7-SUM(AR238:AU238)))))
*AE238/C238,0)
*C238)
)</f>
        <v>100</v>
      </c>
      <c r="AZ2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+IFERROR(BA238*C238,0),
IFERROR(AVERAGEIF(Tabela1[[#This Row],[COMPRA PADRÃO]:[COMPRA &gt;30%]],"&gt;"&amp;0,Tabela1[[#This Row],[COMPRA PADRÃO]:[COMPRA &gt;30%]]),
0))/Tabela1[[#This Row],[U/CX]],0)*Tabela1[[#This Row],[U/CX]]</f>
        <v>350</v>
      </c>
      <c r="BA238" s="19">
        <v>5</v>
      </c>
      <c r="BB238" s="19"/>
      <c r="BC238" s="5" t="s">
        <v>1436</v>
      </c>
      <c r="BD238" s="41">
        <v>0.27169811320754716</v>
      </c>
      <c r="BE238" s="42">
        <v>40.754716981132077</v>
      </c>
      <c r="BF238" s="42">
        <v>17.932075471698113</v>
      </c>
      <c r="BG238" s="42">
        <v>428</v>
      </c>
      <c r="BH238" s="43">
        <v>0</v>
      </c>
      <c r="BJ238" s="32"/>
      <c r="BK238" s="32"/>
    </row>
    <row r="239" spans="1:63" s="3" customFormat="1" x14ac:dyDescent="0.2">
      <c r="A239" s="4" t="s">
        <v>286</v>
      </c>
      <c r="B239" s="4" t="s">
        <v>452</v>
      </c>
      <c r="C239" s="4">
        <v>50</v>
      </c>
      <c r="D239" s="4" t="s">
        <v>17</v>
      </c>
      <c r="E239" s="5"/>
      <c r="F239" s="4"/>
      <c r="G239" s="4"/>
      <c r="H239" s="4">
        <v>50</v>
      </c>
      <c r="I239" s="4"/>
      <c r="J239" s="4"/>
      <c r="K239" s="4">
        <v>50</v>
      </c>
      <c r="L239" s="4">
        <v>150</v>
      </c>
      <c r="M239" s="4"/>
      <c r="N239" s="4">
        <v>100</v>
      </c>
      <c r="O239" s="4">
        <v>50</v>
      </c>
      <c r="P239" s="4">
        <v>50</v>
      </c>
      <c r="Q239" s="13">
        <v>0</v>
      </c>
      <c r="R239" s="16">
        <v>0</v>
      </c>
      <c r="S239" s="16">
        <v>0</v>
      </c>
      <c r="T239" s="16">
        <v>0.66666666666666663</v>
      </c>
      <c r="U239" s="16">
        <v>0</v>
      </c>
      <c r="V239" s="16">
        <v>0</v>
      </c>
      <c r="W239" s="16">
        <v>0.66666666666666663</v>
      </c>
      <c r="X239" s="16">
        <v>2</v>
      </c>
      <c r="Y239" s="16">
        <v>0</v>
      </c>
      <c r="Z239" s="16">
        <v>1.3333333333333333</v>
      </c>
      <c r="AA239" s="16">
        <v>0.66666666666666663</v>
      </c>
      <c r="AB239" s="17">
        <v>0.66666666666666663</v>
      </c>
      <c r="AC239" s="15">
        <v>31107.84</v>
      </c>
      <c r="AD239" s="14">
        <v>75</v>
      </c>
      <c r="AE239" s="14">
        <v>75</v>
      </c>
      <c r="AF239" s="5">
        <v>0</v>
      </c>
      <c r="AG239" s="6">
        <v>0</v>
      </c>
      <c r="AH239" s="4">
        <v>300</v>
      </c>
      <c r="AI239" s="23">
        <v>300</v>
      </c>
      <c r="AJ239" s="4">
        <v>450</v>
      </c>
      <c r="AK239" s="4">
        <v>0</v>
      </c>
      <c r="AL239" s="24">
        <v>450</v>
      </c>
      <c r="AM239" s="7">
        <v>0</v>
      </c>
      <c r="AN239" s="7">
        <v>4</v>
      </c>
      <c r="AO239" s="8">
        <v>6</v>
      </c>
      <c r="AP239" s="9">
        <v>0</v>
      </c>
      <c r="AQ239" s="25">
        <v>10</v>
      </c>
      <c r="AR239" s="18">
        <v>0</v>
      </c>
      <c r="AS239" s="7">
        <v>4</v>
      </c>
      <c r="AT239" s="8">
        <v>6</v>
      </c>
      <c r="AU239" s="9">
        <v>0</v>
      </c>
      <c r="AV239" s="10">
        <v>10</v>
      </c>
      <c r="AW239" s="22">
        <f t="shared" si="3"/>
        <v>1.3333333333333333</v>
      </c>
      <c r="AX239" s="5">
        <f>IF(OR(AND(Tabela1[[#This Row],[GRUPO | ITEM]]="PALHETAS",MID(Tabela1[[#This Row],[ITEM]],1,5)&lt;&gt;"YN-PC"),AND(Tabela1[[#This Row],[GRUPO | ITEM]]="PALHETAS",MID(Tabela1[[#This Row],[ITEM]],1,5)&lt;&gt;"YN-PF"))=TRUE,0,
IF(
ROUNDUP(
IF(
IF(D239="A",13-SUM(AM239:AP239),IF(D239="B",11-SUM(AM239:AP239),IF(D239="C",7-SUM(AM239:AP239))))
&lt;0,0,
IF(D239="A",13-SUM(AM239:AP239),IF(D239="B",11-SUM(AM239:AP239),IF(D239="C",7-SUM(AM239:AP239)))))
*AD239/C239,0)
*C239
=0,0,
ROUNDUP(
IF(
IF(D239="A",13-SUM(AM239:AP239),IF(D239="B",11-SUM(AM239:AP239),IF(D239="C",7-SUM(AM239:AP239))))
&lt;0,0,
IF(D239="A",13-SUM(AM239:AP239),IF(D239="B",11-SUM(AM239:AP239),IF(D239="C",7-SUM(AM239:AP239)))))
*AD239/C239,0)
*C239)
)</f>
        <v>100</v>
      </c>
      <c r="AY239" s="4">
        <f>IF(OR(AND(Tabela1[[#This Row],[GRUPO | ITEM]]="PALHETAS",MID(Tabela1[[#This Row],[ITEM]],1,5)&lt;&gt;"YN-PC"),AND(Tabela1[[#This Row],[GRUPO | ITEM]]="PALHETAS",MID(Tabela1[[#This Row],[ITEM]],1,5)&lt;&gt;"YN-PF"))=TRUE,0,
IF(
ROUNDUP(
IF(
IF(D239="A",13-SUM(AR239:AU239),IF(D239="B",11-SUM(AR239:AU239),IF(D239="C",7-SUM(AR239:AU239))))
&lt;0,0,
IF(D239="A",13-SUM(AR239:AU239),IF(D239="B",11-SUM(AR239:AU239),IF(D239="C",7-SUM(AR239:AU239)))))
*AE239/C239,0)
*C239
=0,0,
ROUNDUP(
IF(
IF(D239="A",13-SUM(AR239:AU239),IF(D239="B",11-SUM(AR239:AU239),IF(D239="C",7-SUM(AR239:AU239))))
&lt;0,0,
IF(D239="A",13-SUM(AR239:AU239),IF(D239="B",11-SUM(AR239:AU239),IF(D239="C",7-SUM(AR239:AU239)))))
*AE239/C239,0)
*C239)
)</f>
        <v>100</v>
      </c>
      <c r="AZ2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+IFERROR(BA239*C239,0),
IFERROR(AVERAGEIF(Tabela1[[#This Row],[COMPRA PADRÃO]:[COMPRA &gt;30%]],"&gt;"&amp;0,Tabela1[[#This Row],[COMPRA PADRÃO]:[COMPRA &gt;30%]]),
0))/Tabela1[[#This Row],[U/CX]],0)*Tabela1[[#This Row],[U/CX]]</f>
        <v>100</v>
      </c>
      <c r="BA239" s="19"/>
      <c r="BB239" s="19"/>
      <c r="BC239" s="5" t="s">
        <v>1436</v>
      </c>
      <c r="BD239" s="41">
        <v>1.6981132075471699</v>
      </c>
      <c r="BE239" s="42">
        <v>254.71698113207549</v>
      </c>
      <c r="BF239" s="42">
        <v>336.22641509433964</v>
      </c>
      <c r="BG239" s="42">
        <v>750</v>
      </c>
      <c r="BH239" s="43">
        <v>0</v>
      </c>
      <c r="BJ239" s="32"/>
      <c r="BK239" s="32"/>
    </row>
    <row r="240" spans="1:63" s="3" customFormat="1" x14ac:dyDescent="0.2">
      <c r="A240" s="4" t="s">
        <v>120</v>
      </c>
      <c r="B240" s="4" t="s">
        <v>290</v>
      </c>
      <c r="C240" s="4">
        <v>10</v>
      </c>
      <c r="D240" s="4" t="s">
        <v>17</v>
      </c>
      <c r="E240" s="5"/>
      <c r="F240" s="4">
        <v>25</v>
      </c>
      <c r="G240" s="4"/>
      <c r="H240" s="4">
        <v>25</v>
      </c>
      <c r="I240" s="4">
        <v>30</v>
      </c>
      <c r="J240" s="4">
        <v>20</v>
      </c>
      <c r="K240" s="4">
        <v>10</v>
      </c>
      <c r="L240" s="4"/>
      <c r="M240" s="4"/>
      <c r="N240" s="4">
        <v>20</v>
      </c>
      <c r="O240" s="4">
        <v>40</v>
      </c>
      <c r="P240" s="4"/>
      <c r="Q240" s="13">
        <v>0</v>
      </c>
      <c r="R240" s="16">
        <v>1.0294117647058825</v>
      </c>
      <c r="S240" s="16">
        <v>0</v>
      </c>
      <c r="T240" s="16">
        <v>1.0294117647058825</v>
      </c>
      <c r="U240" s="16">
        <v>1.2352941176470589</v>
      </c>
      <c r="V240" s="16">
        <v>0.82352941176470595</v>
      </c>
      <c r="W240" s="16">
        <v>0.41176470588235298</v>
      </c>
      <c r="X240" s="16">
        <v>0</v>
      </c>
      <c r="Y240" s="16">
        <v>0</v>
      </c>
      <c r="Z240" s="16">
        <v>0.82352941176470595</v>
      </c>
      <c r="AA240" s="16">
        <v>1.6470588235294119</v>
      </c>
      <c r="AB240" s="17">
        <v>0</v>
      </c>
      <c r="AC240" s="15">
        <v>30996.9</v>
      </c>
      <c r="AD240" s="14">
        <v>24.285714285714285</v>
      </c>
      <c r="AE240" s="14">
        <v>24.285714285714285</v>
      </c>
      <c r="AF240" s="5">
        <v>0</v>
      </c>
      <c r="AG240" s="6">
        <v>9</v>
      </c>
      <c r="AH240" s="4">
        <v>110</v>
      </c>
      <c r="AI240" s="23">
        <v>119</v>
      </c>
      <c r="AJ240" s="4">
        <v>50</v>
      </c>
      <c r="AK240" s="4">
        <v>0</v>
      </c>
      <c r="AL240" s="24">
        <v>50</v>
      </c>
      <c r="AM240" s="7">
        <v>0.37058823529411766</v>
      </c>
      <c r="AN240" s="7">
        <v>4.5294117647058822</v>
      </c>
      <c r="AO240" s="8">
        <v>2.0588235294117649</v>
      </c>
      <c r="AP240" s="9">
        <v>0</v>
      </c>
      <c r="AQ240" s="25">
        <v>6.9588235294117649</v>
      </c>
      <c r="AR240" s="18">
        <v>0.37058823529411766</v>
      </c>
      <c r="AS240" s="7">
        <v>4.5294117647058822</v>
      </c>
      <c r="AT240" s="8">
        <v>2.0588235294117649</v>
      </c>
      <c r="AU240" s="9">
        <v>0</v>
      </c>
      <c r="AV240" s="10">
        <v>6.9588235294117649</v>
      </c>
      <c r="AW240" s="22">
        <f t="shared" si="3"/>
        <v>4.1176470588235299</v>
      </c>
      <c r="AX240" s="5">
        <f>IF(OR(AND(Tabela1[[#This Row],[GRUPO | ITEM]]="PALHETAS",MID(Tabela1[[#This Row],[ITEM]],1,5)&lt;&gt;"YN-PC"),AND(Tabela1[[#This Row],[GRUPO | ITEM]]="PALHETAS",MID(Tabela1[[#This Row],[ITEM]],1,5)&lt;&gt;"YN-PF"))=TRUE,0,
IF(
ROUNDUP(
IF(
IF(D240="A",13-SUM(AM240:AP240),IF(D240="B",11-SUM(AM240:AP240),IF(D240="C",7-SUM(AM240:AP240))))
&lt;0,0,
IF(D240="A",13-SUM(AM240:AP240),IF(D240="B",11-SUM(AM240:AP240),IF(D240="C",7-SUM(AM240:AP240)))))
*AD240/C240,0)
*C240
=0,0,
ROUNDUP(
IF(
IF(D240="A",13-SUM(AM240:AP240),IF(D240="B",11-SUM(AM240:AP240),IF(D240="C",7-SUM(AM240:AP240))))
&lt;0,0,
IF(D240="A",13-SUM(AM240:AP240),IF(D240="B",11-SUM(AM240:AP240),IF(D240="C",7-SUM(AM240:AP240)))))
*AD240/C240,0)
*C240)
)</f>
        <v>100</v>
      </c>
      <c r="AY240" s="4">
        <f>IF(OR(AND(Tabela1[[#This Row],[GRUPO | ITEM]]="PALHETAS",MID(Tabela1[[#This Row],[ITEM]],1,5)&lt;&gt;"YN-PC"),AND(Tabela1[[#This Row],[GRUPO | ITEM]]="PALHETAS",MID(Tabela1[[#This Row],[ITEM]],1,5)&lt;&gt;"YN-PF"))=TRUE,0,
IF(
ROUNDUP(
IF(
IF(D240="A",13-SUM(AR240:AU240),IF(D240="B",11-SUM(AR240:AU240),IF(D240="C",7-SUM(AR240:AU240))))
&lt;0,0,
IF(D240="A",13-SUM(AR240:AU240),IF(D240="B",11-SUM(AR240:AU240),IF(D240="C",7-SUM(AR240:AU240)))))
*AE240/C240,0)
*C240
=0,0,
ROUNDUP(
IF(
IF(D240="A",13-SUM(AR240:AU240),IF(D240="B",11-SUM(AR240:AU240),IF(D240="C",7-SUM(AR240:AU240))))
&lt;0,0,
IF(D240="A",13-SUM(AR240:AU240),IF(D240="B",11-SUM(AR240:AU240),IF(D240="C",7-SUM(AR240:AU240)))))
*AE240/C240,0)
*C240)
)</f>
        <v>100</v>
      </c>
      <c r="AZ2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+IFERROR(BA240*C240,0),
IFERROR(AVERAGEIF(Tabela1[[#This Row],[COMPRA PADRÃO]:[COMPRA &gt;30%]],"&gt;"&amp;0,Tabela1[[#This Row],[COMPRA PADRÃO]:[COMPRA &gt;30%]]),
0))/Tabela1[[#This Row],[U/CX]],0)*Tabela1[[#This Row],[U/CX]]</f>
        <v>100</v>
      </c>
      <c r="BA240" s="19"/>
      <c r="BB240" s="19"/>
      <c r="BC240" s="5" t="s">
        <v>1436</v>
      </c>
      <c r="BD240" s="41">
        <v>0.64150943396226412</v>
      </c>
      <c r="BE240" s="42">
        <v>96.226415094339615</v>
      </c>
      <c r="BF240" s="42">
        <v>127.01886792452829</v>
      </c>
      <c r="BG240" s="42">
        <v>169</v>
      </c>
      <c r="BH240" s="43">
        <v>50</v>
      </c>
      <c r="BJ240" s="32"/>
      <c r="BK240" s="32"/>
    </row>
    <row r="241" spans="1:63" s="3" customFormat="1" x14ac:dyDescent="0.2">
      <c r="A241" s="4" t="s">
        <v>35</v>
      </c>
      <c r="B241" s="4" t="s">
        <v>515</v>
      </c>
      <c r="C241" s="4">
        <v>100</v>
      </c>
      <c r="D241" s="4" t="s">
        <v>83</v>
      </c>
      <c r="E241" s="5"/>
      <c r="F241" s="4"/>
      <c r="G241" s="4">
        <v>8</v>
      </c>
      <c r="H241" s="4">
        <v>4</v>
      </c>
      <c r="I241" s="4">
        <v>5</v>
      </c>
      <c r="J241" s="4">
        <v>1</v>
      </c>
      <c r="K241" s="4"/>
      <c r="L241" s="4"/>
      <c r="M241" s="4">
        <v>25</v>
      </c>
      <c r="N241" s="4"/>
      <c r="O241" s="4">
        <v>4</v>
      </c>
      <c r="P241" s="4"/>
      <c r="Q241" s="13">
        <v>0</v>
      </c>
      <c r="R241" s="16">
        <v>0</v>
      </c>
      <c r="S241" s="16">
        <v>1.021276595744681</v>
      </c>
      <c r="T241" s="16">
        <v>0.5106382978723405</v>
      </c>
      <c r="U241" s="16">
        <v>0.63829787234042556</v>
      </c>
      <c r="V241" s="16">
        <v>0.12765957446808512</v>
      </c>
      <c r="W241" s="16">
        <v>0</v>
      </c>
      <c r="X241" s="16">
        <v>0</v>
      </c>
      <c r="Y241" s="16">
        <v>3.1914893617021276</v>
      </c>
      <c r="Z241" s="16">
        <v>0</v>
      </c>
      <c r="AA241" s="16">
        <v>0.5106382978723405</v>
      </c>
      <c r="AB241" s="17">
        <v>0</v>
      </c>
      <c r="AC241" s="15">
        <v>5912.28</v>
      </c>
      <c r="AD241" s="14">
        <v>7.833333333333333</v>
      </c>
      <c r="AE241" s="14">
        <v>9.1999999999999993</v>
      </c>
      <c r="AF241" s="5">
        <v>10</v>
      </c>
      <c r="AG241" s="6">
        <v>10</v>
      </c>
      <c r="AH241" s="4">
        <v>0</v>
      </c>
      <c r="AI241" s="23">
        <v>10</v>
      </c>
      <c r="AJ241" s="4">
        <v>0</v>
      </c>
      <c r="AK241" s="4">
        <v>0</v>
      </c>
      <c r="AL241" s="24">
        <v>0</v>
      </c>
      <c r="AM241" s="7">
        <v>1.2765957446808511</v>
      </c>
      <c r="AN241" s="7">
        <v>0</v>
      </c>
      <c r="AO241" s="8">
        <v>0</v>
      </c>
      <c r="AP241" s="9">
        <v>0</v>
      </c>
      <c r="AQ241" s="25">
        <v>1.2765957446808511</v>
      </c>
      <c r="AR241" s="18">
        <v>1.0869565217391306</v>
      </c>
      <c r="AS241" s="7">
        <v>0</v>
      </c>
      <c r="AT241" s="8">
        <v>0</v>
      </c>
      <c r="AU241" s="9">
        <v>0</v>
      </c>
      <c r="AV241" s="10">
        <v>1.0869565217391306</v>
      </c>
      <c r="AW241" s="22">
        <f t="shared" si="3"/>
        <v>11.741682974559689</v>
      </c>
      <c r="AX241" s="5">
        <f>IF(OR(AND(Tabela1[[#This Row],[GRUPO | ITEM]]="PALHETAS",MID(Tabela1[[#This Row],[ITEM]],1,5)&lt;&gt;"YN-PC"),AND(Tabela1[[#This Row],[GRUPO | ITEM]]="PALHETAS",MID(Tabela1[[#This Row],[ITEM]],1,5)&lt;&gt;"YN-PF"))=TRUE,0,
IF(
ROUNDUP(
IF(
IF(D241="A",13-SUM(AM241:AP241),IF(D241="B",11-SUM(AM241:AP241),IF(D241="C",7-SUM(AM241:AP241))))
&lt;0,0,
IF(D241="A",13-SUM(AM241:AP241),IF(D241="B",11-SUM(AM241:AP241),IF(D241="C",7-SUM(AM241:AP241)))))
*AD241/C241,0)
*C241
=0,0,
ROUNDUP(
IF(
IF(D241="A",13-SUM(AM241:AP241),IF(D241="B",11-SUM(AM241:AP241),IF(D241="C",7-SUM(AM241:AP241))))
&lt;0,0,
IF(D241="A",13-SUM(AM241:AP241),IF(D241="B",11-SUM(AM241:AP241),IF(D241="C",7-SUM(AM241:AP241)))))
*AD241/C241,0)
*C241)
)</f>
        <v>100</v>
      </c>
      <c r="AY241" s="4">
        <f>IF(OR(AND(Tabela1[[#This Row],[GRUPO | ITEM]]="PALHETAS",MID(Tabela1[[#This Row],[ITEM]],1,5)&lt;&gt;"YN-PC"),AND(Tabela1[[#This Row],[GRUPO | ITEM]]="PALHETAS",MID(Tabela1[[#This Row],[ITEM]],1,5)&lt;&gt;"YN-PF"))=TRUE,0,
IF(
ROUNDUP(
IF(
IF(D241="A",13-SUM(AR241:AU241),IF(D241="B",11-SUM(AR241:AU241),IF(D241="C",7-SUM(AR241:AU241))))
&lt;0,0,
IF(D241="A",13-SUM(AR241:AU241),IF(D241="B",11-SUM(AR241:AU241),IF(D241="C",7-SUM(AR241:AU241)))))
*AE241/C241,0)
*C241
=0,0,
ROUNDUP(
IF(
IF(D241="A",13-SUM(AR241:AU241),IF(D241="B",11-SUM(AR241:AU241),IF(D241="C",7-SUM(AR241:AU241))))
&lt;0,0,
IF(D241="A",13-SUM(AR241:AU241),IF(D241="B",11-SUM(AR241:AU241),IF(D241="C",7-SUM(AR241:AU241)))))
*AE241/C241,0)
*C241)
)</f>
        <v>100</v>
      </c>
      <c r="AZ2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+IFERROR(BA241*C241,0),
IFERROR(AVERAGEIF(Tabela1[[#This Row],[COMPRA PADRÃO]:[COMPRA &gt;30%]],"&gt;"&amp;0,Tabela1[[#This Row],[COMPRA PADRÃO]:[COMPRA &gt;30%]]),
0))/Tabela1[[#This Row],[U/CX]],0)*Tabela1[[#This Row],[U/CX]]</f>
        <v>100</v>
      </c>
      <c r="BA241" s="19"/>
      <c r="BB241" s="19"/>
      <c r="BC241" s="5" t="s">
        <v>1436</v>
      </c>
      <c r="BD241" s="41">
        <v>0.17735849056603772</v>
      </c>
      <c r="BE241" s="42">
        <v>26.60377358490566</v>
      </c>
      <c r="BF241" s="42">
        <v>11.705660377358489</v>
      </c>
      <c r="BG241" s="42">
        <v>10</v>
      </c>
      <c r="BH241" s="43">
        <v>0</v>
      </c>
      <c r="BJ241" s="32"/>
      <c r="BK241" s="32"/>
    </row>
    <row r="242" spans="1:63" s="3" customFormat="1" x14ac:dyDescent="0.2">
      <c r="A242" s="4" t="s">
        <v>35</v>
      </c>
      <c r="B242" s="4" t="s">
        <v>586</v>
      </c>
      <c r="C242" s="4">
        <v>100</v>
      </c>
      <c r="D242" s="4" t="s">
        <v>83</v>
      </c>
      <c r="E242" s="5">
        <v>94</v>
      </c>
      <c r="F242" s="4">
        <v>40</v>
      </c>
      <c r="G242" s="4">
        <v>9</v>
      </c>
      <c r="H242" s="4"/>
      <c r="I242" s="4"/>
      <c r="J242" s="4"/>
      <c r="K242" s="4"/>
      <c r="L242" s="4">
        <v>22</v>
      </c>
      <c r="M242" s="4">
        <v>105</v>
      </c>
      <c r="N242" s="4">
        <v>170</v>
      </c>
      <c r="O242" s="4"/>
      <c r="P242" s="4">
        <v>50</v>
      </c>
      <c r="Q242" s="13">
        <v>1.3428571428571427</v>
      </c>
      <c r="R242" s="16">
        <v>0.5714285714285714</v>
      </c>
      <c r="S242" s="16">
        <v>0.12857142857142856</v>
      </c>
      <c r="T242" s="16">
        <v>0</v>
      </c>
      <c r="U242" s="16">
        <v>0</v>
      </c>
      <c r="V242" s="16">
        <v>0</v>
      </c>
      <c r="W242" s="16">
        <v>0</v>
      </c>
      <c r="X242" s="16">
        <v>0.31428571428571428</v>
      </c>
      <c r="Y242" s="16">
        <v>1.5</v>
      </c>
      <c r="Z242" s="16">
        <v>2.4285714285714284</v>
      </c>
      <c r="AA242" s="16">
        <v>0</v>
      </c>
      <c r="AB242" s="17">
        <v>0.7142857142857143</v>
      </c>
      <c r="AC242" s="15">
        <v>7529.53</v>
      </c>
      <c r="AD242" s="14">
        <v>70</v>
      </c>
      <c r="AE242" s="14">
        <v>80.166666666666671</v>
      </c>
      <c r="AF242" s="5">
        <v>0</v>
      </c>
      <c r="AG242" s="6">
        <v>253</v>
      </c>
      <c r="AH242" s="4">
        <v>0</v>
      </c>
      <c r="AI242" s="23">
        <v>253</v>
      </c>
      <c r="AJ242" s="4">
        <v>0</v>
      </c>
      <c r="AK242" s="4">
        <v>300</v>
      </c>
      <c r="AL242" s="24">
        <v>300</v>
      </c>
      <c r="AM242" s="7">
        <v>3.6142857142857143</v>
      </c>
      <c r="AN242" s="7">
        <v>0</v>
      </c>
      <c r="AO242" s="8">
        <v>0</v>
      </c>
      <c r="AP242" s="9">
        <v>4.2857142857142856</v>
      </c>
      <c r="AQ242" s="25">
        <v>7.9</v>
      </c>
      <c r="AR242" s="18">
        <v>3.1559251559251558</v>
      </c>
      <c r="AS242" s="7">
        <v>0</v>
      </c>
      <c r="AT242" s="8">
        <v>0</v>
      </c>
      <c r="AU242" s="9">
        <v>3.742203742203742</v>
      </c>
      <c r="AV242" s="10">
        <v>6.8981288981288973</v>
      </c>
      <c r="AW242" s="22">
        <f t="shared" si="3"/>
        <v>1.3318534961154271</v>
      </c>
      <c r="AX242" s="5">
        <f>IF(OR(AND(Tabela1[[#This Row],[GRUPO | ITEM]]="PALHETAS",MID(Tabela1[[#This Row],[ITEM]],1,5)&lt;&gt;"YN-PC"),AND(Tabela1[[#This Row],[GRUPO | ITEM]]="PALHETAS",MID(Tabela1[[#This Row],[ITEM]],1,5)&lt;&gt;"YN-PF"))=TRUE,0,
IF(
ROUNDUP(
IF(
IF(D242="A",13-SUM(AM242:AP242),IF(D242="B",11-SUM(AM242:AP242),IF(D242="C",7-SUM(AM242:AP242))))
&lt;0,0,
IF(D242="A",13-SUM(AM242:AP242),IF(D242="B",11-SUM(AM242:AP242),IF(D242="C",7-SUM(AM242:AP242)))))
*AD242/C242,0)
*C242
=0,0,
ROUNDUP(
IF(
IF(D242="A",13-SUM(AM242:AP242),IF(D242="B",11-SUM(AM242:AP242),IF(D242="C",7-SUM(AM242:AP242))))
&lt;0,0,
IF(D242="A",13-SUM(AM242:AP242),IF(D242="B",11-SUM(AM242:AP242),IF(D242="C",7-SUM(AM242:AP242)))))
*AD242/C242,0)
*C242)
)</f>
        <v>0</v>
      </c>
      <c r="AY242" s="4">
        <f>IF(OR(AND(Tabela1[[#This Row],[GRUPO | ITEM]]="PALHETAS",MID(Tabela1[[#This Row],[ITEM]],1,5)&lt;&gt;"YN-PC"),AND(Tabela1[[#This Row],[GRUPO | ITEM]]="PALHETAS",MID(Tabela1[[#This Row],[ITEM]],1,5)&lt;&gt;"YN-PF"))=TRUE,0,
IF(
ROUNDUP(
IF(
IF(D242="A",13-SUM(AR242:AU242),IF(D242="B",11-SUM(AR242:AU242),IF(D242="C",7-SUM(AR242:AU242))))
&lt;0,0,
IF(D242="A",13-SUM(AR242:AU242),IF(D242="B",11-SUM(AR242:AU242),IF(D242="C",7-SUM(AR242:AU242)))))
*AE242/C242,0)
*C242
=0,0,
ROUNDUP(
IF(
IF(D242="A",13-SUM(AR242:AU242),IF(D242="B",11-SUM(AR242:AU242),IF(D242="C",7-SUM(AR242:AU242))))
&lt;0,0,
IF(D242="A",13-SUM(AR242:AU242),IF(D242="B",11-SUM(AR242:AU242),IF(D242="C",7-SUM(AR242:AU242)))))
*AE242/C242,0)
*C242)
)</f>
        <v>100</v>
      </c>
      <c r="AZ2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+IFERROR(BA242*C242,0),
IFERROR(AVERAGEIF(Tabela1[[#This Row],[COMPRA PADRÃO]:[COMPRA &gt;30%]],"&gt;"&amp;0,Tabela1[[#This Row],[COMPRA PADRÃO]:[COMPRA &gt;30%]]),
0))/Tabela1[[#This Row],[U/CX]],0)*Tabela1[[#This Row],[U/CX]]</f>
        <v>100</v>
      </c>
      <c r="BA242" s="19"/>
      <c r="BB242" s="19"/>
      <c r="BC242" s="5" t="s">
        <v>1436</v>
      </c>
      <c r="BD242" s="41">
        <v>1.8490566037735849</v>
      </c>
      <c r="BE242" s="42">
        <v>277.35849056603774</v>
      </c>
      <c r="BF242" s="42">
        <v>122.0377358490566</v>
      </c>
      <c r="BG242" s="42">
        <v>553</v>
      </c>
      <c r="BH242" s="43">
        <v>0</v>
      </c>
      <c r="BJ242" s="32"/>
      <c r="BK242" s="32"/>
    </row>
    <row r="243" spans="1:63" s="3" customFormat="1" x14ac:dyDescent="0.2">
      <c r="A243" s="4" t="s">
        <v>35</v>
      </c>
      <c r="B243" s="4" t="s">
        <v>1090</v>
      </c>
      <c r="C243" s="4">
        <v>50</v>
      </c>
      <c r="D243" s="4" t="s">
        <v>83</v>
      </c>
      <c r="E243" s="5"/>
      <c r="F243" s="4"/>
      <c r="G243" s="4"/>
      <c r="H243" s="4"/>
      <c r="I243" s="4"/>
      <c r="J243" s="4"/>
      <c r="K243" s="4"/>
      <c r="L243" s="4"/>
      <c r="M243" s="4">
        <v>22</v>
      </c>
      <c r="N243" s="4">
        <v>5</v>
      </c>
      <c r="O243" s="4">
        <v>12</v>
      </c>
      <c r="P243" s="4">
        <v>4</v>
      </c>
      <c r="Q243" s="13">
        <v>0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2.0465116279069768</v>
      </c>
      <c r="Z243" s="16">
        <v>0.46511627906976744</v>
      </c>
      <c r="AA243" s="16">
        <v>1.1162790697674418</v>
      </c>
      <c r="AB243" s="17">
        <v>0.37209302325581395</v>
      </c>
      <c r="AC243" s="15">
        <v>7453.79</v>
      </c>
      <c r="AD243" s="14">
        <v>10.75</v>
      </c>
      <c r="AE243" s="14">
        <v>10.75</v>
      </c>
      <c r="AF243" s="5">
        <v>0</v>
      </c>
      <c r="AG243" s="6">
        <v>7</v>
      </c>
      <c r="AH243" s="4">
        <v>0</v>
      </c>
      <c r="AI243" s="23">
        <v>7</v>
      </c>
      <c r="AJ243" s="4">
        <v>0</v>
      </c>
      <c r="AK243" s="4">
        <v>0</v>
      </c>
      <c r="AL243" s="24">
        <v>0</v>
      </c>
      <c r="AM243" s="7">
        <v>0.65116279069767447</v>
      </c>
      <c r="AN243" s="7">
        <v>0</v>
      </c>
      <c r="AO243" s="8">
        <v>0</v>
      </c>
      <c r="AP243" s="9">
        <v>0</v>
      </c>
      <c r="AQ243" s="25">
        <v>0.65116279069767447</v>
      </c>
      <c r="AR243" s="18">
        <v>0.65116279069767447</v>
      </c>
      <c r="AS243" s="7">
        <v>0</v>
      </c>
      <c r="AT243" s="8">
        <v>0</v>
      </c>
      <c r="AU243" s="9">
        <v>0</v>
      </c>
      <c r="AV243" s="10">
        <v>0.65116279069767447</v>
      </c>
      <c r="AW243" s="22">
        <f t="shared" si="3"/>
        <v>9.3023255813953494</v>
      </c>
      <c r="AX243" s="5">
        <f>IF(OR(AND(Tabela1[[#This Row],[GRUPO | ITEM]]="PALHETAS",MID(Tabela1[[#This Row],[ITEM]],1,5)&lt;&gt;"YN-PC"),AND(Tabela1[[#This Row],[GRUPO | ITEM]]="PALHETAS",MID(Tabela1[[#This Row],[ITEM]],1,5)&lt;&gt;"YN-PF"))=TRUE,0,
IF(
ROUNDUP(
IF(
IF(D243="A",13-SUM(AM243:AP243),IF(D243="B",11-SUM(AM243:AP243),IF(D243="C",7-SUM(AM243:AP243))))
&lt;0,0,
IF(D243="A",13-SUM(AM243:AP243),IF(D243="B",11-SUM(AM243:AP243),IF(D243="C",7-SUM(AM243:AP243)))))
*AD243/C243,0)
*C243
=0,0,
ROUNDUP(
IF(
IF(D243="A",13-SUM(AM243:AP243),IF(D243="B",11-SUM(AM243:AP243),IF(D243="C",7-SUM(AM243:AP243))))
&lt;0,0,
IF(D243="A",13-SUM(AM243:AP243),IF(D243="B",11-SUM(AM243:AP243),IF(D243="C",7-SUM(AM243:AP243)))))
*AD243/C243,0)
*C243)
)</f>
        <v>100</v>
      </c>
      <c r="AY243" s="4">
        <f>IF(OR(AND(Tabela1[[#This Row],[GRUPO | ITEM]]="PALHETAS",MID(Tabela1[[#This Row],[ITEM]],1,5)&lt;&gt;"YN-PC"),AND(Tabela1[[#This Row],[GRUPO | ITEM]]="PALHETAS",MID(Tabela1[[#This Row],[ITEM]],1,5)&lt;&gt;"YN-PF"))=TRUE,0,
IF(
ROUNDUP(
IF(
IF(D243="A",13-SUM(AR243:AU243),IF(D243="B",11-SUM(AR243:AU243),IF(D243="C",7-SUM(AR243:AU243))))
&lt;0,0,
IF(D243="A",13-SUM(AR243:AU243),IF(D243="B",11-SUM(AR243:AU243),IF(D243="C",7-SUM(AR243:AU243)))))
*AE243/C243,0)
*C243
=0,0,
ROUNDUP(
IF(
IF(D243="A",13-SUM(AR243:AU243),IF(D243="B",11-SUM(AR243:AU243),IF(D243="C",7-SUM(AR243:AU243))))
&lt;0,0,
IF(D243="A",13-SUM(AR243:AU243),IF(D243="B",11-SUM(AR243:AU243),IF(D243="C",7-SUM(AR243:AU243)))))
*AE243/C243,0)
*C243)
)</f>
        <v>100</v>
      </c>
      <c r="AZ2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+IFERROR(BA243*C243,0),
IFERROR(AVERAGEIF(Tabela1[[#This Row],[COMPRA PADRÃO]:[COMPRA &gt;30%]],"&gt;"&amp;0,Tabela1[[#This Row],[COMPRA PADRÃO]:[COMPRA &gt;30%]]),
0))/Tabela1[[#This Row],[U/CX]],0)*Tabela1[[#This Row],[U/CX]]</f>
        <v>100</v>
      </c>
      <c r="BA243" s="19"/>
      <c r="BB243" s="19"/>
      <c r="BC243" s="5" t="s">
        <v>1436</v>
      </c>
      <c r="BD243" s="41">
        <v>0.16226415094339622</v>
      </c>
      <c r="BE243" s="42">
        <v>24.339622641509433</v>
      </c>
      <c r="BF243" s="42">
        <v>10.70943396226415</v>
      </c>
      <c r="BG243" s="42">
        <v>7</v>
      </c>
      <c r="BH243" s="43">
        <v>50</v>
      </c>
      <c r="BJ243" s="32"/>
      <c r="BK243" s="32"/>
    </row>
    <row r="244" spans="1:63" s="3" customFormat="1" x14ac:dyDescent="0.2">
      <c r="A244" s="4" t="s">
        <v>35</v>
      </c>
      <c r="B244" s="4" t="s">
        <v>1177</v>
      </c>
      <c r="C244" s="4">
        <v>100</v>
      </c>
      <c r="D244" s="4" t="s">
        <v>83</v>
      </c>
      <c r="E244" s="5"/>
      <c r="F244" s="4"/>
      <c r="G244" s="4"/>
      <c r="H244" s="4"/>
      <c r="I244" s="4"/>
      <c r="J244" s="4"/>
      <c r="K244" s="4"/>
      <c r="L244" s="4"/>
      <c r="M244" s="4">
        <v>5</v>
      </c>
      <c r="N244" s="4">
        <v>14</v>
      </c>
      <c r="O244" s="4">
        <v>20</v>
      </c>
      <c r="P244" s="4">
        <v>5</v>
      </c>
      <c r="Q244" s="13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0.45454545454545453</v>
      </c>
      <c r="Z244" s="16">
        <v>1.2727272727272727</v>
      </c>
      <c r="AA244" s="16">
        <v>1.8181818181818181</v>
      </c>
      <c r="AB244" s="17">
        <v>0.45454545454545453</v>
      </c>
      <c r="AC244" s="15">
        <v>2726.86</v>
      </c>
      <c r="AD244" s="14">
        <v>11</v>
      </c>
      <c r="AE244" s="14">
        <v>11</v>
      </c>
      <c r="AF244" s="5">
        <v>0</v>
      </c>
      <c r="AG244" s="6">
        <v>56</v>
      </c>
      <c r="AH244" s="4">
        <v>0</v>
      </c>
      <c r="AI244" s="23">
        <v>56</v>
      </c>
      <c r="AJ244" s="4">
        <v>0</v>
      </c>
      <c r="AK244" s="4">
        <v>0</v>
      </c>
      <c r="AL244" s="24">
        <v>0</v>
      </c>
      <c r="AM244" s="7">
        <v>5.0909090909090908</v>
      </c>
      <c r="AN244" s="7">
        <v>0</v>
      </c>
      <c r="AO244" s="8">
        <v>0</v>
      </c>
      <c r="AP244" s="9">
        <v>0</v>
      </c>
      <c r="AQ244" s="25">
        <v>5.0909090909090908</v>
      </c>
      <c r="AR244" s="18">
        <v>5.0909090909090908</v>
      </c>
      <c r="AS244" s="7">
        <v>0</v>
      </c>
      <c r="AT244" s="8">
        <v>0</v>
      </c>
      <c r="AU244" s="9">
        <v>0</v>
      </c>
      <c r="AV244" s="10">
        <v>5.0909090909090908</v>
      </c>
      <c r="AW244" s="22">
        <f t="shared" si="3"/>
        <v>9.0909090909090917</v>
      </c>
      <c r="AX244" s="5">
        <f>IF(OR(AND(Tabela1[[#This Row],[GRUPO | ITEM]]="PALHETAS",MID(Tabela1[[#This Row],[ITEM]],1,5)&lt;&gt;"YN-PC"),AND(Tabela1[[#This Row],[GRUPO | ITEM]]="PALHETAS",MID(Tabela1[[#This Row],[ITEM]],1,5)&lt;&gt;"YN-PF"))=TRUE,0,
IF(
ROUNDUP(
IF(
IF(D244="A",13-SUM(AM244:AP244),IF(D244="B",11-SUM(AM244:AP244),IF(D244="C",7-SUM(AM244:AP244))))
&lt;0,0,
IF(D244="A",13-SUM(AM244:AP244),IF(D244="B",11-SUM(AM244:AP244),IF(D244="C",7-SUM(AM244:AP244)))))
*AD244/C244,0)
*C244
=0,0,
ROUNDUP(
IF(
IF(D244="A",13-SUM(AM244:AP244),IF(D244="B",11-SUM(AM244:AP244),IF(D244="C",7-SUM(AM244:AP244))))
&lt;0,0,
IF(D244="A",13-SUM(AM244:AP244),IF(D244="B",11-SUM(AM244:AP244),IF(D244="C",7-SUM(AM244:AP244)))))
*AD244/C244,0)
*C244)
)</f>
        <v>100</v>
      </c>
      <c r="AY244" s="4">
        <f>IF(OR(AND(Tabela1[[#This Row],[GRUPO | ITEM]]="PALHETAS",MID(Tabela1[[#This Row],[ITEM]],1,5)&lt;&gt;"YN-PC"),AND(Tabela1[[#This Row],[GRUPO | ITEM]]="PALHETAS",MID(Tabela1[[#This Row],[ITEM]],1,5)&lt;&gt;"YN-PF"))=TRUE,0,
IF(
ROUNDUP(
IF(
IF(D244="A",13-SUM(AR244:AU244),IF(D244="B",11-SUM(AR244:AU244),IF(D244="C",7-SUM(AR244:AU244))))
&lt;0,0,
IF(D244="A",13-SUM(AR244:AU244),IF(D244="B",11-SUM(AR244:AU244),IF(D244="C",7-SUM(AR244:AU244)))))
*AE244/C244,0)
*C244
=0,0,
ROUNDUP(
IF(
IF(D244="A",13-SUM(AR244:AU244),IF(D244="B",11-SUM(AR244:AU244),IF(D244="C",7-SUM(AR244:AU244))))
&lt;0,0,
IF(D244="A",13-SUM(AR244:AU244),IF(D244="B",11-SUM(AR244:AU244),IF(D244="C",7-SUM(AR244:AU244)))))
*AE244/C244,0)
*C244)
)</f>
        <v>100</v>
      </c>
      <c r="AZ2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+IFERROR(BA244*C244,0),
IFERROR(AVERAGEIF(Tabela1[[#This Row],[COMPRA PADRÃO]:[COMPRA &gt;30%]],"&gt;"&amp;0,Tabela1[[#This Row],[COMPRA PADRÃO]:[COMPRA &gt;30%]]),
0))/Tabela1[[#This Row],[U/CX]],0)*Tabela1[[#This Row],[U/CX]]</f>
        <v>100</v>
      </c>
      <c r="BA244" s="19"/>
      <c r="BB244" s="19"/>
      <c r="BC244" s="5" t="s">
        <v>1436</v>
      </c>
      <c r="BD244" s="41">
        <v>0.16603773584905659</v>
      </c>
      <c r="BE244" s="42">
        <v>24.90566037735849</v>
      </c>
      <c r="BF244" s="42">
        <v>10.958490566037735</v>
      </c>
      <c r="BG244" s="42">
        <v>56</v>
      </c>
      <c r="BH244" s="43">
        <v>0</v>
      </c>
      <c r="BJ244" s="32"/>
      <c r="BK244" s="32"/>
    </row>
    <row r="245" spans="1:63" s="3" customFormat="1" x14ac:dyDescent="0.2">
      <c r="A245" s="4" t="s">
        <v>35</v>
      </c>
      <c r="B245" s="4" t="s">
        <v>1179</v>
      </c>
      <c r="C245" s="4">
        <v>100</v>
      </c>
      <c r="D245" s="4" t="s">
        <v>83</v>
      </c>
      <c r="E245" s="5"/>
      <c r="F245" s="4"/>
      <c r="G245" s="4"/>
      <c r="H245" s="4"/>
      <c r="I245" s="4"/>
      <c r="J245" s="4"/>
      <c r="K245" s="4"/>
      <c r="L245" s="4"/>
      <c r="M245" s="4"/>
      <c r="N245" s="4">
        <v>21</v>
      </c>
      <c r="O245" s="4">
        <v>10</v>
      </c>
      <c r="P245" s="4">
        <v>19</v>
      </c>
      <c r="Q245" s="13">
        <v>0</v>
      </c>
      <c r="R245" s="16">
        <v>0</v>
      </c>
      <c r="S245" s="16">
        <v>0</v>
      </c>
      <c r="T245" s="16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1.26</v>
      </c>
      <c r="AA245" s="16">
        <v>0.6</v>
      </c>
      <c r="AB245" s="17">
        <v>1.1399999999999999</v>
      </c>
      <c r="AC245" s="15">
        <v>2645.32</v>
      </c>
      <c r="AD245" s="14">
        <v>16.666666666666668</v>
      </c>
      <c r="AE245" s="14">
        <v>16.666666666666668</v>
      </c>
      <c r="AF245" s="5">
        <v>0</v>
      </c>
      <c r="AG245" s="6">
        <v>50</v>
      </c>
      <c r="AH245" s="4">
        <v>0</v>
      </c>
      <c r="AI245" s="23">
        <v>50</v>
      </c>
      <c r="AJ245" s="4">
        <v>0</v>
      </c>
      <c r="AK245" s="4">
        <v>0</v>
      </c>
      <c r="AL245" s="24">
        <v>0</v>
      </c>
      <c r="AM245" s="7">
        <v>3</v>
      </c>
      <c r="AN245" s="7">
        <v>0</v>
      </c>
      <c r="AO245" s="8">
        <v>0</v>
      </c>
      <c r="AP245" s="9">
        <v>0</v>
      </c>
      <c r="AQ245" s="25">
        <v>3</v>
      </c>
      <c r="AR245" s="18">
        <v>3</v>
      </c>
      <c r="AS245" s="7">
        <v>0</v>
      </c>
      <c r="AT245" s="8">
        <v>0</v>
      </c>
      <c r="AU245" s="9">
        <v>0</v>
      </c>
      <c r="AV245" s="10">
        <v>3</v>
      </c>
      <c r="AW245" s="22">
        <f t="shared" si="3"/>
        <v>6</v>
      </c>
      <c r="AX245" s="5">
        <f>IF(OR(AND(Tabela1[[#This Row],[GRUPO | ITEM]]="PALHETAS",MID(Tabela1[[#This Row],[ITEM]],1,5)&lt;&gt;"YN-PC"),AND(Tabela1[[#This Row],[GRUPO | ITEM]]="PALHETAS",MID(Tabela1[[#This Row],[ITEM]],1,5)&lt;&gt;"YN-PF"))=TRUE,0,
IF(
ROUNDUP(
IF(
IF(D245="A",13-SUM(AM245:AP245),IF(D245="B",11-SUM(AM245:AP245),IF(D245="C",7-SUM(AM245:AP245))))
&lt;0,0,
IF(D245="A",13-SUM(AM245:AP245),IF(D245="B",11-SUM(AM245:AP245),IF(D245="C",7-SUM(AM245:AP245)))))
*AD245/C245,0)
*C245
=0,0,
ROUNDUP(
IF(
IF(D245="A",13-SUM(AM245:AP245),IF(D245="B",11-SUM(AM245:AP245),IF(D245="C",7-SUM(AM245:AP245))))
&lt;0,0,
IF(D245="A",13-SUM(AM245:AP245),IF(D245="B",11-SUM(AM245:AP245),IF(D245="C",7-SUM(AM245:AP245)))))
*AD245/C245,0)
*C245)
)</f>
        <v>100</v>
      </c>
      <c r="AY245" s="4">
        <f>IF(OR(AND(Tabela1[[#This Row],[GRUPO | ITEM]]="PALHETAS",MID(Tabela1[[#This Row],[ITEM]],1,5)&lt;&gt;"YN-PC"),AND(Tabela1[[#This Row],[GRUPO | ITEM]]="PALHETAS",MID(Tabela1[[#This Row],[ITEM]],1,5)&lt;&gt;"YN-PF"))=TRUE,0,
IF(
ROUNDUP(
IF(
IF(D245="A",13-SUM(AR245:AU245),IF(D245="B",11-SUM(AR245:AU245),IF(D245="C",7-SUM(AR245:AU245))))
&lt;0,0,
IF(D245="A",13-SUM(AR245:AU245),IF(D245="B",11-SUM(AR245:AU245),IF(D245="C",7-SUM(AR245:AU245)))))
*AE245/C245,0)
*C245
=0,0,
ROUNDUP(
IF(
IF(D245="A",13-SUM(AR245:AU245),IF(D245="B",11-SUM(AR245:AU245),IF(D245="C",7-SUM(AR245:AU245))))
&lt;0,0,
IF(D245="A",13-SUM(AR245:AU245),IF(D245="B",11-SUM(AR245:AU245),IF(D245="C",7-SUM(AR245:AU245)))))
*AE245/C245,0)
*C245)
)</f>
        <v>100</v>
      </c>
      <c r="AZ2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+IFERROR(BA245*C245,0),
IFERROR(AVERAGEIF(Tabela1[[#This Row],[COMPRA PADRÃO]:[COMPRA &gt;30%]],"&gt;"&amp;0,Tabela1[[#This Row],[COMPRA PADRÃO]:[COMPRA &gt;30%]]),
0))/Tabela1[[#This Row],[U/CX]],0)*Tabela1[[#This Row],[U/CX]]</f>
        <v>100</v>
      </c>
      <c r="BA245" s="19"/>
      <c r="BB245" s="19"/>
      <c r="BC245" s="5" t="s">
        <v>1436</v>
      </c>
      <c r="BD245" s="41">
        <v>0.18867924528301888</v>
      </c>
      <c r="BE245" s="42">
        <v>28.301886792452834</v>
      </c>
      <c r="BF245" s="42">
        <v>12.452830188679247</v>
      </c>
      <c r="BG245" s="42">
        <v>50</v>
      </c>
      <c r="BH245" s="43">
        <v>0</v>
      </c>
      <c r="BJ245" s="32"/>
      <c r="BK245" s="32"/>
    </row>
    <row r="246" spans="1:63" s="3" customFormat="1" x14ac:dyDescent="0.2">
      <c r="A246" s="4" t="s">
        <v>35</v>
      </c>
      <c r="B246" s="4" t="s">
        <v>1186</v>
      </c>
      <c r="C246" s="4">
        <v>50</v>
      </c>
      <c r="D246" s="4" t="s">
        <v>83</v>
      </c>
      <c r="E246" s="5"/>
      <c r="F246" s="4"/>
      <c r="G246" s="4"/>
      <c r="H246" s="4"/>
      <c r="I246" s="4"/>
      <c r="J246" s="4"/>
      <c r="K246" s="4"/>
      <c r="L246" s="4"/>
      <c r="M246" s="4">
        <v>5</v>
      </c>
      <c r="N246" s="4">
        <v>17</v>
      </c>
      <c r="O246" s="4">
        <v>22</v>
      </c>
      <c r="P246" s="4"/>
      <c r="Q246" s="13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0.34090909090909094</v>
      </c>
      <c r="Z246" s="16">
        <v>1.1590909090909092</v>
      </c>
      <c r="AA246" s="16">
        <v>1.5</v>
      </c>
      <c r="AB246" s="17">
        <v>0</v>
      </c>
      <c r="AC246" s="15">
        <v>3312.81</v>
      </c>
      <c r="AD246" s="14">
        <v>14.666666666666666</v>
      </c>
      <c r="AE246" s="14">
        <v>14.666666666666666</v>
      </c>
      <c r="AF246" s="5">
        <v>0</v>
      </c>
      <c r="AG246" s="6">
        <v>6</v>
      </c>
      <c r="AH246" s="4">
        <v>0</v>
      </c>
      <c r="AI246" s="23">
        <v>6</v>
      </c>
      <c r="AJ246" s="4">
        <v>0</v>
      </c>
      <c r="AK246" s="4">
        <v>0</v>
      </c>
      <c r="AL246" s="24">
        <v>0</v>
      </c>
      <c r="AM246" s="7">
        <v>0.40909090909090912</v>
      </c>
      <c r="AN246" s="7">
        <v>0</v>
      </c>
      <c r="AO246" s="8">
        <v>0</v>
      </c>
      <c r="AP246" s="9">
        <v>0</v>
      </c>
      <c r="AQ246" s="25">
        <v>0.40909090909090912</v>
      </c>
      <c r="AR246" s="18">
        <v>0.40909090909090912</v>
      </c>
      <c r="AS246" s="7">
        <v>0</v>
      </c>
      <c r="AT246" s="8">
        <v>0</v>
      </c>
      <c r="AU246" s="9">
        <v>0</v>
      </c>
      <c r="AV246" s="10">
        <v>0.40909090909090912</v>
      </c>
      <c r="AW246" s="22">
        <f t="shared" si="3"/>
        <v>6.8181818181818183</v>
      </c>
      <c r="AX246" s="5">
        <f>IF(OR(AND(Tabela1[[#This Row],[GRUPO | ITEM]]="PALHETAS",MID(Tabela1[[#This Row],[ITEM]],1,5)&lt;&gt;"YN-PC"),AND(Tabela1[[#This Row],[GRUPO | ITEM]]="PALHETAS",MID(Tabela1[[#This Row],[ITEM]],1,5)&lt;&gt;"YN-PF"))=TRUE,0,
IF(
ROUNDUP(
IF(
IF(D246="A",13-SUM(AM246:AP246),IF(D246="B",11-SUM(AM246:AP246),IF(D246="C",7-SUM(AM246:AP246))))
&lt;0,0,
IF(D246="A",13-SUM(AM246:AP246),IF(D246="B",11-SUM(AM246:AP246),IF(D246="C",7-SUM(AM246:AP246)))))
*AD246/C246,0)
*C246
=0,0,
ROUNDUP(
IF(
IF(D246="A",13-SUM(AM246:AP246),IF(D246="B",11-SUM(AM246:AP246),IF(D246="C",7-SUM(AM246:AP246))))
&lt;0,0,
IF(D246="A",13-SUM(AM246:AP246),IF(D246="B",11-SUM(AM246:AP246),IF(D246="C",7-SUM(AM246:AP246)))))
*AD246/C246,0)
*C246)
)</f>
        <v>100</v>
      </c>
      <c r="AY246" s="4">
        <f>IF(OR(AND(Tabela1[[#This Row],[GRUPO | ITEM]]="PALHETAS",MID(Tabela1[[#This Row],[ITEM]],1,5)&lt;&gt;"YN-PC"),AND(Tabela1[[#This Row],[GRUPO | ITEM]]="PALHETAS",MID(Tabela1[[#This Row],[ITEM]],1,5)&lt;&gt;"YN-PF"))=TRUE,0,
IF(
ROUNDUP(
IF(
IF(D246="A",13-SUM(AR246:AU246),IF(D246="B",11-SUM(AR246:AU246),IF(D246="C",7-SUM(AR246:AU246))))
&lt;0,0,
IF(D246="A",13-SUM(AR246:AU246),IF(D246="B",11-SUM(AR246:AU246),IF(D246="C",7-SUM(AR246:AU246)))))
*AE246/C246,0)
*C246
=0,0,
ROUNDUP(
IF(
IF(D246="A",13-SUM(AR246:AU246),IF(D246="B",11-SUM(AR246:AU246),IF(D246="C",7-SUM(AR246:AU246))))
&lt;0,0,
IF(D246="A",13-SUM(AR246:AU246),IF(D246="B",11-SUM(AR246:AU246),IF(D246="C",7-SUM(AR246:AU246)))))
*AE246/C246,0)
*C246)
)</f>
        <v>100</v>
      </c>
      <c r="AZ2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+IFERROR(BA246*C246,0),
IFERROR(AVERAGEIF(Tabela1[[#This Row],[COMPRA PADRÃO]:[COMPRA &gt;30%]],"&gt;"&amp;0,Tabela1[[#This Row],[COMPRA PADRÃO]:[COMPRA &gt;30%]]),
0))/Tabela1[[#This Row],[U/CX]],0)*Tabela1[[#This Row],[U/CX]]</f>
        <v>100</v>
      </c>
      <c r="BA246" s="33"/>
      <c r="BB246" s="33"/>
      <c r="BC246" s="5" t="s">
        <v>1436</v>
      </c>
      <c r="BD246" s="41">
        <v>0.16603773584905659</v>
      </c>
      <c r="BE246" s="42">
        <v>24.90566037735849</v>
      </c>
      <c r="BF246" s="42">
        <v>10.958490566037735</v>
      </c>
      <c r="BG246" s="42">
        <v>6</v>
      </c>
      <c r="BH246" s="43">
        <v>50</v>
      </c>
      <c r="BJ246" s="32"/>
      <c r="BK246" s="32"/>
    </row>
    <row r="247" spans="1:63" s="3" customFormat="1" x14ac:dyDescent="0.2">
      <c r="A247" s="4" t="s">
        <v>47</v>
      </c>
      <c r="B247" s="4" t="s">
        <v>168</v>
      </c>
      <c r="C247" s="4">
        <v>50</v>
      </c>
      <c r="D247" s="4" t="s">
        <v>17</v>
      </c>
      <c r="E247" s="5">
        <v>550</v>
      </c>
      <c r="F247" s="4">
        <v>200</v>
      </c>
      <c r="G247" s="4">
        <v>300</v>
      </c>
      <c r="H247" s="4">
        <v>200</v>
      </c>
      <c r="I247" s="4">
        <v>200</v>
      </c>
      <c r="J247" s="4">
        <v>200</v>
      </c>
      <c r="K247" s="4"/>
      <c r="L247" s="4">
        <v>300</v>
      </c>
      <c r="M247" s="4">
        <v>200</v>
      </c>
      <c r="N247" s="4">
        <v>100</v>
      </c>
      <c r="O247" s="4">
        <v>50</v>
      </c>
      <c r="P247" s="4">
        <v>200</v>
      </c>
      <c r="Q247" s="13">
        <v>2.42</v>
      </c>
      <c r="R247" s="16">
        <v>0.88</v>
      </c>
      <c r="S247" s="16">
        <v>1.32</v>
      </c>
      <c r="T247" s="16">
        <v>0.88</v>
      </c>
      <c r="U247" s="16">
        <v>0.88</v>
      </c>
      <c r="V247" s="16">
        <v>0.88</v>
      </c>
      <c r="W247" s="16">
        <v>0</v>
      </c>
      <c r="X247" s="16">
        <v>1.32</v>
      </c>
      <c r="Y247" s="16">
        <v>0.88</v>
      </c>
      <c r="Z247" s="16">
        <v>0.44</v>
      </c>
      <c r="AA247" s="16">
        <v>0.22</v>
      </c>
      <c r="AB247" s="17">
        <v>0.88</v>
      </c>
      <c r="AC247" s="15">
        <v>42698.5</v>
      </c>
      <c r="AD247" s="14">
        <v>227.27272727272728</v>
      </c>
      <c r="AE247" s="14">
        <v>245</v>
      </c>
      <c r="AF247" s="5">
        <v>0</v>
      </c>
      <c r="AG247" s="6">
        <v>795</v>
      </c>
      <c r="AH247" s="4">
        <v>800</v>
      </c>
      <c r="AI247" s="23">
        <v>1595</v>
      </c>
      <c r="AJ247" s="4">
        <v>1000</v>
      </c>
      <c r="AK247" s="4">
        <v>0</v>
      </c>
      <c r="AL247" s="24">
        <v>1000</v>
      </c>
      <c r="AM247" s="7">
        <v>3.4979999999999998</v>
      </c>
      <c r="AN247" s="7">
        <v>3.52</v>
      </c>
      <c r="AO247" s="8">
        <v>4.3999999999999995</v>
      </c>
      <c r="AP247" s="9">
        <v>0</v>
      </c>
      <c r="AQ247" s="25">
        <v>11.417999999999999</v>
      </c>
      <c r="AR247" s="18">
        <v>3.2448979591836733</v>
      </c>
      <c r="AS247" s="7">
        <v>3.2653061224489797</v>
      </c>
      <c r="AT247" s="8">
        <v>4.0816326530612246</v>
      </c>
      <c r="AU247" s="9">
        <v>0</v>
      </c>
      <c r="AV247" s="10">
        <v>10.591836734693878</v>
      </c>
      <c r="AW247" s="22">
        <f t="shared" si="3"/>
        <v>0.42348411934552455</v>
      </c>
      <c r="AX247" s="5">
        <f>IF(OR(AND(Tabela1[[#This Row],[GRUPO | ITEM]]="PALHETAS",MID(Tabela1[[#This Row],[ITEM]],1,5)&lt;&gt;"YN-PC"),AND(Tabela1[[#This Row],[GRUPO | ITEM]]="PALHETAS",MID(Tabela1[[#This Row],[ITEM]],1,5)&lt;&gt;"YN-PF"))=TRUE,0,
IF(
ROUNDUP(
IF(
IF(D247="A",13-SUM(AM247:AP247),IF(D247="B",11-SUM(AM247:AP247),IF(D247="C",7-SUM(AM247:AP247))))
&lt;0,0,
IF(D247="A",13-SUM(AM247:AP247),IF(D247="B",11-SUM(AM247:AP247),IF(D247="C",7-SUM(AM247:AP247)))))
*AD247/C247,0)
*C247
=0,0,
ROUNDUP(
IF(
IF(D247="A",13-SUM(AM247:AP247),IF(D247="B",11-SUM(AM247:AP247),IF(D247="C",7-SUM(AM247:AP247))))
&lt;0,0,
IF(D247="A",13-SUM(AM247:AP247),IF(D247="B",11-SUM(AM247:AP247),IF(D247="C",7-SUM(AM247:AP247)))))
*AD247/C247,0)
*C247)
)</f>
        <v>0</v>
      </c>
      <c r="AY247" s="4">
        <f>IF(OR(AND(Tabela1[[#This Row],[GRUPO | ITEM]]="PALHETAS",MID(Tabela1[[#This Row],[ITEM]],1,5)&lt;&gt;"YN-PC"),AND(Tabela1[[#This Row],[GRUPO | ITEM]]="PALHETAS",MID(Tabela1[[#This Row],[ITEM]],1,5)&lt;&gt;"YN-PF"))=TRUE,0,
IF(
ROUNDUP(
IF(
IF(D247="A",13-SUM(AR247:AU247),IF(D247="B",11-SUM(AR247:AU247),IF(D247="C",7-SUM(AR247:AU247))))
&lt;0,0,
IF(D247="A",13-SUM(AR247:AU247),IF(D247="B",11-SUM(AR247:AU247),IF(D247="C",7-SUM(AR247:AU247)))))
*AE247/C247,0)
*C247
=0,0,
ROUNDUP(
IF(
IF(D247="A",13-SUM(AR247:AU247),IF(D247="B",11-SUM(AR247:AU247),IF(D247="C",7-SUM(AR247:AU247))))
&lt;0,0,
IF(D247="A",13-SUM(AR247:AU247),IF(D247="B",11-SUM(AR247:AU247),IF(D247="C",7-SUM(AR247:AU247)))))
*AE247/C247,0)
*C247)
)</f>
        <v>100</v>
      </c>
      <c r="AZ2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+IFERROR(BA247*C247,0),
IFERROR(AVERAGEIF(Tabela1[[#This Row],[COMPRA PADRÃO]:[COMPRA &gt;30%]],"&gt;"&amp;0,Tabela1[[#This Row],[COMPRA PADRÃO]:[COMPRA &gt;30%]]),
0))/Tabela1[[#This Row],[U/CX]],0)*Tabela1[[#This Row],[U/CX]]</f>
        <v>100</v>
      </c>
      <c r="BA247" s="19"/>
      <c r="BB247" s="19"/>
      <c r="BC247" s="5" t="s">
        <v>1436</v>
      </c>
      <c r="BD247" s="41">
        <v>9.433962264150944</v>
      </c>
      <c r="BE247" s="42">
        <v>1415.0943396226417</v>
      </c>
      <c r="BF247" s="42">
        <v>1867.924528301887</v>
      </c>
      <c r="BG247" s="42">
        <v>2595</v>
      </c>
      <c r="BH247" s="43">
        <v>700</v>
      </c>
      <c r="BJ247" s="32"/>
      <c r="BK247" s="32"/>
    </row>
    <row r="248" spans="1:63" s="3" customFormat="1" x14ac:dyDescent="0.2">
      <c r="A248" s="4" t="s">
        <v>199</v>
      </c>
      <c r="B248" s="4" t="s">
        <v>342</v>
      </c>
      <c r="C248" s="4">
        <v>15</v>
      </c>
      <c r="D248" s="4" t="s">
        <v>17</v>
      </c>
      <c r="E248" s="5">
        <v>690</v>
      </c>
      <c r="F248" s="4">
        <v>915</v>
      </c>
      <c r="G248" s="4">
        <v>810</v>
      </c>
      <c r="H248" s="4">
        <v>615</v>
      </c>
      <c r="I248" s="4">
        <v>690</v>
      </c>
      <c r="J248" s="4">
        <v>645</v>
      </c>
      <c r="K248" s="4">
        <v>210</v>
      </c>
      <c r="L248" s="4">
        <v>555</v>
      </c>
      <c r="M248" s="4">
        <v>615</v>
      </c>
      <c r="N248" s="4">
        <v>480</v>
      </c>
      <c r="O248" s="4">
        <v>585</v>
      </c>
      <c r="P248" s="4">
        <v>480</v>
      </c>
      <c r="Q248" s="13">
        <v>1.1358024691358024</v>
      </c>
      <c r="R248" s="16">
        <v>1.5061728395061729</v>
      </c>
      <c r="S248" s="16">
        <v>1.3333333333333333</v>
      </c>
      <c r="T248" s="16">
        <v>1.0123456790123457</v>
      </c>
      <c r="U248" s="16">
        <v>1.1358024691358024</v>
      </c>
      <c r="V248" s="16">
        <v>1.0617283950617284</v>
      </c>
      <c r="W248" s="16">
        <v>0.34567901234567899</v>
      </c>
      <c r="X248" s="16">
        <v>0.9135802469135802</v>
      </c>
      <c r="Y248" s="16">
        <v>1.0123456790123457</v>
      </c>
      <c r="Z248" s="16">
        <v>0.79012345679012341</v>
      </c>
      <c r="AA248" s="16">
        <v>0.96296296296296291</v>
      </c>
      <c r="AB248" s="17">
        <v>0.79012345679012341</v>
      </c>
      <c r="AC248" s="15">
        <v>107121</v>
      </c>
      <c r="AD248" s="14">
        <v>607.5</v>
      </c>
      <c r="AE248" s="14">
        <v>607.5</v>
      </c>
      <c r="AF248" s="5">
        <v>6</v>
      </c>
      <c r="AG248" s="6">
        <v>2310</v>
      </c>
      <c r="AH248" s="4">
        <v>1980</v>
      </c>
      <c r="AI248" s="23">
        <v>4290</v>
      </c>
      <c r="AJ248" s="4">
        <v>795</v>
      </c>
      <c r="AK248" s="4">
        <v>1515</v>
      </c>
      <c r="AL248" s="24">
        <v>2310</v>
      </c>
      <c r="AM248" s="7">
        <v>3.8024691358024691</v>
      </c>
      <c r="AN248" s="7">
        <v>3.2592592592592591</v>
      </c>
      <c r="AO248" s="8">
        <v>1.308641975308642</v>
      </c>
      <c r="AP248" s="9">
        <v>2.4938271604938271</v>
      </c>
      <c r="AQ248" s="25">
        <v>10.864197530864198</v>
      </c>
      <c r="AR248" s="18">
        <v>3.8024691358024691</v>
      </c>
      <c r="AS248" s="7">
        <v>3.2592592592592591</v>
      </c>
      <c r="AT248" s="8">
        <v>1.308641975308642</v>
      </c>
      <c r="AU248" s="9">
        <v>2.4938271604938271</v>
      </c>
      <c r="AV248" s="10">
        <v>10.864197530864198</v>
      </c>
      <c r="AW248" s="22">
        <f t="shared" si="3"/>
        <v>0.14814814814814814</v>
      </c>
      <c r="AX248" s="5">
        <f>IF(OR(AND(Tabela1[[#This Row],[GRUPO | ITEM]]="PALHETAS",MID(Tabela1[[#This Row],[ITEM]],1,5)&lt;&gt;"YN-PC"),AND(Tabela1[[#This Row],[GRUPO | ITEM]]="PALHETAS",MID(Tabela1[[#This Row],[ITEM]],1,5)&lt;&gt;"YN-PF"))=TRUE,0,
IF(
ROUNDUP(
IF(
IF(D248="A",13-SUM(AM248:AP248),IF(D248="B",11-SUM(AM248:AP248),IF(D248="C",7-SUM(AM248:AP248))))
&lt;0,0,
IF(D248="A",13-SUM(AM248:AP248),IF(D248="B",11-SUM(AM248:AP248),IF(D248="C",7-SUM(AM248:AP248)))))
*AD248/C248,0)
*C248
=0,0,
ROUNDUP(
IF(
IF(D248="A",13-SUM(AM248:AP248),IF(D248="B",11-SUM(AM248:AP248),IF(D248="C",7-SUM(AM248:AP248))))
&lt;0,0,
IF(D248="A",13-SUM(AM248:AP248),IF(D248="B",11-SUM(AM248:AP248),IF(D248="C",7-SUM(AM248:AP248)))))
*AD248/C248,0)
*C248)
)</f>
        <v>90</v>
      </c>
      <c r="AY248" s="4">
        <f>IF(OR(AND(Tabela1[[#This Row],[GRUPO | ITEM]]="PALHETAS",MID(Tabela1[[#This Row],[ITEM]],1,5)&lt;&gt;"YN-PC"),AND(Tabela1[[#This Row],[GRUPO | ITEM]]="PALHETAS",MID(Tabela1[[#This Row],[ITEM]],1,5)&lt;&gt;"YN-PF"))=TRUE,0,
IF(
ROUNDUP(
IF(
IF(D248="A",13-SUM(AR248:AU248),IF(D248="B",11-SUM(AR248:AU248),IF(D248="C",7-SUM(AR248:AU248))))
&lt;0,0,
IF(D248="A",13-SUM(AR248:AU248),IF(D248="B",11-SUM(AR248:AU248),IF(D248="C",7-SUM(AR248:AU248)))))
*AE248/C248,0)
*C248
=0,0,
ROUNDUP(
IF(
IF(D248="A",13-SUM(AR248:AU248),IF(D248="B",11-SUM(AR248:AU248),IF(D248="C",7-SUM(AR248:AU248))))
&lt;0,0,
IF(D248="A",13-SUM(AR248:AU248),IF(D248="B",11-SUM(AR248:AU248),IF(D248="C",7-SUM(AR248:AU248)))))
*AE248/C248,0)
*C248)
)</f>
        <v>90</v>
      </c>
      <c r="AZ2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+IFERROR(BA248*C248,0),
IFERROR(AVERAGEIF(Tabela1[[#This Row],[COMPRA PADRÃO]:[COMPRA &gt;30%]],"&gt;"&amp;0,Tabela1[[#This Row],[COMPRA PADRÃO]:[COMPRA &gt;30%]]),
0))/Tabela1[[#This Row],[U/CX]],0)*Tabela1[[#This Row],[U/CX]]</f>
        <v>90</v>
      </c>
      <c r="BA248" s="19"/>
      <c r="BB248" s="19"/>
      <c r="BC248" s="5" t="s">
        <v>1436</v>
      </c>
      <c r="BD248" s="41">
        <v>27.509433962264151</v>
      </c>
      <c r="BE248" s="42">
        <v>4126.4150943396226</v>
      </c>
      <c r="BF248" s="42">
        <v>5446.867924528302</v>
      </c>
      <c r="BG248" s="42">
        <v>6600</v>
      </c>
      <c r="BH248" s="43">
        <v>2970</v>
      </c>
      <c r="BJ248" s="32"/>
      <c r="BK248" s="32"/>
    </row>
    <row r="249" spans="1:63" s="3" customFormat="1" x14ac:dyDescent="0.2">
      <c r="A249" s="4" t="s">
        <v>120</v>
      </c>
      <c r="B249" s="4" t="s">
        <v>1357</v>
      </c>
      <c r="C249" s="4">
        <v>10</v>
      </c>
      <c r="D249" s="4" t="s">
        <v>83</v>
      </c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>
        <v>6</v>
      </c>
      <c r="P249" s="4">
        <v>42</v>
      </c>
      <c r="Q249" s="13">
        <v>0</v>
      </c>
      <c r="R249" s="16">
        <v>0</v>
      </c>
      <c r="S249" s="16">
        <v>0</v>
      </c>
      <c r="T249" s="16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0.25</v>
      </c>
      <c r="AB249" s="17">
        <v>1.75</v>
      </c>
      <c r="AC249" s="15">
        <v>11229.62</v>
      </c>
      <c r="AD249" s="14">
        <v>24</v>
      </c>
      <c r="AE249" s="14">
        <v>42</v>
      </c>
      <c r="AF249" s="5">
        <v>0</v>
      </c>
      <c r="AG249" s="6">
        <v>51</v>
      </c>
      <c r="AH249" s="4">
        <v>0</v>
      </c>
      <c r="AI249" s="23">
        <v>51</v>
      </c>
      <c r="AJ249" s="4">
        <v>0</v>
      </c>
      <c r="AK249" s="4">
        <v>100</v>
      </c>
      <c r="AL249" s="24">
        <v>100</v>
      </c>
      <c r="AM249" s="7">
        <v>2.125</v>
      </c>
      <c r="AN249" s="7">
        <v>0</v>
      </c>
      <c r="AO249" s="8">
        <v>0</v>
      </c>
      <c r="AP249" s="9">
        <v>4.166666666666667</v>
      </c>
      <c r="AQ249" s="25">
        <v>6.291666666666667</v>
      </c>
      <c r="AR249" s="18">
        <v>1.2142857142857142</v>
      </c>
      <c r="AS249" s="7">
        <v>0</v>
      </c>
      <c r="AT249" s="8">
        <v>0</v>
      </c>
      <c r="AU249" s="9">
        <v>2.3809523809523809</v>
      </c>
      <c r="AV249" s="10">
        <v>3.5952380952380949</v>
      </c>
      <c r="AW249" s="22">
        <f t="shared" si="3"/>
        <v>2.7272727272727271</v>
      </c>
      <c r="AX249" s="5">
        <f>IF(OR(AND(Tabela1[[#This Row],[GRUPO | ITEM]]="PALHETAS",MID(Tabela1[[#This Row],[ITEM]],1,5)&lt;&gt;"YN-PC"),AND(Tabela1[[#This Row],[GRUPO | ITEM]]="PALHETAS",MID(Tabela1[[#This Row],[ITEM]],1,5)&lt;&gt;"YN-PF"))=TRUE,0,
IF(
ROUNDUP(
IF(
IF(D249="A",13-SUM(AM249:AP249),IF(D249="B",11-SUM(AM249:AP249),IF(D249="C",7-SUM(AM249:AP249))))
&lt;0,0,
IF(D249="A",13-SUM(AM249:AP249),IF(D249="B",11-SUM(AM249:AP249),IF(D249="C",7-SUM(AM249:AP249)))))
*AD249/C249,0)
*C249
=0,0,
ROUNDUP(
IF(
IF(D249="A",13-SUM(AM249:AP249),IF(D249="B",11-SUM(AM249:AP249),IF(D249="C",7-SUM(AM249:AP249))))
&lt;0,0,
IF(D249="A",13-SUM(AM249:AP249),IF(D249="B",11-SUM(AM249:AP249),IF(D249="C",7-SUM(AM249:AP249)))))
*AD249/C249,0)
*C249)
)</f>
        <v>20</v>
      </c>
      <c r="AY249" s="4">
        <f>IF(OR(AND(Tabela1[[#This Row],[GRUPO | ITEM]]="PALHETAS",MID(Tabela1[[#This Row],[ITEM]],1,5)&lt;&gt;"YN-PC"),AND(Tabela1[[#This Row],[GRUPO | ITEM]]="PALHETAS",MID(Tabela1[[#This Row],[ITEM]],1,5)&lt;&gt;"YN-PF"))=TRUE,0,
IF(
ROUNDUP(
IF(
IF(D249="A",13-SUM(AR249:AU249),IF(D249="B",11-SUM(AR249:AU249),IF(D249="C",7-SUM(AR249:AU249))))
&lt;0,0,
IF(D249="A",13-SUM(AR249:AU249),IF(D249="B",11-SUM(AR249:AU249),IF(D249="C",7-SUM(AR249:AU249)))))
*AE249/C249,0)
*C249
=0,0,
ROUNDUP(
IF(
IF(D249="A",13-SUM(AR249:AU249),IF(D249="B",11-SUM(AR249:AU249),IF(D249="C",7-SUM(AR249:AU249))))
&lt;0,0,
IF(D249="A",13-SUM(AR249:AU249),IF(D249="B",11-SUM(AR249:AU249),IF(D249="C",7-SUM(AR249:AU249)))))
*AE249/C249,0)
*C249)
)</f>
        <v>150</v>
      </c>
      <c r="AZ2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+IFERROR(BA249*C249,0),
IFERROR(AVERAGEIF(Tabela1[[#This Row],[COMPRA PADRÃO]:[COMPRA &gt;30%]],"&gt;"&amp;0,Tabela1[[#This Row],[COMPRA PADRÃO]:[COMPRA &gt;30%]]),
0))/Tabela1[[#This Row],[U/CX]],0)*Tabela1[[#This Row],[U/CX]]</f>
        <v>90</v>
      </c>
      <c r="BA249" s="19"/>
      <c r="BB249" s="19"/>
      <c r="BC249" s="5" t="s">
        <v>1436</v>
      </c>
      <c r="BD249" s="41">
        <v>0.1811320754716981</v>
      </c>
      <c r="BE249" s="42">
        <v>27.169811320754715</v>
      </c>
      <c r="BF249" s="42">
        <v>11.954716981132075</v>
      </c>
      <c r="BG249" s="42">
        <v>151</v>
      </c>
      <c r="BH249" s="43">
        <v>0</v>
      </c>
      <c r="BJ249" s="32"/>
      <c r="BK249" s="32"/>
    </row>
    <row r="250" spans="1:63" s="3" customFormat="1" x14ac:dyDescent="0.2">
      <c r="A250" s="4" t="s">
        <v>40</v>
      </c>
      <c r="B250" s="4" t="s">
        <v>737</v>
      </c>
      <c r="C250" s="4">
        <v>20</v>
      </c>
      <c r="D250" s="4" t="s">
        <v>17</v>
      </c>
      <c r="E250" s="5">
        <v>55</v>
      </c>
      <c r="F250" s="4">
        <v>111</v>
      </c>
      <c r="G250" s="4">
        <v>80</v>
      </c>
      <c r="H250" s="4">
        <v>60</v>
      </c>
      <c r="I250" s="4">
        <v>53</v>
      </c>
      <c r="J250" s="4">
        <v>12</v>
      </c>
      <c r="K250" s="4">
        <v>10</v>
      </c>
      <c r="L250" s="4">
        <v>5</v>
      </c>
      <c r="M250" s="4">
        <v>10</v>
      </c>
      <c r="N250" s="4">
        <v>70</v>
      </c>
      <c r="O250" s="4">
        <v>25</v>
      </c>
      <c r="P250" s="4">
        <v>79</v>
      </c>
      <c r="Q250" s="13">
        <v>1.1578947368421053</v>
      </c>
      <c r="R250" s="16">
        <v>2.3368421052631581</v>
      </c>
      <c r="S250" s="16">
        <v>1.6842105263157894</v>
      </c>
      <c r="T250" s="16">
        <v>1.263157894736842</v>
      </c>
      <c r="U250" s="16">
        <v>1.1157894736842104</v>
      </c>
      <c r="V250" s="16">
        <v>0.25263157894736843</v>
      </c>
      <c r="W250" s="16">
        <v>0.21052631578947367</v>
      </c>
      <c r="X250" s="16">
        <v>0.10526315789473684</v>
      </c>
      <c r="Y250" s="16">
        <v>0.21052631578947367</v>
      </c>
      <c r="Z250" s="16">
        <v>1.4736842105263157</v>
      </c>
      <c r="AA250" s="16">
        <v>0.52631578947368418</v>
      </c>
      <c r="AB250" s="17">
        <v>1.6631578947368422</v>
      </c>
      <c r="AC250" s="15">
        <v>91275.41</v>
      </c>
      <c r="AD250" s="14">
        <v>47.5</v>
      </c>
      <c r="AE250" s="14">
        <v>66.625</v>
      </c>
      <c r="AF250" s="5">
        <v>0</v>
      </c>
      <c r="AG250" s="6">
        <v>55</v>
      </c>
      <c r="AH250" s="4">
        <v>440</v>
      </c>
      <c r="AI250" s="23">
        <v>495</v>
      </c>
      <c r="AJ250" s="4">
        <v>0</v>
      </c>
      <c r="AK250" s="4">
        <v>160</v>
      </c>
      <c r="AL250" s="24">
        <v>160</v>
      </c>
      <c r="AM250" s="7">
        <v>1.1578947368421053</v>
      </c>
      <c r="AN250" s="7">
        <v>9.2631578947368425</v>
      </c>
      <c r="AO250" s="8">
        <v>0</v>
      </c>
      <c r="AP250" s="9">
        <v>3.3684210526315788</v>
      </c>
      <c r="AQ250" s="25">
        <v>13.789473684210527</v>
      </c>
      <c r="AR250" s="18">
        <v>0.82551594746716694</v>
      </c>
      <c r="AS250" s="7">
        <v>6.6041275797373356</v>
      </c>
      <c r="AT250" s="8">
        <v>0</v>
      </c>
      <c r="AU250" s="9">
        <v>2.4015009380863042</v>
      </c>
      <c r="AV250" s="10">
        <v>9.8311444652908069</v>
      </c>
      <c r="AW250" s="22">
        <f t="shared" si="3"/>
        <v>1.4019715224534501</v>
      </c>
      <c r="AX250" s="5">
        <f>IF(OR(AND(Tabela1[[#This Row],[GRUPO | ITEM]]="PALHETAS",MID(Tabela1[[#This Row],[ITEM]],1,5)&lt;&gt;"YN-PC"),AND(Tabela1[[#This Row],[GRUPO | ITEM]]="PALHETAS",MID(Tabela1[[#This Row],[ITEM]],1,5)&lt;&gt;"YN-PF"))=TRUE,0,
IF(
ROUNDUP(
IF(
IF(D250="A",13-SUM(AM250:AP250),IF(D250="B",11-SUM(AM250:AP250),IF(D250="C",7-SUM(AM250:AP250))))
&lt;0,0,
IF(D250="A",13-SUM(AM250:AP250),IF(D250="B",11-SUM(AM250:AP250),IF(D250="C",7-SUM(AM250:AP250)))))
*AD250/C250,0)
*C250
=0,0,
ROUNDUP(
IF(
IF(D250="A",13-SUM(AM250:AP250),IF(D250="B",11-SUM(AM250:AP250),IF(D250="C",7-SUM(AM250:AP250))))
&lt;0,0,
IF(D250="A",13-SUM(AM250:AP250),IF(D250="B",11-SUM(AM250:AP250),IF(D250="C",7-SUM(AM250:AP250)))))
*AD250/C250,0)
*C250)
)</f>
        <v>0</v>
      </c>
      <c r="AY250" s="4">
        <f>IF(OR(AND(Tabela1[[#This Row],[GRUPO | ITEM]]="PALHETAS",MID(Tabela1[[#This Row],[ITEM]],1,5)&lt;&gt;"YN-PC"),AND(Tabela1[[#This Row],[GRUPO | ITEM]]="PALHETAS",MID(Tabela1[[#This Row],[ITEM]],1,5)&lt;&gt;"YN-PF"))=TRUE,0,
IF(
ROUNDUP(
IF(
IF(D250="A",13-SUM(AR250:AU250),IF(D250="B",11-SUM(AR250:AU250),IF(D250="C",7-SUM(AR250:AU250))))
&lt;0,0,
IF(D250="A",13-SUM(AR250:AU250),IF(D250="B",11-SUM(AR250:AU250),IF(D250="C",7-SUM(AR250:AU250)))))
*AE250/C250,0)
*C250
=0,0,
ROUNDUP(
IF(
IF(D250="A",13-SUM(AR250:AU250),IF(D250="B",11-SUM(AR250:AU250),IF(D250="C",7-SUM(AR250:AU250))))
&lt;0,0,
IF(D250="A",13-SUM(AR250:AU250),IF(D250="B",11-SUM(AR250:AU250),IF(D250="C",7-SUM(AR250:AU250)))))
*AE250/C250,0)
*C250)
)</f>
        <v>80</v>
      </c>
      <c r="AZ2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+IFERROR(BA250*C250,0),
IFERROR(AVERAGEIF(Tabela1[[#This Row],[COMPRA PADRÃO]:[COMPRA &gt;30%]],"&gt;"&amp;0,Tabela1[[#This Row],[COMPRA PADRÃO]:[COMPRA &gt;30%]]),
0))/Tabela1[[#This Row],[U/CX]],0)*Tabela1[[#This Row],[U/CX]]</f>
        <v>80</v>
      </c>
      <c r="BA250" s="33"/>
      <c r="BB250" s="33"/>
      <c r="BC250" s="44" t="s">
        <v>1436</v>
      </c>
      <c r="BD250" s="41">
        <v>2.1509433962264151</v>
      </c>
      <c r="BE250" s="42">
        <v>322.64150943396226</v>
      </c>
      <c r="BF250" s="42">
        <v>425.88679245283021</v>
      </c>
      <c r="BG250" s="42">
        <v>655</v>
      </c>
      <c r="BH250" s="43">
        <v>100</v>
      </c>
      <c r="BJ250" s="32"/>
      <c r="BK250" s="32"/>
    </row>
    <row r="251" spans="1:63" s="3" customFormat="1" x14ac:dyDescent="0.2">
      <c r="A251" s="4" t="s">
        <v>199</v>
      </c>
      <c r="B251" s="4" t="s">
        <v>351</v>
      </c>
      <c r="C251" s="4">
        <v>15</v>
      </c>
      <c r="D251" s="4" t="s">
        <v>17</v>
      </c>
      <c r="E251" s="5">
        <v>585</v>
      </c>
      <c r="F251" s="4">
        <v>915</v>
      </c>
      <c r="G251" s="4">
        <v>810</v>
      </c>
      <c r="H251" s="4">
        <v>630</v>
      </c>
      <c r="I251" s="4">
        <v>675</v>
      </c>
      <c r="J251" s="4">
        <v>345</v>
      </c>
      <c r="K251" s="4">
        <v>165</v>
      </c>
      <c r="L251" s="4">
        <v>405</v>
      </c>
      <c r="M251" s="4">
        <v>450</v>
      </c>
      <c r="N251" s="4">
        <v>480</v>
      </c>
      <c r="O251" s="4">
        <v>330</v>
      </c>
      <c r="P251" s="4">
        <v>300</v>
      </c>
      <c r="Q251" s="13">
        <v>1.1527093596059113</v>
      </c>
      <c r="R251" s="16">
        <v>1.8029556650246306</v>
      </c>
      <c r="S251" s="16">
        <v>1.5960591133004927</v>
      </c>
      <c r="T251" s="16">
        <v>1.2413793103448276</v>
      </c>
      <c r="U251" s="16">
        <v>1.3300492610837438</v>
      </c>
      <c r="V251" s="16">
        <v>0.67980295566502458</v>
      </c>
      <c r="W251" s="16">
        <v>0.3251231527093596</v>
      </c>
      <c r="X251" s="16">
        <v>0.79802955665024633</v>
      </c>
      <c r="Y251" s="16">
        <v>0.88669950738916259</v>
      </c>
      <c r="Z251" s="16">
        <v>0.94581280788177335</v>
      </c>
      <c r="AA251" s="16">
        <v>0.65024630541871919</v>
      </c>
      <c r="AB251" s="17">
        <v>0.59113300492610843</v>
      </c>
      <c r="AC251" s="15">
        <v>90061.05</v>
      </c>
      <c r="AD251" s="14">
        <v>507.5</v>
      </c>
      <c r="AE251" s="14">
        <v>507.5</v>
      </c>
      <c r="AF251" s="5">
        <v>2</v>
      </c>
      <c r="AG251" s="6">
        <v>3675</v>
      </c>
      <c r="AH251" s="4">
        <v>525</v>
      </c>
      <c r="AI251" s="23">
        <v>4200</v>
      </c>
      <c r="AJ251" s="4">
        <v>510</v>
      </c>
      <c r="AK251" s="4">
        <v>810</v>
      </c>
      <c r="AL251" s="24">
        <v>1320</v>
      </c>
      <c r="AM251" s="7">
        <v>7.2413793103448274</v>
      </c>
      <c r="AN251" s="7">
        <v>1.0344827586206897</v>
      </c>
      <c r="AO251" s="8">
        <v>1.0049261083743843</v>
      </c>
      <c r="AP251" s="9">
        <v>1.5960591133004927</v>
      </c>
      <c r="AQ251" s="25">
        <v>10.876847290640395</v>
      </c>
      <c r="AR251" s="18">
        <v>7.2413793103448274</v>
      </c>
      <c r="AS251" s="7">
        <v>1.0344827586206897</v>
      </c>
      <c r="AT251" s="8">
        <v>1.0049261083743843</v>
      </c>
      <c r="AU251" s="9">
        <v>1.5960591133004927</v>
      </c>
      <c r="AV251" s="10">
        <v>10.876847290640395</v>
      </c>
      <c r="AW251" s="22">
        <f t="shared" si="3"/>
        <v>0.14778325123152711</v>
      </c>
      <c r="AX251" s="5">
        <f>IF(OR(AND(Tabela1[[#This Row],[GRUPO | ITEM]]="PALHETAS",MID(Tabela1[[#This Row],[ITEM]],1,5)&lt;&gt;"YN-PC"),AND(Tabela1[[#This Row],[GRUPO | ITEM]]="PALHETAS",MID(Tabela1[[#This Row],[ITEM]],1,5)&lt;&gt;"YN-PF"))=TRUE,0,
IF(
ROUNDUP(
IF(
IF(D251="A",13-SUM(AM251:AP251),IF(D251="B",11-SUM(AM251:AP251),IF(D251="C",7-SUM(AM251:AP251))))
&lt;0,0,
IF(D251="A",13-SUM(AM251:AP251),IF(D251="B",11-SUM(AM251:AP251),IF(D251="C",7-SUM(AM251:AP251)))))
*AD251/C251,0)
*C251
=0,0,
ROUNDUP(
IF(
IF(D251="A",13-SUM(AM251:AP251),IF(D251="B",11-SUM(AM251:AP251),IF(D251="C",7-SUM(AM251:AP251))))
&lt;0,0,
IF(D251="A",13-SUM(AM251:AP251),IF(D251="B",11-SUM(AM251:AP251),IF(D251="C",7-SUM(AM251:AP251)))))
*AD251/C251,0)
*C251)
)</f>
        <v>75</v>
      </c>
      <c r="AY251" s="4">
        <f>IF(OR(AND(Tabela1[[#This Row],[GRUPO | ITEM]]="PALHETAS",MID(Tabela1[[#This Row],[ITEM]],1,5)&lt;&gt;"YN-PC"),AND(Tabela1[[#This Row],[GRUPO | ITEM]]="PALHETAS",MID(Tabela1[[#This Row],[ITEM]],1,5)&lt;&gt;"YN-PF"))=TRUE,0,
IF(
ROUNDUP(
IF(
IF(D251="A",13-SUM(AR251:AU251),IF(D251="B",11-SUM(AR251:AU251),IF(D251="C",7-SUM(AR251:AU251))))
&lt;0,0,
IF(D251="A",13-SUM(AR251:AU251),IF(D251="B",11-SUM(AR251:AU251),IF(D251="C",7-SUM(AR251:AU251)))))
*AE251/C251,0)
*C251
=0,0,
ROUNDUP(
IF(
IF(D251="A",13-SUM(AR251:AU251),IF(D251="B",11-SUM(AR251:AU251),IF(D251="C",7-SUM(AR251:AU251))))
&lt;0,0,
IF(D251="A",13-SUM(AR251:AU251),IF(D251="B",11-SUM(AR251:AU251),IF(D251="C",7-SUM(AR251:AU251)))))
*AE251/C251,0)
*C251)
)</f>
        <v>75</v>
      </c>
      <c r="AZ2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+IFERROR(BA251*C251,0),
IFERROR(AVERAGEIF(Tabela1[[#This Row],[COMPRA PADRÃO]:[COMPRA &gt;30%]],"&gt;"&amp;0,Tabela1[[#This Row],[COMPRA PADRÃO]:[COMPRA &gt;30%]]),
0))/Tabela1[[#This Row],[U/CX]],0)*Tabela1[[#This Row],[U/CX]]</f>
        <v>75</v>
      </c>
      <c r="BA251" s="19"/>
      <c r="BB251" s="19"/>
      <c r="BC251" s="5" t="s">
        <v>1436</v>
      </c>
      <c r="BD251" s="41">
        <v>22.981132075471699</v>
      </c>
      <c r="BE251" s="42">
        <v>3447.1698113207549</v>
      </c>
      <c r="BF251" s="42">
        <v>4550.2641509433961</v>
      </c>
      <c r="BG251" s="42">
        <v>5520</v>
      </c>
      <c r="BH251" s="43">
        <v>2475</v>
      </c>
      <c r="BJ251" s="32"/>
      <c r="BK251" s="32"/>
    </row>
    <row r="252" spans="1:63" s="3" customFormat="1" x14ac:dyDescent="0.2">
      <c r="A252" s="4" t="s">
        <v>199</v>
      </c>
      <c r="B252" s="4" t="s">
        <v>233</v>
      </c>
      <c r="C252" s="4">
        <v>15</v>
      </c>
      <c r="D252" s="4" t="s">
        <v>20</v>
      </c>
      <c r="E252" s="5">
        <v>1230</v>
      </c>
      <c r="F252" s="4">
        <v>990</v>
      </c>
      <c r="G252" s="4">
        <v>1125</v>
      </c>
      <c r="H252" s="4">
        <v>750</v>
      </c>
      <c r="I252" s="4">
        <v>1305</v>
      </c>
      <c r="J252" s="4">
        <v>420</v>
      </c>
      <c r="K252" s="4">
        <v>720</v>
      </c>
      <c r="L252" s="4">
        <v>1050</v>
      </c>
      <c r="M252" s="4">
        <v>1230</v>
      </c>
      <c r="N252" s="4">
        <v>450</v>
      </c>
      <c r="O252" s="4">
        <v>660</v>
      </c>
      <c r="P252" s="4">
        <v>600</v>
      </c>
      <c r="Q252" s="13">
        <v>1.4017094017094016</v>
      </c>
      <c r="R252" s="16">
        <v>1.1282051282051282</v>
      </c>
      <c r="S252" s="16">
        <v>1.2820512820512822</v>
      </c>
      <c r="T252" s="16">
        <v>0.85470085470085466</v>
      </c>
      <c r="U252" s="16">
        <v>1.4871794871794872</v>
      </c>
      <c r="V252" s="16">
        <v>0.47863247863247865</v>
      </c>
      <c r="W252" s="16">
        <v>0.82051282051282048</v>
      </c>
      <c r="X252" s="16">
        <v>1.1965811965811965</v>
      </c>
      <c r="Y252" s="16">
        <v>1.4017094017094016</v>
      </c>
      <c r="Z252" s="16">
        <v>0.51282051282051277</v>
      </c>
      <c r="AA252" s="16">
        <v>0.75213675213675213</v>
      </c>
      <c r="AB252" s="17">
        <v>0.68376068376068377</v>
      </c>
      <c r="AC252" s="15">
        <v>152891.85</v>
      </c>
      <c r="AD252" s="14">
        <v>877.5</v>
      </c>
      <c r="AE252" s="14">
        <v>877.5</v>
      </c>
      <c r="AF252" s="5">
        <v>1</v>
      </c>
      <c r="AG252" s="6">
        <v>1380</v>
      </c>
      <c r="AH252" s="4">
        <v>3675</v>
      </c>
      <c r="AI252" s="23">
        <v>5055</v>
      </c>
      <c r="AJ252" s="4">
        <v>0</v>
      </c>
      <c r="AK252" s="4">
        <v>6285</v>
      </c>
      <c r="AL252" s="24">
        <v>6285</v>
      </c>
      <c r="AM252" s="7">
        <v>1.5726495726495726</v>
      </c>
      <c r="AN252" s="7">
        <v>4.1880341880341883</v>
      </c>
      <c r="AO252" s="8">
        <v>0</v>
      </c>
      <c r="AP252" s="9">
        <v>7.1623931623931627</v>
      </c>
      <c r="AQ252" s="25">
        <v>12.923076923076923</v>
      </c>
      <c r="AR252" s="18">
        <v>1.5726495726495726</v>
      </c>
      <c r="AS252" s="7">
        <v>4.1880341880341883</v>
      </c>
      <c r="AT252" s="8">
        <v>0</v>
      </c>
      <c r="AU252" s="9">
        <v>7.1623931623931627</v>
      </c>
      <c r="AV252" s="10">
        <v>12.923076923076923</v>
      </c>
      <c r="AW252" s="22">
        <f t="shared" si="3"/>
        <v>8.5470085470085472E-2</v>
      </c>
      <c r="AX252" s="5">
        <f>IF(OR(AND(Tabela1[[#This Row],[GRUPO | ITEM]]="PALHETAS",MID(Tabela1[[#This Row],[ITEM]],1,5)&lt;&gt;"YN-PC"),AND(Tabela1[[#This Row],[GRUPO | ITEM]]="PALHETAS",MID(Tabela1[[#This Row],[ITEM]],1,5)&lt;&gt;"YN-PF"))=TRUE,0,
IF(
ROUNDUP(
IF(
IF(D252="A",13-SUM(AM252:AP252),IF(D252="B",11-SUM(AM252:AP252),IF(D252="C",7-SUM(AM252:AP252))))
&lt;0,0,
IF(D252="A",13-SUM(AM252:AP252),IF(D252="B",11-SUM(AM252:AP252),IF(D252="C",7-SUM(AM252:AP252)))))
*AD252/C252,0)
*C252
=0,0,
ROUNDUP(
IF(
IF(D252="A",13-SUM(AM252:AP252),IF(D252="B",11-SUM(AM252:AP252),IF(D252="C",7-SUM(AM252:AP252))))
&lt;0,0,
IF(D252="A",13-SUM(AM252:AP252),IF(D252="B",11-SUM(AM252:AP252),IF(D252="C",7-SUM(AM252:AP252)))))
*AD252/C252,0)
*C252)
)</f>
        <v>75</v>
      </c>
      <c r="AY252" s="4">
        <f>IF(OR(AND(Tabela1[[#This Row],[GRUPO | ITEM]]="PALHETAS",MID(Tabela1[[#This Row],[ITEM]],1,5)&lt;&gt;"YN-PC"),AND(Tabela1[[#This Row],[GRUPO | ITEM]]="PALHETAS",MID(Tabela1[[#This Row],[ITEM]],1,5)&lt;&gt;"YN-PF"))=TRUE,0,
IF(
ROUNDUP(
IF(
IF(D252="A",13-SUM(AR252:AU252),IF(D252="B",11-SUM(AR252:AU252),IF(D252="C",7-SUM(AR252:AU252))))
&lt;0,0,
IF(D252="A",13-SUM(AR252:AU252),IF(D252="B",11-SUM(AR252:AU252),IF(D252="C",7-SUM(AR252:AU252)))))
*AE252/C252,0)
*C252
=0,0,
ROUNDUP(
IF(
IF(D252="A",13-SUM(AR252:AU252),IF(D252="B",11-SUM(AR252:AU252),IF(D252="C",7-SUM(AR252:AU252))))
&lt;0,0,
IF(D252="A",13-SUM(AR252:AU252),IF(D252="B",11-SUM(AR252:AU252),IF(D252="C",7-SUM(AR252:AU252)))))
*AE252/C252,0)
*C252)
)</f>
        <v>75</v>
      </c>
      <c r="AZ2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+IFERROR(BA252*C252,0),
IFERROR(AVERAGEIF(Tabela1[[#This Row],[COMPRA PADRÃO]:[COMPRA &gt;30%]],"&gt;"&amp;0,Tabela1[[#This Row],[COMPRA PADRÃO]:[COMPRA &gt;30%]]),
0))/Tabela1[[#This Row],[U/CX]],0)*Tabela1[[#This Row],[U/CX]]</f>
        <v>75</v>
      </c>
      <c r="BA252" s="19"/>
      <c r="BB252" s="19"/>
      <c r="BC252" s="5" t="s">
        <v>1436</v>
      </c>
      <c r="BD252" s="41">
        <v>39.735849056603776</v>
      </c>
      <c r="BE252" s="42">
        <v>5960.3773584905666</v>
      </c>
      <c r="BF252" s="42">
        <v>11364.45283018868</v>
      </c>
      <c r="BG252" s="42">
        <v>11340</v>
      </c>
      <c r="BH252" s="43">
        <v>5985</v>
      </c>
      <c r="BJ252" s="32"/>
      <c r="BK252" s="32"/>
    </row>
    <row r="253" spans="1:63" s="3" customFormat="1" x14ac:dyDescent="0.2">
      <c r="A253" s="4" t="s">
        <v>199</v>
      </c>
      <c r="B253" s="4" t="s">
        <v>401</v>
      </c>
      <c r="C253" s="4">
        <v>15</v>
      </c>
      <c r="D253" s="4" t="s">
        <v>17</v>
      </c>
      <c r="E253" s="5">
        <v>510</v>
      </c>
      <c r="F253" s="4">
        <v>315</v>
      </c>
      <c r="G253" s="4">
        <v>450</v>
      </c>
      <c r="H253" s="4">
        <v>240</v>
      </c>
      <c r="I253" s="4">
        <v>720</v>
      </c>
      <c r="J253" s="4">
        <v>510</v>
      </c>
      <c r="K253" s="4">
        <v>210</v>
      </c>
      <c r="L253" s="4">
        <v>630</v>
      </c>
      <c r="M253" s="4">
        <v>255</v>
      </c>
      <c r="N253" s="4">
        <v>300</v>
      </c>
      <c r="O253" s="4">
        <v>615</v>
      </c>
      <c r="P253" s="4">
        <v>225</v>
      </c>
      <c r="Q253" s="13">
        <v>1.2289156626506024</v>
      </c>
      <c r="R253" s="16">
        <v>0.75903614457831325</v>
      </c>
      <c r="S253" s="16">
        <v>1.0843373493975903</v>
      </c>
      <c r="T253" s="16">
        <v>0.57831325301204817</v>
      </c>
      <c r="U253" s="16">
        <v>1.7349397590361446</v>
      </c>
      <c r="V253" s="16">
        <v>1.2289156626506024</v>
      </c>
      <c r="W253" s="16">
        <v>0.50602409638554213</v>
      </c>
      <c r="X253" s="16">
        <v>1.5180722891566265</v>
      </c>
      <c r="Y253" s="16">
        <v>0.61445783132530118</v>
      </c>
      <c r="Z253" s="16">
        <v>0.72289156626506024</v>
      </c>
      <c r="AA253" s="16">
        <v>1.4819277108433735</v>
      </c>
      <c r="AB253" s="17">
        <v>0.54216867469879515</v>
      </c>
      <c r="AC253" s="15">
        <v>72069.45</v>
      </c>
      <c r="AD253" s="14">
        <v>415</v>
      </c>
      <c r="AE253" s="14">
        <v>415</v>
      </c>
      <c r="AF253" s="5">
        <v>1</v>
      </c>
      <c r="AG253" s="6">
        <v>1095</v>
      </c>
      <c r="AH253" s="4">
        <v>1710</v>
      </c>
      <c r="AI253" s="23">
        <v>2805</v>
      </c>
      <c r="AJ253" s="4">
        <v>795</v>
      </c>
      <c r="AK253" s="4">
        <v>900</v>
      </c>
      <c r="AL253" s="24">
        <v>1695</v>
      </c>
      <c r="AM253" s="7">
        <v>2.6385542168674698</v>
      </c>
      <c r="AN253" s="7">
        <v>4.1204819277108431</v>
      </c>
      <c r="AO253" s="8">
        <v>1.9156626506024097</v>
      </c>
      <c r="AP253" s="9">
        <v>2.1686746987951806</v>
      </c>
      <c r="AQ253" s="25">
        <v>10.843373493975903</v>
      </c>
      <c r="AR253" s="18">
        <v>2.6385542168674698</v>
      </c>
      <c r="AS253" s="7">
        <v>4.1204819277108431</v>
      </c>
      <c r="AT253" s="8">
        <v>1.9156626506024097</v>
      </c>
      <c r="AU253" s="9">
        <v>2.1686746987951806</v>
      </c>
      <c r="AV253" s="10">
        <v>10.843373493975903</v>
      </c>
      <c r="AW253" s="22">
        <f t="shared" si="3"/>
        <v>0.18072289156626506</v>
      </c>
      <c r="AX253" s="5">
        <f>IF(OR(AND(Tabela1[[#This Row],[GRUPO | ITEM]]="PALHETAS",MID(Tabela1[[#This Row],[ITEM]],1,5)&lt;&gt;"YN-PC"),AND(Tabela1[[#This Row],[GRUPO | ITEM]]="PALHETAS",MID(Tabela1[[#This Row],[ITEM]],1,5)&lt;&gt;"YN-PF"))=TRUE,0,
IF(
ROUNDUP(
IF(
IF(D253="A",13-SUM(AM253:AP253),IF(D253="B",11-SUM(AM253:AP253),IF(D253="C",7-SUM(AM253:AP253))))
&lt;0,0,
IF(D253="A",13-SUM(AM253:AP253),IF(D253="B",11-SUM(AM253:AP253),IF(D253="C",7-SUM(AM253:AP253)))))
*AD253/C253,0)
*C253
=0,0,
ROUNDUP(
IF(
IF(D253="A",13-SUM(AM253:AP253),IF(D253="B",11-SUM(AM253:AP253),IF(D253="C",7-SUM(AM253:AP253))))
&lt;0,0,
IF(D253="A",13-SUM(AM253:AP253),IF(D253="B",11-SUM(AM253:AP253),IF(D253="C",7-SUM(AM253:AP253)))))
*AD253/C253,0)
*C253)
)</f>
        <v>75</v>
      </c>
      <c r="AY253" s="4">
        <f>IF(OR(AND(Tabela1[[#This Row],[GRUPO | ITEM]]="PALHETAS",MID(Tabela1[[#This Row],[ITEM]],1,5)&lt;&gt;"YN-PC"),AND(Tabela1[[#This Row],[GRUPO | ITEM]]="PALHETAS",MID(Tabela1[[#This Row],[ITEM]],1,5)&lt;&gt;"YN-PF"))=TRUE,0,
IF(
ROUNDUP(
IF(
IF(D253="A",13-SUM(AR253:AU253),IF(D253="B",11-SUM(AR253:AU253),IF(D253="C",7-SUM(AR253:AU253))))
&lt;0,0,
IF(D253="A",13-SUM(AR253:AU253),IF(D253="B",11-SUM(AR253:AU253),IF(D253="C",7-SUM(AR253:AU253)))))
*AE253/C253,0)
*C253
=0,0,
ROUNDUP(
IF(
IF(D253="A",13-SUM(AR253:AU253),IF(D253="B",11-SUM(AR253:AU253),IF(D253="C",7-SUM(AR253:AU253))))
&lt;0,0,
IF(D253="A",13-SUM(AR253:AU253),IF(D253="B",11-SUM(AR253:AU253),IF(D253="C",7-SUM(AR253:AU253)))))
*AE253/C253,0)
*C253)
)</f>
        <v>75</v>
      </c>
      <c r="AZ2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+IFERROR(BA253*C253,0),
IFERROR(AVERAGEIF(Tabela1[[#This Row],[COMPRA PADRÃO]:[COMPRA &gt;30%]],"&gt;"&amp;0,Tabela1[[#This Row],[COMPRA PADRÃO]:[COMPRA &gt;30%]]),
0))/Tabela1[[#This Row],[U/CX]],0)*Tabela1[[#This Row],[U/CX]]</f>
        <v>75</v>
      </c>
      <c r="BA253" s="19"/>
      <c r="BB253" s="19"/>
      <c r="BC253" s="5" t="s">
        <v>1436</v>
      </c>
      <c r="BD253" s="41">
        <v>18.79245283018868</v>
      </c>
      <c r="BE253" s="42">
        <v>2818.867924528302</v>
      </c>
      <c r="BF253" s="42">
        <v>3720.9056603773583</v>
      </c>
      <c r="BG253" s="42">
        <v>4500</v>
      </c>
      <c r="BH253" s="43">
        <v>2040</v>
      </c>
      <c r="BJ253" s="32"/>
      <c r="BK253" s="32"/>
    </row>
    <row r="254" spans="1:63" s="3" customFormat="1" x14ac:dyDescent="0.2">
      <c r="A254" s="4" t="s">
        <v>264</v>
      </c>
      <c r="B254" s="4" t="s">
        <v>1315</v>
      </c>
      <c r="C254" s="4">
        <v>10</v>
      </c>
      <c r="D254" s="4" t="s">
        <v>17</v>
      </c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>
        <v>12</v>
      </c>
      <c r="P254" s="4">
        <v>100</v>
      </c>
      <c r="Q254" s="13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0.21428571428571427</v>
      </c>
      <c r="AB254" s="17">
        <v>1.7857142857142858</v>
      </c>
      <c r="AC254" s="15">
        <v>33588.660000000003</v>
      </c>
      <c r="AD254" s="14">
        <v>56</v>
      </c>
      <c r="AE254" s="14">
        <v>100</v>
      </c>
      <c r="AF254" s="5">
        <v>0</v>
      </c>
      <c r="AG254" s="6">
        <v>33</v>
      </c>
      <c r="AH254" s="4">
        <v>0</v>
      </c>
      <c r="AI254" s="23">
        <v>33</v>
      </c>
      <c r="AJ254" s="4">
        <v>0</v>
      </c>
      <c r="AK254" s="4">
        <v>1000</v>
      </c>
      <c r="AL254" s="24">
        <v>1000</v>
      </c>
      <c r="AM254" s="7">
        <v>0.5892857142857143</v>
      </c>
      <c r="AN254" s="7">
        <v>0</v>
      </c>
      <c r="AO254" s="8">
        <v>0</v>
      </c>
      <c r="AP254" s="9">
        <v>17.857142857142858</v>
      </c>
      <c r="AQ254" s="25">
        <v>18.446428571428573</v>
      </c>
      <c r="AR254" s="18">
        <v>0.33</v>
      </c>
      <c r="AS254" s="7">
        <v>0</v>
      </c>
      <c r="AT254" s="8">
        <v>0</v>
      </c>
      <c r="AU254" s="9">
        <v>10</v>
      </c>
      <c r="AV254" s="10">
        <v>10.33</v>
      </c>
      <c r="AW254" s="22">
        <f t="shared" si="3"/>
        <v>0.89743589743589747</v>
      </c>
      <c r="AX254" s="5">
        <f>IF(OR(AND(Tabela1[[#This Row],[GRUPO | ITEM]]="PALHETAS",MID(Tabela1[[#This Row],[ITEM]],1,5)&lt;&gt;"YN-PC"),AND(Tabela1[[#This Row],[GRUPO | ITEM]]="PALHETAS",MID(Tabela1[[#This Row],[ITEM]],1,5)&lt;&gt;"YN-PF"))=TRUE,0,
IF(
ROUNDUP(
IF(
IF(D254="A",13-SUM(AM254:AP254),IF(D254="B",11-SUM(AM254:AP254),IF(D254="C",7-SUM(AM254:AP254))))
&lt;0,0,
IF(D254="A",13-SUM(AM254:AP254),IF(D254="B",11-SUM(AM254:AP254),IF(D254="C",7-SUM(AM254:AP254)))))
*AD254/C254,0)
*C254
=0,0,
ROUNDUP(
IF(
IF(D254="A",13-SUM(AM254:AP254),IF(D254="B",11-SUM(AM254:AP254),IF(D254="C",7-SUM(AM254:AP254))))
&lt;0,0,
IF(D254="A",13-SUM(AM254:AP254),IF(D254="B",11-SUM(AM254:AP254),IF(D254="C",7-SUM(AM254:AP254)))))
*AD254/C254,0)
*C254)
)</f>
        <v>0</v>
      </c>
      <c r="AY254" s="4">
        <f>IF(OR(AND(Tabela1[[#This Row],[GRUPO | ITEM]]="PALHETAS",MID(Tabela1[[#This Row],[ITEM]],1,5)&lt;&gt;"YN-PC"),AND(Tabela1[[#This Row],[GRUPO | ITEM]]="PALHETAS",MID(Tabela1[[#This Row],[ITEM]],1,5)&lt;&gt;"YN-PF"))=TRUE,0,
IF(
ROUNDUP(
IF(
IF(D254="A",13-SUM(AR254:AU254),IF(D254="B",11-SUM(AR254:AU254),IF(D254="C",7-SUM(AR254:AU254))))
&lt;0,0,
IF(D254="A",13-SUM(AR254:AU254),IF(D254="B",11-SUM(AR254:AU254),IF(D254="C",7-SUM(AR254:AU254)))))
*AE254/C254,0)
*C254
=0,0,
ROUNDUP(
IF(
IF(D254="A",13-SUM(AR254:AU254),IF(D254="B",11-SUM(AR254:AU254),IF(D254="C",7-SUM(AR254:AU254))))
&lt;0,0,
IF(D254="A",13-SUM(AR254:AU254),IF(D254="B",11-SUM(AR254:AU254),IF(D254="C",7-SUM(AR254:AU254)))))
*AE254/C254,0)
*C254)
)</f>
        <v>70</v>
      </c>
      <c r="AZ2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+IFERROR(BA254*C254,0),
IFERROR(AVERAGEIF(Tabela1[[#This Row],[COMPRA PADRÃO]:[COMPRA &gt;30%]],"&gt;"&amp;0,Tabela1[[#This Row],[COMPRA PADRÃO]:[COMPRA &gt;30%]]),
0))/Tabela1[[#This Row],[U/CX]],0)*Tabela1[[#This Row],[U/CX]]</f>
        <v>70</v>
      </c>
      <c r="BA254" s="19"/>
      <c r="BB254" s="19"/>
      <c r="BC254" s="5" t="s">
        <v>1436</v>
      </c>
      <c r="BD254" s="41">
        <v>0.42264150943396228</v>
      </c>
      <c r="BE254" s="42">
        <v>63.39622641509434</v>
      </c>
      <c r="BF254" s="42">
        <v>83.683018867924531</v>
      </c>
      <c r="BG254" s="42">
        <v>1033</v>
      </c>
      <c r="BH254" s="43">
        <v>0</v>
      </c>
      <c r="BJ254" s="32"/>
      <c r="BK254" s="32"/>
    </row>
    <row r="255" spans="1:63" s="3" customFormat="1" x14ac:dyDescent="0.2">
      <c r="A255" s="4" t="s">
        <v>120</v>
      </c>
      <c r="B255" s="4" t="s">
        <v>278</v>
      </c>
      <c r="C255" s="4">
        <v>20</v>
      </c>
      <c r="D255" s="4" t="s">
        <v>83</v>
      </c>
      <c r="E255" s="5"/>
      <c r="F255" s="4"/>
      <c r="G255" s="4">
        <v>20</v>
      </c>
      <c r="H255" s="4">
        <v>41</v>
      </c>
      <c r="I255" s="4">
        <v>10</v>
      </c>
      <c r="J255" s="4">
        <v>20</v>
      </c>
      <c r="K255" s="4"/>
      <c r="L255" s="4">
        <v>40</v>
      </c>
      <c r="M255" s="4"/>
      <c r="N255" s="4"/>
      <c r="O255" s="4"/>
      <c r="P255" s="4"/>
      <c r="Q255" s="13">
        <v>0</v>
      </c>
      <c r="R255" s="16">
        <v>0</v>
      </c>
      <c r="S255" s="16">
        <v>0.76335877862595425</v>
      </c>
      <c r="T255" s="16">
        <v>1.5648854961832062</v>
      </c>
      <c r="U255" s="16">
        <v>0.38167938931297712</v>
      </c>
      <c r="V255" s="16">
        <v>0.76335877862595425</v>
      </c>
      <c r="W255" s="16">
        <v>0</v>
      </c>
      <c r="X255" s="16">
        <v>1.5267175572519085</v>
      </c>
      <c r="Y255" s="16">
        <v>0</v>
      </c>
      <c r="Z255" s="16">
        <v>0</v>
      </c>
      <c r="AA255" s="16">
        <v>0</v>
      </c>
      <c r="AB255" s="17">
        <v>0</v>
      </c>
      <c r="AC255" s="15">
        <v>9890.23</v>
      </c>
      <c r="AD255" s="14">
        <v>26.2</v>
      </c>
      <c r="AE255" s="14">
        <v>26.2</v>
      </c>
      <c r="AF255" s="5">
        <v>0</v>
      </c>
      <c r="AG255" s="6">
        <v>142</v>
      </c>
      <c r="AH255" s="4">
        <v>0</v>
      </c>
      <c r="AI255" s="23">
        <v>142</v>
      </c>
      <c r="AJ255" s="4">
        <v>0</v>
      </c>
      <c r="AK255" s="4">
        <v>0</v>
      </c>
      <c r="AL255" s="24">
        <v>0</v>
      </c>
      <c r="AM255" s="7">
        <v>5.4198473282442752</v>
      </c>
      <c r="AN255" s="7">
        <v>0</v>
      </c>
      <c r="AO255" s="8">
        <v>0</v>
      </c>
      <c r="AP255" s="9">
        <v>0</v>
      </c>
      <c r="AQ255" s="25">
        <v>5.4198473282442752</v>
      </c>
      <c r="AR255" s="18">
        <v>5.4198473282442752</v>
      </c>
      <c r="AS255" s="7">
        <v>0</v>
      </c>
      <c r="AT255" s="8">
        <v>0</v>
      </c>
      <c r="AU255" s="9">
        <v>0</v>
      </c>
      <c r="AV255" s="10">
        <v>5.4198473282442752</v>
      </c>
      <c r="AW255" s="22">
        <f t="shared" si="3"/>
        <v>2.2900763358778629</v>
      </c>
      <c r="AX255" s="5">
        <f>IF(OR(AND(Tabela1[[#This Row],[GRUPO | ITEM]]="PALHETAS",MID(Tabela1[[#This Row],[ITEM]],1,5)&lt;&gt;"YN-PC"),AND(Tabela1[[#This Row],[GRUPO | ITEM]]="PALHETAS",MID(Tabela1[[#This Row],[ITEM]],1,5)&lt;&gt;"YN-PF"))=TRUE,0,
IF(
ROUNDUP(
IF(
IF(D255="A",13-SUM(AM255:AP255),IF(D255="B",11-SUM(AM255:AP255),IF(D255="C",7-SUM(AM255:AP255))))
&lt;0,0,
IF(D255="A",13-SUM(AM255:AP255),IF(D255="B",11-SUM(AM255:AP255),IF(D255="C",7-SUM(AM255:AP255)))))
*AD255/C255,0)
*C255
=0,0,
ROUNDUP(
IF(
IF(D255="A",13-SUM(AM255:AP255),IF(D255="B",11-SUM(AM255:AP255),IF(D255="C",7-SUM(AM255:AP255))))
&lt;0,0,
IF(D255="A",13-SUM(AM255:AP255),IF(D255="B",11-SUM(AM255:AP255),IF(D255="C",7-SUM(AM255:AP255)))))
*AD255/C255,0)
*C255)
)</f>
        <v>60</v>
      </c>
      <c r="AY255" s="4">
        <f>IF(OR(AND(Tabela1[[#This Row],[GRUPO | ITEM]]="PALHETAS",MID(Tabela1[[#This Row],[ITEM]],1,5)&lt;&gt;"YN-PC"),AND(Tabela1[[#This Row],[GRUPO | ITEM]]="PALHETAS",MID(Tabela1[[#This Row],[ITEM]],1,5)&lt;&gt;"YN-PF"))=TRUE,0,
IF(
ROUNDUP(
IF(
IF(D255="A",13-SUM(AR255:AU255),IF(D255="B",11-SUM(AR255:AU255),IF(D255="C",7-SUM(AR255:AU255))))
&lt;0,0,
IF(D255="A",13-SUM(AR255:AU255),IF(D255="B",11-SUM(AR255:AU255),IF(D255="C",7-SUM(AR255:AU255)))))
*AE255/C255,0)
*C255
=0,0,
ROUNDUP(
IF(
IF(D255="A",13-SUM(AR255:AU255),IF(D255="B",11-SUM(AR255:AU255),IF(D255="C",7-SUM(AR255:AU255))))
&lt;0,0,
IF(D255="A",13-SUM(AR255:AU255),IF(D255="B",11-SUM(AR255:AU255),IF(D255="C",7-SUM(AR255:AU255)))))
*AE255/C255,0)
*C255)
)</f>
        <v>60</v>
      </c>
      <c r="AZ2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+IFERROR(BA255*C255,0),
IFERROR(AVERAGEIF(Tabela1[[#This Row],[COMPRA PADRÃO]:[COMPRA &gt;30%]],"&gt;"&amp;0,Tabela1[[#This Row],[COMPRA PADRÃO]:[COMPRA &gt;30%]]),
0))/Tabela1[[#This Row],[U/CX]],0)*Tabela1[[#This Row],[U/CX]]</f>
        <v>60</v>
      </c>
      <c r="BA255" s="33"/>
      <c r="BB255" s="33"/>
      <c r="BC255" s="44" t="s">
        <v>1436</v>
      </c>
      <c r="BD255" s="41">
        <v>0.49433962264150944</v>
      </c>
      <c r="BE255" s="42">
        <v>74.15094339622641</v>
      </c>
      <c r="BF255" s="42">
        <v>32.62641509433962</v>
      </c>
      <c r="BG255" s="42">
        <v>142</v>
      </c>
      <c r="BH255" s="43">
        <v>0</v>
      </c>
      <c r="BJ255" s="32"/>
      <c r="BK255" s="32"/>
    </row>
    <row r="256" spans="1:63" s="3" customFormat="1" x14ac:dyDescent="0.2">
      <c r="A256" s="4" t="s">
        <v>40</v>
      </c>
      <c r="B256" s="4" t="s">
        <v>740</v>
      </c>
      <c r="C256" s="4">
        <v>20</v>
      </c>
      <c r="D256" s="4" t="s">
        <v>17</v>
      </c>
      <c r="E256" s="5">
        <v>20</v>
      </c>
      <c r="F256" s="4">
        <v>74</v>
      </c>
      <c r="G256" s="4">
        <v>76</v>
      </c>
      <c r="H256" s="4">
        <v>20</v>
      </c>
      <c r="I256" s="4">
        <v>81</v>
      </c>
      <c r="J256" s="4">
        <v>25</v>
      </c>
      <c r="K256" s="4">
        <v>40</v>
      </c>
      <c r="L256" s="4">
        <v>100</v>
      </c>
      <c r="M256" s="4">
        <v>46</v>
      </c>
      <c r="N256" s="4">
        <v>31</v>
      </c>
      <c r="O256" s="4">
        <v>43</v>
      </c>
      <c r="P256" s="4">
        <v>44</v>
      </c>
      <c r="Q256" s="13">
        <v>0.4</v>
      </c>
      <c r="R256" s="16">
        <v>1.48</v>
      </c>
      <c r="S256" s="16">
        <v>1.52</v>
      </c>
      <c r="T256" s="16">
        <v>0.4</v>
      </c>
      <c r="U256" s="16">
        <v>1.62</v>
      </c>
      <c r="V256" s="16">
        <v>0.5</v>
      </c>
      <c r="W256" s="16">
        <v>0.8</v>
      </c>
      <c r="X256" s="16">
        <v>2</v>
      </c>
      <c r="Y256" s="16">
        <v>0.92</v>
      </c>
      <c r="Z256" s="16">
        <v>0.62</v>
      </c>
      <c r="AA256" s="16">
        <v>0.86</v>
      </c>
      <c r="AB256" s="17">
        <v>0.88</v>
      </c>
      <c r="AC256" s="15">
        <v>73525.13</v>
      </c>
      <c r="AD256" s="14">
        <v>50</v>
      </c>
      <c r="AE256" s="14">
        <v>50</v>
      </c>
      <c r="AF256" s="5">
        <v>2</v>
      </c>
      <c r="AG256" s="6">
        <v>320</v>
      </c>
      <c r="AH256" s="4">
        <v>0</v>
      </c>
      <c r="AI256" s="23">
        <v>320</v>
      </c>
      <c r="AJ256" s="4">
        <v>180</v>
      </c>
      <c r="AK256" s="4">
        <v>0</v>
      </c>
      <c r="AL256" s="24">
        <v>180</v>
      </c>
      <c r="AM256" s="7">
        <v>6.4</v>
      </c>
      <c r="AN256" s="7">
        <v>0</v>
      </c>
      <c r="AO256" s="8">
        <v>3.6</v>
      </c>
      <c r="AP256" s="9">
        <v>0</v>
      </c>
      <c r="AQ256" s="25">
        <v>10</v>
      </c>
      <c r="AR256" s="18">
        <v>6.4</v>
      </c>
      <c r="AS256" s="7">
        <v>0</v>
      </c>
      <c r="AT256" s="8">
        <v>3.6</v>
      </c>
      <c r="AU256" s="9">
        <v>0</v>
      </c>
      <c r="AV256" s="10">
        <v>10</v>
      </c>
      <c r="AW256" s="22">
        <f t="shared" si="3"/>
        <v>1.2</v>
      </c>
      <c r="AX256" s="5">
        <f>IF(OR(AND(Tabela1[[#This Row],[GRUPO | ITEM]]="PALHETAS",MID(Tabela1[[#This Row],[ITEM]],1,5)&lt;&gt;"YN-PC"),AND(Tabela1[[#This Row],[GRUPO | ITEM]]="PALHETAS",MID(Tabela1[[#This Row],[ITEM]],1,5)&lt;&gt;"YN-PF"))=TRUE,0,
IF(
ROUNDUP(
IF(
IF(D256="A",13-SUM(AM256:AP256),IF(D256="B",11-SUM(AM256:AP256),IF(D256="C",7-SUM(AM256:AP256))))
&lt;0,0,
IF(D256="A",13-SUM(AM256:AP256),IF(D256="B",11-SUM(AM256:AP256),IF(D256="C",7-SUM(AM256:AP256)))))
*AD256/C256,0)
*C256
=0,0,
ROUNDUP(
IF(
IF(D256="A",13-SUM(AM256:AP256),IF(D256="B",11-SUM(AM256:AP256),IF(D256="C",7-SUM(AM256:AP256))))
&lt;0,0,
IF(D256="A",13-SUM(AM256:AP256),IF(D256="B",11-SUM(AM256:AP256),IF(D256="C",7-SUM(AM256:AP256)))))
*AD256/C256,0)
*C256)
)</f>
        <v>60</v>
      </c>
      <c r="AY256" s="4">
        <f>IF(OR(AND(Tabela1[[#This Row],[GRUPO | ITEM]]="PALHETAS",MID(Tabela1[[#This Row],[ITEM]],1,5)&lt;&gt;"YN-PC"),AND(Tabela1[[#This Row],[GRUPO | ITEM]]="PALHETAS",MID(Tabela1[[#This Row],[ITEM]],1,5)&lt;&gt;"YN-PF"))=TRUE,0,
IF(
ROUNDUP(
IF(
IF(D256="A",13-SUM(AR256:AU256),IF(D256="B",11-SUM(AR256:AU256),IF(D256="C",7-SUM(AR256:AU256))))
&lt;0,0,
IF(D256="A",13-SUM(AR256:AU256),IF(D256="B",11-SUM(AR256:AU256),IF(D256="C",7-SUM(AR256:AU256)))))
*AE256/C256,0)
*C256
=0,0,
ROUNDUP(
IF(
IF(D256="A",13-SUM(AR256:AU256),IF(D256="B",11-SUM(AR256:AU256),IF(D256="C",7-SUM(AR256:AU256))))
&lt;0,0,
IF(D256="A",13-SUM(AR256:AU256),IF(D256="B",11-SUM(AR256:AU256),IF(D256="C",7-SUM(AR256:AU256)))))
*AE256/C256,0)
*C256)
)</f>
        <v>60</v>
      </c>
      <c r="AZ2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+IFERROR(BA256*C256,0),
IFERROR(AVERAGEIF(Tabela1[[#This Row],[COMPRA PADRÃO]:[COMPRA &gt;30%]],"&gt;"&amp;0,Tabela1[[#This Row],[COMPRA PADRÃO]:[COMPRA &gt;30%]]),
0))/Tabela1[[#This Row],[U/CX]],0)*Tabela1[[#This Row],[U/CX]]</f>
        <v>60</v>
      </c>
      <c r="BA256" s="19"/>
      <c r="BB256" s="19"/>
      <c r="BC256" s="5" t="s">
        <v>1436</v>
      </c>
      <c r="BD256" s="41">
        <v>2.2641509433962264</v>
      </c>
      <c r="BE256" s="42">
        <v>339.62264150943395</v>
      </c>
      <c r="BF256" s="42">
        <v>448.30188679245282</v>
      </c>
      <c r="BG256" s="42">
        <v>500</v>
      </c>
      <c r="BH256" s="43">
        <v>280</v>
      </c>
      <c r="BJ256" s="32"/>
      <c r="BK256" s="32"/>
    </row>
    <row r="257" spans="1:63" s="3" customFormat="1" x14ac:dyDescent="0.2">
      <c r="A257" s="4" t="s">
        <v>40</v>
      </c>
      <c r="B257" s="4" t="s">
        <v>746</v>
      </c>
      <c r="C257" s="4">
        <v>20</v>
      </c>
      <c r="D257" s="4" t="s">
        <v>20</v>
      </c>
      <c r="E257" s="5">
        <v>149</v>
      </c>
      <c r="F257" s="4">
        <v>134</v>
      </c>
      <c r="G257" s="4">
        <v>135</v>
      </c>
      <c r="H257" s="4">
        <v>124</v>
      </c>
      <c r="I257" s="4">
        <v>160</v>
      </c>
      <c r="J257" s="4">
        <v>185</v>
      </c>
      <c r="K257" s="4">
        <v>70</v>
      </c>
      <c r="L257" s="4">
        <v>200</v>
      </c>
      <c r="M257" s="4">
        <v>30</v>
      </c>
      <c r="N257" s="4">
        <v>71</v>
      </c>
      <c r="O257" s="4">
        <v>55</v>
      </c>
      <c r="P257" s="4">
        <v>170</v>
      </c>
      <c r="Q257" s="13">
        <v>1.2056641942009441</v>
      </c>
      <c r="R257" s="16">
        <v>1.0842886041807147</v>
      </c>
      <c r="S257" s="16">
        <v>1.0923803101820635</v>
      </c>
      <c r="T257" s="16">
        <v>1.0033715441672286</v>
      </c>
      <c r="U257" s="16">
        <v>1.2946729602157789</v>
      </c>
      <c r="V257" s="16">
        <v>1.4969656102494944</v>
      </c>
      <c r="W257" s="16">
        <v>0.56641942009440327</v>
      </c>
      <c r="X257" s="16">
        <v>1.6183412002697235</v>
      </c>
      <c r="Y257" s="16">
        <v>0.24275118004045854</v>
      </c>
      <c r="Z257" s="16">
        <v>0.57451112609575183</v>
      </c>
      <c r="AA257" s="16">
        <v>0.44504383007417397</v>
      </c>
      <c r="AB257" s="17">
        <v>1.375590020229265</v>
      </c>
      <c r="AC257" s="15">
        <v>178143.93</v>
      </c>
      <c r="AD257" s="14">
        <v>123.58333333333333</v>
      </c>
      <c r="AE257" s="14">
        <v>132.09090909090909</v>
      </c>
      <c r="AF257" s="5">
        <v>3</v>
      </c>
      <c r="AG257" s="6">
        <v>291</v>
      </c>
      <c r="AH257" s="4">
        <v>760</v>
      </c>
      <c r="AI257" s="23">
        <v>1051</v>
      </c>
      <c r="AJ257" s="4">
        <v>520</v>
      </c>
      <c r="AK257" s="4">
        <v>100</v>
      </c>
      <c r="AL257" s="24">
        <v>620</v>
      </c>
      <c r="AM257" s="7">
        <v>2.354686446392448</v>
      </c>
      <c r="AN257" s="7">
        <v>6.1496965610249497</v>
      </c>
      <c r="AO257" s="8">
        <v>4.2076871207012809</v>
      </c>
      <c r="AP257" s="9">
        <v>0.80917060013486175</v>
      </c>
      <c r="AQ257" s="25">
        <v>13.521240728253542</v>
      </c>
      <c r="AR257" s="18">
        <v>2.2030282174810738</v>
      </c>
      <c r="AS257" s="7">
        <v>5.753613214039917</v>
      </c>
      <c r="AT257" s="8">
        <v>3.9366827253957331</v>
      </c>
      <c r="AU257" s="9">
        <v>0.75705437026841016</v>
      </c>
      <c r="AV257" s="10">
        <v>12.650378527185133</v>
      </c>
      <c r="AW257" s="22">
        <f t="shared" si="3"/>
        <v>0.46934723991821975</v>
      </c>
      <c r="AX257" s="5">
        <f>IF(OR(AND(Tabela1[[#This Row],[GRUPO | ITEM]]="PALHETAS",MID(Tabela1[[#This Row],[ITEM]],1,5)&lt;&gt;"YN-PC"),AND(Tabela1[[#This Row],[GRUPO | ITEM]]="PALHETAS",MID(Tabela1[[#This Row],[ITEM]],1,5)&lt;&gt;"YN-PF"))=TRUE,0,
IF(
ROUNDUP(
IF(
IF(D257="A",13-SUM(AM257:AP257),IF(D257="B",11-SUM(AM257:AP257),IF(D257="C",7-SUM(AM257:AP257))))
&lt;0,0,
IF(D257="A",13-SUM(AM257:AP257),IF(D257="B",11-SUM(AM257:AP257),IF(D257="C",7-SUM(AM257:AP257)))))
*AD257/C257,0)
*C257
=0,0,
ROUNDUP(
IF(
IF(D257="A",13-SUM(AM257:AP257),IF(D257="B",11-SUM(AM257:AP257),IF(D257="C",7-SUM(AM257:AP257))))
&lt;0,0,
IF(D257="A",13-SUM(AM257:AP257),IF(D257="B",11-SUM(AM257:AP257),IF(D257="C",7-SUM(AM257:AP257)))))
*AD257/C257,0)
*C257)
)</f>
        <v>0</v>
      </c>
      <c r="AY257" s="4">
        <f>IF(OR(AND(Tabela1[[#This Row],[GRUPO | ITEM]]="PALHETAS",MID(Tabela1[[#This Row],[ITEM]],1,5)&lt;&gt;"YN-PC"),AND(Tabela1[[#This Row],[GRUPO | ITEM]]="PALHETAS",MID(Tabela1[[#This Row],[ITEM]],1,5)&lt;&gt;"YN-PF"))=TRUE,0,
IF(
ROUNDUP(
IF(
IF(D257="A",13-SUM(AR257:AU257),IF(D257="B",11-SUM(AR257:AU257),IF(D257="C",7-SUM(AR257:AU257))))
&lt;0,0,
IF(D257="A",13-SUM(AR257:AU257),IF(D257="B",11-SUM(AR257:AU257),IF(D257="C",7-SUM(AR257:AU257)))))
*AE257/C257,0)
*C257
=0,0,
ROUNDUP(
IF(
IF(D257="A",13-SUM(AR257:AU257),IF(D257="B",11-SUM(AR257:AU257),IF(D257="C",7-SUM(AR257:AU257))))
&lt;0,0,
IF(D257="A",13-SUM(AR257:AU257),IF(D257="B",11-SUM(AR257:AU257),IF(D257="C",7-SUM(AR257:AU257)))))
*AE257/C257,0)
*C257)
)</f>
        <v>60</v>
      </c>
      <c r="AZ2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+IFERROR(BA257*C257,0),
IFERROR(AVERAGEIF(Tabela1[[#This Row],[COMPRA PADRÃO]:[COMPRA &gt;30%]],"&gt;"&amp;0,Tabela1[[#This Row],[COMPRA PADRÃO]:[COMPRA &gt;30%]]),
0))/Tabela1[[#This Row],[U/CX]],0)*Tabela1[[#This Row],[U/CX]]</f>
        <v>60</v>
      </c>
      <c r="BA257" s="19"/>
      <c r="BB257" s="19"/>
      <c r="BC257" s="5" t="s">
        <v>1436</v>
      </c>
      <c r="BD257" s="41">
        <v>5.5962264150943399</v>
      </c>
      <c r="BE257" s="42">
        <v>839.43396226415098</v>
      </c>
      <c r="BF257" s="42">
        <v>1600.5207547169812</v>
      </c>
      <c r="BG257" s="42">
        <v>1671</v>
      </c>
      <c r="BH257" s="43">
        <v>760</v>
      </c>
      <c r="BJ257" s="32"/>
      <c r="BK257" s="32"/>
    </row>
    <row r="258" spans="1:63" s="3" customFormat="1" x14ac:dyDescent="0.2">
      <c r="A258" s="4" t="s">
        <v>32</v>
      </c>
      <c r="B258" s="4" t="s">
        <v>1431</v>
      </c>
      <c r="C258" s="4">
        <v>10</v>
      </c>
      <c r="D258" s="4" t="s">
        <v>83</v>
      </c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>
        <v>131</v>
      </c>
      <c r="Q258" s="13">
        <v>0</v>
      </c>
      <c r="R258" s="16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7">
        <v>1</v>
      </c>
      <c r="AC258" s="15">
        <v>15796.2</v>
      </c>
      <c r="AD258" s="14">
        <v>131</v>
      </c>
      <c r="AE258" s="14">
        <v>131</v>
      </c>
      <c r="AF258" s="5">
        <v>0</v>
      </c>
      <c r="AG258" s="6">
        <v>862</v>
      </c>
      <c r="AH258" s="4">
        <v>0</v>
      </c>
      <c r="AI258" s="23">
        <v>862</v>
      </c>
      <c r="AJ258" s="4">
        <v>0</v>
      </c>
      <c r="AK258" s="4">
        <v>0</v>
      </c>
      <c r="AL258" s="24">
        <v>0</v>
      </c>
      <c r="AM258" s="7">
        <v>6.5801526717557248</v>
      </c>
      <c r="AN258" s="7">
        <v>0</v>
      </c>
      <c r="AO258" s="8">
        <v>0</v>
      </c>
      <c r="AP258" s="9">
        <v>0</v>
      </c>
      <c r="AQ258" s="25">
        <v>6.5801526717557248</v>
      </c>
      <c r="AR258" s="18">
        <v>6.5801526717557248</v>
      </c>
      <c r="AS258" s="7">
        <v>0</v>
      </c>
      <c r="AT258" s="8">
        <v>0</v>
      </c>
      <c r="AU258" s="9">
        <v>0</v>
      </c>
      <c r="AV258" s="10">
        <v>6.5801526717557248</v>
      </c>
      <c r="AW258" s="22">
        <f t="shared" ref="AW258:AW321" si="4">IFERROR(AZ258/AVERAGE(AD258:AE258),0)</f>
        <v>0.4580152671755725</v>
      </c>
      <c r="AX258" s="5">
        <f>IF(OR(AND(Tabela1[[#This Row],[GRUPO | ITEM]]="PALHETAS",MID(Tabela1[[#This Row],[ITEM]],1,5)&lt;&gt;"YN-PC"),AND(Tabela1[[#This Row],[GRUPO | ITEM]]="PALHETAS",MID(Tabela1[[#This Row],[ITEM]],1,5)&lt;&gt;"YN-PF"))=TRUE,0,
IF(
ROUNDUP(
IF(
IF(D258="A",13-SUM(AM258:AP258),IF(D258="B",11-SUM(AM258:AP258),IF(D258="C",7-SUM(AM258:AP258))))
&lt;0,0,
IF(D258="A",13-SUM(AM258:AP258),IF(D258="B",11-SUM(AM258:AP258),IF(D258="C",7-SUM(AM258:AP258)))))
*AD258/C258,0)
*C258
=0,0,
ROUNDUP(
IF(
IF(D258="A",13-SUM(AM258:AP258),IF(D258="B",11-SUM(AM258:AP258),IF(D258="C",7-SUM(AM258:AP258))))
&lt;0,0,
IF(D258="A",13-SUM(AM258:AP258),IF(D258="B",11-SUM(AM258:AP258),IF(D258="C",7-SUM(AM258:AP258)))))
*AD258/C258,0)
*C258)
)</f>
        <v>60</v>
      </c>
      <c r="AY258" s="4">
        <f>IF(OR(AND(Tabela1[[#This Row],[GRUPO | ITEM]]="PALHETAS",MID(Tabela1[[#This Row],[ITEM]],1,5)&lt;&gt;"YN-PC"),AND(Tabela1[[#This Row],[GRUPO | ITEM]]="PALHETAS",MID(Tabela1[[#This Row],[ITEM]],1,5)&lt;&gt;"YN-PF"))=TRUE,0,
IF(
ROUNDUP(
IF(
IF(D258="A",13-SUM(AR258:AU258),IF(D258="B",11-SUM(AR258:AU258),IF(D258="C",7-SUM(AR258:AU258))))
&lt;0,0,
IF(D258="A",13-SUM(AR258:AU258),IF(D258="B",11-SUM(AR258:AU258),IF(D258="C",7-SUM(AR258:AU258)))))
*AE258/C258,0)
*C258
=0,0,
ROUNDUP(
IF(
IF(D258="A",13-SUM(AR258:AU258),IF(D258="B",11-SUM(AR258:AU258),IF(D258="C",7-SUM(AR258:AU258))))
&lt;0,0,
IF(D258="A",13-SUM(AR258:AU258),IF(D258="B",11-SUM(AR258:AU258),IF(D258="C",7-SUM(AR258:AU258)))))
*AE258/C258,0)
*C258)
)</f>
        <v>60</v>
      </c>
      <c r="AZ2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+IFERROR(BA258*C258,0),
IFERROR(AVERAGEIF(Tabela1[[#This Row],[COMPRA PADRÃO]:[COMPRA &gt;30%]],"&gt;"&amp;0,Tabela1[[#This Row],[COMPRA PADRÃO]:[COMPRA &gt;30%]]),
0))/Tabela1[[#This Row],[U/CX]],0)*Tabela1[[#This Row],[U/CX]]</f>
        <v>60</v>
      </c>
      <c r="BA258" s="19"/>
      <c r="BB258" s="19"/>
      <c r="BC258" s="5" t="s">
        <v>1436</v>
      </c>
      <c r="BD258" s="41">
        <v>0.49433962264150944</v>
      </c>
      <c r="BE258" s="42">
        <v>74.15094339622641</v>
      </c>
      <c r="BF258" s="42">
        <v>32.62641509433962</v>
      </c>
      <c r="BG258" s="42">
        <v>862</v>
      </c>
      <c r="BH258" s="43">
        <v>0</v>
      </c>
      <c r="BJ258" s="32"/>
      <c r="BK258" s="32"/>
    </row>
    <row r="259" spans="1:63" s="3" customFormat="1" x14ac:dyDescent="0.2">
      <c r="A259" s="4" t="s">
        <v>1008</v>
      </c>
      <c r="B259" s="4" t="s">
        <v>1010</v>
      </c>
      <c r="C259" s="4">
        <v>20</v>
      </c>
      <c r="D259" s="4" t="s">
        <v>20</v>
      </c>
      <c r="E259" s="5">
        <v>300</v>
      </c>
      <c r="F259" s="4">
        <v>460</v>
      </c>
      <c r="G259" s="4">
        <v>140</v>
      </c>
      <c r="H259" s="4">
        <v>270</v>
      </c>
      <c r="I259" s="4">
        <v>400</v>
      </c>
      <c r="J259" s="4">
        <v>320</v>
      </c>
      <c r="K259" s="4">
        <v>100</v>
      </c>
      <c r="L259" s="4">
        <v>200</v>
      </c>
      <c r="M259" s="4">
        <v>200</v>
      </c>
      <c r="N259" s="4">
        <v>160</v>
      </c>
      <c r="O259" s="4">
        <v>220</v>
      </c>
      <c r="P259" s="4">
        <v>160</v>
      </c>
      <c r="Q259" s="13">
        <v>1.2286689419795223</v>
      </c>
      <c r="R259" s="16">
        <v>1.8839590443686007</v>
      </c>
      <c r="S259" s="16">
        <v>0.57337883959044367</v>
      </c>
      <c r="T259" s="16">
        <v>1.10580204778157</v>
      </c>
      <c r="U259" s="16">
        <v>1.6382252559726964</v>
      </c>
      <c r="V259" s="16">
        <v>1.310580204778157</v>
      </c>
      <c r="W259" s="16">
        <v>0.4095563139931741</v>
      </c>
      <c r="X259" s="16">
        <v>0.81911262798634821</v>
      </c>
      <c r="Y259" s="16">
        <v>0.81911262798634821</v>
      </c>
      <c r="Z259" s="16">
        <v>0.65529010238907848</v>
      </c>
      <c r="AA259" s="16">
        <v>0.90102389078498302</v>
      </c>
      <c r="AB259" s="17">
        <v>0.65529010238907848</v>
      </c>
      <c r="AC259" s="15">
        <v>119737.5</v>
      </c>
      <c r="AD259" s="14">
        <v>244.16666666666666</v>
      </c>
      <c r="AE259" s="14">
        <v>244.16666666666666</v>
      </c>
      <c r="AF259" s="5">
        <v>5</v>
      </c>
      <c r="AG259" s="6">
        <v>261</v>
      </c>
      <c r="AH259" s="4">
        <v>860</v>
      </c>
      <c r="AI259" s="23">
        <v>1121</v>
      </c>
      <c r="AJ259" s="4">
        <v>0</v>
      </c>
      <c r="AK259" s="4">
        <v>2000</v>
      </c>
      <c r="AL259" s="24">
        <v>2000</v>
      </c>
      <c r="AM259" s="7">
        <v>1.0689419795221844</v>
      </c>
      <c r="AN259" s="7">
        <v>3.5221843003412969</v>
      </c>
      <c r="AO259" s="8">
        <v>0</v>
      </c>
      <c r="AP259" s="9">
        <v>8.1911262798634823</v>
      </c>
      <c r="AQ259" s="25">
        <v>12.782252559726963</v>
      </c>
      <c r="AR259" s="18">
        <v>1.0689419795221844</v>
      </c>
      <c r="AS259" s="7">
        <v>3.5221843003412969</v>
      </c>
      <c r="AT259" s="8">
        <v>0</v>
      </c>
      <c r="AU259" s="9">
        <v>8.1911262798634823</v>
      </c>
      <c r="AV259" s="10">
        <v>12.782252559726963</v>
      </c>
      <c r="AW259" s="22">
        <f t="shared" si="4"/>
        <v>0.24573378839590446</v>
      </c>
      <c r="AX259" s="5">
        <f>IF(OR(AND(Tabela1[[#This Row],[GRUPO | ITEM]]="PALHETAS",MID(Tabela1[[#This Row],[ITEM]],1,5)&lt;&gt;"YN-PC"),AND(Tabela1[[#This Row],[GRUPO | ITEM]]="PALHETAS",MID(Tabela1[[#This Row],[ITEM]],1,5)&lt;&gt;"YN-PF"))=TRUE,0,
IF(
ROUNDUP(
IF(
IF(D259="A",13-SUM(AM259:AP259),IF(D259="B",11-SUM(AM259:AP259),IF(D259="C",7-SUM(AM259:AP259))))
&lt;0,0,
IF(D259="A",13-SUM(AM259:AP259),IF(D259="B",11-SUM(AM259:AP259),IF(D259="C",7-SUM(AM259:AP259)))))
*AD259/C259,0)
*C259
=0,0,
ROUNDUP(
IF(
IF(D259="A",13-SUM(AM259:AP259),IF(D259="B",11-SUM(AM259:AP259),IF(D259="C",7-SUM(AM259:AP259))))
&lt;0,0,
IF(D259="A",13-SUM(AM259:AP259),IF(D259="B",11-SUM(AM259:AP259),IF(D259="C",7-SUM(AM259:AP259)))))
*AD259/C259,0)
*C259)
)</f>
        <v>60</v>
      </c>
      <c r="AY259" s="4">
        <f>IF(OR(AND(Tabela1[[#This Row],[GRUPO | ITEM]]="PALHETAS",MID(Tabela1[[#This Row],[ITEM]],1,5)&lt;&gt;"YN-PC"),AND(Tabela1[[#This Row],[GRUPO | ITEM]]="PALHETAS",MID(Tabela1[[#This Row],[ITEM]],1,5)&lt;&gt;"YN-PF"))=TRUE,0,
IF(
ROUNDUP(
IF(
IF(D259="A",13-SUM(AR259:AU259),IF(D259="B",11-SUM(AR259:AU259),IF(D259="C",7-SUM(AR259:AU259))))
&lt;0,0,
IF(D259="A",13-SUM(AR259:AU259),IF(D259="B",11-SUM(AR259:AU259),IF(D259="C",7-SUM(AR259:AU259)))))
*AE259/C259,0)
*C259
=0,0,
ROUNDUP(
IF(
IF(D259="A",13-SUM(AR259:AU259),IF(D259="B",11-SUM(AR259:AU259),IF(D259="C",7-SUM(AR259:AU259))))
&lt;0,0,
IF(D259="A",13-SUM(AR259:AU259),IF(D259="B",11-SUM(AR259:AU259),IF(D259="C",7-SUM(AR259:AU259)))))
*AE259/C259,0)
*C259)
)</f>
        <v>60</v>
      </c>
      <c r="AZ2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+IFERROR(BA259*C259,0),
IFERROR(AVERAGEIF(Tabela1[[#This Row],[COMPRA PADRÃO]:[COMPRA &gt;30%]],"&gt;"&amp;0,Tabela1[[#This Row],[COMPRA PADRÃO]:[COMPRA &gt;30%]]),
0))/Tabela1[[#This Row],[U/CX]],0)*Tabela1[[#This Row],[U/CX]]</f>
        <v>60</v>
      </c>
      <c r="BA259" s="19"/>
      <c r="BB259" s="19"/>
      <c r="BC259" s="5" t="s">
        <v>1436</v>
      </c>
      <c r="BD259" s="41">
        <v>11.056603773584905</v>
      </c>
      <c r="BE259" s="42">
        <v>1658.4905660377358</v>
      </c>
      <c r="BF259" s="42">
        <v>3162.1886792452829</v>
      </c>
      <c r="BG259" s="42">
        <v>3121</v>
      </c>
      <c r="BH259" s="43">
        <v>1700</v>
      </c>
      <c r="BJ259" s="32"/>
      <c r="BK259" s="32"/>
    </row>
    <row r="260" spans="1:63" s="3" customFormat="1" x14ac:dyDescent="0.2">
      <c r="A260" s="4" t="s">
        <v>1142</v>
      </c>
      <c r="B260" s="4" t="s">
        <v>1334</v>
      </c>
      <c r="C260" s="4">
        <v>50</v>
      </c>
      <c r="D260" s="4" t="s">
        <v>83</v>
      </c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>
        <v>10</v>
      </c>
      <c r="P260" s="4">
        <v>5</v>
      </c>
      <c r="Q260" s="13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1.3333333333333333</v>
      </c>
      <c r="AB260" s="17">
        <v>0.66666666666666663</v>
      </c>
      <c r="AC260" s="15">
        <v>473.1</v>
      </c>
      <c r="AD260" s="14">
        <v>7.5</v>
      </c>
      <c r="AE260" s="14">
        <v>7.5</v>
      </c>
      <c r="AF260" s="5">
        <v>0</v>
      </c>
      <c r="AG260" s="6">
        <v>35</v>
      </c>
      <c r="AH260" s="4">
        <v>0</v>
      </c>
      <c r="AI260" s="23">
        <v>35</v>
      </c>
      <c r="AJ260" s="4">
        <v>0</v>
      </c>
      <c r="AK260" s="4">
        <v>0</v>
      </c>
      <c r="AL260" s="24">
        <v>0</v>
      </c>
      <c r="AM260" s="7">
        <v>4.666666666666667</v>
      </c>
      <c r="AN260" s="7">
        <v>0</v>
      </c>
      <c r="AO260" s="8">
        <v>0</v>
      </c>
      <c r="AP260" s="9">
        <v>0</v>
      </c>
      <c r="AQ260" s="25">
        <v>4.666666666666667</v>
      </c>
      <c r="AR260" s="18">
        <v>4.666666666666667</v>
      </c>
      <c r="AS260" s="7">
        <v>0</v>
      </c>
      <c r="AT260" s="8">
        <v>0</v>
      </c>
      <c r="AU260" s="9">
        <v>0</v>
      </c>
      <c r="AV260" s="10">
        <v>4.666666666666667</v>
      </c>
      <c r="AW260" s="22">
        <f t="shared" si="4"/>
        <v>6.666666666666667</v>
      </c>
      <c r="AX260" s="5">
        <f>IF(OR(AND(Tabela1[[#This Row],[GRUPO | ITEM]]="PALHETAS",MID(Tabela1[[#This Row],[ITEM]],1,5)&lt;&gt;"YN-PC"),AND(Tabela1[[#This Row],[GRUPO | ITEM]]="PALHETAS",MID(Tabela1[[#This Row],[ITEM]],1,5)&lt;&gt;"YN-PF"))=TRUE,0,
IF(
ROUNDUP(
IF(
IF(D260="A",13-SUM(AM260:AP260),IF(D260="B",11-SUM(AM260:AP260),IF(D260="C",7-SUM(AM260:AP260))))
&lt;0,0,
IF(D260="A",13-SUM(AM260:AP260),IF(D260="B",11-SUM(AM260:AP260),IF(D260="C",7-SUM(AM260:AP260)))))
*AD260/C260,0)
*C260
=0,0,
ROUNDUP(
IF(
IF(D260="A",13-SUM(AM260:AP260),IF(D260="B",11-SUM(AM260:AP260),IF(D260="C",7-SUM(AM260:AP260))))
&lt;0,0,
IF(D260="A",13-SUM(AM260:AP260),IF(D260="B",11-SUM(AM260:AP260),IF(D260="C",7-SUM(AM260:AP260)))))
*AD260/C260,0)
*C260)
)</f>
        <v>50</v>
      </c>
      <c r="AY260" s="4">
        <f>IF(OR(AND(Tabela1[[#This Row],[GRUPO | ITEM]]="PALHETAS",MID(Tabela1[[#This Row],[ITEM]],1,5)&lt;&gt;"YN-PC"),AND(Tabela1[[#This Row],[GRUPO | ITEM]]="PALHETAS",MID(Tabela1[[#This Row],[ITEM]],1,5)&lt;&gt;"YN-PF"))=TRUE,0,
IF(
ROUNDUP(
IF(
IF(D260="A",13-SUM(AR260:AU260),IF(D260="B",11-SUM(AR260:AU260),IF(D260="C",7-SUM(AR260:AU260))))
&lt;0,0,
IF(D260="A",13-SUM(AR260:AU260),IF(D260="B",11-SUM(AR260:AU260),IF(D260="C",7-SUM(AR260:AU260)))))
*AE260/C260,0)
*C260
=0,0,
ROUNDUP(
IF(
IF(D260="A",13-SUM(AR260:AU260),IF(D260="B",11-SUM(AR260:AU260),IF(D260="C",7-SUM(AR260:AU260))))
&lt;0,0,
IF(D260="A",13-SUM(AR260:AU260),IF(D260="B",11-SUM(AR260:AU260),IF(D260="C",7-SUM(AR260:AU260)))))
*AE260/C260,0)
*C260)
)</f>
        <v>50</v>
      </c>
      <c r="AZ2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+IFERROR(BA260*C260,0),
IFERROR(AVERAGEIF(Tabela1[[#This Row],[COMPRA PADRÃO]:[COMPRA &gt;30%]],"&gt;"&amp;0,Tabela1[[#This Row],[COMPRA PADRÃO]:[COMPRA &gt;30%]]),
0))/Tabela1[[#This Row],[U/CX]],0)*Tabela1[[#This Row],[U/CX]]</f>
        <v>50</v>
      </c>
      <c r="BA260" s="19"/>
      <c r="BB260" s="19"/>
      <c r="BC260" s="5" t="s">
        <v>1436</v>
      </c>
      <c r="BD260" s="41">
        <v>5.6603773584905662E-2</v>
      </c>
      <c r="BE260" s="42">
        <v>8.4905660377358494</v>
      </c>
      <c r="BF260" s="42">
        <v>3.7358490566037736</v>
      </c>
      <c r="BG260" s="42">
        <v>35</v>
      </c>
      <c r="BH260" s="43">
        <v>0</v>
      </c>
      <c r="BJ260" s="32"/>
      <c r="BK260" s="32"/>
    </row>
    <row r="261" spans="1:63" s="3" customFormat="1" x14ac:dyDescent="0.2">
      <c r="A261" s="4" t="s">
        <v>1142</v>
      </c>
      <c r="B261" s="4" t="s">
        <v>1335</v>
      </c>
      <c r="C261" s="4">
        <v>50</v>
      </c>
      <c r="D261" s="4" t="s">
        <v>83</v>
      </c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>
        <v>10</v>
      </c>
      <c r="P261" s="4">
        <v>2</v>
      </c>
      <c r="Q261" s="13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1.6666666666666667</v>
      </c>
      <c r="AB261" s="17">
        <v>0.33333333333333331</v>
      </c>
      <c r="AC261" s="15">
        <v>378.48</v>
      </c>
      <c r="AD261" s="14">
        <v>6</v>
      </c>
      <c r="AE261" s="14">
        <v>6</v>
      </c>
      <c r="AF261" s="5">
        <v>0</v>
      </c>
      <c r="AG261" s="6">
        <v>38</v>
      </c>
      <c r="AH261" s="4">
        <v>0</v>
      </c>
      <c r="AI261" s="23">
        <v>38</v>
      </c>
      <c r="AJ261" s="4">
        <v>0</v>
      </c>
      <c r="AK261" s="4">
        <v>0</v>
      </c>
      <c r="AL261" s="24">
        <v>0</v>
      </c>
      <c r="AM261" s="7">
        <v>6.333333333333333</v>
      </c>
      <c r="AN261" s="7">
        <v>0</v>
      </c>
      <c r="AO261" s="8">
        <v>0</v>
      </c>
      <c r="AP261" s="9">
        <v>0</v>
      </c>
      <c r="AQ261" s="25">
        <v>6.333333333333333</v>
      </c>
      <c r="AR261" s="18">
        <v>6.333333333333333</v>
      </c>
      <c r="AS261" s="7">
        <v>0</v>
      </c>
      <c r="AT261" s="8">
        <v>0</v>
      </c>
      <c r="AU261" s="9">
        <v>0</v>
      </c>
      <c r="AV261" s="10">
        <v>6.333333333333333</v>
      </c>
      <c r="AW261" s="22">
        <f t="shared" si="4"/>
        <v>8.3333333333333339</v>
      </c>
      <c r="AX261" s="5">
        <f>IF(OR(AND(Tabela1[[#This Row],[GRUPO | ITEM]]="PALHETAS",MID(Tabela1[[#This Row],[ITEM]],1,5)&lt;&gt;"YN-PC"),AND(Tabela1[[#This Row],[GRUPO | ITEM]]="PALHETAS",MID(Tabela1[[#This Row],[ITEM]],1,5)&lt;&gt;"YN-PF"))=TRUE,0,
IF(
ROUNDUP(
IF(
IF(D261="A",13-SUM(AM261:AP261),IF(D261="B",11-SUM(AM261:AP261),IF(D261="C",7-SUM(AM261:AP261))))
&lt;0,0,
IF(D261="A",13-SUM(AM261:AP261),IF(D261="B",11-SUM(AM261:AP261),IF(D261="C",7-SUM(AM261:AP261)))))
*AD261/C261,0)
*C261
=0,0,
ROUNDUP(
IF(
IF(D261="A",13-SUM(AM261:AP261),IF(D261="B",11-SUM(AM261:AP261),IF(D261="C",7-SUM(AM261:AP261))))
&lt;0,0,
IF(D261="A",13-SUM(AM261:AP261),IF(D261="B",11-SUM(AM261:AP261),IF(D261="C",7-SUM(AM261:AP261)))))
*AD261/C261,0)
*C261)
)</f>
        <v>50</v>
      </c>
      <c r="AY261" s="4">
        <f>IF(OR(AND(Tabela1[[#This Row],[GRUPO | ITEM]]="PALHETAS",MID(Tabela1[[#This Row],[ITEM]],1,5)&lt;&gt;"YN-PC"),AND(Tabela1[[#This Row],[GRUPO | ITEM]]="PALHETAS",MID(Tabela1[[#This Row],[ITEM]],1,5)&lt;&gt;"YN-PF"))=TRUE,0,
IF(
ROUNDUP(
IF(
IF(D261="A",13-SUM(AR261:AU261),IF(D261="B",11-SUM(AR261:AU261),IF(D261="C",7-SUM(AR261:AU261))))
&lt;0,0,
IF(D261="A",13-SUM(AR261:AU261),IF(D261="B",11-SUM(AR261:AU261),IF(D261="C",7-SUM(AR261:AU261)))))
*AE261/C261,0)
*C261
=0,0,
ROUNDUP(
IF(
IF(D261="A",13-SUM(AR261:AU261),IF(D261="B",11-SUM(AR261:AU261),IF(D261="C",7-SUM(AR261:AU261))))
&lt;0,0,
IF(D261="A",13-SUM(AR261:AU261),IF(D261="B",11-SUM(AR261:AU261),IF(D261="C",7-SUM(AR261:AU261)))))
*AE261/C261,0)
*C261)
)</f>
        <v>50</v>
      </c>
      <c r="AZ2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+IFERROR(BA261*C261,0),
IFERROR(AVERAGEIF(Tabela1[[#This Row],[COMPRA PADRÃO]:[COMPRA &gt;30%]],"&gt;"&amp;0,Tabela1[[#This Row],[COMPRA PADRÃO]:[COMPRA &gt;30%]]),
0))/Tabela1[[#This Row],[U/CX]],0)*Tabela1[[#This Row],[U/CX]]</f>
        <v>50</v>
      </c>
      <c r="BA261" s="19"/>
      <c r="BB261" s="19"/>
      <c r="BC261" s="5" t="s">
        <v>1436</v>
      </c>
      <c r="BD261" s="41">
        <v>4.5283018867924525E-2</v>
      </c>
      <c r="BE261" s="42">
        <v>6.7924528301886786</v>
      </c>
      <c r="BF261" s="42">
        <v>2.9886792452830186</v>
      </c>
      <c r="BG261" s="42">
        <v>38</v>
      </c>
      <c r="BH261" s="43">
        <v>0</v>
      </c>
      <c r="BJ261" s="32"/>
      <c r="BK261" s="32"/>
    </row>
    <row r="262" spans="1:63" s="3" customFormat="1" x14ac:dyDescent="0.2">
      <c r="A262" s="4" t="s">
        <v>35</v>
      </c>
      <c r="B262" s="4" t="s">
        <v>1097</v>
      </c>
      <c r="C262" s="4">
        <v>50</v>
      </c>
      <c r="D262" s="4" t="s">
        <v>83</v>
      </c>
      <c r="E262" s="5"/>
      <c r="F262" s="4"/>
      <c r="G262" s="4"/>
      <c r="H262" s="4"/>
      <c r="I262" s="4"/>
      <c r="J262" s="4"/>
      <c r="K262" s="4"/>
      <c r="L262" s="4"/>
      <c r="M262" s="4">
        <v>20</v>
      </c>
      <c r="N262" s="4">
        <v>30</v>
      </c>
      <c r="O262" s="4"/>
      <c r="P262" s="4"/>
      <c r="Q262" s="13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0.8</v>
      </c>
      <c r="Z262" s="16">
        <v>1.2</v>
      </c>
      <c r="AA262" s="16">
        <v>0</v>
      </c>
      <c r="AB262" s="17">
        <v>0</v>
      </c>
      <c r="AC262" s="15">
        <v>4625.29</v>
      </c>
      <c r="AD262" s="14">
        <v>25</v>
      </c>
      <c r="AE262" s="14">
        <v>25</v>
      </c>
      <c r="AF262" s="5">
        <v>0</v>
      </c>
      <c r="AG262" s="6">
        <v>0</v>
      </c>
      <c r="AH262" s="4">
        <v>0</v>
      </c>
      <c r="AI262" s="23">
        <v>0</v>
      </c>
      <c r="AJ262" s="4">
        <v>150</v>
      </c>
      <c r="AK262" s="4">
        <v>0</v>
      </c>
      <c r="AL262" s="24">
        <v>150</v>
      </c>
      <c r="AM262" s="7">
        <v>0</v>
      </c>
      <c r="AN262" s="7">
        <v>0</v>
      </c>
      <c r="AO262" s="8">
        <v>6</v>
      </c>
      <c r="AP262" s="9">
        <v>0</v>
      </c>
      <c r="AQ262" s="25">
        <v>6</v>
      </c>
      <c r="AR262" s="18">
        <v>0</v>
      </c>
      <c r="AS262" s="7">
        <v>0</v>
      </c>
      <c r="AT262" s="8">
        <v>6</v>
      </c>
      <c r="AU262" s="9">
        <v>0</v>
      </c>
      <c r="AV262" s="10">
        <v>6</v>
      </c>
      <c r="AW262" s="22">
        <f t="shared" si="4"/>
        <v>2</v>
      </c>
      <c r="AX262" s="5">
        <f>IF(OR(AND(Tabela1[[#This Row],[GRUPO | ITEM]]="PALHETAS",MID(Tabela1[[#This Row],[ITEM]],1,5)&lt;&gt;"YN-PC"),AND(Tabela1[[#This Row],[GRUPO | ITEM]]="PALHETAS",MID(Tabela1[[#This Row],[ITEM]],1,5)&lt;&gt;"YN-PF"))=TRUE,0,
IF(
ROUNDUP(
IF(
IF(D262="A",13-SUM(AM262:AP262),IF(D262="B",11-SUM(AM262:AP262),IF(D262="C",7-SUM(AM262:AP262))))
&lt;0,0,
IF(D262="A",13-SUM(AM262:AP262),IF(D262="B",11-SUM(AM262:AP262),IF(D262="C",7-SUM(AM262:AP262)))))
*AD262/C262,0)
*C262
=0,0,
ROUNDUP(
IF(
IF(D262="A",13-SUM(AM262:AP262),IF(D262="B",11-SUM(AM262:AP262),IF(D262="C",7-SUM(AM262:AP262))))
&lt;0,0,
IF(D262="A",13-SUM(AM262:AP262),IF(D262="B",11-SUM(AM262:AP262),IF(D262="C",7-SUM(AM262:AP262)))))
*AD262/C262,0)
*C262)
)</f>
        <v>50</v>
      </c>
      <c r="AY262" s="4">
        <f>IF(OR(AND(Tabela1[[#This Row],[GRUPO | ITEM]]="PALHETAS",MID(Tabela1[[#This Row],[ITEM]],1,5)&lt;&gt;"YN-PC"),AND(Tabela1[[#This Row],[GRUPO | ITEM]]="PALHETAS",MID(Tabela1[[#This Row],[ITEM]],1,5)&lt;&gt;"YN-PF"))=TRUE,0,
IF(
ROUNDUP(
IF(
IF(D262="A",13-SUM(AR262:AU262),IF(D262="B",11-SUM(AR262:AU262),IF(D262="C",7-SUM(AR262:AU262))))
&lt;0,0,
IF(D262="A",13-SUM(AR262:AU262),IF(D262="B",11-SUM(AR262:AU262),IF(D262="C",7-SUM(AR262:AU262)))))
*AE262/C262,0)
*C262
=0,0,
ROUNDUP(
IF(
IF(D262="A",13-SUM(AR262:AU262),IF(D262="B",11-SUM(AR262:AU262),IF(D262="C",7-SUM(AR262:AU262))))
&lt;0,0,
IF(D262="A",13-SUM(AR262:AU262),IF(D262="B",11-SUM(AR262:AU262),IF(D262="C",7-SUM(AR262:AU262)))))
*AE262/C262,0)
*C262)
)</f>
        <v>50</v>
      </c>
      <c r="AZ2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+IFERROR(BA262*C262,0),
IFERROR(AVERAGEIF(Tabela1[[#This Row],[COMPRA PADRÃO]:[COMPRA &gt;30%]],"&gt;"&amp;0,Tabela1[[#This Row],[COMPRA PADRÃO]:[COMPRA &gt;30%]]),
0))/Tabela1[[#This Row],[U/CX]],0)*Tabela1[[#This Row],[U/CX]]</f>
        <v>50</v>
      </c>
      <c r="BA262" s="19"/>
      <c r="BB262" s="19"/>
      <c r="BC262" s="5" t="s">
        <v>1436</v>
      </c>
      <c r="BD262" s="41">
        <v>0.18867924528301888</v>
      </c>
      <c r="BE262" s="42">
        <v>28.301886792452834</v>
      </c>
      <c r="BF262" s="42">
        <v>12.452830188679247</v>
      </c>
      <c r="BG262" s="42">
        <v>150</v>
      </c>
      <c r="BH262" s="43">
        <v>0</v>
      </c>
      <c r="BJ262" s="32"/>
      <c r="BK262" s="32"/>
    </row>
    <row r="263" spans="1:63" s="3" customFormat="1" x14ac:dyDescent="0.2">
      <c r="A263" s="4" t="s">
        <v>15</v>
      </c>
      <c r="B263" s="4" t="s">
        <v>623</v>
      </c>
      <c r="C263" s="4">
        <v>50</v>
      </c>
      <c r="D263" s="4" t="s">
        <v>17</v>
      </c>
      <c r="E263" s="5">
        <v>180</v>
      </c>
      <c r="F263" s="4">
        <v>200</v>
      </c>
      <c r="G263" s="4">
        <v>100</v>
      </c>
      <c r="H263" s="4">
        <v>50</v>
      </c>
      <c r="I263" s="4">
        <v>150</v>
      </c>
      <c r="J263" s="4">
        <v>150</v>
      </c>
      <c r="K263" s="4"/>
      <c r="L263" s="4">
        <v>250</v>
      </c>
      <c r="M263" s="4">
        <v>100</v>
      </c>
      <c r="N263" s="4">
        <v>100</v>
      </c>
      <c r="O263" s="4">
        <v>50</v>
      </c>
      <c r="P263" s="4">
        <v>100</v>
      </c>
      <c r="Q263" s="13">
        <v>1.3846153846153846</v>
      </c>
      <c r="R263" s="16">
        <v>1.5384615384615385</v>
      </c>
      <c r="S263" s="16">
        <v>0.76923076923076927</v>
      </c>
      <c r="T263" s="16">
        <v>0.38461538461538464</v>
      </c>
      <c r="U263" s="16">
        <v>1.1538461538461537</v>
      </c>
      <c r="V263" s="16">
        <v>1.1538461538461537</v>
      </c>
      <c r="W263" s="16">
        <v>0</v>
      </c>
      <c r="X263" s="16">
        <v>1.9230769230769231</v>
      </c>
      <c r="Y263" s="16">
        <v>0.76923076923076927</v>
      </c>
      <c r="Z263" s="16">
        <v>0.76923076923076927</v>
      </c>
      <c r="AA263" s="16">
        <v>0.38461538461538464</v>
      </c>
      <c r="AB263" s="17">
        <v>0.76923076923076927</v>
      </c>
      <c r="AC263" s="15">
        <v>30199.7</v>
      </c>
      <c r="AD263" s="14">
        <v>130</v>
      </c>
      <c r="AE263" s="14">
        <v>130</v>
      </c>
      <c r="AF263" s="5">
        <v>2</v>
      </c>
      <c r="AG263" s="6">
        <v>550</v>
      </c>
      <c r="AH263" s="4">
        <v>500</v>
      </c>
      <c r="AI263" s="23">
        <v>1050</v>
      </c>
      <c r="AJ263" s="4">
        <v>250</v>
      </c>
      <c r="AK263" s="4">
        <v>100</v>
      </c>
      <c r="AL263" s="24">
        <v>350</v>
      </c>
      <c r="AM263" s="7">
        <v>4.2307692307692308</v>
      </c>
      <c r="AN263" s="7">
        <v>3.8461538461538463</v>
      </c>
      <c r="AO263" s="8">
        <v>1.9230769230769231</v>
      </c>
      <c r="AP263" s="9">
        <v>0.76923076923076927</v>
      </c>
      <c r="AQ263" s="25">
        <v>10.76923076923077</v>
      </c>
      <c r="AR263" s="18">
        <v>4.2307692307692308</v>
      </c>
      <c r="AS263" s="7">
        <v>3.8461538461538463</v>
      </c>
      <c r="AT263" s="8">
        <v>1.9230769230769231</v>
      </c>
      <c r="AU263" s="9">
        <v>0.76923076923076927</v>
      </c>
      <c r="AV263" s="10">
        <v>10.76923076923077</v>
      </c>
      <c r="AW263" s="22">
        <f t="shared" si="4"/>
        <v>0.38461538461538464</v>
      </c>
      <c r="AX263" s="5">
        <f>IF(OR(AND(Tabela1[[#This Row],[GRUPO | ITEM]]="PALHETAS",MID(Tabela1[[#This Row],[ITEM]],1,5)&lt;&gt;"YN-PC"),AND(Tabela1[[#This Row],[GRUPO | ITEM]]="PALHETAS",MID(Tabela1[[#This Row],[ITEM]],1,5)&lt;&gt;"YN-PF"))=TRUE,0,
IF(
ROUNDUP(
IF(
IF(D263="A",13-SUM(AM263:AP263),IF(D263="B",11-SUM(AM263:AP263),IF(D263="C",7-SUM(AM263:AP263))))
&lt;0,0,
IF(D263="A",13-SUM(AM263:AP263),IF(D263="B",11-SUM(AM263:AP263),IF(D263="C",7-SUM(AM263:AP263)))))
*AD263/C263,0)
*C263
=0,0,
ROUNDUP(
IF(
IF(D263="A",13-SUM(AM263:AP263),IF(D263="B",11-SUM(AM263:AP263),IF(D263="C",7-SUM(AM263:AP263))))
&lt;0,0,
IF(D263="A",13-SUM(AM263:AP263),IF(D263="B",11-SUM(AM263:AP263),IF(D263="C",7-SUM(AM263:AP263)))))
*AD263/C263,0)
*C263)
)</f>
        <v>50</v>
      </c>
      <c r="AY263" s="4">
        <f>IF(OR(AND(Tabela1[[#This Row],[GRUPO | ITEM]]="PALHETAS",MID(Tabela1[[#This Row],[ITEM]],1,5)&lt;&gt;"YN-PC"),AND(Tabela1[[#This Row],[GRUPO | ITEM]]="PALHETAS",MID(Tabela1[[#This Row],[ITEM]],1,5)&lt;&gt;"YN-PF"))=TRUE,0,
IF(
ROUNDUP(
IF(
IF(D263="A",13-SUM(AR263:AU263),IF(D263="B",11-SUM(AR263:AU263),IF(D263="C",7-SUM(AR263:AU263))))
&lt;0,0,
IF(D263="A",13-SUM(AR263:AU263),IF(D263="B",11-SUM(AR263:AU263),IF(D263="C",7-SUM(AR263:AU263)))))
*AE263/C263,0)
*C263
=0,0,
ROUNDUP(
IF(
IF(D263="A",13-SUM(AR263:AU263),IF(D263="B",11-SUM(AR263:AU263),IF(D263="C",7-SUM(AR263:AU263))))
&lt;0,0,
IF(D263="A",13-SUM(AR263:AU263),IF(D263="B",11-SUM(AR263:AU263),IF(D263="C",7-SUM(AR263:AU263)))))
*AE263/C263,0)
*C263)
)</f>
        <v>50</v>
      </c>
      <c r="AZ2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+IFERROR(BA263*C263,0),
IFERROR(AVERAGEIF(Tabela1[[#This Row],[COMPRA PADRÃO]:[COMPRA &gt;30%]],"&gt;"&amp;0,Tabela1[[#This Row],[COMPRA PADRÃO]:[COMPRA &gt;30%]]),
0))/Tabela1[[#This Row],[U/CX]],0)*Tabela1[[#This Row],[U/CX]]</f>
        <v>50</v>
      </c>
      <c r="BA263" s="19"/>
      <c r="BB263" s="19"/>
      <c r="BC263" s="5" t="s">
        <v>1436</v>
      </c>
      <c r="BD263" s="41">
        <v>5.3962264150943398</v>
      </c>
      <c r="BE263" s="42">
        <v>809.43396226415098</v>
      </c>
      <c r="BF263" s="42">
        <v>1068.4528301886792</v>
      </c>
      <c r="BG263" s="42">
        <v>1400</v>
      </c>
      <c r="BH263" s="43">
        <v>500</v>
      </c>
      <c r="BJ263" s="32"/>
      <c r="BK263" s="32"/>
    </row>
    <row r="264" spans="1:63" s="3" customFormat="1" x14ac:dyDescent="0.2">
      <c r="A264" s="4" t="s">
        <v>15</v>
      </c>
      <c r="B264" s="4" t="s">
        <v>644</v>
      </c>
      <c r="C264" s="4">
        <v>50</v>
      </c>
      <c r="D264" s="4" t="s">
        <v>17</v>
      </c>
      <c r="E264" s="5">
        <v>300</v>
      </c>
      <c r="F264" s="4">
        <v>300</v>
      </c>
      <c r="G264" s="4">
        <v>250</v>
      </c>
      <c r="H264" s="4">
        <v>250</v>
      </c>
      <c r="I264" s="4">
        <v>300</v>
      </c>
      <c r="J264" s="4">
        <v>230</v>
      </c>
      <c r="K264" s="4">
        <v>50</v>
      </c>
      <c r="L264" s="4">
        <v>268</v>
      </c>
      <c r="M264" s="4">
        <v>200</v>
      </c>
      <c r="N264" s="4">
        <v>100</v>
      </c>
      <c r="O264" s="4">
        <v>100</v>
      </c>
      <c r="P264" s="4">
        <v>150</v>
      </c>
      <c r="Q264" s="13">
        <v>1.4411529223378703</v>
      </c>
      <c r="R264" s="16">
        <v>1.4411529223378703</v>
      </c>
      <c r="S264" s="16">
        <v>1.200960768614892</v>
      </c>
      <c r="T264" s="16">
        <v>1.200960768614892</v>
      </c>
      <c r="U264" s="16">
        <v>1.4411529223378703</v>
      </c>
      <c r="V264" s="16">
        <v>1.1048839071257006</v>
      </c>
      <c r="W264" s="16">
        <v>0.24019215372297839</v>
      </c>
      <c r="X264" s="16">
        <v>1.2874299439551642</v>
      </c>
      <c r="Y264" s="16">
        <v>0.96076861489191356</v>
      </c>
      <c r="Z264" s="16">
        <v>0.48038430744595678</v>
      </c>
      <c r="AA264" s="16">
        <v>0.48038430744595678</v>
      </c>
      <c r="AB264" s="17">
        <v>0.72057646116893515</v>
      </c>
      <c r="AC264" s="15">
        <v>46721.32</v>
      </c>
      <c r="AD264" s="14">
        <v>208.16666666666666</v>
      </c>
      <c r="AE264" s="14">
        <v>222.54545454545453</v>
      </c>
      <c r="AF264" s="5">
        <v>3</v>
      </c>
      <c r="AG264" s="6">
        <v>1350</v>
      </c>
      <c r="AH264" s="4">
        <v>500</v>
      </c>
      <c r="AI264" s="23">
        <v>1850</v>
      </c>
      <c r="AJ264" s="4">
        <v>550</v>
      </c>
      <c r="AK264" s="4">
        <v>0</v>
      </c>
      <c r="AL264" s="24">
        <v>550</v>
      </c>
      <c r="AM264" s="7">
        <v>6.4851881505204165</v>
      </c>
      <c r="AN264" s="7">
        <v>2.401921537229784</v>
      </c>
      <c r="AO264" s="8">
        <v>2.6421136909527623</v>
      </c>
      <c r="AP264" s="9">
        <v>0</v>
      </c>
      <c r="AQ264" s="25">
        <v>11.529223378702962</v>
      </c>
      <c r="AR264" s="18">
        <v>6.0661764705882355</v>
      </c>
      <c r="AS264" s="7">
        <v>2.2467320261437909</v>
      </c>
      <c r="AT264" s="8">
        <v>2.47140522875817</v>
      </c>
      <c r="AU264" s="9">
        <v>0</v>
      </c>
      <c r="AV264" s="10">
        <v>10.784313725490197</v>
      </c>
      <c r="AW264" s="22">
        <f t="shared" si="4"/>
        <v>0.23217363773876948</v>
      </c>
      <c r="AX264" s="5">
        <f>IF(OR(AND(Tabela1[[#This Row],[GRUPO | ITEM]]="PALHETAS",MID(Tabela1[[#This Row],[ITEM]],1,5)&lt;&gt;"YN-PC"),AND(Tabela1[[#This Row],[GRUPO | ITEM]]="PALHETAS",MID(Tabela1[[#This Row],[ITEM]],1,5)&lt;&gt;"YN-PF"))=TRUE,0,
IF(
ROUNDUP(
IF(
IF(D264="A",13-SUM(AM264:AP264),IF(D264="B",11-SUM(AM264:AP264),IF(D264="C",7-SUM(AM264:AP264))))
&lt;0,0,
IF(D264="A",13-SUM(AM264:AP264),IF(D264="B",11-SUM(AM264:AP264),IF(D264="C",7-SUM(AM264:AP264)))))
*AD264/C264,0)
*C264
=0,0,
ROUNDUP(
IF(
IF(D264="A",13-SUM(AM264:AP264),IF(D264="B",11-SUM(AM264:AP264),IF(D264="C",7-SUM(AM264:AP264))))
&lt;0,0,
IF(D264="A",13-SUM(AM264:AP264),IF(D264="B",11-SUM(AM264:AP264),IF(D264="C",7-SUM(AM264:AP264)))))
*AD264/C264,0)
*C264)
)</f>
        <v>0</v>
      </c>
      <c r="AY264" s="4">
        <f>IF(OR(AND(Tabela1[[#This Row],[GRUPO | ITEM]]="PALHETAS",MID(Tabela1[[#This Row],[ITEM]],1,5)&lt;&gt;"YN-PC"),AND(Tabela1[[#This Row],[GRUPO | ITEM]]="PALHETAS",MID(Tabela1[[#This Row],[ITEM]],1,5)&lt;&gt;"YN-PF"))=TRUE,0,
IF(
ROUNDUP(
IF(
IF(D264="A",13-SUM(AR264:AU264),IF(D264="B",11-SUM(AR264:AU264),IF(D264="C",7-SUM(AR264:AU264))))
&lt;0,0,
IF(D264="A",13-SUM(AR264:AU264),IF(D264="B",11-SUM(AR264:AU264),IF(D264="C",7-SUM(AR264:AU264)))))
*AE264/C264,0)
*C264
=0,0,
ROUNDUP(
IF(
IF(D264="A",13-SUM(AR264:AU264),IF(D264="B",11-SUM(AR264:AU264),IF(D264="C",7-SUM(AR264:AU264))))
&lt;0,0,
IF(D264="A",13-SUM(AR264:AU264),IF(D264="B",11-SUM(AR264:AU264),IF(D264="C",7-SUM(AR264:AU264)))))
*AE264/C264,0)
*C264)
)</f>
        <v>50</v>
      </c>
      <c r="AZ2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+IFERROR(BA264*C264,0),
IFERROR(AVERAGEIF(Tabela1[[#This Row],[COMPRA PADRÃO]:[COMPRA &gt;30%]],"&gt;"&amp;0,Tabela1[[#This Row],[COMPRA PADRÃO]:[COMPRA &gt;30%]]),
0))/Tabela1[[#This Row],[U/CX]],0)*Tabela1[[#This Row],[U/CX]]</f>
        <v>50</v>
      </c>
      <c r="BA264" s="19"/>
      <c r="BB264" s="19"/>
      <c r="BC264" s="5" t="s">
        <v>1436</v>
      </c>
      <c r="BD264" s="41">
        <v>9.4264150943396228</v>
      </c>
      <c r="BE264" s="42">
        <v>1413.9622641509434</v>
      </c>
      <c r="BF264" s="42">
        <v>1866.4301886792452</v>
      </c>
      <c r="BG264" s="42">
        <v>2400</v>
      </c>
      <c r="BH264" s="43">
        <v>900</v>
      </c>
      <c r="BJ264" s="32"/>
      <c r="BK264" s="32"/>
    </row>
    <row r="265" spans="1:63" s="3" customFormat="1" x14ac:dyDescent="0.2">
      <c r="A265" s="4" t="s">
        <v>199</v>
      </c>
      <c r="B265" s="4" t="s">
        <v>372</v>
      </c>
      <c r="C265" s="4">
        <v>15</v>
      </c>
      <c r="D265" s="4" t="s">
        <v>17</v>
      </c>
      <c r="E265" s="5">
        <v>300</v>
      </c>
      <c r="F265" s="4">
        <v>330</v>
      </c>
      <c r="G265" s="4">
        <v>255</v>
      </c>
      <c r="H265" s="4">
        <v>150</v>
      </c>
      <c r="I265" s="4">
        <v>75</v>
      </c>
      <c r="J265" s="4">
        <v>180</v>
      </c>
      <c r="K265" s="4">
        <v>90</v>
      </c>
      <c r="L265" s="4">
        <v>165</v>
      </c>
      <c r="M265" s="4">
        <v>105</v>
      </c>
      <c r="N265" s="4">
        <v>270</v>
      </c>
      <c r="O265" s="4">
        <v>75</v>
      </c>
      <c r="P265" s="4">
        <v>135</v>
      </c>
      <c r="Q265" s="13">
        <v>1.6901408450704225</v>
      </c>
      <c r="R265" s="16">
        <v>1.8591549295774648</v>
      </c>
      <c r="S265" s="16">
        <v>1.4366197183098592</v>
      </c>
      <c r="T265" s="16">
        <v>0.84507042253521125</v>
      </c>
      <c r="U265" s="16">
        <v>0.42253521126760563</v>
      </c>
      <c r="V265" s="16">
        <v>1.0140845070422535</v>
      </c>
      <c r="W265" s="16">
        <v>0.50704225352112675</v>
      </c>
      <c r="X265" s="16">
        <v>0.92957746478873238</v>
      </c>
      <c r="Y265" s="16">
        <v>0.59154929577464788</v>
      </c>
      <c r="Z265" s="16">
        <v>1.5211267605633803</v>
      </c>
      <c r="AA265" s="16">
        <v>0.42253521126760563</v>
      </c>
      <c r="AB265" s="17">
        <v>0.76056338028169013</v>
      </c>
      <c r="AC265" s="15">
        <v>31518.45</v>
      </c>
      <c r="AD265" s="14">
        <v>177.5</v>
      </c>
      <c r="AE265" s="14">
        <v>177.5</v>
      </c>
      <c r="AF265" s="5">
        <v>2</v>
      </c>
      <c r="AG265" s="6">
        <v>555</v>
      </c>
      <c r="AH265" s="4">
        <v>1005</v>
      </c>
      <c r="AI265" s="23">
        <v>1560</v>
      </c>
      <c r="AJ265" s="4">
        <v>0</v>
      </c>
      <c r="AK265" s="4">
        <v>360</v>
      </c>
      <c r="AL265" s="24">
        <v>360</v>
      </c>
      <c r="AM265" s="7">
        <v>3.1267605633802815</v>
      </c>
      <c r="AN265" s="7">
        <v>5.6619718309859151</v>
      </c>
      <c r="AO265" s="8">
        <v>0</v>
      </c>
      <c r="AP265" s="9">
        <v>2.028169014084507</v>
      </c>
      <c r="AQ265" s="25">
        <v>10.816901408450704</v>
      </c>
      <c r="AR265" s="18">
        <v>3.1267605633802815</v>
      </c>
      <c r="AS265" s="7">
        <v>5.6619718309859151</v>
      </c>
      <c r="AT265" s="8">
        <v>0</v>
      </c>
      <c r="AU265" s="9">
        <v>2.028169014084507</v>
      </c>
      <c r="AV265" s="10">
        <v>10.816901408450704</v>
      </c>
      <c r="AW265" s="22">
        <f t="shared" si="4"/>
        <v>0.25352112676056338</v>
      </c>
      <c r="AX265" s="5">
        <f>IF(OR(AND(Tabela1[[#This Row],[GRUPO | ITEM]]="PALHETAS",MID(Tabela1[[#This Row],[ITEM]],1,5)&lt;&gt;"YN-PC"),AND(Tabela1[[#This Row],[GRUPO | ITEM]]="PALHETAS",MID(Tabela1[[#This Row],[ITEM]],1,5)&lt;&gt;"YN-PF"))=TRUE,0,
IF(
ROUNDUP(
IF(
IF(D265="A",13-SUM(AM265:AP265),IF(D265="B",11-SUM(AM265:AP265),IF(D265="C",7-SUM(AM265:AP265))))
&lt;0,0,
IF(D265="A",13-SUM(AM265:AP265),IF(D265="B",11-SUM(AM265:AP265),IF(D265="C",7-SUM(AM265:AP265)))))
*AD265/C265,0)
*C265
=0,0,
ROUNDUP(
IF(
IF(D265="A",13-SUM(AM265:AP265),IF(D265="B",11-SUM(AM265:AP265),IF(D265="C",7-SUM(AM265:AP265))))
&lt;0,0,
IF(D265="A",13-SUM(AM265:AP265),IF(D265="B",11-SUM(AM265:AP265),IF(D265="C",7-SUM(AM265:AP265)))))
*AD265/C265,0)
*C265)
)</f>
        <v>45</v>
      </c>
      <c r="AY265" s="4">
        <f>IF(OR(AND(Tabela1[[#This Row],[GRUPO | ITEM]]="PALHETAS",MID(Tabela1[[#This Row],[ITEM]],1,5)&lt;&gt;"YN-PC"),AND(Tabela1[[#This Row],[GRUPO | ITEM]]="PALHETAS",MID(Tabela1[[#This Row],[ITEM]],1,5)&lt;&gt;"YN-PF"))=TRUE,0,
IF(
ROUNDUP(
IF(
IF(D265="A",13-SUM(AR265:AU265),IF(D265="B",11-SUM(AR265:AU265),IF(D265="C",7-SUM(AR265:AU265))))
&lt;0,0,
IF(D265="A",13-SUM(AR265:AU265),IF(D265="B",11-SUM(AR265:AU265),IF(D265="C",7-SUM(AR265:AU265)))))
*AE265/C265,0)
*C265
=0,0,
ROUNDUP(
IF(
IF(D265="A",13-SUM(AR265:AU265),IF(D265="B",11-SUM(AR265:AU265),IF(D265="C",7-SUM(AR265:AU265))))
&lt;0,0,
IF(D265="A",13-SUM(AR265:AU265),IF(D265="B",11-SUM(AR265:AU265),IF(D265="C",7-SUM(AR265:AU265)))))
*AE265/C265,0)
*C265)
)</f>
        <v>45</v>
      </c>
      <c r="AZ2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+IFERROR(BA265*C265,0),
IFERROR(AVERAGEIF(Tabela1[[#This Row],[COMPRA PADRÃO]:[COMPRA &gt;30%]],"&gt;"&amp;0,Tabela1[[#This Row],[COMPRA PADRÃO]:[COMPRA &gt;30%]]),
0))/Tabela1[[#This Row],[U/CX]],0)*Tabela1[[#This Row],[U/CX]]</f>
        <v>45</v>
      </c>
      <c r="BA265" s="19"/>
      <c r="BB265" s="19"/>
      <c r="BC265" s="5" t="s">
        <v>1436</v>
      </c>
      <c r="BD265" s="41">
        <v>8.0377358490566042</v>
      </c>
      <c r="BE265" s="42">
        <v>1205.6603773584907</v>
      </c>
      <c r="BF265" s="42">
        <v>1591.4716981132076</v>
      </c>
      <c r="BG265" s="42">
        <v>1920</v>
      </c>
      <c r="BH265" s="43">
        <v>870</v>
      </c>
      <c r="BJ265" s="32"/>
      <c r="BK265" s="32"/>
    </row>
    <row r="266" spans="1:63" s="3" customFormat="1" x14ac:dyDescent="0.2">
      <c r="A266" s="4" t="s">
        <v>40</v>
      </c>
      <c r="B266" s="4" t="s">
        <v>1193</v>
      </c>
      <c r="C266" s="4">
        <v>20</v>
      </c>
      <c r="D266" s="4" t="s">
        <v>83</v>
      </c>
      <c r="E266" s="5"/>
      <c r="F266" s="4"/>
      <c r="G266" s="4"/>
      <c r="H266" s="4"/>
      <c r="I266" s="4"/>
      <c r="J266" s="4"/>
      <c r="K266" s="4"/>
      <c r="L266" s="4"/>
      <c r="M266" s="4"/>
      <c r="N266" s="4">
        <v>25</v>
      </c>
      <c r="O266" s="4"/>
      <c r="P266" s="4"/>
      <c r="Q266" s="13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1</v>
      </c>
      <c r="AA266" s="16">
        <v>0</v>
      </c>
      <c r="AB266" s="17">
        <v>0</v>
      </c>
      <c r="AC266" s="15">
        <v>3360.9</v>
      </c>
      <c r="AD266" s="14">
        <v>25</v>
      </c>
      <c r="AE266" s="14">
        <v>25</v>
      </c>
      <c r="AF266" s="5">
        <v>0</v>
      </c>
      <c r="AG266" s="6">
        <v>148</v>
      </c>
      <c r="AH266" s="4">
        <v>0</v>
      </c>
      <c r="AI266" s="23">
        <v>148</v>
      </c>
      <c r="AJ266" s="4">
        <v>0</v>
      </c>
      <c r="AK266" s="4">
        <v>0</v>
      </c>
      <c r="AL266" s="24">
        <v>0</v>
      </c>
      <c r="AM266" s="7">
        <v>5.92</v>
      </c>
      <c r="AN266" s="7">
        <v>0</v>
      </c>
      <c r="AO266" s="8">
        <v>0</v>
      </c>
      <c r="AP266" s="9">
        <v>0</v>
      </c>
      <c r="AQ266" s="25">
        <v>5.92</v>
      </c>
      <c r="AR266" s="18">
        <v>5.92</v>
      </c>
      <c r="AS266" s="7">
        <v>0</v>
      </c>
      <c r="AT266" s="8">
        <v>0</v>
      </c>
      <c r="AU266" s="9">
        <v>0</v>
      </c>
      <c r="AV266" s="10">
        <v>5.92</v>
      </c>
      <c r="AW266" s="22">
        <f t="shared" si="4"/>
        <v>1.6</v>
      </c>
      <c r="AX266" s="5">
        <f>IF(OR(AND(Tabela1[[#This Row],[GRUPO | ITEM]]="PALHETAS",MID(Tabela1[[#This Row],[ITEM]],1,5)&lt;&gt;"YN-PC"),AND(Tabela1[[#This Row],[GRUPO | ITEM]]="PALHETAS",MID(Tabela1[[#This Row],[ITEM]],1,5)&lt;&gt;"YN-PF"))=TRUE,0,
IF(
ROUNDUP(
IF(
IF(D266="A",13-SUM(AM266:AP266),IF(D266="B",11-SUM(AM266:AP266),IF(D266="C",7-SUM(AM266:AP266))))
&lt;0,0,
IF(D266="A",13-SUM(AM266:AP266),IF(D266="B",11-SUM(AM266:AP266),IF(D266="C",7-SUM(AM266:AP266)))))
*AD266/C266,0)
*C266
=0,0,
ROUNDUP(
IF(
IF(D266="A",13-SUM(AM266:AP266),IF(D266="B",11-SUM(AM266:AP266),IF(D266="C",7-SUM(AM266:AP266))))
&lt;0,0,
IF(D266="A",13-SUM(AM266:AP266),IF(D266="B",11-SUM(AM266:AP266),IF(D266="C",7-SUM(AM266:AP266)))))
*AD266/C266,0)
*C266)
)</f>
        <v>40</v>
      </c>
      <c r="AY266" s="4">
        <f>IF(OR(AND(Tabela1[[#This Row],[GRUPO | ITEM]]="PALHETAS",MID(Tabela1[[#This Row],[ITEM]],1,5)&lt;&gt;"YN-PC"),AND(Tabela1[[#This Row],[GRUPO | ITEM]]="PALHETAS",MID(Tabela1[[#This Row],[ITEM]],1,5)&lt;&gt;"YN-PF"))=TRUE,0,
IF(
ROUNDUP(
IF(
IF(D266="A",13-SUM(AR266:AU266),IF(D266="B",11-SUM(AR266:AU266),IF(D266="C",7-SUM(AR266:AU266))))
&lt;0,0,
IF(D266="A",13-SUM(AR266:AU266),IF(D266="B",11-SUM(AR266:AU266),IF(D266="C",7-SUM(AR266:AU266)))))
*AE266/C266,0)
*C266
=0,0,
ROUNDUP(
IF(
IF(D266="A",13-SUM(AR266:AU266),IF(D266="B",11-SUM(AR266:AU266),IF(D266="C",7-SUM(AR266:AU266))))
&lt;0,0,
IF(D266="A",13-SUM(AR266:AU266),IF(D266="B",11-SUM(AR266:AU266),IF(D266="C",7-SUM(AR266:AU266)))))
*AE266/C266,0)
*C266)
)</f>
        <v>40</v>
      </c>
      <c r="AZ2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+IFERROR(BA266*C266,0),
IFERROR(AVERAGEIF(Tabela1[[#This Row],[COMPRA PADRÃO]:[COMPRA &gt;30%]],"&gt;"&amp;0,Tabela1[[#This Row],[COMPRA PADRÃO]:[COMPRA &gt;30%]]),
0))/Tabela1[[#This Row],[U/CX]],0)*Tabela1[[#This Row],[U/CX]]</f>
        <v>40</v>
      </c>
      <c r="BA266" s="33"/>
      <c r="BB266" s="33"/>
      <c r="BC266" s="44" t="s">
        <v>1436</v>
      </c>
      <c r="BD266" s="41">
        <v>9.4339622641509441E-2</v>
      </c>
      <c r="BE266" s="42">
        <v>14.150943396226417</v>
      </c>
      <c r="BF266" s="42">
        <v>6.2264150943396235</v>
      </c>
      <c r="BG266" s="42">
        <v>148</v>
      </c>
      <c r="BH266" s="43">
        <v>0</v>
      </c>
      <c r="BJ266" s="32"/>
      <c r="BK266" s="32"/>
    </row>
    <row r="267" spans="1:63" s="3" customFormat="1" x14ac:dyDescent="0.2">
      <c r="A267" s="4" t="s">
        <v>438</v>
      </c>
      <c r="B267" s="4" t="s">
        <v>439</v>
      </c>
      <c r="C267" s="4">
        <v>32</v>
      </c>
      <c r="D267" s="4" t="s">
        <v>17</v>
      </c>
      <c r="E267" s="5">
        <v>512</v>
      </c>
      <c r="F267" s="4">
        <v>480</v>
      </c>
      <c r="G267" s="4">
        <v>320</v>
      </c>
      <c r="H267" s="4">
        <v>320</v>
      </c>
      <c r="I267" s="4">
        <v>480</v>
      </c>
      <c r="J267" s="4">
        <v>384</v>
      </c>
      <c r="K267" s="4">
        <v>160</v>
      </c>
      <c r="L267" s="4">
        <v>480</v>
      </c>
      <c r="M267" s="4">
        <v>256</v>
      </c>
      <c r="N267" s="4">
        <v>510</v>
      </c>
      <c r="O267" s="4">
        <v>192</v>
      </c>
      <c r="P267" s="4">
        <v>416</v>
      </c>
      <c r="Q267" s="13">
        <v>1.3623059866962306</v>
      </c>
      <c r="R267" s="16">
        <v>1.2771618625277164</v>
      </c>
      <c r="S267" s="16">
        <v>0.85144124168514412</v>
      </c>
      <c r="T267" s="16">
        <v>0.85144124168514412</v>
      </c>
      <c r="U267" s="16">
        <v>1.2771618625277164</v>
      </c>
      <c r="V267" s="16">
        <v>1.0217294900221729</v>
      </c>
      <c r="W267" s="16">
        <v>0.42572062084257206</v>
      </c>
      <c r="X267" s="16">
        <v>1.2771618625277164</v>
      </c>
      <c r="Y267" s="16">
        <v>0.6811529933481153</v>
      </c>
      <c r="Z267" s="16">
        <v>1.3569844789356986</v>
      </c>
      <c r="AA267" s="16">
        <v>0.51086474501108647</v>
      </c>
      <c r="AB267" s="17">
        <v>1.1068736141906874</v>
      </c>
      <c r="AC267" s="15">
        <v>109455.9</v>
      </c>
      <c r="AD267" s="14">
        <v>375.83333333333331</v>
      </c>
      <c r="AE267" s="14">
        <v>375.83333333333331</v>
      </c>
      <c r="AF267" s="5">
        <v>0</v>
      </c>
      <c r="AG267" s="6">
        <v>1186</v>
      </c>
      <c r="AH267" s="4">
        <v>1408</v>
      </c>
      <c r="AI267" s="23">
        <v>2594</v>
      </c>
      <c r="AJ267" s="4">
        <v>1536</v>
      </c>
      <c r="AK267" s="4">
        <v>0</v>
      </c>
      <c r="AL267" s="24">
        <v>1536</v>
      </c>
      <c r="AM267" s="7">
        <v>3.1556541019955655</v>
      </c>
      <c r="AN267" s="7">
        <v>3.7463414634146344</v>
      </c>
      <c r="AO267" s="8">
        <v>4.0869179600886918</v>
      </c>
      <c r="AP267" s="9">
        <v>0</v>
      </c>
      <c r="AQ267" s="25">
        <v>10.988913525498891</v>
      </c>
      <c r="AR267" s="18">
        <v>3.1556541019955655</v>
      </c>
      <c r="AS267" s="7">
        <v>3.7463414634146344</v>
      </c>
      <c r="AT267" s="8">
        <v>4.0869179600886918</v>
      </c>
      <c r="AU267" s="9">
        <v>0</v>
      </c>
      <c r="AV267" s="10">
        <v>10.988913525498891</v>
      </c>
      <c r="AW267" s="22">
        <f t="shared" si="4"/>
        <v>8.5144124168514412E-2</v>
      </c>
      <c r="AX267" s="5">
        <f>IF(OR(AND(Tabela1[[#This Row],[GRUPO | ITEM]]="PALHETAS",MID(Tabela1[[#This Row],[ITEM]],1,5)&lt;&gt;"YN-PC"),AND(Tabela1[[#This Row],[GRUPO | ITEM]]="PALHETAS",MID(Tabela1[[#This Row],[ITEM]],1,5)&lt;&gt;"YN-PF"))=TRUE,0,
IF(
ROUNDUP(
IF(
IF(D267="A",13-SUM(AM267:AP267),IF(D267="B",11-SUM(AM267:AP267),IF(D267="C",7-SUM(AM267:AP267))))
&lt;0,0,
IF(D267="A",13-SUM(AM267:AP267),IF(D267="B",11-SUM(AM267:AP267),IF(D267="C",7-SUM(AM267:AP267)))))
*AD267/C267,0)
*C267
=0,0,
ROUNDUP(
IF(
IF(D267="A",13-SUM(AM267:AP267),IF(D267="B",11-SUM(AM267:AP267),IF(D267="C",7-SUM(AM267:AP267))))
&lt;0,0,
IF(D267="A",13-SUM(AM267:AP267),IF(D267="B",11-SUM(AM267:AP267),IF(D267="C",7-SUM(AM267:AP267)))))
*AD267/C267,0)
*C267)
)</f>
        <v>32</v>
      </c>
      <c r="AY267" s="4">
        <f>IF(OR(AND(Tabela1[[#This Row],[GRUPO | ITEM]]="PALHETAS",MID(Tabela1[[#This Row],[ITEM]],1,5)&lt;&gt;"YN-PC"),AND(Tabela1[[#This Row],[GRUPO | ITEM]]="PALHETAS",MID(Tabela1[[#This Row],[ITEM]],1,5)&lt;&gt;"YN-PF"))=TRUE,0,
IF(
ROUNDUP(
IF(
IF(D267="A",13-SUM(AR267:AU267),IF(D267="B",11-SUM(AR267:AU267),IF(D267="C",7-SUM(AR267:AU267))))
&lt;0,0,
IF(D267="A",13-SUM(AR267:AU267),IF(D267="B",11-SUM(AR267:AU267),IF(D267="C",7-SUM(AR267:AU267)))))
*AE267/C267,0)
*C267
=0,0,
ROUNDUP(
IF(
IF(D267="A",13-SUM(AR267:AU267),IF(D267="B",11-SUM(AR267:AU267),IF(D267="C",7-SUM(AR267:AU267))))
&lt;0,0,
IF(D267="A",13-SUM(AR267:AU267),IF(D267="B",11-SUM(AR267:AU267),IF(D267="C",7-SUM(AR267:AU267)))))
*AE267/C267,0)
*C267)
)</f>
        <v>32</v>
      </c>
      <c r="AZ2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+IFERROR(BA267*C267,0),
IFERROR(AVERAGEIF(Tabela1[[#This Row],[COMPRA PADRÃO]:[COMPRA &gt;30%]],"&gt;"&amp;0,Tabela1[[#This Row],[COMPRA PADRÃO]:[COMPRA &gt;30%]]),
0))/Tabela1[[#This Row],[U/CX]],0)*Tabela1[[#This Row],[U/CX]]</f>
        <v>32</v>
      </c>
      <c r="BA267" s="19"/>
      <c r="BB267" s="19"/>
      <c r="BC267" s="5" t="s">
        <v>1436</v>
      </c>
      <c r="BD267" s="41">
        <v>17.018867924528301</v>
      </c>
      <c r="BE267" s="42">
        <v>2552.8301886792451</v>
      </c>
      <c r="BF267" s="42">
        <v>3369.7358490566035</v>
      </c>
      <c r="BG267" s="42">
        <v>4130</v>
      </c>
      <c r="BH267" s="43">
        <v>1792</v>
      </c>
      <c r="BJ267" s="32"/>
      <c r="BK267" s="32"/>
    </row>
    <row r="268" spans="1:63" s="3" customFormat="1" x14ac:dyDescent="0.2">
      <c r="A268" s="4" t="s">
        <v>264</v>
      </c>
      <c r="B268" s="4" t="s">
        <v>1295</v>
      </c>
      <c r="C268" s="4">
        <v>10</v>
      </c>
      <c r="D268" s="4" t="s">
        <v>83</v>
      </c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>
        <v>15</v>
      </c>
      <c r="P268" s="4">
        <v>87</v>
      </c>
      <c r="Q268" s="13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0.29411764705882354</v>
      </c>
      <c r="AB268" s="17">
        <v>1.7058823529411764</v>
      </c>
      <c r="AC268" s="15">
        <v>15623.2</v>
      </c>
      <c r="AD268" s="14">
        <v>51</v>
      </c>
      <c r="AE268" s="14">
        <v>87</v>
      </c>
      <c r="AF268" s="5">
        <v>0</v>
      </c>
      <c r="AG268" s="6">
        <v>92</v>
      </c>
      <c r="AH268" s="4">
        <v>0</v>
      </c>
      <c r="AI268" s="23">
        <v>92</v>
      </c>
      <c r="AJ268" s="4">
        <v>0</v>
      </c>
      <c r="AK268" s="4">
        <v>500</v>
      </c>
      <c r="AL268" s="24">
        <v>500</v>
      </c>
      <c r="AM268" s="7">
        <v>1.803921568627451</v>
      </c>
      <c r="AN268" s="7">
        <v>0</v>
      </c>
      <c r="AO268" s="8">
        <v>0</v>
      </c>
      <c r="AP268" s="9">
        <v>9.8039215686274517</v>
      </c>
      <c r="AQ268" s="25">
        <v>11.607843137254903</v>
      </c>
      <c r="AR268" s="18">
        <v>1.0574712643678161</v>
      </c>
      <c r="AS268" s="7">
        <v>0</v>
      </c>
      <c r="AT268" s="8">
        <v>0</v>
      </c>
      <c r="AU268" s="9">
        <v>5.7471264367816088</v>
      </c>
      <c r="AV268" s="10">
        <v>6.804597701149425</v>
      </c>
      <c r="AW268" s="22">
        <f t="shared" si="4"/>
        <v>0.28985507246376813</v>
      </c>
      <c r="AX268" s="5">
        <f>IF(OR(AND(Tabela1[[#This Row],[GRUPO | ITEM]]="PALHETAS",MID(Tabela1[[#This Row],[ITEM]],1,5)&lt;&gt;"YN-PC"),AND(Tabela1[[#This Row],[GRUPO | ITEM]]="PALHETAS",MID(Tabela1[[#This Row],[ITEM]],1,5)&lt;&gt;"YN-PF"))=TRUE,0,
IF(
ROUNDUP(
IF(
IF(D268="A",13-SUM(AM268:AP268),IF(D268="B",11-SUM(AM268:AP268),IF(D268="C",7-SUM(AM268:AP268))))
&lt;0,0,
IF(D268="A",13-SUM(AM268:AP268),IF(D268="B",11-SUM(AM268:AP268),IF(D268="C",7-SUM(AM268:AP268)))))
*AD268/C268,0)
*C268
=0,0,
ROUNDUP(
IF(
IF(D268="A",13-SUM(AM268:AP268),IF(D268="B",11-SUM(AM268:AP268),IF(D268="C",7-SUM(AM268:AP268))))
&lt;0,0,
IF(D268="A",13-SUM(AM268:AP268),IF(D268="B",11-SUM(AM268:AP268),IF(D268="C",7-SUM(AM268:AP268)))))
*AD268/C268,0)
*C268)
)</f>
        <v>0</v>
      </c>
      <c r="AY268" s="4">
        <f>IF(OR(AND(Tabela1[[#This Row],[GRUPO | ITEM]]="PALHETAS",MID(Tabela1[[#This Row],[ITEM]],1,5)&lt;&gt;"YN-PC"),AND(Tabela1[[#This Row],[GRUPO | ITEM]]="PALHETAS",MID(Tabela1[[#This Row],[ITEM]],1,5)&lt;&gt;"YN-PF"))=TRUE,0,
IF(
ROUNDUP(
IF(
IF(D268="A",13-SUM(AR268:AU268),IF(D268="B",11-SUM(AR268:AU268),IF(D268="C",7-SUM(AR268:AU268))))
&lt;0,0,
IF(D268="A",13-SUM(AR268:AU268),IF(D268="B",11-SUM(AR268:AU268),IF(D268="C",7-SUM(AR268:AU268)))))
*AE268/C268,0)
*C268
=0,0,
ROUNDUP(
IF(
IF(D268="A",13-SUM(AR268:AU268),IF(D268="B",11-SUM(AR268:AU268),IF(D268="C",7-SUM(AR268:AU268))))
&lt;0,0,
IF(D268="A",13-SUM(AR268:AU268),IF(D268="B",11-SUM(AR268:AU268),IF(D268="C",7-SUM(AR268:AU268)))))
*AE268/C268,0)
*C268)
)</f>
        <v>20</v>
      </c>
      <c r="AZ2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+IFERROR(BA268*C268,0),
IFERROR(AVERAGEIF(Tabela1[[#This Row],[COMPRA PADRÃO]:[COMPRA &gt;30%]],"&gt;"&amp;0,Tabela1[[#This Row],[COMPRA PADRÃO]:[COMPRA &gt;30%]]),
0))/Tabela1[[#This Row],[U/CX]],0)*Tabela1[[#This Row],[U/CX]]</f>
        <v>20</v>
      </c>
      <c r="BA268" s="19"/>
      <c r="BB268" s="19"/>
      <c r="BC268" s="5" t="s">
        <v>1436</v>
      </c>
      <c r="BD268" s="41">
        <v>0.38490566037735852</v>
      </c>
      <c r="BE268" s="42">
        <v>57.735849056603776</v>
      </c>
      <c r="BF268" s="42">
        <v>25.403773584905661</v>
      </c>
      <c r="BG268" s="42">
        <v>592</v>
      </c>
      <c r="BH268" s="43">
        <v>0</v>
      </c>
      <c r="BJ268" s="32"/>
      <c r="BK268" s="32"/>
    </row>
    <row r="269" spans="1:63" s="3" customFormat="1" x14ac:dyDescent="0.2">
      <c r="A269" s="4" t="s">
        <v>207</v>
      </c>
      <c r="B269" s="4" t="s">
        <v>1065</v>
      </c>
      <c r="C269" s="4">
        <v>20</v>
      </c>
      <c r="D269" s="4" t="s">
        <v>83</v>
      </c>
      <c r="E269" s="5"/>
      <c r="F269" s="4"/>
      <c r="G269" s="4"/>
      <c r="H269" s="4"/>
      <c r="I269" s="4"/>
      <c r="J269" s="4"/>
      <c r="K269" s="4"/>
      <c r="L269" s="4"/>
      <c r="M269" s="4">
        <v>10</v>
      </c>
      <c r="N269" s="4">
        <v>2</v>
      </c>
      <c r="O269" s="4">
        <v>3</v>
      </c>
      <c r="P269" s="4">
        <v>20</v>
      </c>
      <c r="Q269" s="13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1.1428571428571428</v>
      </c>
      <c r="Z269" s="16">
        <v>0.22857142857142856</v>
      </c>
      <c r="AA269" s="16">
        <v>0.34285714285714286</v>
      </c>
      <c r="AB269" s="17">
        <v>2.2857142857142856</v>
      </c>
      <c r="AC269" s="15">
        <v>5319.61</v>
      </c>
      <c r="AD269" s="14">
        <v>8.75</v>
      </c>
      <c r="AE269" s="14">
        <v>11</v>
      </c>
      <c r="AF269" s="5">
        <v>0</v>
      </c>
      <c r="AG269" s="6">
        <v>65</v>
      </c>
      <c r="AH269" s="4">
        <v>0</v>
      </c>
      <c r="AI269" s="23">
        <v>65</v>
      </c>
      <c r="AJ269" s="4">
        <v>0</v>
      </c>
      <c r="AK269" s="4">
        <v>0</v>
      </c>
      <c r="AL269" s="24">
        <v>0</v>
      </c>
      <c r="AM269" s="7">
        <v>7.4285714285714288</v>
      </c>
      <c r="AN269" s="7">
        <v>0</v>
      </c>
      <c r="AO269" s="8">
        <v>0</v>
      </c>
      <c r="AP269" s="9">
        <v>0</v>
      </c>
      <c r="AQ269" s="25">
        <v>7.4285714285714288</v>
      </c>
      <c r="AR269" s="18">
        <v>5.9090909090909092</v>
      </c>
      <c r="AS269" s="7">
        <v>0</v>
      </c>
      <c r="AT269" s="8">
        <v>0</v>
      </c>
      <c r="AU269" s="9">
        <v>0</v>
      </c>
      <c r="AV269" s="10">
        <v>5.9090909090909092</v>
      </c>
      <c r="AW269" s="22">
        <f t="shared" si="4"/>
        <v>2.0253164556962027</v>
      </c>
      <c r="AX269" s="5">
        <f>IF(OR(AND(Tabela1[[#This Row],[GRUPO | ITEM]]="PALHETAS",MID(Tabela1[[#This Row],[ITEM]],1,5)&lt;&gt;"YN-PC"),AND(Tabela1[[#This Row],[GRUPO | ITEM]]="PALHETAS",MID(Tabela1[[#This Row],[ITEM]],1,5)&lt;&gt;"YN-PF"))=TRUE,0,
IF(
ROUNDUP(
IF(
IF(D269="A",13-SUM(AM269:AP269),IF(D269="B",11-SUM(AM269:AP269),IF(D269="C",7-SUM(AM269:AP269))))
&lt;0,0,
IF(D269="A",13-SUM(AM269:AP269),IF(D269="B",11-SUM(AM269:AP269),IF(D269="C",7-SUM(AM269:AP269)))))
*AD269/C269,0)
*C269
=0,0,
ROUNDUP(
IF(
IF(D269="A",13-SUM(AM269:AP269),IF(D269="B",11-SUM(AM269:AP269),IF(D269="C",7-SUM(AM269:AP269))))
&lt;0,0,
IF(D269="A",13-SUM(AM269:AP269),IF(D269="B",11-SUM(AM269:AP269),IF(D269="C",7-SUM(AM269:AP269)))))
*AD269/C269,0)
*C269)
)</f>
        <v>0</v>
      </c>
      <c r="AY269" s="4">
        <f>IF(OR(AND(Tabela1[[#This Row],[GRUPO | ITEM]]="PALHETAS",MID(Tabela1[[#This Row],[ITEM]],1,5)&lt;&gt;"YN-PC"),AND(Tabela1[[#This Row],[GRUPO | ITEM]]="PALHETAS",MID(Tabela1[[#This Row],[ITEM]],1,5)&lt;&gt;"YN-PF"))=TRUE,0,
IF(
ROUNDUP(
IF(
IF(D269="A",13-SUM(AR269:AU269),IF(D269="B",11-SUM(AR269:AU269),IF(D269="C",7-SUM(AR269:AU269))))
&lt;0,0,
IF(D269="A",13-SUM(AR269:AU269),IF(D269="B",11-SUM(AR269:AU269),IF(D269="C",7-SUM(AR269:AU269)))))
*AE269/C269,0)
*C269
=0,0,
ROUNDUP(
IF(
IF(D269="A",13-SUM(AR269:AU269),IF(D269="B",11-SUM(AR269:AU269),IF(D269="C",7-SUM(AR269:AU269))))
&lt;0,0,
IF(D269="A",13-SUM(AR269:AU269),IF(D269="B",11-SUM(AR269:AU269),IF(D269="C",7-SUM(AR269:AU269)))))
*AE269/C269,0)
*C269)
)</f>
        <v>20</v>
      </c>
      <c r="AZ2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+IFERROR(BA269*C269,0),
IFERROR(AVERAGEIF(Tabela1[[#This Row],[COMPRA PADRÃO]:[COMPRA &gt;30%]],"&gt;"&amp;0,Tabela1[[#This Row],[COMPRA PADRÃO]:[COMPRA &gt;30%]]),
0))/Tabela1[[#This Row],[U/CX]],0)*Tabela1[[#This Row],[U/CX]]</f>
        <v>20</v>
      </c>
      <c r="BA269" s="33"/>
      <c r="BB269" s="33"/>
      <c r="BC269" s="44" t="s">
        <v>1436</v>
      </c>
      <c r="BD269" s="41">
        <v>0.13207547169811321</v>
      </c>
      <c r="BE269" s="42">
        <v>19.811320754716981</v>
      </c>
      <c r="BF269" s="42">
        <v>8.7169811320754711</v>
      </c>
      <c r="BG269" s="42">
        <v>65</v>
      </c>
      <c r="BH269" s="43">
        <v>0</v>
      </c>
      <c r="BJ269" s="32"/>
      <c r="BK269" s="32"/>
    </row>
    <row r="270" spans="1:63" s="3" customFormat="1" x14ac:dyDescent="0.2">
      <c r="A270" s="4" t="s">
        <v>120</v>
      </c>
      <c r="B270" s="4" t="s">
        <v>503</v>
      </c>
      <c r="C270" s="4">
        <v>8</v>
      </c>
      <c r="D270" s="4" t="s">
        <v>17</v>
      </c>
      <c r="E270" s="5">
        <v>64</v>
      </c>
      <c r="F270" s="4">
        <v>32</v>
      </c>
      <c r="G270" s="4">
        <v>32</v>
      </c>
      <c r="H270" s="4">
        <v>72</v>
      </c>
      <c r="I270" s="4">
        <v>40</v>
      </c>
      <c r="J270" s="4">
        <v>8</v>
      </c>
      <c r="K270" s="4"/>
      <c r="L270" s="4">
        <v>64</v>
      </c>
      <c r="M270" s="4"/>
      <c r="N270" s="4">
        <v>24</v>
      </c>
      <c r="O270" s="4">
        <v>10</v>
      </c>
      <c r="P270" s="4">
        <v>37</v>
      </c>
      <c r="Q270" s="13">
        <v>1.6710182767624022</v>
      </c>
      <c r="R270" s="16">
        <v>0.83550913838120111</v>
      </c>
      <c r="S270" s="16">
        <v>0.83550913838120111</v>
      </c>
      <c r="T270" s="16">
        <v>1.8798955613577024</v>
      </c>
      <c r="U270" s="16">
        <v>1.0443864229765014</v>
      </c>
      <c r="V270" s="16">
        <v>0.20887728459530028</v>
      </c>
      <c r="W270" s="16">
        <v>0</v>
      </c>
      <c r="X270" s="16">
        <v>1.6710182767624022</v>
      </c>
      <c r="Y270" s="16">
        <v>0</v>
      </c>
      <c r="Z270" s="16">
        <v>0.62663185378590081</v>
      </c>
      <c r="AA270" s="16">
        <v>0.26109660574412535</v>
      </c>
      <c r="AB270" s="17">
        <v>0.96605744125326376</v>
      </c>
      <c r="AC270" s="15">
        <v>83465.95</v>
      </c>
      <c r="AD270" s="14">
        <v>38.299999999999997</v>
      </c>
      <c r="AE270" s="14">
        <v>45.625</v>
      </c>
      <c r="AF270" s="5">
        <v>1</v>
      </c>
      <c r="AG270" s="6">
        <v>57</v>
      </c>
      <c r="AH270" s="4">
        <v>432</v>
      </c>
      <c r="AI270" s="23">
        <v>489</v>
      </c>
      <c r="AJ270" s="4">
        <v>0</v>
      </c>
      <c r="AK270" s="4">
        <v>0</v>
      </c>
      <c r="AL270" s="24">
        <v>0</v>
      </c>
      <c r="AM270" s="7">
        <v>1.4882506527415145</v>
      </c>
      <c r="AN270" s="7">
        <v>11.279373368146215</v>
      </c>
      <c r="AO270" s="8">
        <v>0</v>
      </c>
      <c r="AP270" s="9">
        <v>0</v>
      </c>
      <c r="AQ270" s="25">
        <v>12.76762402088773</v>
      </c>
      <c r="AR270" s="18">
        <v>1.2493150684931507</v>
      </c>
      <c r="AS270" s="7">
        <v>9.4684931506849317</v>
      </c>
      <c r="AT270" s="8">
        <v>0</v>
      </c>
      <c r="AU270" s="9">
        <v>0</v>
      </c>
      <c r="AV270" s="10">
        <v>10.717808219178082</v>
      </c>
      <c r="AW270" s="22">
        <f t="shared" si="4"/>
        <v>0.38129282097110517</v>
      </c>
      <c r="AX270" s="5">
        <f>IF(OR(AND(Tabela1[[#This Row],[GRUPO | ITEM]]="PALHETAS",MID(Tabela1[[#This Row],[ITEM]],1,5)&lt;&gt;"YN-PC"),AND(Tabela1[[#This Row],[GRUPO | ITEM]]="PALHETAS",MID(Tabela1[[#This Row],[ITEM]],1,5)&lt;&gt;"YN-PF"))=TRUE,0,
IF(
ROUNDUP(
IF(
IF(D270="A",13-SUM(AM270:AP270),IF(D270="B",11-SUM(AM270:AP270),IF(D270="C",7-SUM(AM270:AP270))))
&lt;0,0,
IF(D270="A",13-SUM(AM270:AP270),IF(D270="B",11-SUM(AM270:AP270),IF(D270="C",7-SUM(AM270:AP270)))))
*AD270/C270,0)
*C270
=0,0,
ROUNDUP(
IF(
IF(D270="A",13-SUM(AM270:AP270),IF(D270="B",11-SUM(AM270:AP270),IF(D270="C",7-SUM(AM270:AP270))))
&lt;0,0,
IF(D270="A",13-SUM(AM270:AP270),IF(D270="B",11-SUM(AM270:AP270),IF(D270="C",7-SUM(AM270:AP270)))))
*AD270/C270,0)
*C270)
)</f>
        <v>0</v>
      </c>
      <c r="AY270" s="4">
        <f>IF(OR(AND(Tabela1[[#This Row],[GRUPO | ITEM]]="PALHETAS",MID(Tabela1[[#This Row],[ITEM]],1,5)&lt;&gt;"YN-PC"),AND(Tabela1[[#This Row],[GRUPO | ITEM]]="PALHETAS",MID(Tabela1[[#This Row],[ITEM]],1,5)&lt;&gt;"YN-PF"))=TRUE,0,
IF(
ROUNDUP(
IF(
IF(D270="A",13-SUM(AR270:AU270),IF(D270="B",11-SUM(AR270:AU270),IF(D270="C",7-SUM(AR270:AU270))))
&lt;0,0,
IF(D270="A",13-SUM(AR270:AU270),IF(D270="B",11-SUM(AR270:AU270),IF(D270="C",7-SUM(AR270:AU270)))))
*AE270/C270,0)
*C270
=0,0,
ROUNDUP(
IF(
IF(D270="A",13-SUM(AR270:AU270),IF(D270="B",11-SUM(AR270:AU270),IF(D270="C",7-SUM(AR270:AU270))))
&lt;0,0,
IF(D270="A",13-SUM(AR270:AU270),IF(D270="B",11-SUM(AR270:AU270),IF(D270="C",7-SUM(AR270:AU270)))))
*AE270/C270,0)
*C270)
)</f>
        <v>16</v>
      </c>
      <c r="AZ2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+IFERROR(BA270*C270,0),
IFERROR(AVERAGEIF(Tabela1[[#This Row],[COMPRA PADRÃO]:[COMPRA &gt;30%]],"&gt;"&amp;0,Tabela1[[#This Row],[COMPRA PADRÃO]:[COMPRA &gt;30%]]),
0))/Tabela1[[#This Row],[U/CX]],0)*Tabela1[[#This Row],[U/CX]]</f>
        <v>16</v>
      </c>
      <c r="BA270" s="33"/>
      <c r="BB270" s="33"/>
      <c r="BC270" s="44" t="s">
        <v>1436</v>
      </c>
      <c r="BD270" s="41">
        <v>1.4452830188679244</v>
      </c>
      <c r="BE270" s="42">
        <v>216.79245283018867</v>
      </c>
      <c r="BF270" s="42">
        <v>286.16603773584905</v>
      </c>
      <c r="BG270" s="42">
        <v>489</v>
      </c>
      <c r="BH270" s="43">
        <v>16</v>
      </c>
      <c r="BJ270" s="32"/>
      <c r="BK270" s="32"/>
    </row>
    <row r="271" spans="1:63" s="3" customFormat="1" x14ac:dyDescent="0.2">
      <c r="A271" s="4" t="s">
        <v>1142</v>
      </c>
      <c r="B271" s="4" t="s">
        <v>1353</v>
      </c>
      <c r="C271" s="4">
        <v>15</v>
      </c>
      <c r="D271" s="4" t="s">
        <v>83</v>
      </c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>
        <v>4</v>
      </c>
      <c r="P271" s="4">
        <v>10</v>
      </c>
      <c r="Q271" s="13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0.5714285714285714</v>
      </c>
      <c r="AB271" s="17">
        <v>1.4285714285714286</v>
      </c>
      <c r="AC271" s="15">
        <v>1478.26</v>
      </c>
      <c r="AD271" s="14">
        <v>7</v>
      </c>
      <c r="AE271" s="14">
        <v>7</v>
      </c>
      <c r="AF271" s="5">
        <v>0</v>
      </c>
      <c r="AG271" s="6">
        <v>46</v>
      </c>
      <c r="AH271" s="4">
        <v>0</v>
      </c>
      <c r="AI271" s="23">
        <v>46</v>
      </c>
      <c r="AJ271" s="4">
        <v>0</v>
      </c>
      <c r="AK271" s="4">
        <v>0</v>
      </c>
      <c r="AL271" s="24">
        <v>0</v>
      </c>
      <c r="AM271" s="7">
        <v>6.5714285714285712</v>
      </c>
      <c r="AN271" s="7">
        <v>0</v>
      </c>
      <c r="AO271" s="8">
        <v>0</v>
      </c>
      <c r="AP271" s="9">
        <v>0</v>
      </c>
      <c r="AQ271" s="25">
        <v>6.5714285714285712</v>
      </c>
      <c r="AR271" s="18">
        <v>6.5714285714285712</v>
      </c>
      <c r="AS271" s="7">
        <v>0</v>
      </c>
      <c r="AT271" s="8">
        <v>0</v>
      </c>
      <c r="AU271" s="9">
        <v>0</v>
      </c>
      <c r="AV271" s="10">
        <v>6.5714285714285712</v>
      </c>
      <c r="AW271" s="22">
        <f t="shared" si="4"/>
        <v>2.1428571428571428</v>
      </c>
      <c r="AX271" s="5">
        <f>IF(OR(AND(Tabela1[[#This Row],[GRUPO | ITEM]]="PALHETAS",MID(Tabela1[[#This Row],[ITEM]],1,5)&lt;&gt;"YN-PC"),AND(Tabela1[[#This Row],[GRUPO | ITEM]]="PALHETAS",MID(Tabela1[[#This Row],[ITEM]],1,5)&lt;&gt;"YN-PF"))=TRUE,0,
IF(
ROUNDUP(
IF(
IF(D271="A",13-SUM(AM271:AP271),IF(D271="B",11-SUM(AM271:AP271),IF(D271="C",7-SUM(AM271:AP271))))
&lt;0,0,
IF(D271="A",13-SUM(AM271:AP271),IF(D271="B",11-SUM(AM271:AP271),IF(D271="C",7-SUM(AM271:AP271)))))
*AD271/C271,0)
*C271
=0,0,
ROUNDUP(
IF(
IF(D271="A",13-SUM(AM271:AP271),IF(D271="B",11-SUM(AM271:AP271),IF(D271="C",7-SUM(AM271:AP271))))
&lt;0,0,
IF(D271="A",13-SUM(AM271:AP271),IF(D271="B",11-SUM(AM271:AP271),IF(D271="C",7-SUM(AM271:AP271)))))
*AD271/C271,0)
*C271)
)</f>
        <v>15</v>
      </c>
      <c r="AY271" s="4">
        <f>IF(OR(AND(Tabela1[[#This Row],[GRUPO | ITEM]]="PALHETAS",MID(Tabela1[[#This Row],[ITEM]],1,5)&lt;&gt;"YN-PC"),AND(Tabela1[[#This Row],[GRUPO | ITEM]]="PALHETAS",MID(Tabela1[[#This Row],[ITEM]],1,5)&lt;&gt;"YN-PF"))=TRUE,0,
IF(
ROUNDUP(
IF(
IF(D271="A",13-SUM(AR271:AU271),IF(D271="B",11-SUM(AR271:AU271),IF(D271="C",7-SUM(AR271:AU271))))
&lt;0,0,
IF(D271="A",13-SUM(AR271:AU271),IF(D271="B",11-SUM(AR271:AU271),IF(D271="C",7-SUM(AR271:AU271)))))
*AE271/C271,0)
*C271
=0,0,
ROUNDUP(
IF(
IF(D271="A",13-SUM(AR271:AU271),IF(D271="B",11-SUM(AR271:AU271),IF(D271="C",7-SUM(AR271:AU271))))
&lt;0,0,
IF(D271="A",13-SUM(AR271:AU271),IF(D271="B",11-SUM(AR271:AU271),IF(D271="C",7-SUM(AR271:AU271)))))
*AE271/C271,0)
*C271)
)</f>
        <v>15</v>
      </c>
      <c r="AZ2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+IFERROR(BA271*C271,0),
IFERROR(AVERAGEIF(Tabela1[[#This Row],[COMPRA PADRÃO]:[COMPRA &gt;30%]],"&gt;"&amp;0,Tabela1[[#This Row],[COMPRA PADRÃO]:[COMPRA &gt;30%]]),
0))/Tabela1[[#This Row],[U/CX]],0)*Tabela1[[#This Row],[U/CX]]</f>
        <v>15</v>
      </c>
      <c r="BA271" s="19"/>
      <c r="BB271" s="19"/>
      <c r="BC271" s="5" t="s">
        <v>1436</v>
      </c>
      <c r="BD271" s="41">
        <v>5.2830188679245285E-2</v>
      </c>
      <c r="BE271" s="42">
        <v>7.9245283018867925</v>
      </c>
      <c r="BF271" s="42">
        <v>3.4867924528301888</v>
      </c>
      <c r="BG271" s="42">
        <v>46</v>
      </c>
      <c r="BH271" s="43">
        <v>0</v>
      </c>
      <c r="BJ271" s="32"/>
      <c r="BK271" s="32"/>
    </row>
    <row r="272" spans="1:63" s="3" customFormat="1" x14ac:dyDescent="0.2">
      <c r="A272" s="4" t="s">
        <v>1393</v>
      </c>
      <c r="B272" s="4" t="s">
        <v>1394</v>
      </c>
      <c r="C272" s="4">
        <v>1</v>
      </c>
      <c r="D272" s="4" t="s">
        <v>83</v>
      </c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>
        <v>2</v>
      </c>
      <c r="Q272" s="13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7">
        <v>1</v>
      </c>
      <c r="AC272" s="15">
        <v>10200</v>
      </c>
      <c r="AD272" s="14">
        <v>2</v>
      </c>
      <c r="AE272" s="14">
        <v>2</v>
      </c>
      <c r="AF272" s="5">
        <v>0</v>
      </c>
      <c r="AG272" s="6">
        <v>8</v>
      </c>
      <c r="AH272" s="4">
        <v>0</v>
      </c>
      <c r="AI272" s="23">
        <v>8</v>
      </c>
      <c r="AJ272" s="4">
        <v>0</v>
      </c>
      <c r="AK272" s="4">
        <v>0</v>
      </c>
      <c r="AL272" s="24">
        <v>0</v>
      </c>
      <c r="AM272" s="7">
        <v>4</v>
      </c>
      <c r="AN272" s="7">
        <v>0</v>
      </c>
      <c r="AO272" s="8">
        <v>0</v>
      </c>
      <c r="AP272" s="9">
        <v>0</v>
      </c>
      <c r="AQ272" s="25">
        <v>4</v>
      </c>
      <c r="AR272" s="18">
        <v>4</v>
      </c>
      <c r="AS272" s="7">
        <v>0</v>
      </c>
      <c r="AT272" s="8">
        <v>0</v>
      </c>
      <c r="AU272" s="9">
        <v>0</v>
      </c>
      <c r="AV272" s="10">
        <v>4</v>
      </c>
      <c r="AW272" s="22">
        <f t="shared" si="4"/>
        <v>5</v>
      </c>
      <c r="AX272" s="5">
        <f>IF(OR(AND(Tabela1[[#This Row],[GRUPO | ITEM]]="PALHETAS",MID(Tabela1[[#This Row],[ITEM]],1,5)&lt;&gt;"YN-PC"),AND(Tabela1[[#This Row],[GRUPO | ITEM]]="PALHETAS",MID(Tabela1[[#This Row],[ITEM]],1,5)&lt;&gt;"YN-PF"))=TRUE,0,
IF(
ROUNDUP(
IF(
IF(D272="A",13-SUM(AM272:AP272),IF(D272="B",11-SUM(AM272:AP272),IF(D272="C",7-SUM(AM272:AP272))))
&lt;0,0,
IF(D272="A",13-SUM(AM272:AP272),IF(D272="B",11-SUM(AM272:AP272),IF(D272="C",7-SUM(AM272:AP272)))))
*AD272/C272,0)
*C272
=0,0,
ROUNDUP(
IF(
IF(D272="A",13-SUM(AM272:AP272),IF(D272="B",11-SUM(AM272:AP272),IF(D272="C",7-SUM(AM272:AP272))))
&lt;0,0,
IF(D272="A",13-SUM(AM272:AP272),IF(D272="B",11-SUM(AM272:AP272),IF(D272="C",7-SUM(AM272:AP272)))))
*AD272/C272,0)
*C272)
)</f>
        <v>6</v>
      </c>
      <c r="AY272" s="4">
        <f>IF(OR(AND(Tabela1[[#This Row],[GRUPO | ITEM]]="PALHETAS",MID(Tabela1[[#This Row],[ITEM]],1,5)&lt;&gt;"YN-PC"),AND(Tabela1[[#This Row],[GRUPO | ITEM]]="PALHETAS",MID(Tabela1[[#This Row],[ITEM]],1,5)&lt;&gt;"YN-PF"))=TRUE,0,
IF(
ROUNDUP(
IF(
IF(D272="A",13-SUM(AR272:AU272),IF(D272="B",11-SUM(AR272:AU272),IF(D272="C",7-SUM(AR272:AU272))))
&lt;0,0,
IF(D272="A",13-SUM(AR272:AU272),IF(D272="B",11-SUM(AR272:AU272),IF(D272="C",7-SUM(AR272:AU272)))))
*AE272/C272,0)
*C272
=0,0,
ROUNDUP(
IF(
IF(D272="A",13-SUM(AR272:AU272),IF(D272="B",11-SUM(AR272:AU272),IF(D272="C",7-SUM(AR272:AU272))))
&lt;0,0,
IF(D272="A",13-SUM(AR272:AU272),IF(D272="B",11-SUM(AR272:AU272),IF(D272="C",7-SUM(AR272:AU272)))))
*AE272/C272,0)
*C272)
)</f>
        <v>6</v>
      </c>
      <c r="AZ2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+IFERROR(BA272*C272,0),
IFERROR(AVERAGEIF(Tabela1[[#This Row],[COMPRA PADRÃO]:[COMPRA &gt;30%]],"&gt;"&amp;0,Tabela1[[#This Row],[COMPRA PADRÃO]:[COMPRA &gt;30%]]),
0))/Tabela1[[#This Row],[U/CX]],0)*Tabela1[[#This Row],[U/CX]]</f>
        <v>10</v>
      </c>
      <c r="BA272" s="19">
        <v>4</v>
      </c>
      <c r="BB272" s="19"/>
      <c r="BC272" s="5" t="s">
        <v>1436</v>
      </c>
      <c r="BD272" s="41">
        <v>7.5471698113207548E-3</v>
      </c>
      <c r="BE272" s="42">
        <v>1.1320754716981132</v>
      </c>
      <c r="BF272" s="42">
        <v>0.49811320754716981</v>
      </c>
      <c r="BG272" s="42">
        <v>8</v>
      </c>
      <c r="BH272" s="43">
        <v>0</v>
      </c>
      <c r="BJ272" s="32"/>
      <c r="BK272" s="32"/>
    </row>
    <row r="273" spans="1:63" s="3" customFormat="1" x14ac:dyDescent="0.2">
      <c r="A273" s="4" t="s">
        <v>1393</v>
      </c>
      <c r="B273" s="4" t="s">
        <v>1395</v>
      </c>
      <c r="C273" s="4">
        <v>1</v>
      </c>
      <c r="D273" s="4" t="s">
        <v>83</v>
      </c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>
        <v>2</v>
      </c>
      <c r="Q273" s="13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7">
        <v>1</v>
      </c>
      <c r="AC273" s="15">
        <v>8500</v>
      </c>
      <c r="AD273" s="14">
        <v>2</v>
      </c>
      <c r="AE273" s="14">
        <v>2</v>
      </c>
      <c r="AF273" s="5">
        <v>0</v>
      </c>
      <c r="AG273" s="6">
        <v>8</v>
      </c>
      <c r="AH273" s="4">
        <v>0</v>
      </c>
      <c r="AI273" s="23">
        <v>8</v>
      </c>
      <c r="AJ273" s="4">
        <v>0</v>
      </c>
      <c r="AK273" s="4">
        <v>0</v>
      </c>
      <c r="AL273" s="24">
        <v>0</v>
      </c>
      <c r="AM273" s="7">
        <v>4</v>
      </c>
      <c r="AN273" s="7">
        <v>0</v>
      </c>
      <c r="AO273" s="8">
        <v>0</v>
      </c>
      <c r="AP273" s="9">
        <v>0</v>
      </c>
      <c r="AQ273" s="25">
        <v>4</v>
      </c>
      <c r="AR273" s="18">
        <v>4</v>
      </c>
      <c r="AS273" s="7">
        <v>0</v>
      </c>
      <c r="AT273" s="8">
        <v>0</v>
      </c>
      <c r="AU273" s="9">
        <v>0</v>
      </c>
      <c r="AV273" s="10">
        <v>4</v>
      </c>
      <c r="AW273" s="22">
        <f t="shared" si="4"/>
        <v>5</v>
      </c>
      <c r="AX273" s="5">
        <f>IF(OR(AND(Tabela1[[#This Row],[GRUPO | ITEM]]="PALHETAS",MID(Tabela1[[#This Row],[ITEM]],1,5)&lt;&gt;"YN-PC"),AND(Tabela1[[#This Row],[GRUPO | ITEM]]="PALHETAS",MID(Tabela1[[#This Row],[ITEM]],1,5)&lt;&gt;"YN-PF"))=TRUE,0,
IF(
ROUNDUP(
IF(
IF(D273="A",13-SUM(AM273:AP273),IF(D273="B",11-SUM(AM273:AP273),IF(D273="C",7-SUM(AM273:AP273))))
&lt;0,0,
IF(D273="A",13-SUM(AM273:AP273),IF(D273="B",11-SUM(AM273:AP273),IF(D273="C",7-SUM(AM273:AP273)))))
*AD273/C273,0)
*C273
=0,0,
ROUNDUP(
IF(
IF(D273="A",13-SUM(AM273:AP273),IF(D273="B",11-SUM(AM273:AP273),IF(D273="C",7-SUM(AM273:AP273))))
&lt;0,0,
IF(D273="A",13-SUM(AM273:AP273),IF(D273="B",11-SUM(AM273:AP273),IF(D273="C",7-SUM(AM273:AP273)))))
*AD273/C273,0)
*C273)
)</f>
        <v>6</v>
      </c>
      <c r="AY273" s="4">
        <f>IF(OR(AND(Tabela1[[#This Row],[GRUPO | ITEM]]="PALHETAS",MID(Tabela1[[#This Row],[ITEM]],1,5)&lt;&gt;"YN-PC"),AND(Tabela1[[#This Row],[GRUPO | ITEM]]="PALHETAS",MID(Tabela1[[#This Row],[ITEM]],1,5)&lt;&gt;"YN-PF"))=TRUE,0,
IF(
ROUNDUP(
IF(
IF(D273="A",13-SUM(AR273:AU273),IF(D273="B",11-SUM(AR273:AU273),IF(D273="C",7-SUM(AR273:AU273))))
&lt;0,0,
IF(D273="A",13-SUM(AR273:AU273),IF(D273="B",11-SUM(AR273:AU273),IF(D273="C",7-SUM(AR273:AU273)))))
*AE273/C273,0)
*C273
=0,0,
ROUNDUP(
IF(
IF(D273="A",13-SUM(AR273:AU273),IF(D273="B",11-SUM(AR273:AU273),IF(D273="C",7-SUM(AR273:AU273))))
&lt;0,0,
IF(D273="A",13-SUM(AR273:AU273),IF(D273="B",11-SUM(AR273:AU273),IF(D273="C",7-SUM(AR273:AU273)))))
*AE273/C273,0)
*C273)
)</f>
        <v>6</v>
      </c>
      <c r="AZ2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+IFERROR(BA273*C273,0),
IFERROR(AVERAGEIF(Tabela1[[#This Row],[COMPRA PADRÃO]:[COMPRA &gt;30%]],"&gt;"&amp;0,Tabela1[[#This Row],[COMPRA PADRÃO]:[COMPRA &gt;30%]]),
0))/Tabela1[[#This Row],[U/CX]],0)*Tabela1[[#This Row],[U/CX]]</f>
        <v>10</v>
      </c>
      <c r="BA273" s="19">
        <v>4</v>
      </c>
      <c r="BB273" s="19"/>
      <c r="BC273" s="5" t="s">
        <v>1436</v>
      </c>
      <c r="BD273" s="41">
        <v>7.5471698113207548E-3</v>
      </c>
      <c r="BE273" s="42">
        <v>1.1320754716981132</v>
      </c>
      <c r="BF273" s="42">
        <v>0.49811320754716981</v>
      </c>
      <c r="BG273" s="42">
        <v>8</v>
      </c>
      <c r="BH273" s="43">
        <v>0</v>
      </c>
      <c r="BJ273" s="32"/>
      <c r="BK273" s="32"/>
    </row>
    <row r="274" spans="1:63" s="3" customFormat="1" x14ac:dyDescent="0.2">
      <c r="A274" s="4" t="s">
        <v>15</v>
      </c>
      <c r="B274" s="4" t="s">
        <v>608</v>
      </c>
      <c r="C274" s="4">
        <v>1000</v>
      </c>
      <c r="D274" s="4" t="s">
        <v>17</v>
      </c>
      <c r="E274" s="5">
        <v>4550</v>
      </c>
      <c r="F274" s="4">
        <v>5600</v>
      </c>
      <c r="G274" s="4">
        <v>7550</v>
      </c>
      <c r="H274" s="4">
        <v>4300</v>
      </c>
      <c r="I274" s="4">
        <v>3950</v>
      </c>
      <c r="J274" s="4">
        <v>4350</v>
      </c>
      <c r="K274" s="4">
        <v>3500</v>
      </c>
      <c r="L274" s="4">
        <v>2600</v>
      </c>
      <c r="M274" s="4">
        <v>2550</v>
      </c>
      <c r="N274" s="4">
        <v>2800</v>
      </c>
      <c r="O274" s="4">
        <v>6150</v>
      </c>
      <c r="P274" s="4">
        <v>7050</v>
      </c>
      <c r="Q274" s="13">
        <v>0.99363057324840753</v>
      </c>
      <c r="R274" s="16">
        <v>1.2229299363057324</v>
      </c>
      <c r="S274" s="16">
        <v>1.6487716105550498</v>
      </c>
      <c r="T274" s="16">
        <v>0.93903548680618742</v>
      </c>
      <c r="U274" s="16">
        <v>0.86260236578707905</v>
      </c>
      <c r="V274" s="16">
        <v>0.94995450409463145</v>
      </c>
      <c r="W274" s="16">
        <v>0.76433121019108274</v>
      </c>
      <c r="X274" s="16">
        <v>0.56778889899909002</v>
      </c>
      <c r="Y274" s="16">
        <v>0.556869881710646</v>
      </c>
      <c r="Z274" s="16">
        <v>0.61146496815286622</v>
      </c>
      <c r="AA274" s="16">
        <v>1.3430391264786168</v>
      </c>
      <c r="AB274" s="17">
        <v>1.5395814376706096</v>
      </c>
      <c r="AC274" s="15">
        <v>79633.5</v>
      </c>
      <c r="AD274" s="14">
        <v>4579.166666666667</v>
      </c>
      <c r="AE274" s="14">
        <v>4579.166666666667</v>
      </c>
      <c r="AF274" s="5">
        <v>0</v>
      </c>
      <c r="AG274" s="6">
        <v>52520</v>
      </c>
      <c r="AH274" s="4">
        <v>0</v>
      </c>
      <c r="AI274" s="23">
        <v>52520</v>
      </c>
      <c r="AJ274" s="4">
        <v>0</v>
      </c>
      <c r="AK274" s="4">
        <v>0</v>
      </c>
      <c r="AL274" s="24">
        <v>0</v>
      </c>
      <c r="AM274" s="7">
        <v>11.469335759781618</v>
      </c>
      <c r="AN274" s="7">
        <v>0</v>
      </c>
      <c r="AO274" s="8">
        <v>0</v>
      </c>
      <c r="AP274" s="9">
        <v>0</v>
      </c>
      <c r="AQ274" s="25">
        <v>11.469335759781618</v>
      </c>
      <c r="AR274" s="18">
        <v>11.469335759781618</v>
      </c>
      <c r="AS274" s="7">
        <v>0</v>
      </c>
      <c r="AT274" s="8">
        <v>0</v>
      </c>
      <c r="AU274" s="9">
        <v>0</v>
      </c>
      <c r="AV274" s="10">
        <v>11.469335759781618</v>
      </c>
      <c r="AW274" s="22">
        <f t="shared" si="4"/>
        <v>0</v>
      </c>
      <c r="AX274" s="5">
        <f>IF(OR(AND(Tabela1[[#This Row],[GRUPO | ITEM]]="PALHETAS",MID(Tabela1[[#This Row],[ITEM]],1,5)&lt;&gt;"YN-PC"),AND(Tabela1[[#This Row],[GRUPO | ITEM]]="PALHETAS",MID(Tabela1[[#This Row],[ITEM]],1,5)&lt;&gt;"YN-PF"))=TRUE,0,
IF(
ROUNDUP(
IF(
IF(D274="A",13-SUM(AM274:AP274),IF(D274="B",11-SUM(AM274:AP274),IF(D274="C",7-SUM(AM274:AP274))))
&lt;0,0,
IF(D274="A",13-SUM(AM274:AP274),IF(D274="B",11-SUM(AM274:AP274),IF(D274="C",7-SUM(AM274:AP274)))))
*AD274/C274,0)
*C274
=0,0,
ROUNDUP(
IF(
IF(D274="A",13-SUM(AM274:AP274),IF(D274="B",11-SUM(AM274:AP274),IF(D274="C",7-SUM(AM274:AP274))))
&lt;0,0,
IF(D274="A",13-SUM(AM274:AP274),IF(D274="B",11-SUM(AM274:AP274),IF(D274="C",7-SUM(AM274:AP274)))))
*AD274/C274,0)
*C274)
)</f>
        <v>0</v>
      </c>
      <c r="AY274" s="4">
        <f>IF(OR(AND(Tabela1[[#This Row],[GRUPO | ITEM]]="PALHETAS",MID(Tabela1[[#This Row],[ITEM]],1,5)&lt;&gt;"YN-PC"),AND(Tabela1[[#This Row],[GRUPO | ITEM]]="PALHETAS",MID(Tabela1[[#This Row],[ITEM]],1,5)&lt;&gt;"YN-PF"))=TRUE,0,
IF(
ROUNDUP(
IF(
IF(D274="A",13-SUM(AR274:AU274),IF(D274="B",11-SUM(AR274:AU274),IF(D274="C",7-SUM(AR274:AU274))))
&lt;0,0,
IF(D274="A",13-SUM(AR274:AU274),IF(D274="B",11-SUM(AR274:AU274),IF(D274="C",7-SUM(AR274:AU274)))))
*AE274/C274,0)
*C274
=0,0,
ROUNDUP(
IF(
IF(D274="A",13-SUM(AR274:AU274),IF(D274="B",11-SUM(AR274:AU274),IF(D274="C",7-SUM(AR274:AU274))))
&lt;0,0,
IF(D274="A",13-SUM(AR274:AU274),IF(D274="B",11-SUM(AR274:AU274),IF(D274="C",7-SUM(AR274:AU274)))))
*AE274/C274,0)
*C274)
)</f>
        <v>0</v>
      </c>
      <c r="AZ2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+IFERROR(BA274*C274,0),
IFERROR(AVERAGEIF(Tabela1[[#This Row],[COMPRA PADRÃO]:[COMPRA &gt;30%]],"&gt;"&amp;0,Tabela1[[#This Row],[COMPRA PADRÃO]:[COMPRA &gt;30%]]),
0))/Tabela1[[#This Row],[U/CX]],0)*Tabela1[[#This Row],[U/CX]]</f>
        <v>0</v>
      </c>
      <c r="BA274" s="19"/>
      <c r="BB274" s="19"/>
      <c r="BC274" s="5"/>
      <c r="BD274" s="41">
        <v>207.35849056603774</v>
      </c>
      <c r="BE274" s="42">
        <v>31103.773584905663</v>
      </c>
      <c r="BF274" s="42">
        <v>41056.981132075474</v>
      </c>
      <c r="BG274" s="42">
        <v>52520</v>
      </c>
      <c r="BH274" s="43">
        <v>20000</v>
      </c>
      <c r="BJ274" s="32"/>
      <c r="BK274" s="32"/>
    </row>
    <row r="275" spans="1:63" s="3" customFormat="1" x14ac:dyDescent="0.2">
      <c r="A275" s="4" t="s">
        <v>199</v>
      </c>
      <c r="B275" s="4" t="s">
        <v>396</v>
      </c>
      <c r="C275" s="4">
        <v>15</v>
      </c>
      <c r="D275" s="4" t="s">
        <v>20</v>
      </c>
      <c r="E275" s="5">
        <v>1860</v>
      </c>
      <c r="F275" s="4">
        <v>3315</v>
      </c>
      <c r="G275" s="4">
        <v>2355</v>
      </c>
      <c r="H275" s="4">
        <v>1680</v>
      </c>
      <c r="I275" s="4">
        <v>2415</v>
      </c>
      <c r="J275" s="4">
        <v>3480</v>
      </c>
      <c r="K275" s="4">
        <v>1065</v>
      </c>
      <c r="L275" s="4">
        <v>1995</v>
      </c>
      <c r="M275" s="4">
        <v>1665</v>
      </c>
      <c r="N275" s="4">
        <v>2295</v>
      </c>
      <c r="O275" s="4">
        <v>2070</v>
      </c>
      <c r="P275" s="4">
        <v>2145</v>
      </c>
      <c r="Q275" s="13">
        <v>0.84738041002277908</v>
      </c>
      <c r="R275" s="16">
        <v>1.5102505694760819</v>
      </c>
      <c r="S275" s="16">
        <v>1.0728929384965831</v>
      </c>
      <c r="T275" s="16">
        <v>0.76537585421412302</v>
      </c>
      <c r="U275" s="16">
        <v>1.1002277904328017</v>
      </c>
      <c r="V275" s="16">
        <v>1.5854214123006833</v>
      </c>
      <c r="W275" s="16">
        <v>0.48519362186788156</v>
      </c>
      <c r="X275" s="16">
        <v>0.90888382687927105</v>
      </c>
      <c r="Y275" s="16">
        <v>0.75854214123006836</v>
      </c>
      <c r="Z275" s="16">
        <v>1.0455580865603644</v>
      </c>
      <c r="AA275" s="16">
        <v>0.94305239179954437</v>
      </c>
      <c r="AB275" s="17">
        <v>0.97722095671981779</v>
      </c>
      <c r="AC275" s="15">
        <v>386883.9</v>
      </c>
      <c r="AD275" s="14">
        <v>2195</v>
      </c>
      <c r="AE275" s="14">
        <v>2195</v>
      </c>
      <c r="AF275" s="5">
        <v>8</v>
      </c>
      <c r="AG275" s="6">
        <v>6360</v>
      </c>
      <c r="AH275" s="4">
        <v>6870</v>
      </c>
      <c r="AI275" s="23">
        <v>13230</v>
      </c>
      <c r="AJ275" s="4">
        <v>15</v>
      </c>
      <c r="AK275" s="4">
        <v>16335</v>
      </c>
      <c r="AL275" s="24">
        <v>16350</v>
      </c>
      <c r="AM275" s="7">
        <v>2.8974943052391802</v>
      </c>
      <c r="AN275" s="7">
        <v>3.1298405466970389</v>
      </c>
      <c r="AO275" s="8">
        <v>6.8337129840546698E-3</v>
      </c>
      <c r="AP275" s="9">
        <v>7.4419134396355355</v>
      </c>
      <c r="AQ275" s="25">
        <v>13.47608200455581</v>
      </c>
      <c r="AR275" s="18">
        <v>2.8974943052391802</v>
      </c>
      <c r="AS275" s="7">
        <v>3.1298405466970389</v>
      </c>
      <c r="AT275" s="8">
        <v>6.8337129840546698E-3</v>
      </c>
      <c r="AU275" s="9">
        <v>7.4419134396355355</v>
      </c>
      <c r="AV275" s="10">
        <v>13.47608200455581</v>
      </c>
      <c r="AW275" s="22">
        <f t="shared" si="4"/>
        <v>0</v>
      </c>
      <c r="AX275" s="5">
        <f>IF(OR(AND(Tabela1[[#This Row],[GRUPO | ITEM]]="PALHETAS",MID(Tabela1[[#This Row],[ITEM]],1,5)&lt;&gt;"YN-PC"),AND(Tabela1[[#This Row],[GRUPO | ITEM]]="PALHETAS",MID(Tabela1[[#This Row],[ITEM]],1,5)&lt;&gt;"YN-PF"))=TRUE,0,
IF(
ROUNDUP(
IF(
IF(D275="A",13-SUM(AM275:AP275),IF(D275="B",11-SUM(AM275:AP275),IF(D275="C",7-SUM(AM275:AP275))))
&lt;0,0,
IF(D275="A",13-SUM(AM275:AP275),IF(D275="B",11-SUM(AM275:AP275),IF(D275="C",7-SUM(AM275:AP275)))))
*AD275/C275,0)
*C275
=0,0,
ROUNDUP(
IF(
IF(D275="A",13-SUM(AM275:AP275),IF(D275="B",11-SUM(AM275:AP275),IF(D275="C",7-SUM(AM275:AP275))))
&lt;0,0,
IF(D275="A",13-SUM(AM275:AP275),IF(D275="B",11-SUM(AM275:AP275),IF(D275="C",7-SUM(AM275:AP275)))))
*AD275/C275,0)
*C275)
)</f>
        <v>0</v>
      </c>
      <c r="AY275" s="4">
        <f>IF(OR(AND(Tabela1[[#This Row],[GRUPO | ITEM]]="PALHETAS",MID(Tabela1[[#This Row],[ITEM]],1,5)&lt;&gt;"YN-PC"),AND(Tabela1[[#This Row],[GRUPO | ITEM]]="PALHETAS",MID(Tabela1[[#This Row],[ITEM]],1,5)&lt;&gt;"YN-PF"))=TRUE,0,
IF(
ROUNDUP(
IF(
IF(D275="A",13-SUM(AR275:AU275),IF(D275="B",11-SUM(AR275:AU275),IF(D275="C",7-SUM(AR275:AU275))))
&lt;0,0,
IF(D275="A",13-SUM(AR275:AU275),IF(D275="B",11-SUM(AR275:AU275),IF(D275="C",7-SUM(AR275:AU275)))))
*AE275/C275,0)
*C275
=0,0,
ROUNDUP(
IF(
IF(D275="A",13-SUM(AR275:AU275),IF(D275="B",11-SUM(AR275:AU275),IF(D275="C",7-SUM(AR275:AU275))))
&lt;0,0,
IF(D275="A",13-SUM(AR275:AU275),IF(D275="B",11-SUM(AR275:AU275),IF(D275="C",7-SUM(AR275:AU275)))))
*AE275/C275,0)
*C275)
)</f>
        <v>0</v>
      </c>
      <c r="AZ2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+IFERROR(BA275*C275,0),
IFERROR(AVERAGEIF(Tabela1[[#This Row],[COMPRA PADRÃO]:[COMPRA &gt;30%]],"&gt;"&amp;0,Tabela1[[#This Row],[COMPRA PADRÃO]:[COMPRA &gt;30%]]),
0))/Tabela1[[#This Row],[U/CX]],0)*Tabela1[[#This Row],[U/CX]]</f>
        <v>0</v>
      </c>
      <c r="BA275" s="19"/>
      <c r="BB275" s="19"/>
      <c r="BC275" s="5"/>
      <c r="BD275" s="41">
        <v>99.396226415094333</v>
      </c>
      <c r="BE275" s="42">
        <v>14909.433962264149</v>
      </c>
      <c r="BF275" s="42">
        <v>28427.32075471698</v>
      </c>
      <c r="BG275" s="42">
        <v>29580</v>
      </c>
      <c r="BH275" s="43">
        <v>13755</v>
      </c>
      <c r="BJ275" s="32"/>
      <c r="BK275" s="32"/>
    </row>
    <row r="276" spans="1:63" s="3" customFormat="1" x14ac:dyDescent="0.2">
      <c r="A276" s="4" t="s">
        <v>199</v>
      </c>
      <c r="B276" s="4" t="s">
        <v>257</v>
      </c>
      <c r="C276" s="4">
        <v>15</v>
      </c>
      <c r="D276" s="4" t="s">
        <v>20</v>
      </c>
      <c r="E276" s="5">
        <v>2475</v>
      </c>
      <c r="F276" s="4">
        <v>2895</v>
      </c>
      <c r="G276" s="4">
        <v>2594</v>
      </c>
      <c r="H276" s="4">
        <v>1546</v>
      </c>
      <c r="I276" s="4">
        <v>2835</v>
      </c>
      <c r="J276" s="4">
        <v>2850</v>
      </c>
      <c r="K276" s="4">
        <v>1275</v>
      </c>
      <c r="L276" s="4">
        <v>2880</v>
      </c>
      <c r="M276" s="4">
        <v>2205</v>
      </c>
      <c r="N276" s="4">
        <v>1980</v>
      </c>
      <c r="O276" s="4">
        <v>1845</v>
      </c>
      <c r="P276" s="4">
        <v>2235</v>
      </c>
      <c r="Q276" s="13">
        <v>1.0755024443237371</v>
      </c>
      <c r="R276" s="16">
        <v>1.2580119500271592</v>
      </c>
      <c r="S276" s="16">
        <v>1.1272134709397066</v>
      </c>
      <c r="T276" s="16">
        <v>0.67180879956545358</v>
      </c>
      <c r="U276" s="16">
        <v>1.231939163498099</v>
      </c>
      <c r="V276" s="16">
        <v>1.2384573601303639</v>
      </c>
      <c r="W276" s="16">
        <v>0.55404671374253123</v>
      </c>
      <c r="X276" s="16">
        <v>1.251493753394894</v>
      </c>
      <c r="Y276" s="16">
        <v>0.95817490494296575</v>
      </c>
      <c r="Z276" s="16">
        <v>0.86040195545898968</v>
      </c>
      <c r="AA276" s="16">
        <v>0.80173818576860401</v>
      </c>
      <c r="AB276" s="17">
        <v>0.97121129820749597</v>
      </c>
      <c r="AC276" s="15">
        <v>403495.74</v>
      </c>
      <c r="AD276" s="14">
        <v>2301.25</v>
      </c>
      <c r="AE276" s="14">
        <v>2301.25</v>
      </c>
      <c r="AF276" s="5">
        <v>11</v>
      </c>
      <c r="AG276" s="6">
        <v>6660</v>
      </c>
      <c r="AH276" s="4">
        <v>5355</v>
      </c>
      <c r="AI276" s="23">
        <v>12015</v>
      </c>
      <c r="AJ276" s="4">
        <v>3000</v>
      </c>
      <c r="AK276" s="4">
        <v>17265</v>
      </c>
      <c r="AL276" s="24">
        <v>20265</v>
      </c>
      <c r="AM276" s="7">
        <v>2.8940793047256927</v>
      </c>
      <c r="AN276" s="7">
        <v>2.3269961977186311</v>
      </c>
      <c r="AO276" s="8">
        <v>1.3036393264530146</v>
      </c>
      <c r="AP276" s="9">
        <v>7.502444323737099</v>
      </c>
      <c r="AQ276" s="25">
        <v>14.027159152634436</v>
      </c>
      <c r="AR276" s="18">
        <v>2.8940793047256927</v>
      </c>
      <c r="AS276" s="7">
        <v>2.3269961977186311</v>
      </c>
      <c r="AT276" s="8">
        <v>1.3036393264530146</v>
      </c>
      <c r="AU276" s="9">
        <v>7.502444323737099</v>
      </c>
      <c r="AV276" s="10">
        <v>14.027159152634436</v>
      </c>
      <c r="AW276" s="22">
        <f t="shared" si="4"/>
        <v>0</v>
      </c>
      <c r="AX276" s="5">
        <f>IF(OR(AND(Tabela1[[#This Row],[GRUPO | ITEM]]="PALHETAS",MID(Tabela1[[#This Row],[ITEM]],1,5)&lt;&gt;"YN-PC"),AND(Tabela1[[#This Row],[GRUPO | ITEM]]="PALHETAS",MID(Tabela1[[#This Row],[ITEM]],1,5)&lt;&gt;"YN-PF"))=TRUE,0,
IF(
ROUNDUP(
IF(
IF(D276="A",13-SUM(AM276:AP276),IF(D276="B",11-SUM(AM276:AP276),IF(D276="C",7-SUM(AM276:AP276))))
&lt;0,0,
IF(D276="A",13-SUM(AM276:AP276),IF(D276="B",11-SUM(AM276:AP276),IF(D276="C",7-SUM(AM276:AP276)))))
*AD276/C276,0)
*C276
=0,0,
ROUNDUP(
IF(
IF(D276="A",13-SUM(AM276:AP276),IF(D276="B",11-SUM(AM276:AP276),IF(D276="C",7-SUM(AM276:AP276))))
&lt;0,0,
IF(D276="A",13-SUM(AM276:AP276),IF(D276="B",11-SUM(AM276:AP276),IF(D276="C",7-SUM(AM276:AP276)))))
*AD276/C276,0)
*C276)
)</f>
        <v>0</v>
      </c>
      <c r="AY276" s="4">
        <f>IF(OR(AND(Tabela1[[#This Row],[GRUPO | ITEM]]="PALHETAS",MID(Tabela1[[#This Row],[ITEM]],1,5)&lt;&gt;"YN-PC"),AND(Tabela1[[#This Row],[GRUPO | ITEM]]="PALHETAS",MID(Tabela1[[#This Row],[ITEM]],1,5)&lt;&gt;"YN-PF"))=TRUE,0,
IF(
ROUNDUP(
IF(
IF(D276="A",13-SUM(AR276:AU276),IF(D276="B",11-SUM(AR276:AU276),IF(D276="C",7-SUM(AR276:AU276))))
&lt;0,0,
IF(D276="A",13-SUM(AR276:AU276),IF(D276="B",11-SUM(AR276:AU276),IF(D276="C",7-SUM(AR276:AU276)))))
*AE276/C276,0)
*C276
=0,0,
ROUNDUP(
IF(
IF(D276="A",13-SUM(AR276:AU276),IF(D276="B",11-SUM(AR276:AU276),IF(D276="C",7-SUM(AR276:AU276))))
&lt;0,0,
IF(D276="A",13-SUM(AR276:AU276),IF(D276="B",11-SUM(AR276:AU276),IF(D276="C",7-SUM(AR276:AU276)))))
*AE276/C276,0)
*C276)
)</f>
        <v>0</v>
      </c>
      <c r="AZ2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+IFERROR(BA276*C276,0),
IFERROR(AVERAGEIF(Tabela1[[#This Row],[COMPRA PADRÃO]:[COMPRA &gt;30%]],"&gt;"&amp;0,Tabela1[[#This Row],[COMPRA PADRÃO]:[COMPRA &gt;30%]]),
0))/Tabela1[[#This Row],[U/CX]],0)*Tabela1[[#This Row],[U/CX]]</f>
        <v>0</v>
      </c>
      <c r="BA276" s="19"/>
      <c r="BB276" s="19"/>
      <c r="BC276" s="5"/>
      <c r="BD276" s="41">
        <v>104.20754716981132</v>
      </c>
      <c r="BE276" s="42">
        <v>15631.132075471698</v>
      </c>
      <c r="BF276" s="42">
        <v>29803.358490566039</v>
      </c>
      <c r="BG276" s="42">
        <v>32280</v>
      </c>
      <c r="BH276" s="43">
        <v>13155</v>
      </c>
      <c r="BJ276" s="32"/>
      <c r="BK276" s="32"/>
    </row>
    <row r="277" spans="1:63" s="3" customFormat="1" x14ac:dyDescent="0.2">
      <c r="A277" s="4" t="s">
        <v>199</v>
      </c>
      <c r="B277" s="4" t="s">
        <v>368</v>
      </c>
      <c r="C277" s="4">
        <v>15</v>
      </c>
      <c r="D277" s="4" t="s">
        <v>17</v>
      </c>
      <c r="E277" s="5">
        <v>735</v>
      </c>
      <c r="F277" s="4">
        <v>990</v>
      </c>
      <c r="G277" s="4">
        <v>780</v>
      </c>
      <c r="H277" s="4">
        <v>615</v>
      </c>
      <c r="I277" s="4">
        <v>1140</v>
      </c>
      <c r="J277" s="4">
        <v>495</v>
      </c>
      <c r="K277" s="4">
        <v>210</v>
      </c>
      <c r="L277" s="4">
        <v>375</v>
      </c>
      <c r="M277" s="4">
        <v>180</v>
      </c>
      <c r="N277" s="4">
        <v>180</v>
      </c>
      <c r="O277" s="4">
        <v>360</v>
      </c>
      <c r="P277" s="4">
        <v>435</v>
      </c>
      <c r="Q277" s="13">
        <v>1.3579676674364896</v>
      </c>
      <c r="R277" s="16">
        <v>1.8290993071593533</v>
      </c>
      <c r="S277" s="16">
        <v>1.4411085450346421</v>
      </c>
      <c r="T277" s="16">
        <v>1.1362586605080831</v>
      </c>
      <c r="U277" s="16">
        <v>2.1062355658198615</v>
      </c>
      <c r="V277" s="16">
        <v>0.91454965357967666</v>
      </c>
      <c r="W277" s="16">
        <v>0.38799076212471134</v>
      </c>
      <c r="X277" s="16">
        <v>0.69284064665127021</v>
      </c>
      <c r="Y277" s="16">
        <v>0.33256351039260967</v>
      </c>
      <c r="Z277" s="16">
        <v>0.33256351039260967</v>
      </c>
      <c r="AA277" s="16">
        <v>0.66512702078521935</v>
      </c>
      <c r="AB277" s="17">
        <v>0.80369515011547343</v>
      </c>
      <c r="AC277" s="15">
        <v>93408.75</v>
      </c>
      <c r="AD277" s="14">
        <v>541.25</v>
      </c>
      <c r="AE277" s="14">
        <v>541.25</v>
      </c>
      <c r="AF277" s="5">
        <v>2</v>
      </c>
      <c r="AG277" s="6">
        <v>3885</v>
      </c>
      <c r="AH277" s="4">
        <v>2190</v>
      </c>
      <c r="AI277" s="23">
        <v>6075</v>
      </c>
      <c r="AJ277" s="4">
        <v>330</v>
      </c>
      <c r="AK277" s="4">
        <v>0</v>
      </c>
      <c r="AL277" s="24">
        <v>330</v>
      </c>
      <c r="AM277" s="7">
        <v>7.177829099307159</v>
      </c>
      <c r="AN277" s="7">
        <v>4.0461893764434178</v>
      </c>
      <c r="AO277" s="8">
        <v>0.60969976905311773</v>
      </c>
      <c r="AP277" s="9">
        <v>0</v>
      </c>
      <c r="AQ277" s="25">
        <v>11.833718244803693</v>
      </c>
      <c r="AR277" s="18">
        <v>7.177829099307159</v>
      </c>
      <c r="AS277" s="7">
        <v>4.0461893764434178</v>
      </c>
      <c r="AT277" s="8">
        <v>0.60969976905311773</v>
      </c>
      <c r="AU277" s="9">
        <v>0</v>
      </c>
      <c r="AV277" s="10">
        <v>11.833718244803693</v>
      </c>
      <c r="AW277" s="22">
        <f t="shared" si="4"/>
        <v>0</v>
      </c>
      <c r="AX277" s="5">
        <f>IF(OR(AND(Tabela1[[#This Row],[GRUPO | ITEM]]="PALHETAS",MID(Tabela1[[#This Row],[ITEM]],1,5)&lt;&gt;"YN-PC"),AND(Tabela1[[#This Row],[GRUPO | ITEM]]="PALHETAS",MID(Tabela1[[#This Row],[ITEM]],1,5)&lt;&gt;"YN-PF"))=TRUE,0,
IF(
ROUNDUP(
IF(
IF(D277="A",13-SUM(AM277:AP277),IF(D277="B",11-SUM(AM277:AP277),IF(D277="C",7-SUM(AM277:AP277))))
&lt;0,0,
IF(D277="A",13-SUM(AM277:AP277),IF(D277="B",11-SUM(AM277:AP277),IF(D277="C",7-SUM(AM277:AP277)))))
*AD277/C277,0)
*C277
=0,0,
ROUNDUP(
IF(
IF(D277="A",13-SUM(AM277:AP277),IF(D277="B",11-SUM(AM277:AP277),IF(D277="C",7-SUM(AM277:AP277))))
&lt;0,0,
IF(D277="A",13-SUM(AM277:AP277),IF(D277="B",11-SUM(AM277:AP277),IF(D277="C",7-SUM(AM277:AP277)))))
*AD277/C277,0)
*C277)
)</f>
        <v>0</v>
      </c>
      <c r="AY277" s="4">
        <f>IF(OR(AND(Tabela1[[#This Row],[GRUPO | ITEM]]="PALHETAS",MID(Tabela1[[#This Row],[ITEM]],1,5)&lt;&gt;"YN-PC"),AND(Tabela1[[#This Row],[GRUPO | ITEM]]="PALHETAS",MID(Tabela1[[#This Row],[ITEM]],1,5)&lt;&gt;"YN-PF"))=TRUE,0,
IF(
ROUNDUP(
IF(
IF(D277="A",13-SUM(AR277:AU277),IF(D277="B",11-SUM(AR277:AU277),IF(D277="C",7-SUM(AR277:AU277))))
&lt;0,0,
IF(D277="A",13-SUM(AR277:AU277),IF(D277="B",11-SUM(AR277:AU277),IF(D277="C",7-SUM(AR277:AU277)))))
*AE277/C277,0)
*C277
=0,0,
ROUNDUP(
IF(
IF(D277="A",13-SUM(AR277:AU277),IF(D277="B",11-SUM(AR277:AU277),IF(D277="C",7-SUM(AR277:AU277))))
&lt;0,0,
IF(D277="A",13-SUM(AR277:AU277),IF(D277="B",11-SUM(AR277:AU277),IF(D277="C",7-SUM(AR277:AU277)))))
*AE277/C277,0)
*C277)
)</f>
        <v>0</v>
      </c>
      <c r="AZ2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+IFERROR(BA277*C277,0),
IFERROR(AVERAGEIF(Tabela1[[#This Row],[COMPRA PADRÃO]:[COMPRA &gt;30%]],"&gt;"&amp;0,Tabela1[[#This Row],[COMPRA PADRÃO]:[COMPRA &gt;30%]]),
0))/Tabela1[[#This Row],[U/CX]],0)*Tabela1[[#This Row],[U/CX]]</f>
        <v>0</v>
      </c>
      <c r="BA277" s="19"/>
      <c r="BB277" s="19"/>
      <c r="BC277" s="5"/>
      <c r="BD277" s="41">
        <v>24.509433962264151</v>
      </c>
      <c r="BE277" s="42">
        <v>3676.4150943396226</v>
      </c>
      <c r="BF277" s="42">
        <v>4852.867924528302</v>
      </c>
      <c r="BG277" s="42">
        <v>6405</v>
      </c>
      <c r="BH277" s="43">
        <v>2130</v>
      </c>
      <c r="BJ277" s="32"/>
      <c r="BK277" s="32"/>
    </row>
    <row r="278" spans="1:63" s="3" customFormat="1" x14ac:dyDescent="0.2">
      <c r="A278" s="4" t="s">
        <v>199</v>
      </c>
      <c r="B278" s="4" t="s">
        <v>339</v>
      </c>
      <c r="C278" s="4">
        <v>15</v>
      </c>
      <c r="D278" s="4" t="s">
        <v>20</v>
      </c>
      <c r="E278" s="5">
        <v>840</v>
      </c>
      <c r="F278" s="4">
        <v>1485</v>
      </c>
      <c r="G278" s="4">
        <v>1140</v>
      </c>
      <c r="H278" s="4">
        <v>840</v>
      </c>
      <c r="I278" s="4">
        <v>900</v>
      </c>
      <c r="J278" s="4">
        <v>1140</v>
      </c>
      <c r="K278" s="4">
        <v>345</v>
      </c>
      <c r="L278" s="4">
        <v>660</v>
      </c>
      <c r="M278" s="4">
        <v>825</v>
      </c>
      <c r="N278" s="4">
        <v>1215</v>
      </c>
      <c r="O278" s="4">
        <v>855</v>
      </c>
      <c r="P278" s="4">
        <v>960</v>
      </c>
      <c r="Q278" s="13">
        <v>0.89959839357429716</v>
      </c>
      <c r="R278" s="16">
        <v>1.5903614457831325</v>
      </c>
      <c r="S278" s="16">
        <v>1.2208835341365463</v>
      </c>
      <c r="T278" s="16">
        <v>0.89959839357429716</v>
      </c>
      <c r="U278" s="16">
        <v>0.96385542168674698</v>
      </c>
      <c r="V278" s="16">
        <v>1.2208835341365463</v>
      </c>
      <c r="W278" s="16">
        <v>0.36947791164658633</v>
      </c>
      <c r="X278" s="16">
        <v>0.70682730923694781</v>
      </c>
      <c r="Y278" s="16">
        <v>0.88353413654618473</v>
      </c>
      <c r="Z278" s="16">
        <v>1.3012048192771084</v>
      </c>
      <c r="AA278" s="16">
        <v>0.91566265060240959</v>
      </c>
      <c r="AB278" s="17">
        <v>1.0281124497991967</v>
      </c>
      <c r="AC278" s="15">
        <v>164866.65</v>
      </c>
      <c r="AD278" s="14">
        <v>933.75</v>
      </c>
      <c r="AE278" s="14">
        <v>933.75</v>
      </c>
      <c r="AF278" s="5">
        <v>6</v>
      </c>
      <c r="AG278" s="6">
        <v>3900</v>
      </c>
      <c r="AH278" s="4">
        <v>1560</v>
      </c>
      <c r="AI278" s="23">
        <v>5460</v>
      </c>
      <c r="AJ278" s="4">
        <v>1800</v>
      </c>
      <c r="AK278" s="4">
        <v>5355</v>
      </c>
      <c r="AL278" s="24">
        <v>7155</v>
      </c>
      <c r="AM278" s="7">
        <v>4.1767068273092374</v>
      </c>
      <c r="AN278" s="7">
        <v>1.6706827309236947</v>
      </c>
      <c r="AO278" s="8">
        <v>1.927710843373494</v>
      </c>
      <c r="AP278" s="9">
        <v>5.7349397590361448</v>
      </c>
      <c r="AQ278" s="25">
        <v>13.510040160642571</v>
      </c>
      <c r="AR278" s="18">
        <v>4.1767068273092374</v>
      </c>
      <c r="AS278" s="7">
        <v>1.6706827309236947</v>
      </c>
      <c r="AT278" s="8">
        <v>1.927710843373494</v>
      </c>
      <c r="AU278" s="9">
        <v>5.7349397590361448</v>
      </c>
      <c r="AV278" s="10">
        <v>13.510040160642571</v>
      </c>
      <c r="AW278" s="22">
        <f t="shared" si="4"/>
        <v>0</v>
      </c>
      <c r="AX278" s="5">
        <f>IF(OR(AND(Tabela1[[#This Row],[GRUPO | ITEM]]="PALHETAS",MID(Tabela1[[#This Row],[ITEM]],1,5)&lt;&gt;"YN-PC"),AND(Tabela1[[#This Row],[GRUPO | ITEM]]="PALHETAS",MID(Tabela1[[#This Row],[ITEM]],1,5)&lt;&gt;"YN-PF"))=TRUE,0,
IF(
ROUNDUP(
IF(
IF(D278="A",13-SUM(AM278:AP278),IF(D278="B",11-SUM(AM278:AP278),IF(D278="C",7-SUM(AM278:AP278))))
&lt;0,0,
IF(D278="A",13-SUM(AM278:AP278),IF(D278="B",11-SUM(AM278:AP278),IF(D278="C",7-SUM(AM278:AP278)))))
*AD278/C278,0)
*C278
=0,0,
ROUNDUP(
IF(
IF(D278="A",13-SUM(AM278:AP278),IF(D278="B",11-SUM(AM278:AP278),IF(D278="C",7-SUM(AM278:AP278))))
&lt;0,0,
IF(D278="A",13-SUM(AM278:AP278),IF(D278="B",11-SUM(AM278:AP278),IF(D278="C",7-SUM(AM278:AP278)))))
*AD278/C278,0)
*C278)
)</f>
        <v>0</v>
      </c>
      <c r="AY278" s="4">
        <f>IF(OR(AND(Tabela1[[#This Row],[GRUPO | ITEM]]="PALHETAS",MID(Tabela1[[#This Row],[ITEM]],1,5)&lt;&gt;"YN-PC"),AND(Tabela1[[#This Row],[GRUPO | ITEM]]="PALHETAS",MID(Tabela1[[#This Row],[ITEM]],1,5)&lt;&gt;"YN-PF"))=TRUE,0,
IF(
ROUNDUP(
IF(
IF(D278="A",13-SUM(AR278:AU278),IF(D278="B",11-SUM(AR278:AU278),IF(D278="C",7-SUM(AR278:AU278))))
&lt;0,0,
IF(D278="A",13-SUM(AR278:AU278),IF(D278="B",11-SUM(AR278:AU278),IF(D278="C",7-SUM(AR278:AU278)))))
*AE278/C278,0)
*C278
=0,0,
ROUNDUP(
IF(
IF(D278="A",13-SUM(AR278:AU278),IF(D278="B",11-SUM(AR278:AU278),IF(D278="C",7-SUM(AR278:AU278))))
&lt;0,0,
IF(D278="A",13-SUM(AR278:AU278),IF(D278="B",11-SUM(AR278:AU278),IF(D278="C",7-SUM(AR278:AU278)))))
*AE278/C278,0)
*C278)
)</f>
        <v>0</v>
      </c>
      <c r="AZ2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+IFERROR(BA278*C278,0),
IFERROR(AVERAGEIF(Tabela1[[#This Row],[COMPRA PADRÃO]:[COMPRA &gt;30%]],"&gt;"&amp;0,Tabela1[[#This Row],[COMPRA PADRÃO]:[COMPRA &gt;30%]]),
0))/Tabela1[[#This Row],[U/CX]],0)*Tabela1[[#This Row],[U/CX]]</f>
        <v>0</v>
      </c>
      <c r="BA278" s="19"/>
      <c r="BB278" s="19"/>
      <c r="BC278" s="5"/>
      <c r="BD278" s="41">
        <v>42.283018867924525</v>
      </c>
      <c r="BE278" s="42">
        <v>6342.4528301886785</v>
      </c>
      <c r="BF278" s="42">
        <v>12092.943396226414</v>
      </c>
      <c r="BG278" s="42">
        <v>12615</v>
      </c>
      <c r="BH278" s="43">
        <v>5820</v>
      </c>
      <c r="BJ278" s="32"/>
      <c r="BK278" s="32"/>
    </row>
    <row r="279" spans="1:63" s="3" customFormat="1" x14ac:dyDescent="0.2">
      <c r="A279" s="4" t="s">
        <v>409</v>
      </c>
      <c r="B279" s="4" t="s">
        <v>415</v>
      </c>
      <c r="C279" s="4">
        <v>200</v>
      </c>
      <c r="D279" s="4" t="s">
        <v>17</v>
      </c>
      <c r="E279" s="5">
        <v>650</v>
      </c>
      <c r="F279" s="4">
        <v>750</v>
      </c>
      <c r="G279" s="4">
        <v>700</v>
      </c>
      <c r="H279" s="4">
        <v>1300</v>
      </c>
      <c r="I279" s="4">
        <v>550</v>
      </c>
      <c r="J279" s="4">
        <v>700</v>
      </c>
      <c r="K279" s="4">
        <v>200</v>
      </c>
      <c r="L279" s="4">
        <v>250</v>
      </c>
      <c r="M279" s="4">
        <v>310</v>
      </c>
      <c r="N279" s="4">
        <v>200</v>
      </c>
      <c r="O279" s="4">
        <v>200</v>
      </c>
      <c r="P279" s="4">
        <v>600</v>
      </c>
      <c r="Q279" s="13">
        <v>1.2168486739469579</v>
      </c>
      <c r="R279" s="16">
        <v>1.40405616224649</v>
      </c>
      <c r="S279" s="16">
        <v>1.3104524180967239</v>
      </c>
      <c r="T279" s="16">
        <v>2.4336973478939159</v>
      </c>
      <c r="U279" s="16">
        <v>1.0296411856474259</v>
      </c>
      <c r="V279" s="16">
        <v>1.3104524180967239</v>
      </c>
      <c r="W279" s="16">
        <v>0.37441497659906398</v>
      </c>
      <c r="X279" s="16">
        <v>0.46801872074883</v>
      </c>
      <c r="Y279" s="16">
        <v>0.58034321372854913</v>
      </c>
      <c r="Z279" s="16">
        <v>0.37441497659906398</v>
      </c>
      <c r="AA279" s="16">
        <v>0.37441497659906398</v>
      </c>
      <c r="AB279" s="17">
        <v>1.123244929797192</v>
      </c>
      <c r="AC279" s="15">
        <v>64156</v>
      </c>
      <c r="AD279" s="14">
        <v>534.16666666666663</v>
      </c>
      <c r="AE279" s="14">
        <v>534.16666666666663</v>
      </c>
      <c r="AF279" s="5">
        <v>0</v>
      </c>
      <c r="AG279" s="6">
        <v>4489</v>
      </c>
      <c r="AH279" s="4">
        <v>0</v>
      </c>
      <c r="AI279" s="23">
        <v>4489</v>
      </c>
      <c r="AJ279" s="4">
        <v>1000</v>
      </c>
      <c r="AK279" s="4">
        <v>1000</v>
      </c>
      <c r="AL279" s="24">
        <v>2000</v>
      </c>
      <c r="AM279" s="7">
        <v>8.4037441497659913</v>
      </c>
      <c r="AN279" s="7">
        <v>0</v>
      </c>
      <c r="AO279" s="8">
        <v>1.87207488299532</v>
      </c>
      <c r="AP279" s="9">
        <v>1.87207488299532</v>
      </c>
      <c r="AQ279" s="25">
        <v>12.147893915756633</v>
      </c>
      <c r="AR279" s="18">
        <v>8.4037441497659913</v>
      </c>
      <c r="AS279" s="7">
        <v>0</v>
      </c>
      <c r="AT279" s="8">
        <v>1.87207488299532</v>
      </c>
      <c r="AU279" s="9">
        <v>1.87207488299532</v>
      </c>
      <c r="AV279" s="10">
        <v>12.147893915756633</v>
      </c>
      <c r="AW279" s="22">
        <f t="shared" si="4"/>
        <v>0</v>
      </c>
      <c r="AX279" s="5">
        <f>IF(OR(AND(Tabela1[[#This Row],[GRUPO | ITEM]]="PALHETAS",MID(Tabela1[[#This Row],[ITEM]],1,5)&lt;&gt;"YN-PC"),AND(Tabela1[[#This Row],[GRUPO | ITEM]]="PALHETAS",MID(Tabela1[[#This Row],[ITEM]],1,5)&lt;&gt;"YN-PF"))=TRUE,0,
IF(
ROUNDUP(
IF(
IF(D279="A",13-SUM(AM279:AP279),IF(D279="B",11-SUM(AM279:AP279),IF(D279="C",7-SUM(AM279:AP279))))
&lt;0,0,
IF(D279="A",13-SUM(AM279:AP279),IF(D279="B",11-SUM(AM279:AP279),IF(D279="C",7-SUM(AM279:AP279)))))
*AD279/C279,0)
*C279
=0,0,
ROUNDUP(
IF(
IF(D279="A",13-SUM(AM279:AP279),IF(D279="B",11-SUM(AM279:AP279),IF(D279="C",7-SUM(AM279:AP279))))
&lt;0,0,
IF(D279="A",13-SUM(AM279:AP279),IF(D279="B",11-SUM(AM279:AP279),IF(D279="C",7-SUM(AM279:AP279)))))
*AD279/C279,0)
*C279)
)</f>
        <v>0</v>
      </c>
      <c r="AY279" s="4">
        <f>IF(OR(AND(Tabela1[[#This Row],[GRUPO | ITEM]]="PALHETAS",MID(Tabela1[[#This Row],[ITEM]],1,5)&lt;&gt;"YN-PC"),AND(Tabela1[[#This Row],[GRUPO | ITEM]]="PALHETAS",MID(Tabela1[[#This Row],[ITEM]],1,5)&lt;&gt;"YN-PF"))=TRUE,0,
IF(
ROUNDUP(
IF(
IF(D279="A",13-SUM(AR279:AU279),IF(D279="B",11-SUM(AR279:AU279),IF(D279="C",7-SUM(AR279:AU279))))
&lt;0,0,
IF(D279="A",13-SUM(AR279:AU279),IF(D279="B",11-SUM(AR279:AU279),IF(D279="C",7-SUM(AR279:AU279)))))
*AE279/C279,0)
*C279
=0,0,
ROUNDUP(
IF(
IF(D279="A",13-SUM(AR279:AU279),IF(D279="B",11-SUM(AR279:AU279),IF(D279="C",7-SUM(AR279:AU279))))
&lt;0,0,
IF(D279="A",13-SUM(AR279:AU279),IF(D279="B",11-SUM(AR279:AU279),IF(D279="C",7-SUM(AR279:AU279)))))
*AE279/C279,0)
*C279)
)</f>
        <v>0</v>
      </c>
      <c r="AZ2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+IFERROR(BA279*C279,0),
IFERROR(AVERAGEIF(Tabela1[[#This Row],[COMPRA PADRÃO]:[COMPRA &gt;30%]],"&gt;"&amp;0,Tabela1[[#This Row],[COMPRA PADRÃO]:[COMPRA &gt;30%]]),
0))/Tabela1[[#This Row],[U/CX]],0)*Tabela1[[#This Row],[U/CX]]</f>
        <v>0</v>
      </c>
      <c r="BA279" s="19"/>
      <c r="BB279" s="19"/>
      <c r="BC279" s="5"/>
      <c r="BD279" s="41">
        <v>24.188679245283019</v>
      </c>
      <c r="BE279" s="42">
        <v>3628.3018867924529</v>
      </c>
      <c r="BF279" s="42">
        <v>4789.3584905660382</v>
      </c>
      <c r="BG279" s="42">
        <v>6489</v>
      </c>
      <c r="BH279" s="43">
        <v>2000</v>
      </c>
      <c r="BJ279" s="32"/>
      <c r="BK279" s="32"/>
    </row>
    <row r="280" spans="1:63" s="3" customFormat="1" x14ac:dyDescent="0.2">
      <c r="A280" s="4" t="s">
        <v>40</v>
      </c>
      <c r="B280" s="4" t="s">
        <v>1276</v>
      </c>
      <c r="C280" s="4">
        <v>500</v>
      </c>
      <c r="D280" s="4" t="s">
        <v>83</v>
      </c>
      <c r="E280" s="5">
        <v>100</v>
      </c>
      <c r="F280" s="4"/>
      <c r="G280" s="4">
        <v>20</v>
      </c>
      <c r="H280" s="4">
        <v>11</v>
      </c>
      <c r="I280" s="4">
        <v>220</v>
      </c>
      <c r="J280" s="4"/>
      <c r="K280" s="4"/>
      <c r="L280" s="4"/>
      <c r="M280" s="4"/>
      <c r="N280" s="4"/>
      <c r="O280" s="4">
        <v>100</v>
      </c>
      <c r="P280" s="4">
        <v>50</v>
      </c>
      <c r="Q280" s="13">
        <v>1.1976047904191616</v>
      </c>
      <c r="R280" s="16">
        <v>0</v>
      </c>
      <c r="S280" s="16">
        <v>0.23952095808383234</v>
      </c>
      <c r="T280" s="16">
        <v>0.1317365269461078</v>
      </c>
      <c r="U280" s="16">
        <v>2.6347305389221556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1.1976047904191616</v>
      </c>
      <c r="AB280" s="17">
        <v>0.59880239520958078</v>
      </c>
      <c r="AC280" s="15">
        <v>2968.73</v>
      </c>
      <c r="AD280" s="14">
        <v>83.5</v>
      </c>
      <c r="AE280" s="14">
        <v>117.5</v>
      </c>
      <c r="AF280" s="5">
        <v>1</v>
      </c>
      <c r="AG280" s="6">
        <v>1780</v>
      </c>
      <c r="AH280" s="4">
        <v>0</v>
      </c>
      <c r="AI280" s="23">
        <v>1780</v>
      </c>
      <c r="AJ280" s="4">
        <v>0</v>
      </c>
      <c r="AK280" s="4">
        <v>0</v>
      </c>
      <c r="AL280" s="24">
        <v>0</v>
      </c>
      <c r="AM280" s="7">
        <v>21.317365269461078</v>
      </c>
      <c r="AN280" s="7">
        <v>0</v>
      </c>
      <c r="AO280" s="8">
        <v>0</v>
      </c>
      <c r="AP280" s="9">
        <v>0</v>
      </c>
      <c r="AQ280" s="25">
        <v>21.317365269461078</v>
      </c>
      <c r="AR280" s="18">
        <v>15.148936170212766</v>
      </c>
      <c r="AS280" s="7">
        <v>0</v>
      </c>
      <c r="AT280" s="8">
        <v>0</v>
      </c>
      <c r="AU280" s="9">
        <v>0</v>
      </c>
      <c r="AV280" s="10">
        <v>15.148936170212766</v>
      </c>
      <c r="AW280" s="22">
        <f t="shared" si="4"/>
        <v>0</v>
      </c>
      <c r="AX280" s="5">
        <f>IF(OR(AND(Tabela1[[#This Row],[GRUPO | ITEM]]="PALHETAS",MID(Tabela1[[#This Row],[ITEM]],1,5)&lt;&gt;"YN-PC"),AND(Tabela1[[#This Row],[GRUPO | ITEM]]="PALHETAS",MID(Tabela1[[#This Row],[ITEM]],1,5)&lt;&gt;"YN-PF"))=TRUE,0,
IF(
ROUNDUP(
IF(
IF(D280="A",13-SUM(AM280:AP280),IF(D280="B",11-SUM(AM280:AP280),IF(D280="C",7-SUM(AM280:AP280))))
&lt;0,0,
IF(D280="A",13-SUM(AM280:AP280),IF(D280="B",11-SUM(AM280:AP280),IF(D280="C",7-SUM(AM280:AP280)))))
*AD280/C280,0)
*C280
=0,0,
ROUNDUP(
IF(
IF(D280="A",13-SUM(AM280:AP280),IF(D280="B",11-SUM(AM280:AP280),IF(D280="C",7-SUM(AM280:AP280))))
&lt;0,0,
IF(D280="A",13-SUM(AM280:AP280),IF(D280="B",11-SUM(AM280:AP280),IF(D280="C",7-SUM(AM280:AP280)))))
*AD280/C280,0)
*C280)
)</f>
        <v>0</v>
      </c>
      <c r="AY280" s="4">
        <f>IF(OR(AND(Tabela1[[#This Row],[GRUPO | ITEM]]="PALHETAS",MID(Tabela1[[#This Row],[ITEM]],1,5)&lt;&gt;"YN-PC"),AND(Tabela1[[#This Row],[GRUPO | ITEM]]="PALHETAS",MID(Tabela1[[#This Row],[ITEM]],1,5)&lt;&gt;"YN-PF"))=TRUE,0,
IF(
ROUNDUP(
IF(
IF(D280="A",13-SUM(AR280:AU280),IF(D280="B",11-SUM(AR280:AU280),IF(D280="C",7-SUM(AR280:AU280))))
&lt;0,0,
IF(D280="A",13-SUM(AR280:AU280),IF(D280="B",11-SUM(AR280:AU280),IF(D280="C",7-SUM(AR280:AU280)))))
*AE280/C280,0)
*C280
=0,0,
ROUNDUP(
IF(
IF(D280="A",13-SUM(AR280:AU280),IF(D280="B",11-SUM(AR280:AU280),IF(D280="C",7-SUM(AR280:AU280))))
&lt;0,0,
IF(D280="A",13-SUM(AR280:AU280),IF(D280="B",11-SUM(AR280:AU280),IF(D280="C",7-SUM(AR280:AU280)))))
*AE280/C280,0)
*C280)
)</f>
        <v>0</v>
      </c>
      <c r="AZ2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+IFERROR(BA280*C280,0),
IFERROR(AVERAGEIF(Tabela1[[#This Row],[COMPRA PADRÃO]:[COMPRA &gt;30%]],"&gt;"&amp;0,Tabela1[[#This Row],[COMPRA PADRÃO]:[COMPRA &gt;30%]]),
0))/Tabela1[[#This Row],[U/CX]],0)*Tabela1[[#This Row],[U/CX]]</f>
        <v>0</v>
      </c>
      <c r="BA280" s="19"/>
      <c r="BB280" s="19"/>
      <c r="BC280" s="5"/>
      <c r="BD280" s="41">
        <v>1.8905660377358491</v>
      </c>
      <c r="BE280" s="42">
        <v>283.58490566037739</v>
      </c>
      <c r="BF280" s="42">
        <v>124.77735849056604</v>
      </c>
      <c r="BG280" s="42">
        <v>1780</v>
      </c>
      <c r="BH280" s="43">
        <v>0</v>
      </c>
      <c r="BJ280" s="32"/>
      <c r="BK280" s="32"/>
    </row>
    <row r="281" spans="1:63" s="3" customFormat="1" x14ac:dyDescent="0.2">
      <c r="A281" s="4" t="s">
        <v>15</v>
      </c>
      <c r="B281" s="4" t="s">
        <v>618</v>
      </c>
      <c r="C281" s="4">
        <v>250</v>
      </c>
      <c r="D281" s="4" t="s">
        <v>17</v>
      </c>
      <c r="E281" s="5">
        <v>210</v>
      </c>
      <c r="F281" s="4">
        <v>600</v>
      </c>
      <c r="G281" s="4">
        <v>270</v>
      </c>
      <c r="H281" s="4">
        <v>730</v>
      </c>
      <c r="I281" s="4">
        <v>220</v>
      </c>
      <c r="J281" s="4">
        <v>550</v>
      </c>
      <c r="K281" s="4">
        <v>50</v>
      </c>
      <c r="L281" s="4">
        <v>210</v>
      </c>
      <c r="M281" s="4">
        <v>120</v>
      </c>
      <c r="N281" s="4">
        <v>360</v>
      </c>
      <c r="O281" s="4">
        <v>300</v>
      </c>
      <c r="P281" s="4">
        <v>120</v>
      </c>
      <c r="Q281" s="13">
        <v>0.67379679144385018</v>
      </c>
      <c r="R281" s="16">
        <v>1.9251336898395721</v>
      </c>
      <c r="S281" s="16">
        <v>0.8663101604278074</v>
      </c>
      <c r="T281" s="16">
        <v>2.3422459893048129</v>
      </c>
      <c r="U281" s="16">
        <v>0.70588235294117641</v>
      </c>
      <c r="V281" s="16">
        <v>1.7647058823529411</v>
      </c>
      <c r="W281" s="16">
        <v>0.16042780748663102</v>
      </c>
      <c r="X281" s="16">
        <v>0.67379679144385018</v>
      </c>
      <c r="Y281" s="16">
        <v>0.38502673796791442</v>
      </c>
      <c r="Z281" s="16">
        <v>1.1550802139037433</v>
      </c>
      <c r="AA281" s="16">
        <v>0.96256684491978606</v>
      </c>
      <c r="AB281" s="17">
        <v>0.38502673796791442</v>
      </c>
      <c r="AC281" s="15">
        <v>32199</v>
      </c>
      <c r="AD281" s="14">
        <v>311.66666666666669</v>
      </c>
      <c r="AE281" s="14">
        <v>335.45454545454544</v>
      </c>
      <c r="AF281" s="5">
        <v>1</v>
      </c>
      <c r="AG281" s="6">
        <v>1090</v>
      </c>
      <c r="AH281" s="4">
        <v>0</v>
      </c>
      <c r="AI281" s="23">
        <v>1090</v>
      </c>
      <c r="AJ281" s="4">
        <v>2750</v>
      </c>
      <c r="AK281" s="4">
        <v>300</v>
      </c>
      <c r="AL281" s="24">
        <v>3050</v>
      </c>
      <c r="AM281" s="7">
        <v>3.4973262032085559</v>
      </c>
      <c r="AN281" s="7">
        <v>0</v>
      </c>
      <c r="AO281" s="8">
        <v>8.8235294117647047</v>
      </c>
      <c r="AP281" s="9">
        <v>0.96256684491978606</v>
      </c>
      <c r="AQ281" s="25">
        <v>13.283422459893048</v>
      </c>
      <c r="AR281" s="18">
        <v>3.2493224932249323</v>
      </c>
      <c r="AS281" s="7">
        <v>0</v>
      </c>
      <c r="AT281" s="8">
        <v>8.1978319783197833</v>
      </c>
      <c r="AU281" s="9">
        <v>0.89430894308943099</v>
      </c>
      <c r="AV281" s="10">
        <v>12.341463414634147</v>
      </c>
      <c r="AW281" s="22">
        <f t="shared" si="4"/>
        <v>0</v>
      </c>
      <c r="AX281" s="5">
        <f>IF(OR(AND(Tabela1[[#This Row],[GRUPO | ITEM]]="PALHETAS",MID(Tabela1[[#This Row],[ITEM]],1,5)&lt;&gt;"YN-PC"),AND(Tabela1[[#This Row],[GRUPO | ITEM]]="PALHETAS",MID(Tabela1[[#This Row],[ITEM]],1,5)&lt;&gt;"YN-PF"))=TRUE,0,
IF(
ROUNDUP(
IF(
IF(D281="A",13-SUM(AM281:AP281),IF(D281="B",11-SUM(AM281:AP281),IF(D281="C",7-SUM(AM281:AP281))))
&lt;0,0,
IF(D281="A",13-SUM(AM281:AP281),IF(D281="B",11-SUM(AM281:AP281),IF(D281="C",7-SUM(AM281:AP281)))))
*AD281/C281,0)
*C281
=0,0,
ROUNDUP(
IF(
IF(D281="A",13-SUM(AM281:AP281),IF(D281="B",11-SUM(AM281:AP281),IF(D281="C",7-SUM(AM281:AP281))))
&lt;0,0,
IF(D281="A",13-SUM(AM281:AP281),IF(D281="B",11-SUM(AM281:AP281),IF(D281="C",7-SUM(AM281:AP281)))))
*AD281/C281,0)
*C281)
)</f>
        <v>0</v>
      </c>
      <c r="AY281" s="4">
        <f>IF(OR(AND(Tabela1[[#This Row],[GRUPO | ITEM]]="PALHETAS",MID(Tabela1[[#This Row],[ITEM]],1,5)&lt;&gt;"YN-PC"),AND(Tabela1[[#This Row],[GRUPO | ITEM]]="PALHETAS",MID(Tabela1[[#This Row],[ITEM]],1,5)&lt;&gt;"YN-PF"))=TRUE,0,
IF(
ROUNDUP(
IF(
IF(D281="A",13-SUM(AR281:AU281),IF(D281="B",11-SUM(AR281:AU281),IF(D281="C",7-SUM(AR281:AU281))))
&lt;0,0,
IF(D281="A",13-SUM(AR281:AU281),IF(D281="B",11-SUM(AR281:AU281),IF(D281="C",7-SUM(AR281:AU281)))))
*AE281/C281,0)
*C281
=0,0,
ROUNDUP(
IF(
IF(D281="A",13-SUM(AR281:AU281),IF(D281="B",11-SUM(AR281:AU281),IF(D281="C",7-SUM(AR281:AU281))))
&lt;0,0,
IF(D281="A",13-SUM(AR281:AU281),IF(D281="B",11-SUM(AR281:AU281),IF(D281="C",7-SUM(AR281:AU281)))))
*AE281/C281,0)
*C281)
)</f>
        <v>0</v>
      </c>
      <c r="AZ2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+IFERROR(BA281*C281,0),
IFERROR(AVERAGEIF(Tabela1[[#This Row],[COMPRA PADRÃO]:[COMPRA &gt;30%]],"&gt;"&amp;0,Tabela1[[#This Row],[COMPRA PADRÃO]:[COMPRA &gt;30%]]),
0))/Tabela1[[#This Row],[U/CX]],0)*Tabela1[[#This Row],[U/CX]]</f>
        <v>0</v>
      </c>
      <c r="BA281" s="19"/>
      <c r="BB281" s="19"/>
      <c r="BC281" s="5"/>
      <c r="BD281" s="41">
        <v>14.113207547169811</v>
      </c>
      <c r="BE281" s="42">
        <v>2116.9811320754716</v>
      </c>
      <c r="BF281" s="42">
        <v>2794.4150943396226</v>
      </c>
      <c r="BG281" s="42">
        <v>4140</v>
      </c>
      <c r="BH281" s="43">
        <v>750</v>
      </c>
      <c r="BJ281" s="32"/>
      <c r="BK281" s="32"/>
    </row>
    <row r="282" spans="1:63" s="3" customFormat="1" x14ac:dyDescent="0.2">
      <c r="A282" s="4" t="s">
        <v>199</v>
      </c>
      <c r="B282" s="4" t="s">
        <v>378</v>
      </c>
      <c r="C282" s="4">
        <v>15</v>
      </c>
      <c r="D282" s="4" t="s">
        <v>17</v>
      </c>
      <c r="E282" s="5">
        <v>270</v>
      </c>
      <c r="F282" s="4">
        <v>435</v>
      </c>
      <c r="G282" s="4">
        <v>330</v>
      </c>
      <c r="H282" s="4">
        <v>120</v>
      </c>
      <c r="I282" s="4">
        <v>570</v>
      </c>
      <c r="J282" s="4">
        <v>390</v>
      </c>
      <c r="K282" s="4">
        <v>105</v>
      </c>
      <c r="L282" s="4">
        <v>480</v>
      </c>
      <c r="M282" s="4">
        <v>390</v>
      </c>
      <c r="N282" s="4">
        <v>495</v>
      </c>
      <c r="O282" s="4">
        <v>390</v>
      </c>
      <c r="P282" s="4">
        <v>180</v>
      </c>
      <c r="Q282" s="13">
        <v>0.77978339350180503</v>
      </c>
      <c r="R282" s="16">
        <v>1.256317689530686</v>
      </c>
      <c r="S282" s="16">
        <v>0.95306859205776173</v>
      </c>
      <c r="T282" s="16">
        <v>0.34657039711191334</v>
      </c>
      <c r="U282" s="16">
        <v>1.6462093862815885</v>
      </c>
      <c r="V282" s="16">
        <v>1.1263537906137184</v>
      </c>
      <c r="W282" s="16">
        <v>0.30324909747292417</v>
      </c>
      <c r="X282" s="16">
        <v>1.3862815884476534</v>
      </c>
      <c r="Y282" s="16">
        <v>1.1263537906137184</v>
      </c>
      <c r="Z282" s="16">
        <v>1.4296028880866427</v>
      </c>
      <c r="AA282" s="16">
        <v>1.1263537906137184</v>
      </c>
      <c r="AB282" s="17">
        <v>0.51985559566786999</v>
      </c>
      <c r="AC282" s="15">
        <v>60784.800000000003</v>
      </c>
      <c r="AD282" s="14">
        <v>346.25</v>
      </c>
      <c r="AE282" s="14">
        <v>346.25</v>
      </c>
      <c r="AF282" s="5">
        <v>1</v>
      </c>
      <c r="AG282" s="6">
        <v>1020</v>
      </c>
      <c r="AH282" s="4">
        <v>495</v>
      </c>
      <c r="AI282" s="23">
        <v>1515</v>
      </c>
      <c r="AJ282" s="4">
        <v>1605</v>
      </c>
      <c r="AK282" s="4">
        <v>750</v>
      </c>
      <c r="AL282" s="24">
        <v>2355</v>
      </c>
      <c r="AM282" s="7">
        <v>2.9458483754512637</v>
      </c>
      <c r="AN282" s="7">
        <v>1.4296028880866427</v>
      </c>
      <c r="AO282" s="8">
        <v>4.6353790613718413</v>
      </c>
      <c r="AP282" s="9">
        <v>2.1660649819494586</v>
      </c>
      <c r="AQ282" s="25">
        <v>11.176895306859207</v>
      </c>
      <c r="AR282" s="18">
        <v>2.9458483754512637</v>
      </c>
      <c r="AS282" s="7">
        <v>1.4296028880866427</v>
      </c>
      <c r="AT282" s="8">
        <v>4.6353790613718413</v>
      </c>
      <c r="AU282" s="9">
        <v>2.1660649819494586</v>
      </c>
      <c r="AV282" s="10">
        <v>11.176895306859207</v>
      </c>
      <c r="AW282" s="22">
        <f t="shared" si="4"/>
        <v>0</v>
      </c>
      <c r="AX282" s="5">
        <f>IF(OR(AND(Tabela1[[#This Row],[GRUPO | ITEM]]="PALHETAS",MID(Tabela1[[#This Row],[ITEM]],1,5)&lt;&gt;"YN-PC"),AND(Tabela1[[#This Row],[GRUPO | ITEM]]="PALHETAS",MID(Tabela1[[#This Row],[ITEM]],1,5)&lt;&gt;"YN-PF"))=TRUE,0,
IF(
ROUNDUP(
IF(
IF(D282="A",13-SUM(AM282:AP282),IF(D282="B",11-SUM(AM282:AP282),IF(D282="C",7-SUM(AM282:AP282))))
&lt;0,0,
IF(D282="A",13-SUM(AM282:AP282),IF(D282="B",11-SUM(AM282:AP282),IF(D282="C",7-SUM(AM282:AP282)))))
*AD282/C282,0)
*C282
=0,0,
ROUNDUP(
IF(
IF(D282="A",13-SUM(AM282:AP282),IF(D282="B",11-SUM(AM282:AP282),IF(D282="C",7-SUM(AM282:AP282))))
&lt;0,0,
IF(D282="A",13-SUM(AM282:AP282),IF(D282="B",11-SUM(AM282:AP282),IF(D282="C",7-SUM(AM282:AP282)))))
*AD282/C282,0)
*C282)
)</f>
        <v>0</v>
      </c>
      <c r="AY282" s="4">
        <f>IF(OR(AND(Tabela1[[#This Row],[GRUPO | ITEM]]="PALHETAS",MID(Tabela1[[#This Row],[ITEM]],1,5)&lt;&gt;"YN-PC"),AND(Tabela1[[#This Row],[GRUPO | ITEM]]="PALHETAS",MID(Tabela1[[#This Row],[ITEM]],1,5)&lt;&gt;"YN-PF"))=TRUE,0,
IF(
ROUNDUP(
IF(
IF(D282="A",13-SUM(AR282:AU282),IF(D282="B",11-SUM(AR282:AU282),IF(D282="C",7-SUM(AR282:AU282))))
&lt;0,0,
IF(D282="A",13-SUM(AR282:AU282),IF(D282="B",11-SUM(AR282:AU282),IF(D282="C",7-SUM(AR282:AU282)))))
*AE282/C282,0)
*C282
=0,0,
ROUNDUP(
IF(
IF(D282="A",13-SUM(AR282:AU282),IF(D282="B",11-SUM(AR282:AU282),IF(D282="C",7-SUM(AR282:AU282))))
&lt;0,0,
IF(D282="A",13-SUM(AR282:AU282),IF(D282="B",11-SUM(AR282:AU282),IF(D282="C",7-SUM(AR282:AU282)))))
*AE282/C282,0)
*C282)
)</f>
        <v>0</v>
      </c>
      <c r="AZ2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+IFERROR(BA282*C282,0),
IFERROR(AVERAGEIF(Tabela1[[#This Row],[COMPRA PADRÃO]:[COMPRA &gt;30%]],"&gt;"&amp;0,Tabela1[[#This Row],[COMPRA PADRÃO]:[COMPRA &gt;30%]]),
0))/Tabela1[[#This Row],[U/CX]],0)*Tabela1[[#This Row],[U/CX]]</f>
        <v>0</v>
      </c>
      <c r="BA282" s="19"/>
      <c r="BB282" s="19"/>
      <c r="BC282" s="5"/>
      <c r="BD282" s="41">
        <v>15.679245283018869</v>
      </c>
      <c r="BE282" s="42">
        <v>2351.8867924528304</v>
      </c>
      <c r="BF282" s="42">
        <v>3104.4905660377358</v>
      </c>
      <c r="BG282" s="42">
        <v>3870</v>
      </c>
      <c r="BH282" s="43">
        <v>1590</v>
      </c>
      <c r="BJ282" s="32"/>
      <c r="BK282" s="32"/>
    </row>
    <row r="283" spans="1:63" s="3" customFormat="1" x14ac:dyDescent="0.2">
      <c r="A283" s="4" t="s">
        <v>102</v>
      </c>
      <c r="B283" s="4" t="s">
        <v>460</v>
      </c>
      <c r="C283" s="4">
        <v>200</v>
      </c>
      <c r="D283" s="4" t="s">
        <v>83</v>
      </c>
      <c r="E283" s="5">
        <v>200</v>
      </c>
      <c r="F283" s="4">
        <v>540</v>
      </c>
      <c r="G283" s="4">
        <v>200</v>
      </c>
      <c r="H283" s="4">
        <v>250</v>
      </c>
      <c r="I283" s="4">
        <v>165</v>
      </c>
      <c r="J283" s="4">
        <v>395</v>
      </c>
      <c r="K283" s="4"/>
      <c r="L283" s="4">
        <v>200</v>
      </c>
      <c r="M283" s="4"/>
      <c r="N283" s="4">
        <v>400</v>
      </c>
      <c r="O283" s="4"/>
      <c r="P283" s="4">
        <v>250</v>
      </c>
      <c r="Q283" s="13">
        <v>0.69230769230769229</v>
      </c>
      <c r="R283" s="16">
        <v>1.869230769230769</v>
      </c>
      <c r="S283" s="16">
        <v>0.69230769230769229</v>
      </c>
      <c r="T283" s="16">
        <v>0.86538461538461531</v>
      </c>
      <c r="U283" s="16">
        <v>0.57115384615384612</v>
      </c>
      <c r="V283" s="16">
        <v>1.3673076923076921</v>
      </c>
      <c r="W283" s="16">
        <v>0</v>
      </c>
      <c r="X283" s="16">
        <v>0.69230769230769229</v>
      </c>
      <c r="Y283" s="16">
        <v>0</v>
      </c>
      <c r="Z283" s="16">
        <v>1.3846153846153846</v>
      </c>
      <c r="AA283" s="16">
        <v>0</v>
      </c>
      <c r="AB283" s="17">
        <v>0.86538461538461531</v>
      </c>
      <c r="AC283" s="15">
        <v>21266.25</v>
      </c>
      <c r="AD283" s="14">
        <v>288.88888888888891</v>
      </c>
      <c r="AE283" s="14">
        <v>288.88888888888891</v>
      </c>
      <c r="AF283" s="5">
        <v>6</v>
      </c>
      <c r="AG283" s="6">
        <v>1850</v>
      </c>
      <c r="AH283" s="4">
        <v>0</v>
      </c>
      <c r="AI283" s="23">
        <v>1850</v>
      </c>
      <c r="AJ283" s="4">
        <v>600</v>
      </c>
      <c r="AK283" s="4">
        <v>0</v>
      </c>
      <c r="AL283" s="24">
        <v>600</v>
      </c>
      <c r="AM283" s="7">
        <v>6.4038461538461533</v>
      </c>
      <c r="AN283" s="7">
        <v>0</v>
      </c>
      <c r="AO283" s="8">
        <v>2.0769230769230766</v>
      </c>
      <c r="AP283" s="9">
        <v>0</v>
      </c>
      <c r="AQ283" s="25">
        <v>8.4807692307692299</v>
      </c>
      <c r="AR283" s="18">
        <v>6.4038461538461533</v>
      </c>
      <c r="AS283" s="7">
        <v>0</v>
      </c>
      <c r="AT283" s="8">
        <v>2.0769230769230766</v>
      </c>
      <c r="AU283" s="9">
        <v>0</v>
      </c>
      <c r="AV283" s="10">
        <v>8.4807692307692299</v>
      </c>
      <c r="AW283" s="22">
        <f t="shared" si="4"/>
        <v>0</v>
      </c>
      <c r="AX283" s="5">
        <f>IF(OR(AND(Tabela1[[#This Row],[GRUPO | ITEM]]="PALHETAS",MID(Tabela1[[#This Row],[ITEM]],1,5)&lt;&gt;"YN-PC"),AND(Tabela1[[#This Row],[GRUPO | ITEM]]="PALHETAS",MID(Tabela1[[#This Row],[ITEM]],1,5)&lt;&gt;"YN-PF"))=TRUE,0,
IF(
ROUNDUP(
IF(
IF(D283="A",13-SUM(AM283:AP283),IF(D283="B",11-SUM(AM283:AP283),IF(D283="C",7-SUM(AM283:AP283))))
&lt;0,0,
IF(D283="A",13-SUM(AM283:AP283),IF(D283="B",11-SUM(AM283:AP283),IF(D283="C",7-SUM(AM283:AP283)))))
*AD283/C283,0)
*C283
=0,0,
ROUNDUP(
IF(
IF(D283="A",13-SUM(AM283:AP283),IF(D283="B",11-SUM(AM283:AP283),IF(D283="C",7-SUM(AM283:AP283))))
&lt;0,0,
IF(D283="A",13-SUM(AM283:AP283),IF(D283="B",11-SUM(AM283:AP283),IF(D283="C",7-SUM(AM283:AP283)))))
*AD283/C283,0)
*C283)
)</f>
        <v>0</v>
      </c>
      <c r="AY283" s="4">
        <f>IF(OR(AND(Tabela1[[#This Row],[GRUPO | ITEM]]="PALHETAS",MID(Tabela1[[#This Row],[ITEM]],1,5)&lt;&gt;"YN-PC"),AND(Tabela1[[#This Row],[GRUPO | ITEM]]="PALHETAS",MID(Tabela1[[#This Row],[ITEM]],1,5)&lt;&gt;"YN-PF"))=TRUE,0,
IF(
ROUNDUP(
IF(
IF(D283="A",13-SUM(AR283:AU283),IF(D283="B",11-SUM(AR283:AU283),IF(D283="C",7-SUM(AR283:AU283))))
&lt;0,0,
IF(D283="A",13-SUM(AR283:AU283),IF(D283="B",11-SUM(AR283:AU283),IF(D283="C",7-SUM(AR283:AU283)))))
*AE283/C283,0)
*C283
=0,0,
ROUNDUP(
IF(
IF(D283="A",13-SUM(AR283:AU283),IF(D283="B",11-SUM(AR283:AU283),IF(D283="C",7-SUM(AR283:AU283))))
&lt;0,0,
IF(D283="A",13-SUM(AR283:AU283),IF(D283="B",11-SUM(AR283:AU283),IF(D283="C",7-SUM(AR283:AU283)))))
*AE283/C283,0)
*C283)
)</f>
        <v>0</v>
      </c>
      <c r="AZ2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+IFERROR(BA283*C283,0),
IFERROR(AVERAGEIF(Tabela1[[#This Row],[COMPRA PADRÃO]:[COMPRA &gt;30%]],"&gt;"&amp;0,Tabela1[[#This Row],[COMPRA PADRÃO]:[COMPRA &gt;30%]]),
0))/Tabela1[[#This Row],[U/CX]],0)*Tabela1[[#This Row],[U/CX]]</f>
        <v>0</v>
      </c>
      <c r="BA283" s="19"/>
      <c r="BB283" s="19"/>
      <c r="BC283" s="5"/>
      <c r="BD283" s="41">
        <v>9.8113207547169807</v>
      </c>
      <c r="BE283" s="42">
        <v>1471.6981132075471</v>
      </c>
      <c r="BF283" s="42">
        <v>647.54716981132071</v>
      </c>
      <c r="BG283" s="42">
        <v>2450</v>
      </c>
      <c r="BH283" s="43">
        <v>0</v>
      </c>
      <c r="BJ283" s="32"/>
      <c r="BK283" s="32"/>
    </row>
    <row r="284" spans="1:63" s="3" customFormat="1" x14ac:dyDescent="0.2">
      <c r="A284" s="4" t="s">
        <v>15</v>
      </c>
      <c r="B284" s="4" t="s">
        <v>651</v>
      </c>
      <c r="C284" s="4">
        <v>600</v>
      </c>
      <c r="D284" s="4" t="s">
        <v>83</v>
      </c>
      <c r="E284" s="5">
        <v>800</v>
      </c>
      <c r="F284" s="4">
        <v>100</v>
      </c>
      <c r="G284" s="4">
        <v>700</v>
      </c>
      <c r="H284" s="4">
        <v>1150</v>
      </c>
      <c r="I284" s="4">
        <v>300</v>
      </c>
      <c r="J284" s="4">
        <v>1200</v>
      </c>
      <c r="K284" s="4">
        <v>200</v>
      </c>
      <c r="L284" s="4">
        <v>910</v>
      </c>
      <c r="M284" s="4">
        <v>280</v>
      </c>
      <c r="N284" s="4">
        <v>800</v>
      </c>
      <c r="O284" s="4">
        <v>500</v>
      </c>
      <c r="P284" s="4">
        <v>1200</v>
      </c>
      <c r="Q284" s="13">
        <v>1.1793611793611793</v>
      </c>
      <c r="R284" s="16">
        <v>0.14742014742014742</v>
      </c>
      <c r="S284" s="16">
        <v>1.0319410319410318</v>
      </c>
      <c r="T284" s="16">
        <v>1.6953316953316953</v>
      </c>
      <c r="U284" s="16">
        <v>0.44226044226044225</v>
      </c>
      <c r="V284" s="16">
        <v>1.769041769041769</v>
      </c>
      <c r="W284" s="16">
        <v>0.29484029484029484</v>
      </c>
      <c r="X284" s="16">
        <v>1.3415233415233414</v>
      </c>
      <c r="Y284" s="16">
        <v>0.41277641277641275</v>
      </c>
      <c r="Z284" s="16">
        <v>1.1793611793611793</v>
      </c>
      <c r="AA284" s="16">
        <v>0.73710073710073709</v>
      </c>
      <c r="AB284" s="17">
        <v>1.769041769041769</v>
      </c>
      <c r="AC284" s="15">
        <v>21735.7</v>
      </c>
      <c r="AD284" s="14">
        <v>678.33333333333337</v>
      </c>
      <c r="AE284" s="14">
        <v>784</v>
      </c>
      <c r="AF284" s="5">
        <v>1</v>
      </c>
      <c r="AG284" s="6">
        <v>7770</v>
      </c>
      <c r="AH284" s="4">
        <v>0</v>
      </c>
      <c r="AI284" s="23">
        <v>7770</v>
      </c>
      <c r="AJ284" s="4">
        <v>0</v>
      </c>
      <c r="AK284" s="4">
        <v>0</v>
      </c>
      <c r="AL284" s="24">
        <v>0</v>
      </c>
      <c r="AM284" s="7">
        <v>11.454545454545453</v>
      </c>
      <c r="AN284" s="7">
        <v>0</v>
      </c>
      <c r="AO284" s="8">
        <v>0</v>
      </c>
      <c r="AP284" s="9">
        <v>0</v>
      </c>
      <c r="AQ284" s="25">
        <v>11.454545454545453</v>
      </c>
      <c r="AR284" s="18">
        <v>9.9107142857142865</v>
      </c>
      <c r="AS284" s="7">
        <v>0</v>
      </c>
      <c r="AT284" s="8">
        <v>0</v>
      </c>
      <c r="AU284" s="9">
        <v>0</v>
      </c>
      <c r="AV284" s="10">
        <v>9.9107142857142865</v>
      </c>
      <c r="AW284" s="22">
        <f t="shared" si="4"/>
        <v>0</v>
      </c>
      <c r="AX284" s="5">
        <f>IF(OR(AND(Tabela1[[#This Row],[GRUPO | ITEM]]="PALHETAS",MID(Tabela1[[#This Row],[ITEM]],1,5)&lt;&gt;"YN-PC"),AND(Tabela1[[#This Row],[GRUPO | ITEM]]="PALHETAS",MID(Tabela1[[#This Row],[ITEM]],1,5)&lt;&gt;"YN-PF"))=TRUE,0,
IF(
ROUNDUP(
IF(
IF(D284="A",13-SUM(AM284:AP284),IF(D284="B",11-SUM(AM284:AP284),IF(D284="C",7-SUM(AM284:AP284))))
&lt;0,0,
IF(D284="A",13-SUM(AM284:AP284),IF(D284="B",11-SUM(AM284:AP284),IF(D284="C",7-SUM(AM284:AP284)))))
*AD284/C284,0)
*C284
=0,0,
ROUNDUP(
IF(
IF(D284="A",13-SUM(AM284:AP284),IF(D284="B",11-SUM(AM284:AP284),IF(D284="C",7-SUM(AM284:AP284))))
&lt;0,0,
IF(D284="A",13-SUM(AM284:AP284),IF(D284="B",11-SUM(AM284:AP284),IF(D284="C",7-SUM(AM284:AP284)))))
*AD284/C284,0)
*C284)
)</f>
        <v>0</v>
      </c>
      <c r="AY284" s="4">
        <f>IF(OR(AND(Tabela1[[#This Row],[GRUPO | ITEM]]="PALHETAS",MID(Tabela1[[#This Row],[ITEM]],1,5)&lt;&gt;"YN-PC"),AND(Tabela1[[#This Row],[GRUPO | ITEM]]="PALHETAS",MID(Tabela1[[#This Row],[ITEM]],1,5)&lt;&gt;"YN-PF"))=TRUE,0,
IF(
ROUNDUP(
IF(
IF(D284="A",13-SUM(AR284:AU284),IF(D284="B",11-SUM(AR284:AU284),IF(D284="C",7-SUM(AR284:AU284))))
&lt;0,0,
IF(D284="A",13-SUM(AR284:AU284),IF(D284="B",11-SUM(AR284:AU284),IF(D284="C",7-SUM(AR284:AU284)))))
*AE284/C284,0)
*C284
=0,0,
ROUNDUP(
IF(
IF(D284="A",13-SUM(AR284:AU284),IF(D284="B",11-SUM(AR284:AU284),IF(D284="C",7-SUM(AR284:AU284))))
&lt;0,0,
IF(D284="A",13-SUM(AR284:AU284),IF(D284="B",11-SUM(AR284:AU284),IF(D284="C",7-SUM(AR284:AU284)))))
*AE284/C284,0)
*C284)
)</f>
        <v>0</v>
      </c>
      <c r="AZ2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+IFERROR(BA284*C284,0),
IFERROR(AVERAGEIF(Tabela1[[#This Row],[COMPRA PADRÃO]:[COMPRA &gt;30%]],"&gt;"&amp;0,Tabela1[[#This Row],[COMPRA PADRÃO]:[COMPRA &gt;30%]]),
0))/Tabela1[[#This Row],[U/CX]],0)*Tabela1[[#This Row],[U/CX]]</f>
        <v>0</v>
      </c>
      <c r="BA284" s="19"/>
      <c r="BB284" s="19"/>
      <c r="BC284" s="5"/>
      <c r="BD284" s="41">
        <v>30.716981132075471</v>
      </c>
      <c r="BE284" s="42">
        <v>4607.5471698113206</v>
      </c>
      <c r="BF284" s="42">
        <v>2027.3207547169811</v>
      </c>
      <c r="BG284" s="42">
        <v>7770</v>
      </c>
      <c r="BH284" s="43">
        <v>0</v>
      </c>
      <c r="BJ284" s="32"/>
      <c r="BK284" s="32"/>
    </row>
    <row r="285" spans="1:63" s="3" customFormat="1" x14ac:dyDescent="0.2">
      <c r="A285" s="4" t="s">
        <v>40</v>
      </c>
      <c r="B285" s="4" t="s">
        <v>1277</v>
      </c>
      <c r="C285" s="4">
        <v>500</v>
      </c>
      <c r="D285" s="4" t="s">
        <v>83</v>
      </c>
      <c r="E285" s="5">
        <v>50</v>
      </c>
      <c r="F285" s="4"/>
      <c r="G285" s="4"/>
      <c r="H285" s="4">
        <v>1</v>
      </c>
      <c r="I285" s="4">
        <v>250</v>
      </c>
      <c r="J285" s="4"/>
      <c r="K285" s="4"/>
      <c r="L285" s="4"/>
      <c r="M285" s="4"/>
      <c r="N285" s="4"/>
      <c r="O285" s="4"/>
      <c r="P285" s="4"/>
      <c r="Q285" s="13">
        <v>0.49833887043189373</v>
      </c>
      <c r="R285" s="16">
        <v>0</v>
      </c>
      <c r="S285" s="16">
        <v>0</v>
      </c>
      <c r="T285" s="16">
        <v>9.9667774086378749E-3</v>
      </c>
      <c r="U285" s="16">
        <v>2.4916943521594686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7">
        <v>0</v>
      </c>
      <c r="AC285" s="15">
        <v>3250.03</v>
      </c>
      <c r="AD285" s="14">
        <v>100.33333333333333</v>
      </c>
      <c r="AE285" s="14">
        <v>150</v>
      </c>
      <c r="AF285" s="5">
        <v>0</v>
      </c>
      <c r="AG285" s="6">
        <v>2548</v>
      </c>
      <c r="AH285" s="4">
        <v>0</v>
      </c>
      <c r="AI285" s="23">
        <v>2548</v>
      </c>
      <c r="AJ285" s="4">
        <v>0</v>
      </c>
      <c r="AK285" s="4">
        <v>0</v>
      </c>
      <c r="AL285" s="24">
        <v>0</v>
      </c>
      <c r="AM285" s="7">
        <v>25.395348837209305</v>
      </c>
      <c r="AN285" s="7">
        <v>0</v>
      </c>
      <c r="AO285" s="8">
        <v>0</v>
      </c>
      <c r="AP285" s="9">
        <v>0</v>
      </c>
      <c r="AQ285" s="25">
        <v>25.395348837209305</v>
      </c>
      <c r="AR285" s="18">
        <v>16.986666666666668</v>
      </c>
      <c r="AS285" s="7">
        <v>0</v>
      </c>
      <c r="AT285" s="8">
        <v>0</v>
      </c>
      <c r="AU285" s="9">
        <v>0</v>
      </c>
      <c r="AV285" s="10">
        <v>16.986666666666668</v>
      </c>
      <c r="AW285" s="22">
        <f t="shared" si="4"/>
        <v>0</v>
      </c>
      <c r="AX285" s="5">
        <f>IF(OR(AND(Tabela1[[#This Row],[GRUPO | ITEM]]="PALHETAS",MID(Tabela1[[#This Row],[ITEM]],1,5)&lt;&gt;"YN-PC"),AND(Tabela1[[#This Row],[GRUPO | ITEM]]="PALHETAS",MID(Tabela1[[#This Row],[ITEM]],1,5)&lt;&gt;"YN-PF"))=TRUE,0,
IF(
ROUNDUP(
IF(
IF(D285="A",13-SUM(AM285:AP285),IF(D285="B",11-SUM(AM285:AP285),IF(D285="C",7-SUM(AM285:AP285))))
&lt;0,0,
IF(D285="A",13-SUM(AM285:AP285),IF(D285="B",11-SUM(AM285:AP285),IF(D285="C",7-SUM(AM285:AP285)))))
*AD285/C285,0)
*C285
=0,0,
ROUNDUP(
IF(
IF(D285="A",13-SUM(AM285:AP285),IF(D285="B",11-SUM(AM285:AP285),IF(D285="C",7-SUM(AM285:AP285))))
&lt;0,0,
IF(D285="A",13-SUM(AM285:AP285),IF(D285="B",11-SUM(AM285:AP285),IF(D285="C",7-SUM(AM285:AP285)))))
*AD285/C285,0)
*C285)
)</f>
        <v>0</v>
      </c>
      <c r="AY285" s="4">
        <f>IF(OR(AND(Tabela1[[#This Row],[GRUPO | ITEM]]="PALHETAS",MID(Tabela1[[#This Row],[ITEM]],1,5)&lt;&gt;"YN-PC"),AND(Tabela1[[#This Row],[GRUPO | ITEM]]="PALHETAS",MID(Tabela1[[#This Row],[ITEM]],1,5)&lt;&gt;"YN-PF"))=TRUE,0,
IF(
ROUNDUP(
IF(
IF(D285="A",13-SUM(AR285:AU285),IF(D285="B",11-SUM(AR285:AU285),IF(D285="C",7-SUM(AR285:AU285))))
&lt;0,0,
IF(D285="A",13-SUM(AR285:AU285),IF(D285="B",11-SUM(AR285:AU285),IF(D285="C",7-SUM(AR285:AU285)))))
*AE285/C285,0)
*C285
=0,0,
ROUNDUP(
IF(
IF(D285="A",13-SUM(AR285:AU285),IF(D285="B",11-SUM(AR285:AU285),IF(D285="C",7-SUM(AR285:AU285))))
&lt;0,0,
IF(D285="A",13-SUM(AR285:AU285),IF(D285="B",11-SUM(AR285:AU285),IF(D285="C",7-SUM(AR285:AU285)))))
*AE285/C285,0)
*C285)
)</f>
        <v>0</v>
      </c>
      <c r="AZ2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+IFERROR(BA285*C285,0),
IFERROR(AVERAGEIF(Tabela1[[#This Row],[COMPRA PADRÃO]:[COMPRA &gt;30%]],"&gt;"&amp;0,Tabela1[[#This Row],[COMPRA PADRÃO]:[COMPRA &gt;30%]]),
0))/Tabela1[[#This Row],[U/CX]],0)*Tabela1[[#This Row],[U/CX]]</f>
        <v>0</v>
      </c>
      <c r="BA285" s="19"/>
      <c r="BB285" s="19"/>
      <c r="BC285" s="5"/>
      <c r="BD285" s="41">
        <v>1.1358490566037736</v>
      </c>
      <c r="BE285" s="42">
        <v>170.37735849056602</v>
      </c>
      <c r="BF285" s="42">
        <v>74.966037735849056</v>
      </c>
      <c r="BG285" s="42">
        <v>2548</v>
      </c>
      <c r="BH285" s="43">
        <v>0</v>
      </c>
      <c r="BJ285" s="32"/>
      <c r="BK285" s="32"/>
    </row>
    <row r="286" spans="1:63" s="3" customFormat="1" x14ac:dyDescent="0.2">
      <c r="A286" s="4" t="s">
        <v>199</v>
      </c>
      <c r="B286" s="4" t="s">
        <v>369</v>
      </c>
      <c r="C286" s="4">
        <v>15</v>
      </c>
      <c r="D286" s="4" t="s">
        <v>17</v>
      </c>
      <c r="E286" s="5">
        <v>660</v>
      </c>
      <c r="F286" s="4">
        <v>750</v>
      </c>
      <c r="G286" s="4">
        <v>705</v>
      </c>
      <c r="H286" s="4">
        <v>615</v>
      </c>
      <c r="I286" s="4">
        <v>540</v>
      </c>
      <c r="J286" s="4">
        <v>450</v>
      </c>
      <c r="K286" s="4">
        <v>120</v>
      </c>
      <c r="L286" s="4">
        <v>585</v>
      </c>
      <c r="M286" s="4">
        <v>585</v>
      </c>
      <c r="N286" s="4">
        <v>315</v>
      </c>
      <c r="O286" s="4">
        <v>630</v>
      </c>
      <c r="P286" s="4">
        <v>480</v>
      </c>
      <c r="Q286" s="13">
        <v>1.2307692307692308</v>
      </c>
      <c r="R286" s="16">
        <v>1.3986013986013985</v>
      </c>
      <c r="S286" s="16">
        <v>1.3146853146853146</v>
      </c>
      <c r="T286" s="16">
        <v>1.1468531468531469</v>
      </c>
      <c r="U286" s="16">
        <v>1.0069930069930071</v>
      </c>
      <c r="V286" s="16">
        <v>0.83916083916083917</v>
      </c>
      <c r="W286" s="16">
        <v>0.22377622377622378</v>
      </c>
      <c r="X286" s="16">
        <v>1.0909090909090908</v>
      </c>
      <c r="Y286" s="16">
        <v>1.0909090909090908</v>
      </c>
      <c r="Z286" s="16">
        <v>0.58741258741258739</v>
      </c>
      <c r="AA286" s="16">
        <v>1.1748251748251748</v>
      </c>
      <c r="AB286" s="17">
        <v>0.8951048951048951</v>
      </c>
      <c r="AC286" s="15">
        <v>93971.25</v>
      </c>
      <c r="AD286" s="14">
        <v>536.25</v>
      </c>
      <c r="AE286" s="14">
        <v>574.09090909090912</v>
      </c>
      <c r="AF286" s="5">
        <v>2</v>
      </c>
      <c r="AG286" s="6">
        <v>3105</v>
      </c>
      <c r="AH286" s="4">
        <v>645</v>
      </c>
      <c r="AI286" s="23">
        <v>3750</v>
      </c>
      <c r="AJ286" s="4">
        <v>0</v>
      </c>
      <c r="AK286" s="4">
        <v>3855</v>
      </c>
      <c r="AL286" s="24">
        <v>3855</v>
      </c>
      <c r="AM286" s="7">
        <v>5.79020979020979</v>
      </c>
      <c r="AN286" s="7">
        <v>1.2027972027972027</v>
      </c>
      <c r="AO286" s="8">
        <v>0</v>
      </c>
      <c r="AP286" s="9">
        <v>7.1888111888111892</v>
      </c>
      <c r="AQ286" s="25">
        <v>14.181818181818182</v>
      </c>
      <c r="AR286" s="18">
        <v>5.40855106888361</v>
      </c>
      <c r="AS286" s="7">
        <v>1.1235154394299287</v>
      </c>
      <c r="AT286" s="8">
        <v>0</v>
      </c>
      <c r="AU286" s="9">
        <v>6.7149643705463182</v>
      </c>
      <c r="AV286" s="10">
        <v>13.247030878859857</v>
      </c>
      <c r="AW286" s="22">
        <f t="shared" si="4"/>
        <v>0</v>
      </c>
      <c r="AX286" s="5">
        <f>IF(OR(AND(Tabela1[[#This Row],[GRUPO | ITEM]]="PALHETAS",MID(Tabela1[[#This Row],[ITEM]],1,5)&lt;&gt;"YN-PC"),AND(Tabela1[[#This Row],[GRUPO | ITEM]]="PALHETAS",MID(Tabela1[[#This Row],[ITEM]],1,5)&lt;&gt;"YN-PF"))=TRUE,0,
IF(
ROUNDUP(
IF(
IF(D286="A",13-SUM(AM286:AP286),IF(D286="B",11-SUM(AM286:AP286),IF(D286="C",7-SUM(AM286:AP286))))
&lt;0,0,
IF(D286="A",13-SUM(AM286:AP286),IF(D286="B",11-SUM(AM286:AP286),IF(D286="C",7-SUM(AM286:AP286)))))
*AD286/C286,0)
*C286
=0,0,
ROUNDUP(
IF(
IF(D286="A",13-SUM(AM286:AP286),IF(D286="B",11-SUM(AM286:AP286),IF(D286="C",7-SUM(AM286:AP286))))
&lt;0,0,
IF(D286="A",13-SUM(AM286:AP286),IF(D286="B",11-SUM(AM286:AP286),IF(D286="C",7-SUM(AM286:AP286)))))
*AD286/C286,0)
*C286)
)</f>
        <v>0</v>
      </c>
      <c r="AY286" s="4">
        <f>IF(OR(AND(Tabela1[[#This Row],[GRUPO | ITEM]]="PALHETAS",MID(Tabela1[[#This Row],[ITEM]],1,5)&lt;&gt;"YN-PC"),AND(Tabela1[[#This Row],[GRUPO | ITEM]]="PALHETAS",MID(Tabela1[[#This Row],[ITEM]],1,5)&lt;&gt;"YN-PF"))=TRUE,0,
IF(
ROUNDUP(
IF(
IF(D286="A",13-SUM(AR286:AU286),IF(D286="B",11-SUM(AR286:AU286),IF(D286="C",7-SUM(AR286:AU286))))
&lt;0,0,
IF(D286="A",13-SUM(AR286:AU286),IF(D286="B",11-SUM(AR286:AU286),IF(D286="C",7-SUM(AR286:AU286)))))
*AE286/C286,0)
*C286
=0,0,
ROUNDUP(
IF(
IF(D286="A",13-SUM(AR286:AU286),IF(D286="B",11-SUM(AR286:AU286),IF(D286="C",7-SUM(AR286:AU286))))
&lt;0,0,
IF(D286="A",13-SUM(AR286:AU286),IF(D286="B",11-SUM(AR286:AU286),IF(D286="C",7-SUM(AR286:AU286)))))
*AE286/C286,0)
*C286)
)</f>
        <v>0</v>
      </c>
      <c r="AZ2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+IFERROR(BA286*C286,0),
IFERROR(AVERAGEIF(Tabela1[[#This Row],[COMPRA PADRÃO]:[COMPRA &gt;30%]],"&gt;"&amp;0,Tabela1[[#This Row],[COMPRA PADRÃO]:[COMPRA &gt;30%]]),
0))/Tabela1[[#This Row],[U/CX]],0)*Tabela1[[#This Row],[U/CX]]</f>
        <v>0</v>
      </c>
      <c r="BA286" s="19"/>
      <c r="BB286" s="19"/>
      <c r="BC286" s="5"/>
      <c r="BD286" s="41">
        <v>24.283018867924529</v>
      </c>
      <c r="BE286" s="42">
        <v>3642.4528301886794</v>
      </c>
      <c r="BF286" s="42">
        <v>4808.0377358490568</v>
      </c>
      <c r="BG286" s="42">
        <v>7605</v>
      </c>
      <c r="BH286" s="43">
        <v>840</v>
      </c>
      <c r="BJ286" s="32"/>
      <c r="BK286" s="32"/>
    </row>
    <row r="287" spans="1:63" s="3" customFormat="1" x14ac:dyDescent="0.2">
      <c r="A287" s="4" t="s">
        <v>40</v>
      </c>
      <c r="B287" s="4" t="s">
        <v>733</v>
      </c>
      <c r="C287" s="4">
        <v>100</v>
      </c>
      <c r="D287" s="4" t="s">
        <v>83</v>
      </c>
      <c r="E287" s="5">
        <v>100</v>
      </c>
      <c r="F287" s="4"/>
      <c r="G287" s="4"/>
      <c r="H287" s="4">
        <v>100</v>
      </c>
      <c r="I287" s="4"/>
      <c r="J287" s="4"/>
      <c r="K287" s="4"/>
      <c r="L287" s="4">
        <v>20</v>
      </c>
      <c r="M287" s="4"/>
      <c r="N287" s="4"/>
      <c r="O287" s="4"/>
      <c r="P287" s="4">
        <v>50</v>
      </c>
      <c r="Q287" s="13">
        <v>1.4814814814814814</v>
      </c>
      <c r="R287" s="16">
        <v>0</v>
      </c>
      <c r="S287" s="16">
        <v>0</v>
      </c>
      <c r="T287" s="16">
        <v>1.4814814814814814</v>
      </c>
      <c r="U287" s="16">
        <v>0</v>
      </c>
      <c r="V287" s="16">
        <v>0</v>
      </c>
      <c r="W287" s="16">
        <v>0</v>
      </c>
      <c r="X287" s="16">
        <v>0.29629629629629628</v>
      </c>
      <c r="Y287" s="16">
        <v>0</v>
      </c>
      <c r="Z287" s="16">
        <v>0</v>
      </c>
      <c r="AA287" s="16">
        <v>0</v>
      </c>
      <c r="AB287" s="17">
        <v>0.7407407407407407</v>
      </c>
      <c r="AC287" s="15">
        <v>4033.3</v>
      </c>
      <c r="AD287" s="14">
        <v>67.5</v>
      </c>
      <c r="AE287" s="14">
        <v>83.333333333333329</v>
      </c>
      <c r="AF287" s="5">
        <v>0</v>
      </c>
      <c r="AG287" s="6">
        <v>2364</v>
      </c>
      <c r="AH287" s="4">
        <v>0</v>
      </c>
      <c r="AI287" s="23">
        <v>2364</v>
      </c>
      <c r="AJ287" s="4">
        <v>0</v>
      </c>
      <c r="AK287" s="4">
        <v>0</v>
      </c>
      <c r="AL287" s="24">
        <v>0</v>
      </c>
      <c r="AM287" s="7">
        <v>35.022222222222226</v>
      </c>
      <c r="AN287" s="7">
        <v>0</v>
      </c>
      <c r="AO287" s="8">
        <v>0</v>
      </c>
      <c r="AP287" s="9">
        <v>0</v>
      </c>
      <c r="AQ287" s="25">
        <v>35.022222222222226</v>
      </c>
      <c r="AR287" s="18">
        <v>28.368000000000002</v>
      </c>
      <c r="AS287" s="7">
        <v>0</v>
      </c>
      <c r="AT287" s="8">
        <v>0</v>
      </c>
      <c r="AU287" s="9">
        <v>0</v>
      </c>
      <c r="AV287" s="10">
        <v>28.368000000000002</v>
      </c>
      <c r="AW287" s="22">
        <f t="shared" si="4"/>
        <v>0</v>
      </c>
      <c r="AX287" s="5">
        <f>IF(OR(AND(Tabela1[[#This Row],[GRUPO | ITEM]]="PALHETAS",MID(Tabela1[[#This Row],[ITEM]],1,5)&lt;&gt;"YN-PC"),AND(Tabela1[[#This Row],[GRUPO | ITEM]]="PALHETAS",MID(Tabela1[[#This Row],[ITEM]],1,5)&lt;&gt;"YN-PF"))=TRUE,0,
IF(
ROUNDUP(
IF(
IF(D287="A",13-SUM(AM287:AP287),IF(D287="B",11-SUM(AM287:AP287),IF(D287="C",7-SUM(AM287:AP287))))
&lt;0,0,
IF(D287="A",13-SUM(AM287:AP287),IF(D287="B",11-SUM(AM287:AP287),IF(D287="C",7-SUM(AM287:AP287)))))
*AD287/C287,0)
*C287
=0,0,
ROUNDUP(
IF(
IF(D287="A",13-SUM(AM287:AP287),IF(D287="B",11-SUM(AM287:AP287),IF(D287="C",7-SUM(AM287:AP287))))
&lt;0,0,
IF(D287="A",13-SUM(AM287:AP287),IF(D287="B",11-SUM(AM287:AP287),IF(D287="C",7-SUM(AM287:AP287)))))
*AD287/C287,0)
*C287)
)</f>
        <v>0</v>
      </c>
      <c r="AY287" s="4">
        <f>IF(OR(AND(Tabela1[[#This Row],[GRUPO | ITEM]]="PALHETAS",MID(Tabela1[[#This Row],[ITEM]],1,5)&lt;&gt;"YN-PC"),AND(Tabela1[[#This Row],[GRUPO | ITEM]]="PALHETAS",MID(Tabela1[[#This Row],[ITEM]],1,5)&lt;&gt;"YN-PF"))=TRUE,0,
IF(
ROUNDUP(
IF(
IF(D287="A",13-SUM(AR287:AU287),IF(D287="B",11-SUM(AR287:AU287),IF(D287="C",7-SUM(AR287:AU287))))
&lt;0,0,
IF(D287="A",13-SUM(AR287:AU287),IF(D287="B",11-SUM(AR287:AU287),IF(D287="C",7-SUM(AR287:AU287)))))
*AE287/C287,0)
*C287
=0,0,
ROUNDUP(
IF(
IF(D287="A",13-SUM(AR287:AU287),IF(D287="B",11-SUM(AR287:AU287),IF(D287="C",7-SUM(AR287:AU287))))
&lt;0,0,
IF(D287="A",13-SUM(AR287:AU287),IF(D287="B",11-SUM(AR287:AU287),IF(D287="C",7-SUM(AR287:AU287)))))
*AE287/C287,0)
*C287)
)</f>
        <v>0</v>
      </c>
      <c r="AZ2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+IFERROR(BA287*C287,0),
IFERROR(AVERAGEIF(Tabela1[[#This Row],[COMPRA PADRÃO]:[COMPRA &gt;30%]],"&gt;"&amp;0,Tabela1[[#This Row],[COMPRA PADRÃO]:[COMPRA &gt;30%]]),
0))/Tabela1[[#This Row],[U/CX]],0)*Tabela1[[#This Row],[U/CX]]</f>
        <v>0</v>
      </c>
      <c r="BA287" s="33"/>
      <c r="BB287" s="33"/>
      <c r="BC287" s="5"/>
      <c r="BD287" s="41">
        <v>1.0188679245283019</v>
      </c>
      <c r="BE287" s="42">
        <v>152.83018867924528</v>
      </c>
      <c r="BF287" s="42">
        <v>67.245283018867923</v>
      </c>
      <c r="BG287" s="42">
        <v>2364</v>
      </c>
      <c r="BH287" s="43">
        <v>0</v>
      </c>
      <c r="BJ287" s="32"/>
      <c r="BK287" s="32"/>
    </row>
    <row r="288" spans="1:63" s="3" customFormat="1" x14ac:dyDescent="0.2">
      <c r="A288" s="4" t="s">
        <v>286</v>
      </c>
      <c r="B288" s="4" t="s">
        <v>455</v>
      </c>
      <c r="C288" s="4">
        <v>20</v>
      </c>
      <c r="D288" s="4" t="s">
        <v>17</v>
      </c>
      <c r="E288" s="5">
        <v>50</v>
      </c>
      <c r="F288" s="4"/>
      <c r="G288" s="4">
        <v>9</v>
      </c>
      <c r="H288" s="4">
        <v>50</v>
      </c>
      <c r="I288" s="4">
        <v>45</v>
      </c>
      <c r="J288" s="4">
        <v>60</v>
      </c>
      <c r="K288" s="4"/>
      <c r="L288" s="4">
        <v>30</v>
      </c>
      <c r="M288" s="4">
        <v>10</v>
      </c>
      <c r="N288" s="4"/>
      <c r="O288" s="4"/>
      <c r="P288" s="4"/>
      <c r="Q288" s="13">
        <v>1.3779527559055118</v>
      </c>
      <c r="R288" s="16">
        <v>0</v>
      </c>
      <c r="S288" s="16">
        <v>0.24803149606299213</v>
      </c>
      <c r="T288" s="16">
        <v>1.3779527559055118</v>
      </c>
      <c r="U288" s="16">
        <v>1.2401574803149606</v>
      </c>
      <c r="V288" s="16">
        <v>1.6535433070866141</v>
      </c>
      <c r="W288" s="16">
        <v>0</v>
      </c>
      <c r="X288" s="16">
        <v>0.82677165354330706</v>
      </c>
      <c r="Y288" s="16">
        <v>0.27559055118110237</v>
      </c>
      <c r="Z288" s="16">
        <v>0</v>
      </c>
      <c r="AA288" s="16">
        <v>0</v>
      </c>
      <c r="AB288" s="17">
        <v>0</v>
      </c>
      <c r="AC288" s="15">
        <v>33269.58</v>
      </c>
      <c r="AD288" s="14">
        <v>36.285714285714285</v>
      </c>
      <c r="AE288" s="14">
        <v>47</v>
      </c>
      <c r="AF288" s="5">
        <v>2</v>
      </c>
      <c r="AG288" s="6">
        <v>745</v>
      </c>
      <c r="AH288" s="4">
        <v>0</v>
      </c>
      <c r="AI288" s="23">
        <v>745</v>
      </c>
      <c r="AJ288" s="4">
        <v>0</v>
      </c>
      <c r="AK288" s="4">
        <v>0</v>
      </c>
      <c r="AL288" s="24">
        <v>0</v>
      </c>
      <c r="AM288" s="7">
        <v>20.531496062992126</v>
      </c>
      <c r="AN288" s="7">
        <v>0</v>
      </c>
      <c r="AO288" s="8">
        <v>0</v>
      </c>
      <c r="AP288" s="9">
        <v>0</v>
      </c>
      <c r="AQ288" s="25">
        <v>20.531496062992126</v>
      </c>
      <c r="AR288" s="18">
        <v>15.851063829787234</v>
      </c>
      <c r="AS288" s="7">
        <v>0</v>
      </c>
      <c r="AT288" s="8">
        <v>0</v>
      </c>
      <c r="AU288" s="9">
        <v>0</v>
      </c>
      <c r="AV288" s="10">
        <v>15.851063829787234</v>
      </c>
      <c r="AW288" s="22">
        <f t="shared" si="4"/>
        <v>0</v>
      </c>
      <c r="AX288" s="5">
        <f>IF(OR(AND(Tabela1[[#This Row],[GRUPO | ITEM]]="PALHETAS",MID(Tabela1[[#This Row],[ITEM]],1,5)&lt;&gt;"YN-PC"),AND(Tabela1[[#This Row],[GRUPO | ITEM]]="PALHETAS",MID(Tabela1[[#This Row],[ITEM]],1,5)&lt;&gt;"YN-PF"))=TRUE,0,
IF(
ROUNDUP(
IF(
IF(D288="A",13-SUM(AM288:AP288),IF(D288="B",11-SUM(AM288:AP288),IF(D288="C",7-SUM(AM288:AP288))))
&lt;0,0,
IF(D288="A",13-SUM(AM288:AP288),IF(D288="B",11-SUM(AM288:AP288),IF(D288="C",7-SUM(AM288:AP288)))))
*AD288/C288,0)
*C288
=0,0,
ROUNDUP(
IF(
IF(D288="A",13-SUM(AM288:AP288),IF(D288="B",11-SUM(AM288:AP288),IF(D288="C",7-SUM(AM288:AP288))))
&lt;0,0,
IF(D288="A",13-SUM(AM288:AP288),IF(D288="B",11-SUM(AM288:AP288),IF(D288="C",7-SUM(AM288:AP288)))))
*AD288/C288,0)
*C288)
)</f>
        <v>0</v>
      </c>
      <c r="AY288" s="4">
        <f>IF(OR(AND(Tabela1[[#This Row],[GRUPO | ITEM]]="PALHETAS",MID(Tabela1[[#This Row],[ITEM]],1,5)&lt;&gt;"YN-PC"),AND(Tabela1[[#This Row],[GRUPO | ITEM]]="PALHETAS",MID(Tabela1[[#This Row],[ITEM]],1,5)&lt;&gt;"YN-PF"))=TRUE,0,
IF(
ROUNDUP(
IF(
IF(D288="A",13-SUM(AR288:AU288),IF(D288="B",11-SUM(AR288:AU288),IF(D288="C",7-SUM(AR288:AU288))))
&lt;0,0,
IF(D288="A",13-SUM(AR288:AU288),IF(D288="B",11-SUM(AR288:AU288),IF(D288="C",7-SUM(AR288:AU288)))))
*AE288/C288,0)
*C288
=0,0,
ROUNDUP(
IF(
IF(D288="A",13-SUM(AR288:AU288),IF(D288="B",11-SUM(AR288:AU288),IF(D288="C",7-SUM(AR288:AU288))))
&lt;0,0,
IF(D288="A",13-SUM(AR288:AU288),IF(D288="B",11-SUM(AR288:AU288),IF(D288="C",7-SUM(AR288:AU288)))))
*AE288/C288,0)
*C288)
)</f>
        <v>0</v>
      </c>
      <c r="AZ2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+IFERROR(BA288*C288,0),
IFERROR(AVERAGEIF(Tabela1[[#This Row],[COMPRA PADRÃO]:[COMPRA &gt;30%]],"&gt;"&amp;0,Tabela1[[#This Row],[COMPRA PADRÃO]:[COMPRA &gt;30%]]),
0))/Tabela1[[#This Row],[U/CX]],0)*Tabela1[[#This Row],[U/CX]]</f>
        <v>0</v>
      </c>
      <c r="BA288" s="19"/>
      <c r="BB288" s="19"/>
      <c r="BC288" s="5"/>
      <c r="BD288" s="41">
        <v>0.95849056603773586</v>
      </c>
      <c r="BE288" s="42">
        <v>143.77358490566039</v>
      </c>
      <c r="BF288" s="42">
        <v>189.7811320754717</v>
      </c>
      <c r="BG288" s="42">
        <v>745</v>
      </c>
      <c r="BH288" s="43">
        <v>0</v>
      </c>
      <c r="BJ288" s="32"/>
      <c r="BK288" s="32"/>
    </row>
    <row r="289" spans="1:63" s="3" customFormat="1" x14ac:dyDescent="0.2">
      <c r="A289" s="4" t="s">
        <v>102</v>
      </c>
      <c r="B289" s="4" t="s">
        <v>457</v>
      </c>
      <c r="C289" s="4">
        <v>200</v>
      </c>
      <c r="D289" s="4" t="s">
        <v>83</v>
      </c>
      <c r="E289" s="5"/>
      <c r="F289" s="4">
        <v>350</v>
      </c>
      <c r="G289" s="4"/>
      <c r="H289" s="4"/>
      <c r="I289" s="4">
        <v>50</v>
      </c>
      <c r="J289" s="4">
        <v>100</v>
      </c>
      <c r="K289" s="4">
        <v>50</v>
      </c>
      <c r="L289" s="4"/>
      <c r="M289" s="4"/>
      <c r="N289" s="4">
        <v>150</v>
      </c>
      <c r="O289" s="4">
        <v>50</v>
      </c>
      <c r="P289" s="4">
        <v>100</v>
      </c>
      <c r="Q289" s="13">
        <v>0</v>
      </c>
      <c r="R289" s="16">
        <v>2.8823529411764706</v>
      </c>
      <c r="S289" s="16">
        <v>0</v>
      </c>
      <c r="T289" s="16">
        <v>0</v>
      </c>
      <c r="U289" s="16">
        <v>0.41176470588235292</v>
      </c>
      <c r="V289" s="16">
        <v>0.82352941176470584</v>
      </c>
      <c r="W289" s="16">
        <v>0.41176470588235292</v>
      </c>
      <c r="X289" s="16">
        <v>0</v>
      </c>
      <c r="Y289" s="16">
        <v>0</v>
      </c>
      <c r="Z289" s="16">
        <v>1.2352941176470589</v>
      </c>
      <c r="AA289" s="16">
        <v>0.41176470588235292</v>
      </c>
      <c r="AB289" s="17">
        <v>0.82352941176470584</v>
      </c>
      <c r="AC289" s="15">
        <v>7971</v>
      </c>
      <c r="AD289" s="14">
        <v>121.42857142857143</v>
      </c>
      <c r="AE289" s="14">
        <v>121.42857142857143</v>
      </c>
      <c r="AF289" s="5">
        <v>4</v>
      </c>
      <c r="AG289" s="6">
        <v>1771</v>
      </c>
      <c r="AH289" s="4">
        <v>0</v>
      </c>
      <c r="AI289" s="23">
        <v>1771</v>
      </c>
      <c r="AJ289" s="4">
        <v>0</v>
      </c>
      <c r="AK289" s="4">
        <v>0</v>
      </c>
      <c r="AL289" s="24">
        <v>0</v>
      </c>
      <c r="AM289" s="7">
        <v>14.584705882352941</v>
      </c>
      <c r="AN289" s="7">
        <v>0</v>
      </c>
      <c r="AO289" s="8">
        <v>0</v>
      </c>
      <c r="AP289" s="9">
        <v>0</v>
      </c>
      <c r="AQ289" s="25">
        <v>14.584705882352941</v>
      </c>
      <c r="AR289" s="18">
        <v>14.584705882352941</v>
      </c>
      <c r="AS289" s="7">
        <v>0</v>
      </c>
      <c r="AT289" s="8">
        <v>0</v>
      </c>
      <c r="AU289" s="9">
        <v>0</v>
      </c>
      <c r="AV289" s="10">
        <v>14.584705882352941</v>
      </c>
      <c r="AW289" s="22">
        <f t="shared" si="4"/>
        <v>0</v>
      </c>
      <c r="AX289" s="5">
        <f>IF(OR(AND(Tabela1[[#This Row],[GRUPO | ITEM]]="PALHETAS",MID(Tabela1[[#This Row],[ITEM]],1,5)&lt;&gt;"YN-PC"),AND(Tabela1[[#This Row],[GRUPO | ITEM]]="PALHETAS",MID(Tabela1[[#This Row],[ITEM]],1,5)&lt;&gt;"YN-PF"))=TRUE,0,
IF(
ROUNDUP(
IF(
IF(D289="A",13-SUM(AM289:AP289),IF(D289="B",11-SUM(AM289:AP289),IF(D289="C",7-SUM(AM289:AP289))))
&lt;0,0,
IF(D289="A",13-SUM(AM289:AP289),IF(D289="B",11-SUM(AM289:AP289),IF(D289="C",7-SUM(AM289:AP289)))))
*AD289/C289,0)
*C289
=0,0,
ROUNDUP(
IF(
IF(D289="A",13-SUM(AM289:AP289),IF(D289="B",11-SUM(AM289:AP289),IF(D289="C",7-SUM(AM289:AP289))))
&lt;0,0,
IF(D289="A",13-SUM(AM289:AP289),IF(D289="B",11-SUM(AM289:AP289),IF(D289="C",7-SUM(AM289:AP289)))))
*AD289/C289,0)
*C289)
)</f>
        <v>0</v>
      </c>
      <c r="AY289" s="4">
        <f>IF(OR(AND(Tabela1[[#This Row],[GRUPO | ITEM]]="PALHETAS",MID(Tabela1[[#This Row],[ITEM]],1,5)&lt;&gt;"YN-PC"),AND(Tabela1[[#This Row],[GRUPO | ITEM]]="PALHETAS",MID(Tabela1[[#This Row],[ITEM]],1,5)&lt;&gt;"YN-PF"))=TRUE,0,
IF(
ROUNDUP(
IF(
IF(D289="A",13-SUM(AR289:AU289),IF(D289="B",11-SUM(AR289:AU289),IF(D289="C",7-SUM(AR289:AU289))))
&lt;0,0,
IF(D289="A",13-SUM(AR289:AU289),IF(D289="B",11-SUM(AR289:AU289),IF(D289="C",7-SUM(AR289:AU289)))))
*AE289/C289,0)
*C289
=0,0,
ROUNDUP(
IF(
IF(D289="A",13-SUM(AR289:AU289),IF(D289="B",11-SUM(AR289:AU289),IF(D289="C",7-SUM(AR289:AU289))))
&lt;0,0,
IF(D289="A",13-SUM(AR289:AU289),IF(D289="B",11-SUM(AR289:AU289),IF(D289="C",7-SUM(AR289:AU289)))))
*AE289/C289,0)
*C289)
)</f>
        <v>0</v>
      </c>
      <c r="AZ2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+IFERROR(BA289*C289,0),
IFERROR(AVERAGEIF(Tabela1[[#This Row],[COMPRA PADRÃO]:[COMPRA &gt;30%]],"&gt;"&amp;0,Tabela1[[#This Row],[COMPRA PADRÃO]:[COMPRA &gt;30%]]),
0))/Tabela1[[#This Row],[U/CX]],0)*Tabela1[[#This Row],[U/CX]]</f>
        <v>0</v>
      </c>
      <c r="BA289" s="33"/>
      <c r="BB289" s="33"/>
      <c r="BC289" s="44"/>
      <c r="BD289" s="41">
        <v>3.2075471698113209</v>
      </c>
      <c r="BE289" s="42">
        <v>481.13207547169816</v>
      </c>
      <c r="BF289" s="42">
        <v>211.69811320754718</v>
      </c>
      <c r="BG289" s="42">
        <v>1771</v>
      </c>
      <c r="BH289" s="43">
        <v>0</v>
      </c>
      <c r="BJ289" s="32"/>
      <c r="BK289" s="32"/>
    </row>
    <row r="290" spans="1:63" s="3" customFormat="1" x14ac:dyDescent="0.2">
      <c r="A290" s="4" t="s">
        <v>207</v>
      </c>
      <c r="B290" s="4" t="s">
        <v>1057</v>
      </c>
      <c r="C290" s="4">
        <v>25</v>
      </c>
      <c r="D290" s="4" t="s">
        <v>83</v>
      </c>
      <c r="E290" s="5"/>
      <c r="F290" s="4"/>
      <c r="G290" s="4"/>
      <c r="H290" s="4"/>
      <c r="I290" s="4"/>
      <c r="J290" s="4"/>
      <c r="K290" s="4"/>
      <c r="L290" s="4"/>
      <c r="M290" s="4">
        <v>9</v>
      </c>
      <c r="N290" s="4"/>
      <c r="O290" s="4">
        <v>102</v>
      </c>
      <c r="P290" s="4"/>
      <c r="Q290" s="13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0.16216216216216217</v>
      </c>
      <c r="Z290" s="16">
        <v>0</v>
      </c>
      <c r="AA290" s="16">
        <v>1.8378378378378379</v>
      </c>
      <c r="AB290" s="17">
        <v>0</v>
      </c>
      <c r="AC290" s="15">
        <v>11007.88</v>
      </c>
      <c r="AD290" s="14">
        <v>55.5</v>
      </c>
      <c r="AE290" s="14">
        <v>102</v>
      </c>
      <c r="AF290" s="5">
        <v>0</v>
      </c>
      <c r="AG290" s="6">
        <v>1089</v>
      </c>
      <c r="AH290" s="4">
        <v>0</v>
      </c>
      <c r="AI290" s="23">
        <v>1089</v>
      </c>
      <c r="AJ290" s="4">
        <v>0</v>
      </c>
      <c r="AK290" s="4">
        <v>0</v>
      </c>
      <c r="AL290" s="24">
        <v>0</v>
      </c>
      <c r="AM290" s="7">
        <v>19.621621621621621</v>
      </c>
      <c r="AN290" s="7">
        <v>0</v>
      </c>
      <c r="AO290" s="8">
        <v>0</v>
      </c>
      <c r="AP290" s="9">
        <v>0</v>
      </c>
      <c r="AQ290" s="25">
        <v>19.621621621621621</v>
      </c>
      <c r="AR290" s="18">
        <v>10.676470588235293</v>
      </c>
      <c r="AS290" s="7">
        <v>0</v>
      </c>
      <c r="AT290" s="8">
        <v>0</v>
      </c>
      <c r="AU290" s="9">
        <v>0</v>
      </c>
      <c r="AV290" s="10">
        <v>10.676470588235293</v>
      </c>
      <c r="AW290" s="22">
        <f t="shared" si="4"/>
        <v>0</v>
      </c>
      <c r="AX290" s="5">
        <f>IF(OR(AND(Tabela1[[#This Row],[GRUPO | ITEM]]="PALHETAS",MID(Tabela1[[#This Row],[ITEM]],1,5)&lt;&gt;"YN-PC"),AND(Tabela1[[#This Row],[GRUPO | ITEM]]="PALHETAS",MID(Tabela1[[#This Row],[ITEM]],1,5)&lt;&gt;"YN-PF"))=TRUE,0,
IF(
ROUNDUP(
IF(
IF(D290="A",13-SUM(AM290:AP290),IF(D290="B",11-SUM(AM290:AP290),IF(D290="C",7-SUM(AM290:AP290))))
&lt;0,0,
IF(D290="A",13-SUM(AM290:AP290),IF(D290="B",11-SUM(AM290:AP290),IF(D290="C",7-SUM(AM290:AP290)))))
*AD290/C290,0)
*C290
=0,0,
ROUNDUP(
IF(
IF(D290="A",13-SUM(AM290:AP290),IF(D290="B",11-SUM(AM290:AP290),IF(D290="C",7-SUM(AM290:AP290))))
&lt;0,0,
IF(D290="A",13-SUM(AM290:AP290),IF(D290="B",11-SUM(AM290:AP290),IF(D290="C",7-SUM(AM290:AP290)))))
*AD290/C290,0)
*C290)
)</f>
        <v>0</v>
      </c>
      <c r="AY290" s="4">
        <f>IF(OR(AND(Tabela1[[#This Row],[GRUPO | ITEM]]="PALHETAS",MID(Tabela1[[#This Row],[ITEM]],1,5)&lt;&gt;"YN-PC"),AND(Tabela1[[#This Row],[GRUPO | ITEM]]="PALHETAS",MID(Tabela1[[#This Row],[ITEM]],1,5)&lt;&gt;"YN-PF"))=TRUE,0,
IF(
ROUNDUP(
IF(
IF(D290="A",13-SUM(AR290:AU290),IF(D290="B",11-SUM(AR290:AU290),IF(D290="C",7-SUM(AR290:AU290))))
&lt;0,0,
IF(D290="A",13-SUM(AR290:AU290),IF(D290="B",11-SUM(AR290:AU290),IF(D290="C",7-SUM(AR290:AU290)))))
*AE290/C290,0)
*C290
=0,0,
ROUNDUP(
IF(
IF(D290="A",13-SUM(AR290:AU290),IF(D290="B",11-SUM(AR290:AU290),IF(D290="C",7-SUM(AR290:AU290))))
&lt;0,0,
IF(D290="A",13-SUM(AR290:AU290),IF(D290="B",11-SUM(AR290:AU290),IF(D290="C",7-SUM(AR290:AU290)))))
*AE290/C290,0)
*C290)
)</f>
        <v>0</v>
      </c>
      <c r="AZ2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+IFERROR(BA290*C290,0),
IFERROR(AVERAGEIF(Tabela1[[#This Row],[COMPRA PADRÃO]:[COMPRA &gt;30%]],"&gt;"&amp;0,Tabela1[[#This Row],[COMPRA PADRÃO]:[COMPRA &gt;30%]]),
0))/Tabela1[[#This Row],[U/CX]],0)*Tabela1[[#This Row],[U/CX]]</f>
        <v>0</v>
      </c>
      <c r="BA290" s="33"/>
      <c r="BB290" s="33"/>
      <c r="BC290" s="5"/>
      <c r="BD290" s="41">
        <v>0.4188679245283019</v>
      </c>
      <c r="BE290" s="42">
        <v>62.830188679245289</v>
      </c>
      <c r="BF290" s="42">
        <v>27.645283018867925</v>
      </c>
      <c r="BG290" s="42">
        <v>1089</v>
      </c>
      <c r="BH290" s="43">
        <v>0</v>
      </c>
      <c r="BJ290" s="32"/>
      <c r="BK290" s="32"/>
    </row>
    <row r="291" spans="1:63" s="3" customFormat="1" x14ac:dyDescent="0.2">
      <c r="A291" s="4" t="s">
        <v>291</v>
      </c>
      <c r="B291" s="4" t="s">
        <v>1223</v>
      </c>
      <c r="C291" s="4">
        <v>1000</v>
      </c>
      <c r="D291" s="4" t="s">
        <v>83</v>
      </c>
      <c r="E291" s="5"/>
      <c r="F291" s="4"/>
      <c r="G291" s="4"/>
      <c r="H291" s="4"/>
      <c r="I291" s="4">
        <v>2100</v>
      </c>
      <c r="J291" s="4">
        <v>4900</v>
      </c>
      <c r="K291" s="4">
        <v>1000</v>
      </c>
      <c r="L291" s="4"/>
      <c r="M291" s="4"/>
      <c r="N291" s="4"/>
      <c r="O291" s="4"/>
      <c r="P291" s="4">
        <v>6700</v>
      </c>
      <c r="Q291" s="13">
        <v>0</v>
      </c>
      <c r="R291" s="16">
        <v>0</v>
      </c>
      <c r="S291" s="16">
        <v>0</v>
      </c>
      <c r="T291" s="16">
        <v>0</v>
      </c>
      <c r="U291" s="16">
        <v>0.5714285714285714</v>
      </c>
      <c r="V291" s="16">
        <v>1.3333333333333333</v>
      </c>
      <c r="W291" s="16">
        <v>0.27210884353741499</v>
      </c>
      <c r="X291" s="16">
        <v>0</v>
      </c>
      <c r="Y291" s="16">
        <v>0</v>
      </c>
      <c r="Z291" s="16">
        <v>0</v>
      </c>
      <c r="AA291" s="16">
        <v>0</v>
      </c>
      <c r="AB291" s="17">
        <v>1.8231292517006803</v>
      </c>
      <c r="AC291" s="15">
        <v>11639</v>
      </c>
      <c r="AD291" s="14">
        <v>3675</v>
      </c>
      <c r="AE291" s="14">
        <v>4566.666666666667</v>
      </c>
      <c r="AF291" s="5">
        <v>0</v>
      </c>
      <c r="AG291" s="6">
        <v>35100</v>
      </c>
      <c r="AH291" s="4">
        <v>0</v>
      </c>
      <c r="AI291" s="23">
        <v>35100</v>
      </c>
      <c r="AJ291" s="4">
        <v>0</v>
      </c>
      <c r="AK291" s="4">
        <v>10000</v>
      </c>
      <c r="AL291" s="24">
        <v>10000</v>
      </c>
      <c r="AM291" s="7">
        <v>9.5510204081632661</v>
      </c>
      <c r="AN291" s="7">
        <v>0</v>
      </c>
      <c r="AO291" s="8">
        <v>0</v>
      </c>
      <c r="AP291" s="9">
        <v>2.7210884353741496</v>
      </c>
      <c r="AQ291" s="25">
        <v>12.272108843537415</v>
      </c>
      <c r="AR291" s="18">
        <v>7.6861313868613133</v>
      </c>
      <c r="AS291" s="7">
        <v>0</v>
      </c>
      <c r="AT291" s="8">
        <v>0</v>
      </c>
      <c r="AU291" s="9">
        <v>2.1897810218978102</v>
      </c>
      <c r="AV291" s="10">
        <v>9.8759124087591239</v>
      </c>
      <c r="AW291" s="22">
        <f t="shared" si="4"/>
        <v>0</v>
      </c>
      <c r="AX291" s="5">
        <f>IF(OR(AND(Tabela1[[#This Row],[GRUPO | ITEM]]="PALHETAS",MID(Tabela1[[#This Row],[ITEM]],1,5)&lt;&gt;"YN-PC"),AND(Tabela1[[#This Row],[GRUPO | ITEM]]="PALHETAS",MID(Tabela1[[#This Row],[ITEM]],1,5)&lt;&gt;"YN-PF"))=TRUE,0,
IF(
ROUNDUP(
IF(
IF(D291="A",13-SUM(AM291:AP291),IF(D291="B",11-SUM(AM291:AP291),IF(D291="C",7-SUM(AM291:AP291))))
&lt;0,0,
IF(D291="A",13-SUM(AM291:AP291),IF(D291="B",11-SUM(AM291:AP291),IF(D291="C",7-SUM(AM291:AP291)))))
*AD291/C291,0)
*C291
=0,0,
ROUNDUP(
IF(
IF(D291="A",13-SUM(AM291:AP291),IF(D291="B",11-SUM(AM291:AP291),IF(D291="C",7-SUM(AM291:AP291))))
&lt;0,0,
IF(D291="A",13-SUM(AM291:AP291),IF(D291="B",11-SUM(AM291:AP291),IF(D291="C",7-SUM(AM291:AP291)))))
*AD291/C291,0)
*C291)
)</f>
        <v>0</v>
      </c>
      <c r="AY291" s="4">
        <f>IF(OR(AND(Tabela1[[#This Row],[GRUPO | ITEM]]="PALHETAS",MID(Tabela1[[#This Row],[ITEM]],1,5)&lt;&gt;"YN-PC"),AND(Tabela1[[#This Row],[GRUPO | ITEM]]="PALHETAS",MID(Tabela1[[#This Row],[ITEM]],1,5)&lt;&gt;"YN-PF"))=TRUE,0,
IF(
ROUNDUP(
IF(
IF(D291="A",13-SUM(AR291:AU291),IF(D291="B",11-SUM(AR291:AU291),IF(D291="C",7-SUM(AR291:AU291))))
&lt;0,0,
IF(D291="A",13-SUM(AR291:AU291),IF(D291="B",11-SUM(AR291:AU291),IF(D291="C",7-SUM(AR291:AU291)))))
*AE291/C291,0)
*C291
=0,0,
ROUNDUP(
IF(
IF(D291="A",13-SUM(AR291:AU291),IF(D291="B",11-SUM(AR291:AU291),IF(D291="C",7-SUM(AR291:AU291))))
&lt;0,0,
IF(D291="A",13-SUM(AR291:AU291),IF(D291="B",11-SUM(AR291:AU291),IF(D291="C",7-SUM(AR291:AU291)))))
*AE291/C291,0)
*C291)
)</f>
        <v>0</v>
      </c>
      <c r="AZ2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+IFERROR(BA291*C291,0),
IFERROR(AVERAGEIF(Tabela1[[#This Row],[COMPRA PADRÃO]:[COMPRA &gt;30%]],"&gt;"&amp;0,Tabela1[[#This Row],[COMPRA PADRÃO]:[COMPRA &gt;30%]]),
0))/Tabela1[[#This Row],[U/CX]],0)*Tabela1[[#This Row],[U/CX]]</f>
        <v>0</v>
      </c>
      <c r="BA291" s="19"/>
      <c r="BB291" s="19"/>
      <c r="BC291" s="5"/>
      <c r="BD291" s="41">
        <v>55.471698113207545</v>
      </c>
      <c r="BE291" s="42">
        <v>8320.7547169811314</v>
      </c>
      <c r="BF291" s="42">
        <v>3661.132075471698</v>
      </c>
      <c r="BG291" s="42">
        <v>45100</v>
      </c>
      <c r="BH291" s="43">
        <v>0</v>
      </c>
      <c r="BJ291" s="32"/>
      <c r="BK291" s="32"/>
    </row>
    <row r="292" spans="1:63" s="3" customFormat="1" x14ac:dyDescent="0.2">
      <c r="A292" s="4" t="s">
        <v>291</v>
      </c>
      <c r="B292" s="4" t="s">
        <v>1224</v>
      </c>
      <c r="C292" s="4">
        <v>1000</v>
      </c>
      <c r="D292" s="4" t="s">
        <v>83</v>
      </c>
      <c r="E292" s="5"/>
      <c r="F292" s="4"/>
      <c r="G292" s="4"/>
      <c r="H292" s="4"/>
      <c r="I292" s="4">
        <v>3200</v>
      </c>
      <c r="J292" s="4">
        <v>4100</v>
      </c>
      <c r="K292" s="4">
        <v>700</v>
      </c>
      <c r="L292" s="4"/>
      <c r="M292" s="4"/>
      <c r="N292" s="4"/>
      <c r="O292" s="4"/>
      <c r="P292" s="4">
        <v>6200</v>
      </c>
      <c r="Q292" s="13">
        <v>0</v>
      </c>
      <c r="R292" s="16">
        <v>0</v>
      </c>
      <c r="S292" s="16">
        <v>0</v>
      </c>
      <c r="T292" s="16">
        <v>0</v>
      </c>
      <c r="U292" s="16">
        <v>0.90140845070422537</v>
      </c>
      <c r="V292" s="16">
        <v>1.1549295774647887</v>
      </c>
      <c r="W292" s="16">
        <v>0.19718309859154928</v>
      </c>
      <c r="X292" s="16">
        <v>0</v>
      </c>
      <c r="Y292" s="16">
        <v>0</v>
      </c>
      <c r="Z292" s="16">
        <v>0</v>
      </c>
      <c r="AA292" s="16">
        <v>0</v>
      </c>
      <c r="AB292" s="17">
        <v>1.7464788732394365</v>
      </c>
      <c r="AC292" s="15">
        <v>11222</v>
      </c>
      <c r="AD292" s="14">
        <v>3550</v>
      </c>
      <c r="AE292" s="14">
        <v>4500</v>
      </c>
      <c r="AF292" s="5">
        <v>0</v>
      </c>
      <c r="AG292" s="6">
        <v>36700</v>
      </c>
      <c r="AH292" s="4">
        <v>0</v>
      </c>
      <c r="AI292" s="23">
        <v>36700</v>
      </c>
      <c r="AJ292" s="4">
        <v>17000</v>
      </c>
      <c r="AK292" s="4">
        <v>10000</v>
      </c>
      <c r="AL292" s="24">
        <v>27000</v>
      </c>
      <c r="AM292" s="7">
        <v>10.338028169014084</v>
      </c>
      <c r="AN292" s="7">
        <v>0</v>
      </c>
      <c r="AO292" s="8">
        <v>4.788732394366197</v>
      </c>
      <c r="AP292" s="9">
        <v>2.816901408450704</v>
      </c>
      <c r="AQ292" s="25">
        <v>17.943661971830984</v>
      </c>
      <c r="AR292" s="18">
        <v>8.155555555555555</v>
      </c>
      <c r="AS292" s="7">
        <v>0</v>
      </c>
      <c r="AT292" s="8">
        <v>3.7777777777777777</v>
      </c>
      <c r="AU292" s="9">
        <v>2.2222222222222223</v>
      </c>
      <c r="AV292" s="10">
        <v>14.155555555555555</v>
      </c>
      <c r="AW292" s="22">
        <f t="shared" si="4"/>
        <v>0</v>
      </c>
      <c r="AX292" s="5">
        <f>IF(OR(AND(Tabela1[[#This Row],[GRUPO | ITEM]]="PALHETAS",MID(Tabela1[[#This Row],[ITEM]],1,5)&lt;&gt;"YN-PC"),AND(Tabela1[[#This Row],[GRUPO | ITEM]]="PALHETAS",MID(Tabela1[[#This Row],[ITEM]],1,5)&lt;&gt;"YN-PF"))=TRUE,0,
IF(
ROUNDUP(
IF(
IF(D292="A",13-SUM(AM292:AP292),IF(D292="B",11-SUM(AM292:AP292),IF(D292="C",7-SUM(AM292:AP292))))
&lt;0,0,
IF(D292="A",13-SUM(AM292:AP292),IF(D292="B",11-SUM(AM292:AP292),IF(D292="C",7-SUM(AM292:AP292)))))
*AD292/C292,0)
*C292
=0,0,
ROUNDUP(
IF(
IF(D292="A",13-SUM(AM292:AP292),IF(D292="B",11-SUM(AM292:AP292),IF(D292="C",7-SUM(AM292:AP292))))
&lt;0,0,
IF(D292="A",13-SUM(AM292:AP292),IF(D292="B",11-SUM(AM292:AP292),IF(D292="C",7-SUM(AM292:AP292)))))
*AD292/C292,0)
*C292)
)</f>
        <v>0</v>
      </c>
      <c r="AY292" s="4">
        <f>IF(OR(AND(Tabela1[[#This Row],[GRUPO | ITEM]]="PALHETAS",MID(Tabela1[[#This Row],[ITEM]],1,5)&lt;&gt;"YN-PC"),AND(Tabela1[[#This Row],[GRUPO | ITEM]]="PALHETAS",MID(Tabela1[[#This Row],[ITEM]],1,5)&lt;&gt;"YN-PF"))=TRUE,0,
IF(
ROUNDUP(
IF(
IF(D292="A",13-SUM(AR292:AU292),IF(D292="B",11-SUM(AR292:AU292),IF(D292="C",7-SUM(AR292:AU292))))
&lt;0,0,
IF(D292="A",13-SUM(AR292:AU292),IF(D292="B",11-SUM(AR292:AU292),IF(D292="C",7-SUM(AR292:AU292)))))
*AE292/C292,0)
*C292
=0,0,
ROUNDUP(
IF(
IF(D292="A",13-SUM(AR292:AU292),IF(D292="B",11-SUM(AR292:AU292),IF(D292="C",7-SUM(AR292:AU292))))
&lt;0,0,
IF(D292="A",13-SUM(AR292:AU292),IF(D292="B",11-SUM(AR292:AU292),IF(D292="C",7-SUM(AR292:AU292)))))
*AE292/C292,0)
*C292)
)</f>
        <v>0</v>
      </c>
      <c r="AZ2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+IFERROR(BA292*C292,0),
IFERROR(AVERAGEIF(Tabela1[[#This Row],[COMPRA PADRÃO]:[COMPRA &gt;30%]],"&gt;"&amp;0,Tabela1[[#This Row],[COMPRA PADRÃO]:[COMPRA &gt;30%]]),
0))/Tabela1[[#This Row],[U/CX]],0)*Tabela1[[#This Row],[U/CX]]</f>
        <v>0</v>
      </c>
      <c r="BA292" s="19"/>
      <c r="BB292" s="19"/>
      <c r="BC292" s="5"/>
      <c r="BD292" s="41">
        <v>53.584905660377359</v>
      </c>
      <c r="BE292" s="42">
        <v>8037.7358490566039</v>
      </c>
      <c r="BF292" s="42">
        <v>3536.6037735849059</v>
      </c>
      <c r="BG292" s="42">
        <v>63700</v>
      </c>
      <c r="BH292" s="43">
        <v>0</v>
      </c>
      <c r="BJ292" s="32"/>
      <c r="BK292" s="32"/>
    </row>
    <row r="293" spans="1:63" s="3" customFormat="1" x14ac:dyDescent="0.2">
      <c r="A293" s="4" t="s">
        <v>291</v>
      </c>
      <c r="B293" s="4" t="s">
        <v>1225</v>
      </c>
      <c r="C293" s="4">
        <v>1000</v>
      </c>
      <c r="D293" s="4" t="s">
        <v>83</v>
      </c>
      <c r="E293" s="5"/>
      <c r="F293" s="4"/>
      <c r="G293" s="4"/>
      <c r="H293" s="4"/>
      <c r="I293" s="4">
        <v>2200</v>
      </c>
      <c r="J293" s="4">
        <v>5800</v>
      </c>
      <c r="K293" s="4"/>
      <c r="L293" s="4"/>
      <c r="M293" s="4"/>
      <c r="N293" s="4"/>
      <c r="O293" s="4"/>
      <c r="P293" s="4">
        <v>2000</v>
      </c>
      <c r="Q293" s="13">
        <v>0</v>
      </c>
      <c r="R293" s="16">
        <v>0</v>
      </c>
      <c r="S293" s="16">
        <v>0</v>
      </c>
      <c r="T293" s="16">
        <v>0</v>
      </c>
      <c r="U293" s="16">
        <v>0.65999999999999992</v>
      </c>
      <c r="V293" s="16">
        <v>1.74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7">
        <v>0.6</v>
      </c>
      <c r="AC293" s="15">
        <v>8017</v>
      </c>
      <c r="AD293" s="14">
        <v>3333.3333333333335</v>
      </c>
      <c r="AE293" s="14">
        <v>3333.3333333333335</v>
      </c>
      <c r="AF293" s="5">
        <v>0</v>
      </c>
      <c r="AG293" s="6">
        <v>45900</v>
      </c>
      <c r="AH293" s="4">
        <v>0</v>
      </c>
      <c r="AI293" s="23">
        <v>45900</v>
      </c>
      <c r="AJ293" s="4">
        <v>0</v>
      </c>
      <c r="AK293" s="4">
        <v>10000</v>
      </c>
      <c r="AL293" s="24">
        <v>10000</v>
      </c>
      <c r="AM293" s="7">
        <v>13.77</v>
      </c>
      <c r="AN293" s="7">
        <v>0</v>
      </c>
      <c r="AO293" s="8">
        <v>0</v>
      </c>
      <c r="AP293" s="9">
        <v>3</v>
      </c>
      <c r="AQ293" s="25">
        <v>16.77</v>
      </c>
      <c r="AR293" s="18">
        <v>13.77</v>
      </c>
      <c r="AS293" s="7">
        <v>0</v>
      </c>
      <c r="AT293" s="8">
        <v>0</v>
      </c>
      <c r="AU293" s="9">
        <v>3</v>
      </c>
      <c r="AV293" s="10">
        <v>16.77</v>
      </c>
      <c r="AW293" s="22">
        <f t="shared" si="4"/>
        <v>0</v>
      </c>
      <c r="AX293" s="5">
        <f>IF(OR(AND(Tabela1[[#This Row],[GRUPO | ITEM]]="PALHETAS",MID(Tabela1[[#This Row],[ITEM]],1,5)&lt;&gt;"YN-PC"),AND(Tabela1[[#This Row],[GRUPO | ITEM]]="PALHETAS",MID(Tabela1[[#This Row],[ITEM]],1,5)&lt;&gt;"YN-PF"))=TRUE,0,
IF(
ROUNDUP(
IF(
IF(D293="A",13-SUM(AM293:AP293),IF(D293="B",11-SUM(AM293:AP293),IF(D293="C",7-SUM(AM293:AP293))))
&lt;0,0,
IF(D293="A",13-SUM(AM293:AP293),IF(D293="B",11-SUM(AM293:AP293),IF(D293="C",7-SUM(AM293:AP293)))))
*AD293/C293,0)
*C293
=0,0,
ROUNDUP(
IF(
IF(D293="A",13-SUM(AM293:AP293),IF(D293="B",11-SUM(AM293:AP293),IF(D293="C",7-SUM(AM293:AP293))))
&lt;0,0,
IF(D293="A",13-SUM(AM293:AP293),IF(D293="B",11-SUM(AM293:AP293),IF(D293="C",7-SUM(AM293:AP293)))))
*AD293/C293,0)
*C293)
)</f>
        <v>0</v>
      </c>
      <c r="AY293" s="4">
        <f>IF(OR(AND(Tabela1[[#This Row],[GRUPO | ITEM]]="PALHETAS",MID(Tabela1[[#This Row],[ITEM]],1,5)&lt;&gt;"YN-PC"),AND(Tabela1[[#This Row],[GRUPO | ITEM]]="PALHETAS",MID(Tabela1[[#This Row],[ITEM]],1,5)&lt;&gt;"YN-PF"))=TRUE,0,
IF(
ROUNDUP(
IF(
IF(D293="A",13-SUM(AR293:AU293),IF(D293="B",11-SUM(AR293:AU293),IF(D293="C",7-SUM(AR293:AU293))))
&lt;0,0,
IF(D293="A",13-SUM(AR293:AU293),IF(D293="B",11-SUM(AR293:AU293),IF(D293="C",7-SUM(AR293:AU293)))))
*AE293/C293,0)
*C293
=0,0,
ROUNDUP(
IF(
IF(D293="A",13-SUM(AR293:AU293),IF(D293="B",11-SUM(AR293:AU293),IF(D293="C",7-SUM(AR293:AU293))))
&lt;0,0,
IF(D293="A",13-SUM(AR293:AU293),IF(D293="B",11-SUM(AR293:AU293),IF(D293="C",7-SUM(AR293:AU293)))))
*AE293/C293,0)
*C293)
)</f>
        <v>0</v>
      </c>
      <c r="AZ2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+IFERROR(BA293*C293,0),
IFERROR(AVERAGEIF(Tabela1[[#This Row],[COMPRA PADRÃO]:[COMPRA &gt;30%]],"&gt;"&amp;0,Tabela1[[#This Row],[COMPRA PADRÃO]:[COMPRA &gt;30%]]),
0))/Tabela1[[#This Row],[U/CX]],0)*Tabela1[[#This Row],[U/CX]]</f>
        <v>0</v>
      </c>
      <c r="BA293" s="19"/>
      <c r="BB293" s="19"/>
      <c r="BC293" s="5"/>
      <c r="BD293" s="41">
        <v>37.735849056603776</v>
      </c>
      <c r="BE293" s="42">
        <v>5660.3773584905666</v>
      </c>
      <c r="BF293" s="42">
        <v>2490.566037735849</v>
      </c>
      <c r="BG293" s="42">
        <v>55900</v>
      </c>
      <c r="BH293" s="43">
        <v>0</v>
      </c>
      <c r="BJ293" s="32"/>
      <c r="BK293" s="32"/>
    </row>
    <row r="294" spans="1:63" s="3" customFormat="1" x14ac:dyDescent="0.2">
      <c r="A294" s="4" t="s">
        <v>291</v>
      </c>
      <c r="B294" s="4" t="s">
        <v>1226</v>
      </c>
      <c r="C294" s="4">
        <v>1000</v>
      </c>
      <c r="D294" s="4" t="s">
        <v>83</v>
      </c>
      <c r="E294" s="5"/>
      <c r="F294" s="4"/>
      <c r="G294" s="4"/>
      <c r="H294" s="4"/>
      <c r="I294" s="4">
        <v>1900</v>
      </c>
      <c r="J294" s="4">
        <v>6100</v>
      </c>
      <c r="K294" s="4"/>
      <c r="L294" s="4"/>
      <c r="M294" s="4"/>
      <c r="N294" s="4"/>
      <c r="O294" s="4"/>
      <c r="P294" s="4">
        <v>6800</v>
      </c>
      <c r="Q294" s="13">
        <v>0</v>
      </c>
      <c r="R294" s="16">
        <v>0</v>
      </c>
      <c r="S294" s="16">
        <v>0</v>
      </c>
      <c r="T294" s="16">
        <v>0</v>
      </c>
      <c r="U294" s="16">
        <v>0.38513513513513514</v>
      </c>
      <c r="V294" s="16">
        <v>1.2364864864864866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7">
        <v>1.3783783783783785</v>
      </c>
      <c r="AC294" s="15">
        <v>11808</v>
      </c>
      <c r="AD294" s="14">
        <v>4933.333333333333</v>
      </c>
      <c r="AE294" s="14">
        <v>4933.333333333333</v>
      </c>
      <c r="AF294" s="5">
        <v>0</v>
      </c>
      <c r="AG294" s="6">
        <v>41000</v>
      </c>
      <c r="AH294" s="4">
        <v>0</v>
      </c>
      <c r="AI294" s="23">
        <v>41000</v>
      </c>
      <c r="AJ294" s="4">
        <v>0</v>
      </c>
      <c r="AK294" s="4">
        <v>10000</v>
      </c>
      <c r="AL294" s="24">
        <v>10000</v>
      </c>
      <c r="AM294" s="7">
        <v>8.3108108108108105</v>
      </c>
      <c r="AN294" s="7">
        <v>0</v>
      </c>
      <c r="AO294" s="8">
        <v>0</v>
      </c>
      <c r="AP294" s="9">
        <v>2.0270270270270272</v>
      </c>
      <c r="AQ294" s="25">
        <v>10.337837837837839</v>
      </c>
      <c r="AR294" s="18">
        <v>8.3108108108108105</v>
      </c>
      <c r="AS294" s="7">
        <v>0</v>
      </c>
      <c r="AT294" s="8">
        <v>0</v>
      </c>
      <c r="AU294" s="9">
        <v>2.0270270270270272</v>
      </c>
      <c r="AV294" s="10">
        <v>10.337837837837839</v>
      </c>
      <c r="AW294" s="22">
        <f t="shared" si="4"/>
        <v>0</v>
      </c>
      <c r="AX294" s="5">
        <f>IF(OR(AND(Tabela1[[#This Row],[GRUPO | ITEM]]="PALHETAS",MID(Tabela1[[#This Row],[ITEM]],1,5)&lt;&gt;"YN-PC"),AND(Tabela1[[#This Row],[GRUPO | ITEM]]="PALHETAS",MID(Tabela1[[#This Row],[ITEM]],1,5)&lt;&gt;"YN-PF"))=TRUE,0,
IF(
ROUNDUP(
IF(
IF(D294="A",13-SUM(AM294:AP294),IF(D294="B",11-SUM(AM294:AP294),IF(D294="C",7-SUM(AM294:AP294))))
&lt;0,0,
IF(D294="A",13-SUM(AM294:AP294),IF(D294="B",11-SUM(AM294:AP294),IF(D294="C",7-SUM(AM294:AP294)))))
*AD294/C294,0)
*C294
=0,0,
ROUNDUP(
IF(
IF(D294="A",13-SUM(AM294:AP294),IF(D294="B",11-SUM(AM294:AP294),IF(D294="C",7-SUM(AM294:AP294))))
&lt;0,0,
IF(D294="A",13-SUM(AM294:AP294),IF(D294="B",11-SUM(AM294:AP294),IF(D294="C",7-SUM(AM294:AP294)))))
*AD294/C294,0)
*C294)
)</f>
        <v>0</v>
      </c>
      <c r="AY294" s="4">
        <f>IF(OR(AND(Tabela1[[#This Row],[GRUPO | ITEM]]="PALHETAS",MID(Tabela1[[#This Row],[ITEM]],1,5)&lt;&gt;"YN-PC"),AND(Tabela1[[#This Row],[GRUPO | ITEM]]="PALHETAS",MID(Tabela1[[#This Row],[ITEM]],1,5)&lt;&gt;"YN-PF"))=TRUE,0,
IF(
ROUNDUP(
IF(
IF(D294="A",13-SUM(AR294:AU294),IF(D294="B",11-SUM(AR294:AU294),IF(D294="C",7-SUM(AR294:AU294))))
&lt;0,0,
IF(D294="A",13-SUM(AR294:AU294),IF(D294="B",11-SUM(AR294:AU294),IF(D294="C",7-SUM(AR294:AU294)))))
*AE294/C294,0)
*C294
=0,0,
ROUNDUP(
IF(
IF(D294="A",13-SUM(AR294:AU294),IF(D294="B",11-SUM(AR294:AU294),IF(D294="C",7-SUM(AR294:AU294))))
&lt;0,0,
IF(D294="A",13-SUM(AR294:AU294),IF(D294="B",11-SUM(AR294:AU294),IF(D294="C",7-SUM(AR294:AU294)))))
*AE294/C294,0)
*C294)
)</f>
        <v>0</v>
      </c>
      <c r="AZ2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+IFERROR(BA294*C294,0),
IFERROR(AVERAGEIF(Tabela1[[#This Row],[COMPRA PADRÃO]:[COMPRA &gt;30%]],"&gt;"&amp;0,Tabela1[[#This Row],[COMPRA PADRÃO]:[COMPRA &gt;30%]]),
0))/Tabela1[[#This Row],[U/CX]],0)*Tabela1[[#This Row],[U/CX]]</f>
        <v>0</v>
      </c>
      <c r="BA294" s="19"/>
      <c r="BB294" s="19"/>
      <c r="BC294" s="5"/>
      <c r="BD294" s="41">
        <v>55.849056603773583</v>
      </c>
      <c r="BE294" s="42">
        <v>8377.3584905660373</v>
      </c>
      <c r="BF294" s="42">
        <v>3686.0377358490564</v>
      </c>
      <c r="BG294" s="42">
        <v>51000</v>
      </c>
      <c r="BH294" s="43">
        <v>0</v>
      </c>
      <c r="BJ294" s="32"/>
      <c r="BK294" s="32"/>
    </row>
    <row r="295" spans="1:63" s="3" customFormat="1" x14ac:dyDescent="0.2">
      <c r="A295" s="4" t="s">
        <v>291</v>
      </c>
      <c r="B295" s="4" t="s">
        <v>1227</v>
      </c>
      <c r="C295" s="4">
        <v>1000</v>
      </c>
      <c r="D295" s="4" t="s">
        <v>83</v>
      </c>
      <c r="E295" s="5"/>
      <c r="F295" s="4"/>
      <c r="G295" s="4"/>
      <c r="H295" s="4"/>
      <c r="I295" s="4">
        <v>1500</v>
      </c>
      <c r="J295" s="4">
        <v>6000</v>
      </c>
      <c r="K295" s="4">
        <v>500</v>
      </c>
      <c r="L295" s="4"/>
      <c r="M295" s="4"/>
      <c r="N295" s="4"/>
      <c r="O295" s="4"/>
      <c r="P295" s="4">
        <v>6150</v>
      </c>
      <c r="Q295" s="13">
        <v>0</v>
      </c>
      <c r="R295" s="16">
        <v>0</v>
      </c>
      <c r="S295" s="16">
        <v>0</v>
      </c>
      <c r="T295" s="16">
        <v>0</v>
      </c>
      <c r="U295" s="16">
        <v>0.42402826855123676</v>
      </c>
      <c r="V295" s="16">
        <v>1.6961130742049471</v>
      </c>
      <c r="W295" s="16">
        <v>0.14134275618374559</v>
      </c>
      <c r="X295" s="16">
        <v>0</v>
      </c>
      <c r="Y295" s="16">
        <v>0</v>
      </c>
      <c r="Z295" s="16">
        <v>0</v>
      </c>
      <c r="AA295" s="16">
        <v>0</v>
      </c>
      <c r="AB295" s="17">
        <v>1.7385159010600706</v>
      </c>
      <c r="AC295" s="15">
        <v>18394</v>
      </c>
      <c r="AD295" s="14">
        <v>3537.5</v>
      </c>
      <c r="AE295" s="14">
        <v>4550</v>
      </c>
      <c r="AF295" s="5">
        <v>0</v>
      </c>
      <c r="AG295" s="6">
        <v>38650</v>
      </c>
      <c r="AH295" s="4">
        <v>0</v>
      </c>
      <c r="AI295" s="23">
        <v>38650</v>
      </c>
      <c r="AJ295" s="4">
        <v>0</v>
      </c>
      <c r="AK295" s="4">
        <v>10000</v>
      </c>
      <c r="AL295" s="24">
        <v>10000</v>
      </c>
      <c r="AM295" s="7">
        <v>10.925795053003533</v>
      </c>
      <c r="AN295" s="7">
        <v>0</v>
      </c>
      <c r="AO295" s="8">
        <v>0</v>
      </c>
      <c r="AP295" s="9">
        <v>2.8268551236749118</v>
      </c>
      <c r="AQ295" s="25">
        <v>13.752650176678445</v>
      </c>
      <c r="AR295" s="18">
        <v>8.4945054945054945</v>
      </c>
      <c r="AS295" s="7">
        <v>0</v>
      </c>
      <c r="AT295" s="8">
        <v>0</v>
      </c>
      <c r="AU295" s="9">
        <v>2.197802197802198</v>
      </c>
      <c r="AV295" s="10">
        <v>10.692307692307693</v>
      </c>
      <c r="AW295" s="22">
        <f t="shared" si="4"/>
        <v>0</v>
      </c>
      <c r="AX295" s="5">
        <f>IF(OR(AND(Tabela1[[#This Row],[GRUPO | ITEM]]="PALHETAS",MID(Tabela1[[#This Row],[ITEM]],1,5)&lt;&gt;"YN-PC"),AND(Tabela1[[#This Row],[GRUPO | ITEM]]="PALHETAS",MID(Tabela1[[#This Row],[ITEM]],1,5)&lt;&gt;"YN-PF"))=TRUE,0,
IF(
ROUNDUP(
IF(
IF(D295="A",13-SUM(AM295:AP295),IF(D295="B",11-SUM(AM295:AP295),IF(D295="C",7-SUM(AM295:AP295))))
&lt;0,0,
IF(D295="A",13-SUM(AM295:AP295),IF(D295="B",11-SUM(AM295:AP295),IF(D295="C",7-SUM(AM295:AP295)))))
*AD295/C295,0)
*C295
=0,0,
ROUNDUP(
IF(
IF(D295="A",13-SUM(AM295:AP295),IF(D295="B",11-SUM(AM295:AP295),IF(D295="C",7-SUM(AM295:AP295))))
&lt;0,0,
IF(D295="A",13-SUM(AM295:AP295),IF(D295="B",11-SUM(AM295:AP295),IF(D295="C",7-SUM(AM295:AP295)))))
*AD295/C295,0)
*C295)
)</f>
        <v>0</v>
      </c>
      <c r="AY295" s="4">
        <f>IF(OR(AND(Tabela1[[#This Row],[GRUPO | ITEM]]="PALHETAS",MID(Tabela1[[#This Row],[ITEM]],1,5)&lt;&gt;"YN-PC"),AND(Tabela1[[#This Row],[GRUPO | ITEM]]="PALHETAS",MID(Tabela1[[#This Row],[ITEM]],1,5)&lt;&gt;"YN-PF"))=TRUE,0,
IF(
ROUNDUP(
IF(
IF(D295="A",13-SUM(AR295:AU295),IF(D295="B",11-SUM(AR295:AU295),IF(D295="C",7-SUM(AR295:AU295))))
&lt;0,0,
IF(D295="A",13-SUM(AR295:AU295),IF(D295="B",11-SUM(AR295:AU295),IF(D295="C",7-SUM(AR295:AU295)))))
*AE295/C295,0)
*C295
=0,0,
ROUNDUP(
IF(
IF(D295="A",13-SUM(AR295:AU295),IF(D295="B",11-SUM(AR295:AU295),IF(D295="C",7-SUM(AR295:AU295))))
&lt;0,0,
IF(D295="A",13-SUM(AR295:AU295),IF(D295="B",11-SUM(AR295:AU295),IF(D295="C",7-SUM(AR295:AU295)))))
*AE295/C295,0)
*C295)
)</f>
        <v>0</v>
      </c>
      <c r="AZ2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+IFERROR(BA295*C295,0),
IFERROR(AVERAGEIF(Tabela1[[#This Row],[COMPRA PADRÃO]:[COMPRA &gt;30%]],"&gt;"&amp;0,Tabela1[[#This Row],[COMPRA PADRÃO]:[COMPRA &gt;30%]]),
0))/Tabela1[[#This Row],[U/CX]],0)*Tabela1[[#This Row],[U/CX]]</f>
        <v>0</v>
      </c>
      <c r="BA295" s="19"/>
      <c r="BB295" s="19"/>
      <c r="BC295" s="5"/>
      <c r="BD295" s="41">
        <v>53.39622641509434</v>
      </c>
      <c r="BE295" s="42">
        <v>8009.433962264151</v>
      </c>
      <c r="BF295" s="42">
        <v>3524.1509433962265</v>
      </c>
      <c r="BG295" s="42">
        <v>48650</v>
      </c>
      <c r="BH295" s="43">
        <v>0</v>
      </c>
      <c r="BJ295" s="32"/>
      <c r="BK295" s="32"/>
    </row>
    <row r="296" spans="1:63" s="3" customFormat="1" x14ac:dyDescent="0.2">
      <c r="A296" s="4" t="s">
        <v>291</v>
      </c>
      <c r="B296" s="4" t="s">
        <v>1228</v>
      </c>
      <c r="C296" s="4">
        <v>500</v>
      </c>
      <c r="D296" s="4" t="s">
        <v>83</v>
      </c>
      <c r="E296" s="5"/>
      <c r="F296" s="4"/>
      <c r="G296" s="4"/>
      <c r="H296" s="4"/>
      <c r="I296" s="4">
        <v>800</v>
      </c>
      <c r="J296" s="4">
        <v>6900</v>
      </c>
      <c r="K296" s="4">
        <v>300</v>
      </c>
      <c r="L296" s="4"/>
      <c r="M296" s="4"/>
      <c r="N296" s="4"/>
      <c r="O296" s="4"/>
      <c r="P296" s="4">
        <v>6100</v>
      </c>
      <c r="Q296" s="13">
        <v>0</v>
      </c>
      <c r="R296" s="16">
        <v>0</v>
      </c>
      <c r="S296" s="16">
        <v>0</v>
      </c>
      <c r="T296" s="16">
        <v>0</v>
      </c>
      <c r="U296" s="16">
        <v>0.22695035460992907</v>
      </c>
      <c r="V296" s="16">
        <v>1.9574468085106382</v>
      </c>
      <c r="W296" s="16">
        <v>8.5106382978723402E-2</v>
      </c>
      <c r="X296" s="16">
        <v>0</v>
      </c>
      <c r="Y296" s="16">
        <v>0</v>
      </c>
      <c r="Z296" s="16">
        <v>0</v>
      </c>
      <c r="AA296" s="16">
        <v>0</v>
      </c>
      <c r="AB296" s="17">
        <v>1.7304964539007093</v>
      </c>
      <c r="AC296" s="15">
        <v>18547.5</v>
      </c>
      <c r="AD296" s="14">
        <v>3525</v>
      </c>
      <c r="AE296" s="14">
        <v>6500</v>
      </c>
      <c r="AF296" s="5">
        <v>0</v>
      </c>
      <c r="AG296" s="6">
        <v>39800</v>
      </c>
      <c r="AH296" s="4">
        <v>0</v>
      </c>
      <c r="AI296" s="23">
        <v>39800</v>
      </c>
      <c r="AJ296" s="4">
        <v>42000</v>
      </c>
      <c r="AK296" s="4">
        <v>0</v>
      </c>
      <c r="AL296" s="24">
        <v>42000</v>
      </c>
      <c r="AM296" s="7">
        <v>11.290780141843971</v>
      </c>
      <c r="AN296" s="7">
        <v>0</v>
      </c>
      <c r="AO296" s="8">
        <v>11.914893617021276</v>
      </c>
      <c r="AP296" s="9">
        <v>0</v>
      </c>
      <c r="AQ296" s="25">
        <v>23.205673758865245</v>
      </c>
      <c r="AR296" s="18">
        <v>6.1230769230769226</v>
      </c>
      <c r="AS296" s="7">
        <v>0</v>
      </c>
      <c r="AT296" s="8">
        <v>6.4615384615384617</v>
      </c>
      <c r="AU296" s="9">
        <v>0</v>
      </c>
      <c r="AV296" s="10">
        <v>12.584615384615384</v>
      </c>
      <c r="AW296" s="22">
        <f t="shared" si="4"/>
        <v>0</v>
      </c>
      <c r="AX296" s="5">
        <f>IF(OR(AND(Tabela1[[#This Row],[GRUPO | ITEM]]="PALHETAS",MID(Tabela1[[#This Row],[ITEM]],1,5)&lt;&gt;"YN-PC"),AND(Tabela1[[#This Row],[GRUPO | ITEM]]="PALHETAS",MID(Tabela1[[#This Row],[ITEM]],1,5)&lt;&gt;"YN-PF"))=TRUE,0,
IF(
ROUNDUP(
IF(
IF(D296="A",13-SUM(AM296:AP296),IF(D296="B",11-SUM(AM296:AP296),IF(D296="C",7-SUM(AM296:AP296))))
&lt;0,0,
IF(D296="A",13-SUM(AM296:AP296),IF(D296="B",11-SUM(AM296:AP296),IF(D296="C",7-SUM(AM296:AP296)))))
*AD296/C296,0)
*C296
=0,0,
ROUNDUP(
IF(
IF(D296="A",13-SUM(AM296:AP296),IF(D296="B",11-SUM(AM296:AP296),IF(D296="C",7-SUM(AM296:AP296))))
&lt;0,0,
IF(D296="A",13-SUM(AM296:AP296),IF(D296="B",11-SUM(AM296:AP296),IF(D296="C",7-SUM(AM296:AP296)))))
*AD296/C296,0)
*C296)
)</f>
        <v>0</v>
      </c>
      <c r="AY296" s="4">
        <f>IF(OR(AND(Tabela1[[#This Row],[GRUPO | ITEM]]="PALHETAS",MID(Tabela1[[#This Row],[ITEM]],1,5)&lt;&gt;"YN-PC"),AND(Tabela1[[#This Row],[GRUPO | ITEM]]="PALHETAS",MID(Tabela1[[#This Row],[ITEM]],1,5)&lt;&gt;"YN-PF"))=TRUE,0,
IF(
ROUNDUP(
IF(
IF(D296="A",13-SUM(AR296:AU296),IF(D296="B",11-SUM(AR296:AU296),IF(D296="C",7-SUM(AR296:AU296))))
&lt;0,0,
IF(D296="A",13-SUM(AR296:AU296),IF(D296="B",11-SUM(AR296:AU296),IF(D296="C",7-SUM(AR296:AU296)))))
*AE296/C296,0)
*C296
=0,0,
ROUNDUP(
IF(
IF(D296="A",13-SUM(AR296:AU296),IF(D296="B",11-SUM(AR296:AU296),IF(D296="C",7-SUM(AR296:AU296))))
&lt;0,0,
IF(D296="A",13-SUM(AR296:AU296),IF(D296="B",11-SUM(AR296:AU296),IF(D296="C",7-SUM(AR296:AU296)))))
*AE296/C296,0)
*C296)
)</f>
        <v>0</v>
      </c>
      <c r="AZ2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+IFERROR(BA296*C296,0),
IFERROR(AVERAGEIF(Tabela1[[#This Row],[COMPRA PADRÃO]:[COMPRA &gt;30%]],"&gt;"&amp;0,Tabela1[[#This Row],[COMPRA PADRÃO]:[COMPRA &gt;30%]]),
0))/Tabela1[[#This Row],[U/CX]],0)*Tabela1[[#This Row],[U/CX]]</f>
        <v>0</v>
      </c>
      <c r="BA296" s="19"/>
      <c r="BB296" s="19"/>
      <c r="BC296" s="5"/>
      <c r="BD296" s="41">
        <v>53.20754716981132</v>
      </c>
      <c r="BE296" s="42">
        <v>7981.132075471698</v>
      </c>
      <c r="BF296" s="42">
        <v>3511.6981132075471</v>
      </c>
      <c r="BG296" s="42">
        <v>81800</v>
      </c>
      <c r="BH296" s="43">
        <v>0</v>
      </c>
      <c r="BJ296" s="32"/>
      <c r="BK296" s="32"/>
    </row>
    <row r="297" spans="1:63" s="3" customFormat="1" x14ac:dyDescent="0.2">
      <c r="A297" s="4" t="s">
        <v>291</v>
      </c>
      <c r="B297" s="4" t="s">
        <v>1229</v>
      </c>
      <c r="C297" s="4">
        <v>500</v>
      </c>
      <c r="D297" s="4" t="s">
        <v>83</v>
      </c>
      <c r="E297" s="5"/>
      <c r="F297" s="4"/>
      <c r="G297" s="4"/>
      <c r="H297" s="4"/>
      <c r="I297" s="4">
        <v>700</v>
      </c>
      <c r="J297" s="4">
        <v>7250</v>
      </c>
      <c r="K297" s="4">
        <v>50</v>
      </c>
      <c r="L297" s="4"/>
      <c r="M297" s="4"/>
      <c r="N297" s="4"/>
      <c r="O297" s="4"/>
      <c r="P297" s="4">
        <v>1850</v>
      </c>
      <c r="Q297" s="13">
        <v>0</v>
      </c>
      <c r="R297" s="16">
        <v>0</v>
      </c>
      <c r="S297" s="16">
        <v>0</v>
      </c>
      <c r="T297" s="16">
        <v>0</v>
      </c>
      <c r="U297" s="16">
        <v>0.28426395939086296</v>
      </c>
      <c r="V297" s="16">
        <v>2.9441624365482233</v>
      </c>
      <c r="W297" s="16">
        <v>2.030456852791878E-2</v>
      </c>
      <c r="X297" s="16">
        <v>0</v>
      </c>
      <c r="Y297" s="16">
        <v>0</v>
      </c>
      <c r="Z297" s="16">
        <v>0</v>
      </c>
      <c r="AA297" s="16">
        <v>0</v>
      </c>
      <c r="AB297" s="17">
        <v>0.75126903553299496</v>
      </c>
      <c r="AC297" s="15">
        <v>13473.5</v>
      </c>
      <c r="AD297" s="14">
        <v>2462.5</v>
      </c>
      <c r="AE297" s="14">
        <v>4550</v>
      </c>
      <c r="AF297" s="5">
        <v>0</v>
      </c>
      <c r="AG297" s="6">
        <v>45550</v>
      </c>
      <c r="AH297" s="4">
        <v>0</v>
      </c>
      <c r="AI297" s="23">
        <v>45550</v>
      </c>
      <c r="AJ297" s="4">
        <v>59000</v>
      </c>
      <c r="AK297" s="4">
        <v>0</v>
      </c>
      <c r="AL297" s="24">
        <v>59000</v>
      </c>
      <c r="AM297" s="7">
        <v>18.497461928934012</v>
      </c>
      <c r="AN297" s="7">
        <v>0</v>
      </c>
      <c r="AO297" s="8">
        <v>23.959390862944161</v>
      </c>
      <c r="AP297" s="9">
        <v>0</v>
      </c>
      <c r="AQ297" s="25">
        <v>42.456852791878177</v>
      </c>
      <c r="AR297" s="18">
        <v>10.010989010989011</v>
      </c>
      <c r="AS297" s="7">
        <v>0</v>
      </c>
      <c r="AT297" s="8">
        <v>12.967032967032967</v>
      </c>
      <c r="AU297" s="9">
        <v>0</v>
      </c>
      <c r="AV297" s="10">
        <v>22.978021978021978</v>
      </c>
      <c r="AW297" s="22">
        <f t="shared" si="4"/>
        <v>0</v>
      </c>
      <c r="AX297" s="5">
        <f>IF(OR(AND(Tabela1[[#This Row],[GRUPO | ITEM]]="PALHETAS",MID(Tabela1[[#This Row],[ITEM]],1,5)&lt;&gt;"YN-PC"),AND(Tabela1[[#This Row],[GRUPO | ITEM]]="PALHETAS",MID(Tabela1[[#This Row],[ITEM]],1,5)&lt;&gt;"YN-PF"))=TRUE,0,
IF(
ROUNDUP(
IF(
IF(D297="A",13-SUM(AM297:AP297),IF(D297="B",11-SUM(AM297:AP297),IF(D297="C",7-SUM(AM297:AP297))))
&lt;0,0,
IF(D297="A",13-SUM(AM297:AP297),IF(D297="B",11-SUM(AM297:AP297),IF(D297="C",7-SUM(AM297:AP297)))))
*AD297/C297,0)
*C297
=0,0,
ROUNDUP(
IF(
IF(D297="A",13-SUM(AM297:AP297),IF(D297="B",11-SUM(AM297:AP297),IF(D297="C",7-SUM(AM297:AP297))))
&lt;0,0,
IF(D297="A",13-SUM(AM297:AP297),IF(D297="B",11-SUM(AM297:AP297),IF(D297="C",7-SUM(AM297:AP297)))))
*AD297/C297,0)
*C297)
)</f>
        <v>0</v>
      </c>
      <c r="AY297" s="4">
        <f>IF(OR(AND(Tabela1[[#This Row],[GRUPO | ITEM]]="PALHETAS",MID(Tabela1[[#This Row],[ITEM]],1,5)&lt;&gt;"YN-PC"),AND(Tabela1[[#This Row],[GRUPO | ITEM]]="PALHETAS",MID(Tabela1[[#This Row],[ITEM]],1,5)&lt;&gt;"YN-PF"))=TRUE,0,
IF(
ROUNDUP(
IF(
IF(D297="A",13-SUM(AR297:AU297),IF(D297="B",11-SUM(AR297:AU297),IF(D297="C",7-SUM(AR297:AU297))))
&lt;0,0,
IF(D297="A",13-SUM(AR297:AU297),IF(D297="B",11-SUM(AR297:AU297),IF(D297="C",7-SUM(AR297:AU297)))))
*AE297/C297,0)
*C297
=0,0,
ROUNDUP(
IF(
IF(D297="A",13-SUM(AR297:AU297),IF(D297="B",11-SUM(AR297:AU297),IF(D297="C",7-SUM(AR297:AU297))))
&lt;0,0,
IF(D297="A",13-SUM(AR297:AU297),IF(D297="B",11-SUM(AR297:AU297),IF(D297="C",7-SUM(AR297:AU297)))))
*AE297/C297,0)
*C297)
)</f>
        <v>0</v>
      </c>
      <c r="AZ2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+IFERROR(BA297*C297,0),
IFERROR(AVERAGEIF(Tabela1[[#This Row],[COMPRA PADRÃO]:[COMPRA &gt;30%]],"&gt;"&amp;0,Tabela1[[#This Row],[COMPRA PADRÃO]:[COMPRA &gt;30%]]),
0))/Tabela1[[#This Row],[U/CX]],0)*Tabela1[[#This Row],[U/CX]]</f>
        <v>0</v>
      </c>
      <c r="BA297" s="19"/>
      <c r="BB297" s="19"/>
      <c r="BC297" s="5"/>
      <c r="BD297" s="41">
        <v>37.169811320754718</v>
      </c>
      <c r="BE297" s="42">
        <v>5575.4716981132078</v>
      </c>
      <c r="BF297" s="42">
        <v>2453.2075471698113</v>
      </c>
      <c r="BG297" s="42">
        <v>104550</v>
      </c>
      <c r="BH297" s="43">
        <v>0</v>
      </c>
      <c r="BJ297" s="32"/>
      <c r="BK297" s="32"/>
    </row>
    <row r="298" spans="1:63" s="3" customFormat="1" x14ac:dyDescent="0.2">
      <c r="A298" s="4" t="s">
        <v>291</v>
      </c>
      <c r="B298" s="4" t="s">
        <v>292</v>
      </c>
      <c r="C298" s="4">
        <v>500</v>
      </c>
      <c r="D298" s="4" t="s">
        <v>83</v>
      </c>
      <c r="E298" s="5"/>
      <c r="F298" s="4"/>
      <c r="G298" s="4"/>
      <c r="H298" s="4"/>
      <c r="I298" s="4">
        <v>800</v>
      </c>
      <c r="J298" s="4">
        <v>4600</v>
      </c>
      <c r="K298" s="4">
        <v>550</v>
      </c>
      <c r="L298" s="4">
        <v>1650</v>
      </c>
      <c r="M298" s="4">
        <v>400</v>
      </c>
      <c r="N298" s="4"/>
      <c r="O298" s="4"/>
      <c r="P298" s="4">
        <v>1200</v>
      </c>
      <c r="Q298" s="13">
        <v>0</v>
      </c>
      <c r="R298" s="16">
        <v>0</v>
      </c>
      <c r="S298" s="16">
        <v>0</v>
      </c>
      <c r="T298" s="16">
        <v>0</v>
      </c>
      <c r="U298" s="16">
        <v>0.52173913043478259</v>
      </c>
      <c r="V298" s="16">
        <v>3</v>
      </c>
      <c r="W298" s="16">
        <v>0.35869565217391308</v>
      </c>
      <c r="X298" s="16">
        <v>1.0760869565217392</v>
      </c>
      <c r="Y298" s="16">
        <v>0.2608695652173913</v>
      </c>
      <c r="Z298" s="16">
        <v>0</v>
      </c>
      <c r="AA298" s="16">
        <v>0</v>
      </c>
      <c r="AB298" s="17">
        <v>0.78260869565217395</v>
      </c>
      <c r="AC298" s="15">
        <v>12817.5</v>
      </c>
      <c r="AD298" s="14">
        <v>1533.3333333333333</v>
      </c>
      <c r="AE298" s="14">
        <v>1760</v>
      </c>
      <c r="AF298" s="5">
        <v>0</v>
      </c>
      <c r="AG298" s="6">
        <v>28700</v>
      </c>
      <c r="AH298" s="4">
        <v>0</v>
      </c>
      <c r="AI298" s="23">
        <v>28700</v>
      </c>
      <c r="AJ298" s="4">
        <v>0</v>
      </c>
      <c r="AK298" s="4">
        <v>5000</v>
      </c>
      <c r="AL298" s="24">
        <v>5000</v>
      </c>
      <c r="AM298" s="7">
        <v>18.717391304347828</v>
      </c>
      <c r="AN298" s="7">
        <v>0</v>
      </c>
      <c r="AO298" s="8">
        <v>0</v>
      </c>
      <c r="AP298" s="9">
        <v>3.2608695652173916</v>
      </c>
      <c r="AQ298" s="25">
        <v>21.978260869565219</v>
      </c>
      <c r="AR298" s="18">
        <v>16.306818181818183</v>
      </c>
      <c r="AS298" s="7">
        <v>0</v>
      </c>
      <c r="AT298" s="8">
        <v>0</v>
      </c>
      <c r="AU298" s="9">
        <v>2.8409090909090908</v>
      </c>
      <c r="AV298" s="10">
        <v>19.147727272727273</v>
      </c>
      <c r="AW298" s="22">
        <f t="shared" si="4"/>
        <v>0</v>
      </c>
      <c r="AX298" s="5">
        <f>IF(OR(AND(Tabela1[[#This Row],[GRUPO | ITEM]]="PALHETAS",MID(Tabela1[[#This Row],[ITEM]],1,5)&lt;&gt;"YN-PC"),AND(Tabela1[[#This Row],[GRUPO | ITEM]]="PALHETAS",MID(Tabela1[[#This Row],[ITEM]],1,5)&lt;&gt;"YN-PF"))=TRUE,0,
IF(
ROUNDUP(
IF(
IF(D298="A",13-SUM(AM298:AP298),IF(D298="B",11-SUM(AM298:AP298),IF(D298="C",7-SUM(AM298:AP298))))
&lt;0,0,
IF(D298="A",13-SUM(AM298:AP298),IF(D298="B",11-SUM(AM298:AP298),IF(D298="C",7-SUM(AM298:AP298)))))
*AD298/C298,0)
*C298
=0,0,
ROUNDUP(
IF(
IF(D298="A",13-SUM(AM298:AP298),IF(D298="B",11-SUM(AM298:AP298),IF(D298="C",7-SUM(AM298:AP298))))
&lt;0,0,
IF(D298="A",13-SUM(AM298:AP298),IF(D298="B",11-SUM(AM298:AP298),IF(D298="C",7-SUM(AM298:AP298)))))
*AD298/C298,0)
*C298)
)</f>
        <v>0</v>
      </c>
      <c r="AY298" s="4">
        <f>IF(OR(AND(Tabela1[[#This Row],[GRUPO | ITEM]]="PALHETAS",MID(Tabela1[[#This Row],[ITEM]],1,5)&lt;&gt;"YN-PC"),AND(Tabela1[[#This Row],[GRUPO | ITEM]]="PALHETAS",MID(Tabela1[[#This Row],[ITEM]],1,5)&lt;&gt;"YN-PF"))=TRUE,0,
IF(
ROUNDUP(
IF(
IF(D298="A",13-SUM(AR298:AU298),IF(D298="B",11-SUM(AR298:AU298),IF(D298="C",7-SUM(AR298:AU298))))
&lt;0,0,
IF(D298="A",13-SUM(AR298:AU298),IF(D298="B",11-SUM(AR298:AU298),IF(D298="C",7-SUM(AR298:AU298)))))
*AE298/C298,0)
*C298
=0,0,
ROUNDUP(
IF(
IF(D298="A",13-SUM(AR298:AU298),IF(D298="B",11-SUM(AR298:AU298),IF(D298="C",7-SUM(AR298:AU298))))
&lt;0,0,
IF(D298="A",13-SUM(AR298:AU298),IF(D298="B",11-SUM(AR298:AU298),IF(D298="C",7-SUM(AR298:AU298)))))
*AE298/C298,0)
*C298)
)</f>
        <v>0</v>
      </c>
      <c r="AZ2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+IFERROR(BA298*C298,0),
IFERROR(AVERAGEIF(Tabela1[[#This Row],[COMPRA PADRÃO]:[COMPRA &gt;30%]],"&gt;"&amp;0,Tabela1[[#This Row],[COMPRA PADRÃO]:[COMPRA &gt;30%]]),
0))/Tabela1[[#This Row],[U/CX]],0)*Tabela1[[#This Row],[U/CX]]</f>
        <v>0</v>
      </c>
      <c r="BA298" s="19"/>
      <c r="BB298" s="19"/>
      <c r="BC298" s="5"/>
      <c r="BD298" s="41">
        <v>34.716981132075475</v>
      </c>
      <c r="BE298" s="42">
        <v>5207.5471698113215</v>
      </c>
      <c r="BF298" s="42">
        <v>2291.3207547169814</v>
      </c>
      <c r="BG298" s="42">
        <v>33700</v>
      </c>
      <c r="BH298" s="43">
        <v>0</v>
      </c>
      <c r="BJ298" s="32"/>
      <c r="BK298" s="32"/>
    </row>
    <row r="299" spans="1:63" s="3" customFormat="1" x14ac:dyDescent="0.2">
      <c r="A299" s="4" t="s">
        <v>291</v>
      </c>
      <c r="B299" s="4" t="s">
        <v>293</v>
      </c>
      <c r="C299" s="4">
        <v>500</v>
      </c>
      <c r="D299" s="4" t="s">
        <v>83</v>
      </c>
      <c r="E299" s="5"/>
      <c r="F299" s="4"/>
      <c r="G299" s="4"/>
      <c r="H299" s="4"/>
      <c r="I299" s="4">
        <v>700</v>
      </c>
      <c r="J299" s="4">
        <v>2000</v>
      </c>
      <c r="K299" s="4">
        <v>500</v>
      </c>
      <c r="L299" s="4">
        <v>650</v>
      </c>
      <c r="M299" s="4">
        <v>300</v>
      </c>
      <c r="N299" s="4">
        <v>100</v>
      </c>
      <c r="O299" s="4">
        <v>100</v>
      </c>
      <c r="P299" s="4">
        <v>200</v>
      </c>
      <c r="Q299" s="13">
        <v>0</v>
      </c>
      <c r="R299" s="16">
        <v>0</v>
      </c>
      <c r="S299" s="16">
        <v>0</v>
      </c>
      <c r="T299" s="16">
        <v>0</v>
      </c>
      <c r="U299" s="16">
        <v>1.2307692307692308</v>
      </c>
      <c r="V299" s="16">
        <v>3.5164835164835164</v>
      </c>
      <c r="W299" s="16">
        <v>0.87912087912087911</v>
      </c>
      <c r="X299" s="16">
        <v>1.1428571428571428</v>
      </c>
      <c r="Y299" s="16">
        <v>0.52747252747252749</v>
      </c>
      <c r="Z299" s="16">
        <v>0.17582417582417584</v>
      </c>
      <c r="AA299" s="16">
        <v>0.17582417582417584</v>
      </c>
      <c r="AB299" s="17">
        <v>0.35164835164835168</v>
      </c>
      <c r="AC299" s="15">
        <v>6597.5</v>
      </c>
      <c r="AD299" s="14">
        <v>568.75</v>
      </c>
      <c r="AE299" s="14">
        <v>725</v>
      </c>
      <c r="AF299" s="5">
        <v>0</v>
      </c>
      <c r="AG299" s="6">
        <v>14350</v>
      </c>
      <c r="AH299" s="4">
        <v>0</v>
      </c>
      <c r="AI299" s="23">
        <v>14350</v>
      </c>
      <c r="AJ299" s="4">
        <v>0</v>
      </c>
      <c r="AK299" s="4">
        <v>5000</v>
      </c>
      <c r="AL299" s="24">
        <v>5000</v>
      </c>
      <c r="AM299" s="7">
        <v>25.23076923076923</v>
      </c>
      <c r="AN299" s="7">
        <v>0</v>
      </c>
      <c r="AO299" s="8">
        <v>0</v>
      </c>
      <c r="AP299" s="9">
        <v>8.791208791208792</v>
      </c>
      <c r="AQ299" s="25">
        <v>34.021978021978022</v>
      </c>
      <c r="AR299" s="18">
        <v>19.793103448275861</v>
      </c>
      <c r="AS299" s="7">
        <v>0</v>
      </c>
      <c r="AT299" s="8">
        <v>0</v>
      </c>
      <c r="AU299" s="9">
        <v>6.8965517241379306</v>
      </c>
      <c r="AV299" s="10">
        <v>26.689655172413794</v>
      </c>
      <c r="AW299" s="22">
        <f t="shared" si="4"/>
        <v>0</v>
      </c>
      <c r="AX299" s="5">
        <f>IF(OR(AND(Tabela1[[#This Row],[GRUPO | ITEM]]="PALHETAS",MID(Tabela1[[#This Row],[ITEM]],1,5)&lt;&gt;"YN-PC"),AND(Tabela1[[#This Row],[GRUPO | ITEM]]="PALHETAS",MID(Tabela1[[#This Row],[ITEM]],1,5)&lt;&gt;"YN-PF"))=TRUE,0,
IF(
ROUNDUP(
IF(
IF(D299="A",13-SUM(AM299:AP299),IF(D299="B",11-SUM(AM299:AP299),IF(D299="C",7-SUM(AM299:AP299))))
&lt;0,0,
IF(D299="A",13-SUM(AM299:AP299),IF(D299="B",11-SUM(AM299:AP299),IF(D299="C",7-SUM(AM299:AP299)))))
*AD299/C299,0)
*C299
=0,0,
ROUNDUP(
IF(
IF(D299="A",13-SUM(AM299:AP299),IF(D299="B",11-SUM(AM299:AP299),IF(D299="C",7-SUM(AM299:AP299))))
&lt;0,0,
IF(D299="A",13-SUM(AM299:AP299),IF(D299="B",11-SUM(AM299:AP299),IF(D299="C",7-SUM(AM299:AP299)))))
*AD299/C299,0)
*C299)
)</f>
        <v>0</v>
      </c>
      <c r="AY299" s="4">
        <f>IF(OR(AND(Tabela1[[#This Row],[GRUPO | ITEM]]="PALHETAS",MID(Tabela1[[#This Row],[ITEM]],1,5)&lt;&gt;"YN-PC"),AND(Tabela1[[#This Row],[GRUPO | ITEM]]="PALHETAS",MID(Tabela1[[#This Row],[ITEM]],1,5)&lt;&gt;"YN-PF"))=TRUE,0,
IF(
ROUNDUP(
IF(
IF(D299="A",13-SUM(AR299:AU299),IF(D299="B",11-SUM(AR299:AU299),IF(D299="C",7-SUM(AR299:AU299))))
&lt;0,0,
IF(D299="A",13-SUM(AR299:AU299),IF(D299="B",11-SUM(AR299:AU299),IF(D299="C",7-SUM(AR299:AU299)))))
*AE299/C299,0)
*C299
=0,0,
ROUNDUP(
IF(
IF(D299="A",13-SUM(AR299:AU299),IF(D299="B",11-SUM(AR299:AU299),IF(D299="C",7-SUM(AR299:AU299))))
&lt;0,0,
IF(D299="A",13-SUM(AR299:AU299),IF(D299="B",11-SUM(AR299:AU299),IF(D299="C",7-SUM(AR299:AU299)))))
*AE299/C299,0)
*C299)
)</f>
        <v>0</v>
      </c>
      <c r="AZ2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+IFERROR(BA299*C299,0),
IFERROR(AVERAGEIF(Tabela1[[#This Row],[COMPRA PADRÃO]:[COMPRA &gt;30%]],"&gt;"&amp;0,Tabela1[[#This Row],[COMPRA PADRÃO]:[COMPRA &gt;30%]]),
0))/Tabela1[[#This Row],[U/CX]],0)*Tabela1[[#This Row],[U/CX]]</f>
        <v>0</v>
      </c>
      <c r="BA299" s="19"/>
      <c r="BB299" s="19"/>
      <c r="BC299" s="5"/>
      <c r="BD299" s="41">
        <v>17.169811320754718</v>
      </c>
      <c r="BE299" s="42">
        <v>2575.4716981132078</v>
      </c>
      <c r="BF299" s="42">
        <v>1133.2075471698113</v>
      </c>
      <c r="BG299" s="42">
        <v>19350</v>
      </c>
      <c r="BH299" s="43">
        <v>0</v>
      </c>
      <c r="BJ299" s="32"/>
      <c r="BK299" s="32"/>
    </row>
    <row r="300" spans="1:63" s="3" customFormat="1" x14ac:dyDescent="0.2">
      <c r="A300" s="4" t="s">
        <v>291</v>
      </c>
      <c r="B300" s="4" t="s">
        <v>294</v>
      </c>
      <c r="C300" s="4">
        <v>500</v>
      </c>
      <c r="D300" s="4" t="s">
        <v>83</v>
      </c>
      <c r="E300" s="5"/>
      <c r="F300" s="4"/>
      <c r="G300" s="4"/>
      <c r="H300" s="4"/>
      <c r="I300" s="4">
        <v>800</v>
      </c>
      <c r="J300" s="4">
        <v>1300</v>
      </c>
      <c r="K300" s="4">
        <v>500</v>
      </c>
      <c r="L300" s="4">
        <v>750</v>
      </c>
      <c r="M300" s="4">
        <v>300</v>
      </c>
      <c r="N300" s="4">
        <v>50</v>
      </c>
      <c r="O300" s="4">
        <v>50</v>
      </c>
      <c r="P300" s="4">
        <v>200</v>
      </c>
      <c r="Q300" s="13">
        <v>0</v>
      </c>
      <c r="R300" s="16">
        <v>0</v>
      </c>
      <c r="S300" s="16">
        <v>0</v>
      </c>
      <c r="T300" s="16">
        <v>0</v>
      </c>
      <c r="U300" s="16">
        <v>1.620253164556962</v>
      </c>
      <c r="V300" s="16">
        <v>2.6329113924050631</v>
      </c>
      <c r="W300" s="16">
        <v>1.0126582278481013</v>
      </c>
      <c r="X300" s="16">
        <v>1.518987341772152</v>
      </c>
      <c r="Y300" s="16">
        <v>0.60759493670886078</v>
      </c>
      <c r="Z300" s="16">
        <v>0.10126582278481013</v>
      </c>
      <c r="AA300" s="16">
        <v>0.10126582278481013</v>
      </c>
      <c r="AB300" s="17">
        <v>0.4050632911392405</v>
      </c>
      <c r="AC300" s="15">
        <v>5999.5</v>
      </c>
      <c r="AD300" s="14">
        <v>493.75</v>
      </c>
      <c r="AE300" s="14">
        <v>641.66666666666663</v>
      </c>
      <c r="AF300" s="5">
        <v>0</v>
      </c>
      <c r="AG300" s="6">
        <v>11000</v>
      </c>
      <c r="AH300" s="4">
        <v>0</v>
      </c>
      <c r="AI300" s="23">
        <v>11000</v>
      </c>
      <c r="AJ300" s="4">
        <v>0</v>
      </c>
      <c r="AK300" s="4">
        <v>5000</v>
      </c>
      <c r="AL300" s="24">
        <v>5000</v>
      </c>
      <c r="AM300" s="7">
        <v>22.278481012658229</v>
      </c>
      <c r="AN300" s="7">
        <v>0</v>
      </c>
      <c r="AO300" s="8">
        <v>0</v>
      </c>
      <c r="AP300" s="9">
        <v>10.126582278481013</v>
      </c>
      <c r="AQ300" s="25">
        <v>32.405063291139243</v>
      </c>
      <c r="AR300" s="18">
        <v>17.142857142857142</v>
      </c>
      <c r="AS300" s="7">
        <v>0</v>
      </c>
      <c r="AT300" s="8">
        <v>0</v>
      </c>
      <c r="AU300" s="9">
        <v>7.792207792207793</v>
      </c>
      <c r="AV300" s="10">
        <v>24.935064935064936</v>
      </c>
      <c r="AW300" s="22">
        <f t="shared" si="4"/>
        <v>0</v>
      </c>
      <c r="AX300" s="5">
        <f>IF(OR(AND(Tabela1[[#This Row],[GRUPO | ITEM]]="PALHETAS",MID(Tabela1[[#This Row],[ITEM]],1,5)&lt;&gt;"YN-PC"),AND(Tabela1[[#This Row],[GRUPO | ITEM]]="PALHETAS",MID(Tabela1[[#This Row],[ITEM]],1,5)&lt;&gt;"YN-PF"))=TRUE,0,
IF(
ROUNDUP(
IF(
IF(D300="A",13-SUM(AM300:AP300),IF(D300="B",11-SUM(AM300:AP300),IF(D300="C",7-SUM(AM300:AP300))))
&lt;0,0,
IF(D300="A",13-SUM(AM300:AP300),IF(D300="B",11-SUM(AM300:AP300),IF(D300="C",7-SUM(AM300:AP300)))))
*AD300/C300,0)
*C300
=0,0,
ROUNDUP(
IF(
IF(D300="A",13-SUM(AM300:AP300),IF(D300="B",11-SUM(AM300:AP300),IF(D300="C",7-SUM(AM300:AP300))))
&lt;0,0,
IF(D300="A",13-SUM(AM300:AP300),IF(D300="B",11-SUM(AM300:AP300),IF(D300="C",7-SUM(AM300:AP300)))))
*AD300/C300,0)
*C300)
)</f>
        <v>0</v>
      </c>
      <c r="AY300" s="4">
        <f>IF(OR(AND(Tabela1[[#This Row],[GRUPO | ITEM]]="PALHETAS",MID(Tabela1[[#This Row],[ITEM]],1,5)&lt;&gt;"YN-PC"),AND(Tabela1[[#This Row],[GRUPO | ITEM]]="PALHETAS",MID(Tabela1[[#This Row],[ITEM]],1,5)&lt;&gt;"YN-PF"))=TRUE,0,
IF(
ROUNDUP(
IF(
IF(D300="A",13-SUM(AR300:AU300),IF(D300="B",11-SUM(AR300:AU300),IF(D300="C",7-SUM(AR300:AU300))))
&lt;0,0,
IF(D300="A",13-SUM(AR300:AU300),IF(D300="B",11-SUM(AR300:AU300),IF(D300="C",7-SUM(AR300:AU300)))))
*AE300/C300,0)
*C300
=0,0,
ROUNDUP(
IF(
IF(D300="A",13-SUM(AR300:AU300),IF(D300="B",11-SUM(AR300:AU300),IF(D300="C",7-SUM(AR300:AU300))))
&lt;0,0,
IF(D300="A",13-SUM(AR300:AU300),IF(D300="B",11-SUM(AR300:AU300),IF(D300="C",7-SUM(AR300:AU300)))))
*AE300/C300,0)
*C300)
)</f>
        <v>0</v>
      </c>
      <c r="AZ3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+IFERROR(BA300*C300,0),
IFERROR(AVERAGEIF(Tabela1[[#This Row],[COMPRA PADRÃO]:[COMPRA &gt;30%]],"&gt;"&amp;0,Tabela1[[#This Row],[COMPRA PADRÃO]:[COMPRA &gt;30%]]),
0))/Tabela1[[#This Row],[U/CX]],0)*Tabela1[[#This Row],[U/CX]]</f>
        <v>0</v>
      </c>
      <c r="BA300" s="19"/>
      <c r="BB300" s="19"/>
      <c r="BC300" s="5"/>
      <c r="BD300" s="41">
        <v>14.90566037735849</v>
      </c>
      <c r="BE300" s="42">
        <v>2235.8490566037735</v>
      </c>
      <c r="BF300" s="42">
        <v>983.77358490566041</v>
      </c>
      <c r="BG300" s="42">
        <v>16000</v>
      </c>
      <c r="BH300" s="43">
        <v>0</v>
      </c>
      <c r="BJ300" s="32"/>
      <c r="BK300" s="32"/>
    </row>
    <row r="301" spans="1:63" s="3" customFormat="1" x14ac:dyDescent="0.2">
      <c r="A301" s="4" t="s">
        <v>291</v>
      </c>
      <c r="B301" s="4" t="s">
        <v>295</v>
      </c>
      <c r="C301" s="4">
        <v>500</v>
      </c>
      <c r="D301" s="4" t="s">
        <v>83</v>
      </c>
      <c r="E301" s="5"/>
      <c r="F301" s="4"/>
      <c r="G301" s="4"/>
      <c r="H301" s="4"/>
      <c r="I301" s="4">
        <v>350</v>
      </c>
      <c r="J301" s="4">
        <v>225</v>
      </c>
      <c r="K301" s="4">
        <v>500</v>
      </c>
      <c r="L301" s="4">
        <v>175</v>
      </c>
      <c r="M301" s="4"/>
      <c r="N301" s="4">
        <v>50</v>
      </c>
      <c r="O301" s="4">
        <v>75</v>
      </c>
      <c r="P301" s="4">
        <v>150</v>
      </c>
      <c r="Q301" s="13">
        <v>0</v>
      </c>
      <c r="R301" s="16">
        <v>0</v>
      </c>
      <c r="S301" s="16">
        <v>0</v>
      </c>
      <c r="T301" s="16">
        <v>0</v>
      </c>
      <c r="U301" s="16">
        <v>1.6065573770491803</v>
      </c>
      <c r="V301" s="16">
        <v>1.0327868852459017</v>
      </c>
      <c r="W301" s="16">
        <v>2.2950819672131146</v>
      </c>
      <c r="X301" s="16">
        <v>0.80327868852459017</v>
      </c>
      <c r="Y301" s="16">
        <v>0</v>
      </c>
      <c r="Z301" s="16">
        <v>0.22950819672131148</v>
      </c>
      <c r="AA301" s="16">
        <v>0.34426229508196721</v>
      </c>
      <c r="AB301" s="17">
        <v>0.68852459016393441</v>
      </c>
      <c r="AC301" s="15">
        <v>2346</v>
      </c>
      <c r="AD301" s="14">
        <v>217.85714285714286</v>
      </c>
      <c r="AE301" s="14">
        <v>245.83333333333334</v>
      </c>
      <c r="AF301" s="5">
        <v>0</v>
      </c>
      <c r="AG301" s="6">
        <v>6425</v>
      </c>
      <c r="AH301" s="4">
        <v>0</v>
      </c>
      <c r="AI301" s="23">
        <v>6425</v>
      </c>
      <c r="AJ301" s="4">
        <v>0</v>
      </c>
      <c r="AK301" s="4">
        <v>5000</v>
      </c>
      <c r="AL301" s="24">
        <v>5000</v>
      </c>
      <c r="AM301" s="7">
        <v>29.491803278688526</v>
      </c>
      <c r="AN301" s="7">
        <v>0</v>
      </c>
      <c r="AO301" s="8">
        <v>0</v>
      </c>
      <c r="AP301" s="9">
        <v>22.950819672131146</v>
      </c>
      <c r="AQ301" s="25">
        <v>52.442622950819668</v>
      </c>
      <c r="AR301" s="18">
        <v>26.135593220338983</v>
      </c>
      <c r="AS301" s="7">
        <v>0</v>
      </c>
      <c r="AT301" s="8">
        <v>0</v>
      </c>
      <c r="AU301" s="9">
        <v>20.338983050847457</v>
      </c>
      <c r="AV301" s="10">
        <v>46.474576271186436</v>
      </c>
      <c r="AW301" s="22">
        <f t="shared" si="4"/>
        <v>0</v>
      </c>
      <c r="AX301" s="5">
        <f>IF(OR(AND(Tabela1[[#This Row],[GRUPO | ITEM]]="PALHETAS",MID(Tabela1[[#This Row],[ITEM]],1,5)&lt;&gt;"YN-PC"),AND(Tabela1[[#This Row],[GRUPO | ITEM]]="PALHETAS",MID(Tabela1[[#This Row],[ITEM]],1,5)&lt;&gt;"YN-PF"))=TRUE,0,
IF(
ROUNDUP(
IF(
IF(D301="A",13-SUM(AM301:AP301),IF(D301="B",11-SUM(AM301:AP301),IF(D301="C",7-SUM(AM301:AP301))))
&lt;0,0,
IF(D301="A",13-SUM(AM301:AP301),IF(D301="B",11-SUM(AM301:AP301),IF(D301="C",7-SUM(AM301:AP301)))))
*AD301/C301,0)
*C301
=0,0,
ROUNDUP(
IF(
IF(D301="A",13-SUM(AM301:AP301),IF(D301="B",11-SUM(AM301:AP301),IF(D301="C",7-SUM(AM301:AP301))))
&lt;0,0,
IF(D301="A",13-SUM(AM301:AP301),IF(D301="B",11-SUM(AM301:AP301),IF(D301="C",7-SUM(AM301:AP301)))))
*AD301/C301,0)
*C301)
)</f>
        <v>0</v>
      </c>
      <c r="AY301" s="4">
        <f>IF(OR(AND(Tabela1[[#This Row],[GRUPO | ITEM]]="PALHETAS",MID(Tabela1[[#This Row],[ITEM]],1,5)&lt;&gt;"YN-PC"),AND(Tabela1[[#This Row],[GRUPO | ITEM]]="PALHETAS",MID(Tabela1[[#This Row],[ITEM]],1,5)&lt;&gt;"YN-PF"))=TRUE,0,
IF(
ROUNDUP(
IF(
IF(D301="A",13-SUM(AR301:AU301),IF(D301="B",11-SUM(AR301:AU301),IF(D301="C",7-SUM(AR301:AU301))))
&lt;0,0,
IF(D301="A",13-SUM(AR301:AU301),IF(D301="B",11-SUM(AR301:AU301),IF(D301="C",7-SUM(AR301:AU301)))))
*AE301/C301,0)
*C301
=0,0,
ROUNDUP(
IF(
IF(D301="A",13-SUM(AR301:AU301),IF(D301="B",11-SUM(AR301:AU301),IF(D301="C",7-SUM(AR301:AU301))))
&lt;0,0,
IF(D301="A",13-SUM(AR301:AU301),IF(D301="B",11-SUM(AR301:AU301),IF(D301="C",7-SUM(AR301:AU301)))))
*AE301/C301,0)
*C301)
)</f>
        <v>0</v>
      </c>
      <c r="AZ3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+IFERROR(BA301*C301,0),
IFERROR(AVERAGEIF(Tabela1[[#This Row],[COMPRA PADRÃO]:[COMPRA &gt;30%]],"&gt;"&amp;0,Tabela1[[#This Row],[COMPRA PADRÃO]:[COMPRA &gt;30%]]),
0))/Tabela1[[#This Row],[U/CX]],0)*Tabela1[[#This Row],[U/CX]]</f>
        <v>0</v>
      </c>
      <c r="BA301" s="19"/>
      <c r="BB301" s="19"/>
      <c r="BC301" s="5"/>
      <c r="BD301" s="41">
        <v>5.7547169811320753</v>
      </c>
      <c r="BE301" s="42">
        <v>863.20754716981128</v>
      </c>
      <c r="BF301" s="42">
        <v>379.81132075471697</v>
      </c>
      <c r="BG301" s="42">
        <v>11425</v>
      </c>
      <c r="BH301" s="43">
        <v>0</v>
      </c>
      <c r="BJ301" s="32"/>
      <c r="BK301" s="32"/>
    </row>
    <row r="302" spans="1:63" s="3" customFormat="1" x14ac:dyDescent="0.2">
      <c r="A302" s="4" t="s">
        <v>291</v>
      </c>
      <c r="B302" s="4" t="s">
        <v>296</v>
      </c>
      <c r="C302" s="4">
        <v>500</v>
      </c>
      <c r="D302" s="4" t="s">
        <v>83</v>
      </c>
      <c r="E302" s="5"/>
      <c r="F302" s="4"/>
      <c r="G302" s="4"/>
      <c r="H302" s="4"/>
      <c r="I302" s="4">
        <v>450</v>
      </c>
      <c r="J302" s="4">
        <v>725</v>
      </c>
      <c r="K302" s="4"/>
      <c r="L302" s="4">
        <v>475</v>
      </c>
      <c r="M302" s="4"/>
      <c r="N302" s="4"/>
      <c r="O302" s="4">
        <v>125</v>
      </c>
      <c r="P302" s="4">
        <v>700</v>
      </c>
      <c r="Q302" s="13">
        <v>0</v>
      </c>
      <c r="R302" s="16">
        <v>0</v>
      </c>
      <c r="S302" s="16">
        <v>0</v>
      </c>
      <c r="T302" s="16">
        <v>0</v>
      </c>
      <c r="U302" s="16">
        <v>0.90909090909090906</v>
      </c>
      <c r="V302" s="16">
        <v>1.4646464646464648</v>
      </c>
      <c r="W302" s="16">
        <v>0</v>
      </c>
      <c r="X302" s="16">
        <v>0.95959595959595956</v>
      </c>
      <c r="Y302" s="16">
        <v>0</v>
      </c>
      <c r="Z302" s="16">
        <v>0</v>
      </c>
      <c r="AA302" s="16">
        <v>0.25252525252525254</v>
      </c>
      <c r="AB302" s="17">
        <v>1.4141414141414141</v>
      </c>
      <c r="AC302" s="15">
        <v>4038.75</v>
      </c>
      <c r="AD302" s="14">
        <v>495</v>
      </c>
      <c r="AE302" s="14">
        <v>587.5</v>
      </c>
      <c r="AF302" s="5">
        <v>0</v>
      </c>
      <c r="AG302" s="6">
        <v>5500</v>
      </c>
      <c r="AH302" s="4">
        <v>0</v>
      </c>
      <c r="AI302" s="23">
        <v>5500</v>
      </c>
      <c r="AJ302" s="4">
        <v>5000</v>
      </c>
      <c r="AK302" s="4">
        <v>5000</v>
      </c>
      <c r="AL302" s="24">
        <v>10000</v>
      </c>
      <c r="AM302" s="7">
        <v>11.111111111111111</v>
      </c>
      <c r="AN302" s="7">
        <v>0</v>
      </c>
      <c r="AO302" s="8">
        <v>10.1010101010101</v>
      </c>
      <c r="AP302" s="9">
        <v>10.1010101010101</v>
      </c>
      <c r="AQ302" s="25">
        <v>31.313131313131311</v>
      </c>
      <c r="AR302" s="18">
        <v>9.3617021276595747</v>
      </c>
      <c r="AS302" s="7">
        <v>0</v>
      </c>
      <c r="AT302" s="8">
        <v>8.5106382978723403</v>
      </c>
      <c r="AU302" s="9">
        <v>8.5106382978723403</v>
      </c>
      <c r="AV302" s="10">
        <v>26.382978723404257</v>
      </c>
      <c r="AW302" s="22">
        <f t="shared" si="4"/>
        <v>0</v>
      </c>
      <c r="AX302" s="5">
        <f>IF(OR(AND(Tabela1[[#This Row],[GRUPO | ITEM]]="PALHETAS",MID(Tabela1[[#This Row],[ITEM]],1,5)&lt;&gt;"YN-PC"),AND(Tabela1[[#This Row],[GRUPO | ITEM]]="PALHETAS",MID(Tabela1[[#This Row],[ITEM]],1,5)&lt;&gt;"YN-PF"))=TRUE,0,
IF(
ROUNDUP(
IF(
IF(D302="A",13-SUM(AM302:AP302),IF(D302="B",11-SUM(AM302:AP302),IF(D302="C",7-SUM(AM302:AP302))))
&lt;0,0,
IF(D302="A",13-SUM(AM302:AP302),IF(D302="B",11-SUM(AM302:AP302),IF(D302="C",7-SUM(AM302:AP302)))))
*AD302/C302,0)
*C302
=0,0,
ROUNDUP(
IF(
IF(D302="A",13-SUM(AM302:AP302),IF(D302="B",11-SUM(AM302:AP302),IF(D302="C",7-SUM(AM302:AP302))))
&lt;0,0,
IF(D302="A",13-SUM(AM302:AP302),IF(D302="B",11-SUM(AM302:AP302),IF(D302="C",7-SUM(AM302:AP302)))))
*AD302/C302,0)
*C302)
)</f>
        <v>0</v>
      </c>
      <c r="AY302" s="4">
        <f>IF(OR(AND(Tabela1[[#This Row],[GRUPO | ITEM]]="PALHETAS",MID(Tabela1[[#This Row],[ITEM]],1,5)&lt;&gt;"YN-PC"),AND(Tabela1[[#This Row],[GRUPO | ITEM]]="PALHETAS",MID(Tabela1[[#This Row],[ITEM]],1,5)&lt;&gt;"YN-PF"))=TRUE,0,
IF(
ROUNDUP(
IF(
IF(D302="A",13-SUM(AR302:AU302),IF(D302="B",11-SUM(AR302:AU302),IF(D302="C",7-SUM(AR302:AU302))))
&lt;0,0,
IF(D302="A",13-SUM(AR302:AU302),IF(D302="B",11-SUM(AR302:AU302),IF(D302="C",7-SUM(AR302:AU302)))))
*AE302/C302,0)
*C302
=0,0,
ROUNDUP(
IF(
IF(D302="A",13-SUM(AR302:AU302),IF(D302="B",11-SUM(AR302:AU302),IF(D302="C",7-SUM(AR302:AU302))))
&lt;0,0,
IF(D302="A",13-SUM(AR302:AU302),IF(D302="B",11-SUM(AR302:AU302),IF(D302="C",7-SUM(AR302:AU302)))))
*AE302/C302,0)
*C302)
)</f>
        <v>0</v>
      </c>
      <c r="AZ3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+IFERROR(BA302*C302,0),
IFERROR(AVERAGEIF(Tabela1[[#This Row],[COMPRA PADRÃO]:[COMPRA &gt;30%]],"&gt;"&amp;0,Tabela1[[#This Row],[COMPRA PADRÃO]:[COMPRA &gt;30%]]),
0))/Tabela1[[#This Row],[U/CX]],0)*Tabela1[[#This Row],[U/CX]]</f>
        <v>0</v>
      </c>
      <c r="BA302" s="19"/>
      <c r="BB302" s="19"/>
      <c r="BC302" s="5"/>
      <c r="BD302" s="41">
        <v>9.3396226415094343</v>
      </c>
      <c r="BE302" s="42">
        <v>1400.9433962264152</v>
      </c>
      <c r="BF302" s="42">
        <v>616.41509433962267</v>
      </c>
      <c r="BG302" s="42">
        <v>15500</v>
      </c>
      <c r="BH302" s="43">
        <v>0</v>
      </c>
      <c r="BJ302" s="32"/>
      <c r="BK302" s="32"/>
    </row>
    <row r="303" spans="1:63" s="3" customFormat="1" x14ac:dyDescent="0.2">
      <c r="A303" s="4" t="s">
        <v>291</v>
      </c>
      <c r="B303" s="4" t="s">
        <v>297</v>
      </c>
      <c r="C303" s="4">
        <v>500</v>
      </c>
      <c r="D303" s="4" t="s">
        <v>83</v>
      </c>
      <c r="E303" s="5"/>
      <c r="F303" s="4"/>
      <c r="G303" s="4"/>
      <c r="H303" s="4"/>
      <c r="I303" s="4">
        <v>550</v>
      </c>
      <c r="J303" s="4">
        <v>925</v>
      </c>
      <c r="K303" s="4">
        <v>500</v>
      </c>
      <c r="L303" s="4">
        <v>475</v>
      </c>
      <c r="M303" s="4"/>
      <c r="N303" s="4"/>
      <c r="O303" s="4">
        <v>125</v>
      </c>
      <c r="P303" s="4">
        <v>675</v>
      </c>
      <c r="Q303" s="13">
        <v>0</v>
      </c>
      <c r="R303" s="16">
        <v>0</v>
      </c>
      <c r="S303" s="16">
        <v>0</v>
      </c>
      <c r="T303" s="16">
        <v>0</v>
      </c>
      <c r="U303" s="16">
        <v>1.0153846153846156</v>
      </c>
      <c r="V303" s="16">
        <v>1.7076923076923078</v>
      </c>
      <c r="W303" s="16">
        <v>0.92307692307692313</v>
      </c>
      <c r="X303" s="16">
        <v>0.87692307692307703</v>
      </c>
      <c r="Y303" s="16">
        <v>0</v>
      </c>
      <c r="Z303" s="16">
        <v>0</v>
      </c>
      <c r="AA303" s="16">
        <v>0.23076923076923078</v>
      </c>
      <c r="AB303" s="17">
        <v>1.2461538461538462</v>
      </c>
      <c r="AC303" s="15">
        <v>5517</v>
      </c>
      <c r="AD303" s="14">
        <v>541.66666666666663</v>
      </c>
      <c r="AE303" s="14">
        <v>625</v>
      </c>
      <c r="AF303" s="5">
        <v>0</v>
      </c>
      <c r="AG303" s="6">
        <v>7250</v>
      </c>
      <c r="AH303" s="4">
        <v>0</v>
      </c>
      <c r="AI303" s="23">
        <v>7250</v>
      </c>
      <c r="AJ303" s="4">
        <v>0</v>
      </c>
      <c r="AK303" s="4">
        <v>5000</v>
      </c>
      <c r="AL303" s="24">
        <v>5000</v>
      </c>
      <c r="AM303" s="7">
        <v>13.384615384615385</v>
      </c>
      <c r="AN303" s="7">
        <v>0</v>
      </c>
      <c r="AO303" s="8">
        <v>0</v>
      </c>
      <c r="AP303" s="9">
        <v>9.2307692307692317</v>
      </c>
      <c r="AQ303" s="25">
        <v>22.615384615384617</v>
      </c>
      <c r="AR303" s="18">
        <v>11.6</v>
      </c>
      <c r="AS303" s="7">
        <v>0</v>
      </c>
      <c r="AT303" s="8">
        <v>0</v>
      </c>
      <c r="AU303" s="9">
        <v>8</v>
      </c>
      <c r="AV303" s="10">
        <v>19.600000000000001</v>
      </c>
      <c r="AW303" s="22">
        <f t="shared" si="4"/>
        <v>0</v>
      </c>
      <c r="AX303" s="5">
        <f>IF(OR(AND(Tabela1[[#This Row],[GRUPO | ITEM]]="PALHETAS",MID(Tabela1[[#This Row],[ITEM]],1,5)&lt;&gt;"YN-PC"),AND(Tabela1[[#This Row],[GRUPO | ITEM]]="PALHETAS",MID(Tabela1[[#This Row],[ITEM]],1,5)&lt;&gt;"YN-PF"))=TRUE,0,
IF(
ROUNDUP(
IF(
IF(D303="A",13-SUM(AM303:AP303),IF(D303="B",11-SUM(AM303:AP303),IF(D303="C",7-SUM(AM303:AP303))))
&lt;0,0,
IF(D303="A",13-SUM(AM303:AP303),IF(D303="B",11-SUM(AM303:AP303),IF(D303="C",7-SUM(AM303:AP303)))))
*AD303/C303,0)
*C303
=0,0,
ROUNDUP(
IF(
IF(D303="A",13-SUM(AM303:AP303),IF(D303="B",11-SUM(AM303:AP303),IF(D303="C",7-SUM(AM303:AP303))))
&lt;0,0,
IF(D303="A",13-SUM(AM303:AP303),IF(D303="B",11-SUM(AM303:AP303),IF(D303="C",7-SUM(AM303:AP303)))))
*AD303/C303,0)
*C303)
)</f>
        <v>0</v>
      </c>
      <c r="AY303" s="4">
        <f>IF(OR(AND(Tabela1[[#This Row],[GRUPO | ITEM]]="PALHETAS",MID(Tabela1[[#This Row],[ITEM]],1,5)&lt;&gt;"YN-PC"),AND(Tabela1[[#This Row],[GRUPO | ITEM]]="PALHETAS",MID(Tabela1[[#This Row],[ITEM]],1,5)&lt;&gt;"YN-PF"))=TRUE,0,
IF(
ROUNDUP(
IF(
IF(D303="A",13-SUM(AR303:AU303),IF(D303="B",11-SUM(AR303:AU303),IF(D303="C",7-SUM(AR303:AU303))))
&lt;0,0,
IF(D303="A",13-SUM(AR303:AU303),IF(D303="B",11-SUM(AR303:AU303),IF(D303="C",7-SUM(AR303:AU303)))))
*AE303/C303,0)
*C303
=0,0,
ROUNDUP(
IF(
IF(D303="A",13-SUM(AR303:AU303),IF(D303="B",11-SUM(AR303:AU303),IF(D303="C",7-SUM(AR303:AU303))))
&lt;0,0,
IF(D303="A",13-SUM(AR303:AU303),IF(D303="B",11-SUM(AR303:AU303),IF(D303="C",7-SUM(AR303:AU303)))))
*AE303/C303,0)
*C303)
)</f>
        <v>0</v>
      </c>
      <c r="AZ3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+IFERROR(BA303*C303,0),
IFERROR(AVERAGEIF(Tabela1[[#This Row],[COMPRA PADRÃO]:[COMPRA &gt;30%]],"&gt;"&amp;0,Tabela1[[#This Row],[COMPRA PADRÃO]:[COMPRA &gt;30%]]),
0))/Tabela1[[#This Row],[U/CX]],0)*Tabela1[[#This Row],[U/CX]]</f>
        <v>0</v>
      </c>
      <c r="BA303" s="19"/>
      <c r="BB303" s="19"/>
      <c r="BC303" s="5"/>
      <c r="BD303" s="41">
        <v>12.264150943396226</v>
      </c>
      <c r="BE303" s="42">
        <v>1839.6226415094338</v>
      </c>
      <c r="BF303" s="42">
        <v>809.43396226415086</v>
      </c>
      <c r="BG303" s="42">
        <v>12250</v>
      </c>
      <c r="BH303" s="43">
        <v>0</v>
      </c>
      <c r="BJ303" s="32"/>
      <c r="BK303" s="32"/>
    </row>
    <row r="304" spans="1:63" s="3" customFormat="1" x14ac:dyDescent="0.2">
      <c r="A304" s="4" t="s">
        <v>291</v>
      </c>
      <c r="B304" s="4" t="s">
        <v>298</v>
      </c>
      <c r="C304" s="4">
        <v>500</v>
      </c>
      <c r="D304" s="4" t="s">
        <v>83</v>
      </c>
      <c r="E304" s="5"/>
      <c r="F304" s="4"/>
      <c r="G304" s="4"/>
      <c r="H304" s="4"/>
      <c r="I304" s="4">
        <v>350</v>
      </c>
      <c r="J304" s="4">
        <v>675</v>
      </c>
      <c r="K304" s="4">
        <v>500</v>
      </c>
      <c r="L304" s="4">
        <v>150</v>
      </c>
      <c r="M304" s="4"/>
      <c r="N304" s="4"/>
      <c r="O304" s="4">
        <v>75</v>
      </c>
      <c r="P304" s="4">
        <v>350</v>
      </c>
      <c r="Q304" s="13">
        <v>0</v>
      </c>
      <c r="R304" s="16">
        <v>0</v>
      </c>
      <c r="S304" s="16">
        <v>0</v>
      </c>
      <c r="T304" s="16">
        <v>0</v>
      </c>
      <c r="U304" s="16">
        <v>1</v>
      </c>
      <c r="V304" s="16">
        <v>1.9285714285714286</v>
      </c>
      <c r="W304" s="16">
        <v>1.4285714285714286</v>
      </c>
      <c r="X304" s="16">
        <v>0.42857142857142855</v>
      </c>
      <c r="Y304" s="16">
        <v>0</v>
      </c>
      <c r="Z304" s="16">
        <v>0</v>
      </c>
      <c r="AA304" s="16">
        <v>0.21428571428571427</v>
      </c>
      <c r="AB304" s="17">
        <v>1</v>
      </c>
      <c r="AC304" s="15">
        <v>3615</v>
      </c>
      <c r="AD304" s="14">
        <v>350</v>
      </c>
      <c r="AE304" s="14">
        <v>405</v>
      </c>
      <c r="AF304" s="5">
        <v>0</v>
      </c>
      <c r="AG304" s="6">
        <v>5850</v>
      </c>
      <c r="AH304" s="4">
        <v>0</v>
      </c>
      <c r="AI304" s="23">
        <v>5850</v>
      </c>
      <c r="AJ304" s="4">
        <v>0</v>
      </c>
      <c r="AK304" s="4">
        <v>5000</v>
      </c>
      <c r="AL304" s="24">
        <v>5000</v>
      </c>
      <c r="AM304" s="7">
        <v>16.714285714285715</v>
      </c>
      <c r="AN304" s="7">
        <v>0</v>
      </c>
      <c r="AO304" s="8">
        <v>0</v>
      </c>
      <c r="AP304" s="9">
        <v>14.285714285714286</v>
      </c>
      <c r="AQ304" s="25">
        <v>31</v>
      </c>
      <c r="AR304" s="18">
        <v>14.444444444444445</v>
      </c>
      <c r="AS304" s="7">
        <v>0</v>
      </c>
      <c r="AT304" s="8">
        <v>0</v>
      </c>
      <c r="AU304" s="9">
        <v>12.345679012345679</v>
      </c>
      <c r="AV304" s="10">
        <v>26.790123456790123</v>
      </c>
      <c r="AW304" s="22">
        <f t="shared" si="4"/>
        <v>0</v>
      </c>
      <c r="AX304" s="5">
        <f>IF(OR(AND(Tabela1[[#This Row],[GRUPO | ITEM]]="PALHETAS",MID(Tabela1[[#This Row],[ITEM]],1,5)&lt;&gt;"YN-PC"),AND(Tabela1[[#This Row],[GRUPO | ITEM]]="PALHETAS",MID(Tabela1[[#This Row],[ITEM]],1,5)&lt;&gt;"YN-PF"))=TRUE,0,
IF(
ROUNDUP(
IF(
IF(D304="A",13-SUM(AM304:AP304),IF(D304="B",11-SUM(AM304:AP304),IF(D304="C",7-SUM(AM304:AP304))))
&lt;0,0,
IF(D304="A",13-SUM(AM304:AP304),IF(D304="B",11-SUM(AM304:AP304),IF(D304="C",7-SUM(AM304:AP304)))))
*AD304/C304,0)
*C304
=0,0,
ROUNDUP(
IF(
IF(D304="A",13-SUM(AM304:AP304),IF(D304="B",11-SUM(AM304:AP304),IF(D304="C",7-SUM(AM304:AP304))))
&lt;0,0,
IF(D304="A",13-SUM(AM304:AP304),IF(D304="B",11-SUM(AM304:AP304),IF(D304="C",7-SUM(AM304:AP304)))))
*AD304/C304,0)
*C304)
)</f>
        <v>0</v>
      </c>
      <c r="AY304" s="4">
        <f>IF(OR(AND(Tabela1[[#This Row],[GRUPO | ITEM]]="PALHETAS",MID(Tabela1[[#This Row],[ITEM]],1,5)&lt;&gt;"YN-PC"),AND(Tabela1[[#This Row],[GRUPO | ITEM]]="PALHETAS",MID(Tabela1[[#This Row],[ITEM]],1,5)&lt;&gt;"YN-PF"))=TRUE,0,
IF(
ROUNDUP(
IF(
IF(D304="A",13-SUM(AR304:AU304),IF(D304="B",11-SUM(AR304:AU304),IF(D304="C",7-SUM(AR304:AU304))))
&lt;0,0,
IF(D304="A",13-SUM(AR304:AU304),IF(D304="B",11-SUM(AR304:AU304),IF(D304="C",7-SUM(AR304:AU304)))))
*AE304/C304,0)
*C304
=0,0,
ROUNDUP(
IF(
IF(D304="A",13-SUM(AR304:AU304),IF(D304="B",11-SUM(AR304:AU304),IF(D304="C",7-SUM(AR304:AU304))))
&lt;0,0,
IF(D304="A",13-SUM(AR304:AU304),IF(D304="B",11-SUM(AR304:AU304),IF(D304="C",7-SUM(AR304:AU304)))))
*AE304/C304,0)
*C304)
)</f>
        <v>0</v>
      </c>
      <c r="AZ3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+IFERROR(BA304*C304,0),
IFERROR(AVERAGEIF(Tabela1[[#This Row],[COMPRA PADRÃO]:[COMPRA &gt;30%]],"&gt;"&amp;0,Tabela1[[#This Row],[COMPRA PADRÃO]:[COMPRA &gt;30%]]),
0))/Tabela1[[#This Row],[U/CX]],0)*Tabela1[[#This Row],[U/CX]]</f>
        <v>0</v>
      </c>
      <c r="BA304" s="33"/>
      <c r="BB304" s="33"/>
      <c r="BC304" s="44"/>
      <c r="BD304" s="41">
        <v>7.9245283018867925</v>
      </c>
      <c r="BE304" s="42">
        <v>1188.6792452830189</v>
      </c>
      <c r="BF304" s="42">
        <v>523.01886792452831</v>
      </c>
      <c r="BG304" s="42">
        <v>10850</v>
      </c>
      <c r="BH304" s="43">
        <v>0</v>
      </c>
      <c r="BJ304" s="32"/>
      <c r="BK304" s="32"/>
    </row>
    <row r="305" spans="1:63" s="3" customFormat="1" x14ac:dyDescent="0.2">
      <c r="A305" s="4" t="s">
        <v>291</v>
      </c>
      <c r="B305" s="4" t="s">
        <v>299</v>
      </c>
      <c r="C305" s="4">
        <v>250</v>
      </c>
      <c r="D305" s="4" t="s">
        <v>83</v>
      </c>
      <c r="E305" s="5"/>
      <c r="F305" s="4"/>
      <c r="G305" s="4"/>
      <c r="H305" s="4"/>
      <c r="I305" s="4">
        <v>450</v>
      </c>
      <c r="J305" s="4">
        <v>725</v>
      </c>
      <c r="K305" s="4">
        <v>275</v>
      </c>
      <c r="L305" s="4">
        <v>400</v>
      </c>
      <c r="M305" s="4">
        <v>200</v>
      </c>
      <c r="N305" s="4"/>
      <c r="O305" s="4">
        <v>150</v>
      </c>
      <c r="P305" s="4">
        <v>850</v>
      </c>
      <c r="Q305" s="13">
        <v>0</v>
      </c>
      <c r="R305" s="16">
        <v>0</v>
      </c>
      <c r="S305" s="16">
        <v>0</v>
      </c>
      <c r="T305" s="16">
        <v>0</v>
      </c>
      <c r="U305" s="16">
        <v>1.0327868852459017</v>
      </c>
      <c r="V305" s="16">
        <v>1.6639344262295082</v>
      </c>
      <c r="W305" s="16">
        <v>0.63114754098360659</v>
      </c>
      <c r="X305" s="16">
        <v>0.91803278688524592</v>
      </c>
      <c r="Y305" s="16">
        <v>0.45901639344262296</v>
      </c>
      <c r="Z305" s="16">
        <v>0</v>
      </c>
      <c r="AA305" s="16">
        <v>0.34426229508196721</v>
      </c>
      <c r="AB305" s="17">
        <v>1.9508196721311475</v>
      </c>
      <c r="AC305" s="15">
        <v>5424.25</v>
      </c>
      <c r="AD305" s="14">
        <v>435.71428571428572</v>
      </c>
      <c r="AE305" s="14">
        <v>435.71428571428572</v>
      </c>
      <c r="AF305" s="5">
        <v>0</v>
      </c>
      <c r="AG305" s="6">
        <v>5200</v>
      </c>
      <c r="AH305" s="4">
        <v>0</v>
      </c>
      <c r="AI305" s="23">
        <v>5200</v>
      </c>
      <c r="AJ305" s="4">
        <v>0</v>
      </c>
      <c r="AK305" s="4">
        <v>2500</v>
      </c>
      <c r="AL305" s="24">
        <v>2500</v>
      </c>
      <c r="AM305" s="7">
        <v>11.934426229508196</v>
      </c>
      <c r="AN305" s="7">
        <v>0</v>
      </c>
      <c r="AO305" s="8">
        <v>0</v>
      </c>
      <c r="AP305" s="9">
        <v>5.7377049180327866</v>
      </c>
      <c r="AQ305" s="25">
        <v>17.672131147540981</v>
      </c>
      <c r="AR305" s="18">
        <v>11.934426229508196</v>
      </c>
      <c r="AS305" s="7">
        <v>0</v>
      </c>
      <c r="AT305" s="8">
        <v>0</v>
      </c>
      <c r="AU305" s="9">
        <v>5.7377049180327866</v>
      </c>
      <c r="AV305" s="10">
        <v>17.672131147540981</v>
      </c>
      <c r="AW305" s="22">
        <f t="shared" si="4"/>
        <v>0</v>
      </c>
      <c r="AX305" s="5">
        <f>IF(OR(AND(Tabela1[[#This Row],[GRUPO | ITEM]]="PALHETAS",MID(Tabela1[[#This Row],[ITEM]],1,5)&lt;&gt;"YN-PC"),AND(Tabela1[[#This Row],[GRUPO | ITEM]]="PALHETAS",MID(Tabela1[[#This Row],[ITEM]],1,5)&lt;&gt;"YN-PF"))=TRUE,0,
IF(
ROUNDUP(
IF(
IF(D305="A",13-SUM(AM305:AP305),IF(D305="B",11-SUM(AM305:AP305),IF(D305="C",7-SUM(AM305:AP305))))
&lt;0,0,
IF(D305="A",13-SUM(AM305:AP305),IF(D305="B",11-SUM(AM305:AP305),IF(D305="C",7-SUM(AM305:AP305)))))
*AD305/C305,0)
*C305
=0,0,
ROUNDUP(
IF(
IF(D305="A",13-SUM(AM305:AP305),IF(D305="B",11-SUM(AM305:AP305),IF(D305="C",7-SUM(AM305:AP305))))
&lt;0,0,
IF(D305="A",13-SUM(AM305:AP305),IF(D305="B",11-SUM(AM305:AP305),IF(D305="C",7-SUM(AM305:AP305)))))
*AD305/C305,0)
*C305)
)</f>
        <v>0</v>
      </c>
      <c r="AY305" s="4">
        <f>IF(OR(AND(Tabela1[[#This Row],[GRUPO | ITEM]]="PALHETAS",MID(Tabela1[[#This Row],[ITEM]],1,5)&lt;&gt;"YN-PC"),AND(Tabela1[[#This Row],[GRUPO | ITEM]]="PALHETAS",MID(Tabela1[[#This Row],[ITEM]],1,5)&lt;&gt;"YN-PF"))=TRUE,0,
IF(
ROUNDUP(
IF(
IF(D305="A",13-SUM(AR305:AU305),IF(D305="B",11-SUM(AR305:AU305),IF(D305="C",7-SUM(AR305:AU305))))
&lt;0,0,
IF(D305="A",13-SUM(AR305:AU305),IF(D305="B",11-SUM(AR305:AU305),IF(D305="C",7-SUM(AR305:AU305)))))
*AE305/C305,0)
*C305
=0,0,
ROUNDUP(
IF(
IF(D305="A",13-SUM(AR305:AU305),IF(D305="B",11-SUM(AR305:AU305),IF(D305="C",7-SUM(AR305:AU305))))
&lt;0,0,
IF(D305="A",13-SUM(AR305:AU305),IF(D305="B",11-SUM(AR305:AU305),IF(D305="C",7-SUM(AR305:AU305)))))
*AE305/C305,0)
*C305)
)</f>
        <v>0</v>
      </c>
      <c r="AZ3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+IFERROR(BA305*C305,0),
IFERROR(AVERAGEIF(Tabela1[[#This Row],[COMPRA PADRÃO]:[COMPRA &gt;30%]],"&gt;"&amp;0,Tabela1[[#This Row],[COMPRA PADRÃO]:[COMPRA &gt;30%]]),
0))/Tabela1[[#This Row],[U/CX]],0)*Tabela1[[#This Row],[U/CX]]</f>
        <v>0</v>
      </c>
      <c r="BA305" s="19"/>
      <c r="BB305" s="19"/>
      <c r="BC305" s="5"/>
      <c r="BD305" s="41">
        <v>11.509433962264151</v>
      </c>
      <c r="BE305" s="42">
        <v>1726.4150943396226</v>
      </c>
      <c r="BF305" s="42">
        <v>759.62264150943395</v>
      </c>
      <c r="BG305" s="42">
        <v>7700</v>
      </c>
      <c r="BH305" s="43">
        <v>0</v>
      </c>
      <c r="BJ305" s="32"/>
      <c r="BK305" s="32"/>
    </row>
    <row r="306" spans="1:63" s="3" customFormat="1" x14ac:dyDescent="0.2">
      <c r="A306" s="4" t="s">
        <v>291</v>
      </c>
      <c r="B306" s="4" t="s">
        <v>300</v>
      </c>
      <c r="C306" s="4">
        <v>250</v>
      </c>
      <c r="D306" s="4" t="s">
        <v>83</v>
      </c>
      <c r="E306" s="5"/>
      <c r="F306" s="4"/>
      <c r="G306" s="4"/>
      <c r="H306" s="4"/>
      <c r="I306" s="4">
        <v>550</v>
      </c>
      <c r="J306" s="4">
        <v>475</v>
      </c>
      <c r="K306" s="4">
        <v>275</v>
      </c>
      <c r="L306" s="4">
        <v>400</v>
      </c>
      <c r="M306" s="4"/>
      <c r="N306" s="4">
        <v>500</v>
      </c>
      <c r="O306" s="4">
        <v>75</v>
      </c>
      <c r="P306" s="4">
        <v>125</v>
      </c>
      <c r="Q306" s="13">
        <v>0</v>
      </c>
      <c r="R306" s="16">
        <v>0</v>
      </c>
      <c r="S306" s="16">
        <v>0</v>
      </c>
      <c r="T306" s="16">
        <v>0</v>
      </c>
      <c r="U306" s="16">
        <v>1.6041666666666667</v>
      </c>
      <c r="V306" s="16">
        <v>1.3854166666666667</v>
      </c>
      <c r="W306" s="16">
        <v>0.80208333333333337</v>
      </c>
      <c r="X306" s="16">
        <v>1.1666666666666667</v>
      </c>
      <c r="Y306" s="16">
        <v>0</v>
      </c>
      <c r="Z306" s="16">
        <v>1.4583333333333335</v>
      </c>
      <c r="AA306" s="16">
        <v>0.21875000000000003</v>
      </c>
      <c r="AB306" s="17">
        <v>0.36458333333333337</v>
      </c>
      <c r="AC306" s="15">
        <v>4575.25</v>
      </c>
      <c r="AD306" s="14">
        <v>342.85714285714283</v>
      </c>
      <c r="AE306" s="14">
        <v>387.5</v>
      </c>
      <c r="AF306" s="5">
        <v>0</v>
      </c>
      <c r="AG306" s="6">
        <v>5600</v>
      </c>
      <c r="AH306" s="4">
        <v>0</v>
      </c>
      <c r="AI306" s="23">
        <v>5600</v>
      </c>
      <c r="AJ306" s="4">
        <v>0</v>
      </c>
      <c r="AK306" s="4">
        <v>2500</v>
      </c>
      <c r="AL306" s="24">
        <v>2500</v>
      </c>
      <c r="AM306" s="7">
        <v>16.333333333333336</v>
      </c>
      <c r="AN306" s="7">
        <v>0</v>
      </c>
      <c r="AO306" s="8">
        <v>0</v>
      </c>
      <c r="AP306" s="9">
        <v>7.291666666666667</v>
      </c>
      <c r="AQ306" s="25">
        <v>23.625000000000004</v>
      </c>
      <c r="AR306" s="18">
        <v>14.451612903225806</v>
      </c>
      <c r="AS306" s="7">
        <v>0</v>
      </c>
      <c r="AT306" s="8">
        <v>0</v>
      </c>
      <c r="AU306" s="9">
        <v>6.4516129032258061</v>
      </c>
      <c r="AV306" s="10">
        <v>20.903225806451612</v>
      </c>
      <c r="AW306" s="22">
        <f t="shared" si="4"/>
        <v>0</v>
      </c>
      <c r="AX306" s="5">
        <f>IF(OR(AND(Tabela1[[#This Row],[GRUPO | ITEM]]="PALHETAS",MID(Tabela1[[#This Row],[ITEM]],1,5)&lt;&gt;"YN-PC"),AND(Tabela1[[#This Row],[GRUPO | ITEM]]="PALHETAS",MID(Tabela1[[#This Row],[ITEM]],1,5)&lt;&gt;"YN-PF"))=TRUE,0,
IF(
ROUNDUP(
IF(
IF(D306="A",13-SUM(AM306:AP306),IF(D306="B",11-SUM(AM306:AP306),IF(D306="C",7-SUM(AM306:AP306))))
&lt;0,0,
IF(D306="A",13-SUM(AM306:AP306),IF(D306="B",11-SUM(AM306:AP306),IF(D306="C",7-SUM(AM306:AP306)))))
*AD306/C306,0)
*C306
=0,0,
ROUNDUP(
IF(
IF(D306="A",13-SUM(AM306:AP306),IF(D306="B",11-SUM(AM306:AP306),IF(D306="C",7-SUM(AM306:AP306))))
&lt;0,0,
IF(D306="A",13-SUM(AM306:AP306),IF(D306="B",11-SUM(AM306:AP306),IF(D306="C",7-SUM(AM306:AP306)))))
*AD306/C306,0)
*C306)
)</f>
        <v>0</v>
      </c>
      <c r="AY306" s="4">
        <f>IF(OR(AND(Tabela1[[#This Row],[GRUPO | ITEM]]="PALHETAS",MID(Tabela1[[#This Row],[ITEM]],1,5)&lt;&gt;"YN-PC"),AND(Tabela1[[#This Row],[GRUPO | ITEM]]="PALHETAS",MID(Tabela1[[#This Row],[ITEM]],1,5)&lt;&gt;"YN-PF"))=TRUE,0,
IF(
ROUNDUP(
IF(
IF(D306="A",13-SUM(AR306:AU306),IF(D306="B",11-SUM(AR306:AU306),IF(D306="C",7-SUM(AR306:AU306))))
&lt;0,0,
IF(D306="A",13-SUM(AR306:AU306),IF(D306="B",11-SUM(AR306:AU306),IF(D306="C",7-SUM(AR306:AU306)))))
*AE306/C306,0)
*C306
=0,0,
ROUNDUP(
IF(
IF(D306="A",13-SUM(AR306:AU306),IF(D306="B",11-SUM(AR306:AU306),IF(D306="C",7-SUM(AR306:AU306))))
&lt;0,0,
IF(D306="A",13-SUM(AR306:AU306),IF(D306="B",11-SUM(AR306:AU306),IF(D306="C",7-SUM(AR306:AU306)))))
*AE306/C306,0)
*C306)
)</f>
        <v>0</v>
      </c>
      <c r="AZ3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+IFERROR(BA306*C306,0),
IFERROR(AVERAGEIF(Tabela1[[#This Row],[COMPRA PADRÃO]:[COMPRA &gt;30%]],"&gt;"&amp;0,Tabela1[[#This Row],[COMPRA PADRÃO]:[COMPRA &gt;30%]]),
0))/Tabela1[[#This Row],[U/CX]],0)*Tabela1[[#This Row],[U/CX]]</f>
        <v>0</v>
      </c>
      <c r="BA306" s="19"/>
      <c r="BB306" s="19"/>
      <c r="BC306" s="5"/>
      <c r="BD306" s="41">
        <v>9.0566037735849054</v>
      </c>
      <c r="BE306" s="42">
        <v>1358.4905660377358</v>
      </c>
      <c r="BF306" s="42">
        <v>597.7358490566038</v>
      </c>
      <c r="BG306" s="42">
        <v>8100</v>
      </c>
      <c r="BH306" s="43">
        <v>0</v>
      </c>
      <c r="BJ306" s="32"/>
      <c r="BK306" s="32"/>
    </row>
    <row r="307" spans="1:63" s="3" customFormat="1" x14ac:dyDescent="0.2">
      <c r="A307" s="4" t="s">
        <v>291</v>
      </c>
      <c r="B307" s="4" t="s">
        <v>1230</v>
      </c>
      <c r="C307" s="4">
        <v>1000</v>
      </c>
      <c r="D307" s="4" t="s">
        <v>83</v>
      </c>
      <c r="E307" s="5"/>
      <c r="F307" s="4"/>
      <c r="G307" s="4"/>
      <c r="H307" s="4"/>
      <c r="I307" s="4">
        <v>3700</v>
      </c>
      <c r="J307" s="4">
        <v>4300</v>
      </c>
      <c r="K307" s="4"/>
      <c r="L307" s="4"/>
      <c r="M307" s="4"/>
      <c r="N307" s="4"/>
      <c r="O307" s="4"/>
      <c r="P307" s="4">
        <v>3700</v>
      </c>
      <c r="Q307" s="13">
        <v>0</v>
      </c>
      <c r="R307" s="16">
        <v>0</v>
      </c>
      <c r="S307" s="16">
        <v>0</v>
      </c>
      <c r="T307" s="16">
        <v>0</v>
      </c>
      <c r="U307" s="16">
        <v>0.94871794871794868</v>
      </c>
      <c r="V307" s="16">
        <v>1.1025641025641026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7">
        <v>0.94871794871794868</v>
      </c>
      <c r="AC307" s="15">
        <v>9399</v>
      </c>
      <c r="AD307" s="14">
        <v>3900</v>
      </c>
      <c r="AE307" s="14">
        <v>3900</v>
      </c>
      <c r="AF307" s="5">
        <v>0</v>
      </c>
      <c r="AG307" s="6">
        <v>44100</v>
      </c>
      <c r="AH307" s="4">
        <v>0</v>
      </c>
      <c r="AI307" s="23">
        <v>44100</v>
      </c>
      <c r="AJ307" s="4">
        <v>0</v>
      </c>
      <c r="AK307" s="4">
        <v>0</v>
      </c>
      <c r="AL307" s="24">
        <v>0</v>
      </c>
      <c r="AM307" s="7">
        <v>11.307692307692308</v>
      </c>
      <c r="AN307" s="7">
        <v>0</v>
      </c>
      <c r="AO307" s="8">
        <v>0</v>
      </c>
      <c r="AP307" s="9">
        <v>0</v>
      </c>
      <c r="AQ307" s="25">
        <v>11.307692307692308</v>
      </c>
      <c r="AR307" s="18">
        <v>11.307692307692308</v>
      </c>
      <c r="AS307" s="7">
        <v>0</v>
      </c>
      <c r="AT307" s="8">
        <v>0</v>
      </c>
      <c r="AU307" s="9">
        <v>0</v>
      </c>
      <c r="AV307" s="10">
        <v>11.307692307692308</v>
      </c>
      <c r="AW307" s="22">
        <f t="shared" si="4"/>
        <v>0</v>
      </c>
      <c r="AX307" s="5">
        <f>IF(OR(AND(Tabela1[[#This Row],[GRUPO | ITEM]]="PALHETAS",MID(Tabela1[[#This Row],[ITEM]],1,5)&lt;&gt;"YN-PC"),AND(Tabela1[[#This Row],[GRUPO | ITEM]]="PALHETAS",MID(Tabela1[[#This Row],[ITEM]],1,5)&lt;&gt;"YN-PF"))=TRUE,0,
IF(
ROUNDUP(
IF(
IF(D307="A",13-SUM(AM307:AP307),IF(D307="B",11-SUM(AM307:AP307),IF(D307="C",7-SUM(AM307:AP307))))
&lt;0,0,
IF(D307="A",13-SUM(AM307:AP307),IF(D307="B",11-SUM(AM307:AP307),IF(D307="C",7-SUM(AM307:AP307)))))
*AD307/C307,0)
*C307
=0,0,
ROUNDUP(
IF(
IF(D307="A",13-SUM(AM307:AP307),IF(D307="B",11-SUM(AM307:AP307),IF(D307="C",7-SUM(AM307:AP307))))
&lt;0,0,
IF(D307="A",13-SUM(AM307:AP307),IF(D307="B",11-SUM(AM307:AP307),IF(D307="C",7-SUM(AM307:AP307)))))
*AD307/C307,0)
*C307)
)</f>
        <v>0</v>
      </c>
      <c r="AY307" s="4">
        <f>IF(OR(AND(Tabela1[[#This Row],[GRUPO | ITEM]]="PALHETAS",MID(Tabela1[[#This Row],[ITEM]],1,5)&lt;&gt;"YN-PC"),AND(Tabela1[[#This Row],[GRUPO | ITEM]]="PALHETAS",MID(Tabela1[[#This Row],[ITEM]],1,5)&lt;&gt;"YN-PF"))=TRUE,0,
IF(
ROUNDUP(
IF(
IF(D307="A",13-SUM(AR307:AU307),IF(D307="B",11-SUM(AR307:AU307),IF(D307="C",7-SUM(AR307:AU307))))
&lt;0,0,
IF(D307="A",13-SUM(AR307:AU307),IF(D307="B",11-SUM(AR307:AU307),IF(D307="C",7-SUM(AR307:AU307)))))
*AE307/C307,0)
*C307
=0,0,
ROUNDUP(
IF(
IF(D307="A",13-SUM(AR307:AU307),IF(D307="B",11-SUM(AR307:AU307),IF(D307="C",7-SUM(AR307:AU307))))
&lt;0,0,
IF(D307="A",13-SUM(AR307:AU307),IF(D307="B",11-SUM(AR307:AU307),IF(D307="C",7-SUM(AR307:AU307)))))
*AE307/C307,0)
*C307)
)</f>
        <v>0</v>
      </c>
      <c r="AZ3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+IFERROR(BA307*C307,0),
IFERROR(AVERAGEIF(Tabela1[[#This Row],[COMPRA PADRÃO]:[COMPRA &gt;30%]],"&gt;"&amp;0,Tabela1[[#This Row],[COMPRA PADRÃO]:[COMPRA &gt;30%]]),
0))/Tabela1[[#This Row],[U/CX]],0)*Tabela1[[#This Row],[U/CX]]</f>
        <v>0</v>
      </c>
      <c r="BA307" s="19"/>
      <c r="BB307" s="19"/>
      <c r="BC307" s="5"/>
      <c r="BD307" s="41">
        <v>44.150943396226417</v>
      </c>
      <c r="BE307" s="42">
        <v>6622.6415094339627</v>
      </c>
      <c r="BF307" s="42">
        <v>2913.9622641509436</v>
      </c>
      <c r="BG307" s="42">
        <v>44100</v>
      </c>
      <c r="BH307" s="43">
        <v>0</v>
      </c>
      <c r="BJ307" s="32"/>
      <c r="BK307" s="32"/>
    </row>
    <row r="308" spans="1:63" s="3" customFormat="1" x14ac:dyDescent="0.2">
      <c r="A308" s="4" t="s">
        <v>291</v>
      </c>
      <c r="B308" s="4" t="s">
        <v>301</v>
      </c>
      <c r="C308" s="4">
        <v>200</v>
      </c>
      <c r="D308" s="4" t="s">
        <v>83</v>
      </c>
      <c r="E308" s="5">
        <v>200</v>
      </c>
      <c r="F308" s="4">
        <v>2900</v>
      </c>
      <c r="G308" s="4">
        <v>800</v>
      </c>
      <c r="H308" s="4">
        <v>400</v>
      </c>
      <c r="I308" s="4"/>
      <c r="J308" s="4">
        <v>600</v>
      </c>
      <c r="K308" s="4">
        <v>400</v>
      </c>
      <c r="L308" s="4">
        <v>200</v>
      </c>
      <c r="M308" s="4">
        <v>400</v>
      </c>
      <c r="N308" s="4">
        <v>600</v>
      </c>
      <c r="O308" s="4">
        <v>1000</v>
      </c>
      <c r="P308" s="4">
        <v>1000</v>
      </c>
      <c r="Q308" s="13">
        <v>0.25882352941176467</v>
      </c>
      <c r="R308" s="16">
        <v>3.7529411764705882</v>
      </c>
      <c r="S308" s="16">
        <v>1.0352941176470587</v>
      </c>
      <c r="T308" s="16">
        <v>0.51764705882352935</v>
      </c>
      <c r="U308" s="16">
        <v>0</v>
      </c>
      <c r="V308" s="16">
        <v>0.77647058823529413</v>
      </c>
      <c r="W308" s="16">
        <v>0.51764705882352935</v>
      </c>
      <c r="X308" s="16">
        <v>0.25882352941176467</v>
      </c>
      <c r="Y308" s="16">
        <v>0.51764705882352935</v>
      </c>
      <c r="Z308" s="16">
        <v>0.77647058823529413</v>
      </c>
      <c r="AA308" s="16">
        <v>1.2941176470588236</v>
      </c>
      <c r="AB308" s="17">
        <v>1.2941176470588236</v>
      </c>
      <c r="AC308" s="15">
        <v>21379</v>
      </c>
      <c r="AD308" s="14">
        <v>772.72727272727275</v>
      </c>
      <c r="AE308" s="14">
        <v>900</v>
      </c>
      <c r="AF308" s="5">
        <v>0</v>
      </c>
      <c r="AG308" s="6">
        <v>8350</v>
      </c>
      <c r="AH308" s="4">
        <v>4000</v>
      </c>
      <c r="AI308" s="23">
        <v>12350</v>
      </c>
      <c r="AJ308" s="4">
        <v>0</v>
      </c>
      <c r="AK308" s="4">
        <v>0</v>
      </c>
      <c r="AL308" s="24">
        <v>0</v>
      </c>
      <c r="AM308" s="7">
        <v>10.805882352941175</v>
      </c>
      <c r="AN308" s="7">
        <v>5.1764705882352944</v>
      </c>
      <c r="AO308" s="8">
        <v>0</v>
      </c>
      <c r="AP308" s="9">
        <v>0</v>
      </c>
      <c r="AQ308" s="25">
        <v>15.982352941176469</v>
      </c>
      <c r="AR308" s="18">
        <v>9.2777777777777786</v>
      </c>
      <c r="AS308" s="7">
        <v>4.4444444444444446</v>
      </c>
      <c r="AT308" s="8">
        <v>0</v>
      </c>
      <c r="AU308" s="9">
        <v>0</v>
      </c>
      <c r="AV308" s="10">
        <v>13.722222222222223</v>
      </c>
      <c r="AW308" s="22">
        <f t="shared" si="4"/>
        <v>0</v>
      </c>
      <c r="AX308" s="5">
        <f>IF(OR(AND(Tabela1[[#This Row],[GRUPO | ITEM]]="PALHETAS",MID(Tabela1[[#This Row],[ITEM]],1,5)&lt;&gt;"YN-PC"),AND(Tabela1[[#This Row],[GRUPO | ITEM]]="PALHETAS",MID(Tabela1[[#This Row],[ITEM]],1,5)&lt;&gt;"YN-PF"))=TRUE,0,
IF(
ROUNDUP(
IF(
IF(D308="A",13-SUM(AM308:AP308),IF(D308="B",11-SUM(AM308:AP308),IF(D308="C",7-SUM(AM308:AP308))))
&lt;0,0,
IF(D308="A",13-SUM(AM308:AP308),IF(D308="B",11-SUM(AM308:AP308),IF(D308="C",7-SUM(AM308:AP308)))))
*AD308/C308,0)
*C308
=0,0,
ROUNDUP(
IF(
IF(D308="A",13-SUM(AM308:AP308),IF(D308="B",11-SUM(AM308:AP308),IF(D308="C",7-SUM(AM308:AP308))))
&lt;0,0,
IF(D308="A",13-SUM(AM308:AP308),IF(D308="B",11-SUM(AM308:AP308),IF(D308="C",7-SUM(AM308:AP308)))))
*AD308/C308,0)
*C308)
)</f>
        <v>0</v>
      </c>
      <c r="AY308" s="4">
        <f>IF(OR(AND(Tabela1[[#This Row],[GRUPO | ITEM]]="PALHETAS",MID(Tabela1[[#This Row],[ITEM]],1,5)&lt;&gt;"YN-PC"),AND(Tabela1[[#This Row],[GRUPO | ITEM]]="PALHETAS",MID(Tabela1[[#This Row],[ITEM]],1,5)&lt;&gt;"YN-PF"))=TRUE,0,
IF(
ROUNDUP(
IF(
IF(D308="A",13-SUM(AR308:AU308),IF(D308="B",11-SUM(AR308:AU308),IF(D308="C",7-SUM(AR308:AU308))))
&lt;0,0,
IF(D308="A",13-SUM(AR308:AU308),IF(D308="B",11-SUM(AR308:AU308),IF(D308="C",7-SUM(AR308:AU308)))))
*AE308/C308,0)
*C308
=0,0,
ROUNDUP(
IF(
IF(D308="A",13-SUM(AR308:AU308),IF(D308="B",11-SUM(AR308:AU308),IF(D308="C",7-SUM(AR308:AU308))))
&lt;0,0,
IF(D308="A",13-SUM(AR308:AU308),IF(D308="B",11-SUM(AR308:AU308),IF(D308="C",7-SUM(AR308:AU308)))))
*AE308/C308,0)
*C308)
)</f>
        <v>0</v>
      </c>
      <c r="AZ3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+IFERROR(BA308*C308,0),
IFERROR(AVERAGEIF(Tabela1[[#This Row],[COMPRA PADRÃO]:[COMPRA &gt;30%]],"&gt;"&amp;0,Tabela1[[#This Row],[COMPRA PADRÃO]:[COMPRA &gt;30%]]),
0))/Tabela1[[#This Row],[U/CX]],0)*Tabela1[[#This Row],[U/CX]]</f>
        <v>0</v>
      </c>
      <c r="BA308" s="19"/>
      <c r="BB308" s="19"/>
      <c r="BC308" s="5"/>
      <c r="BD308" s="41">
        <v>32.075471698113205</v>
      </c>
      <c r="BE308" s="42">
        <v>4811.3207547169804</v>
      </c>
      <c r="BF308" s="42">
        <v>2116.9811320754716</v>
      </c>
      <c r="BG308" s="42">
        <v>12350</v>
      </c>
      <c r="BH308" s="43">
        <v>0</v>
      </c>
      <c r="BJ308" s="32"/>
      <c r="BK308" s="32"/>
    </row>
    <row r="309" spans="1:63" s="3" customFormat="1" x14ac:dyDescent="0.2">
      <c r="A309" s="4" t="s">
        <v>291</v>
      </c>
      <c r="B309" s="4" t="s">
        <v>302</v>
      </c>
      <c r="C309" s="4">
        <v>150</v>
      </c>
      <c r="D309" s="4" t="s">
        <v>17</v>
      </c>
      <c r="E309" s="5">
        <v>1800</v>
      </c>
      <c r="F309" s="4">
        <v>3200</v>
      </c>
      <c r="G309" s="4">
        <v>2100</v>
      </c>
      <c r="H309" s="4">
        <v>2010</v>
      </c>
      <c r="I309" s="4">
        <v>1050</v>
      </c>
      <c r="J309" s="4">
        <v>2250</v>
      </c>
      <c r="K309" s="4">
        <v>750</v>
      </c>
      <c r="L309" s="4">
        <v>2400</v>
      </c>
      <c r="M309" s="4">
        <v>900</v>
      </c>
      <c r="N309" s="4">
        <v>1200</v>
      </c>
      <c r="O309" s="4">
        <v>1650</v>
      </c>
      <c r="P309" s="4">
        <v>1650</v>
      </c>
      <c r="Q309" s="13">
        <v>1.0305343511450382</v>
      </c>
      <c r="R309" s="16">
        <v>1.83206106870229</v>
      </c>
      <c r="S309" s="16">
        <v>1.2022900763358777</v>
      </c>
      <c r="T309" s="16">
        <v>1.1507633587786259</v>
      </c>
      <c r="U309" s="16">
        <v>0.60114503816793885</v>
      </c>
      <c r="V309" s="16">
        <v>1.2881679389312977</v>
      </c>
      <c r="W309" s="16">
        <v>0.4293893129770992</v>
      </c>
      <c r="X309" s="16">
        <v>1.3740458015267174</v>
      </c>
      <c r="Y309" s="16">
        <v>0.51526717557251911</v>
      </c>
      <c r="Z309" s="16">
        <v>0.6870229007633587</v>
      </c>
      <c r="AA309" s="16">
        <v>0.94465648854961826</v>
      </c>
      <c r="AB309" s="17">
        <v>0.94465648854961826</v>
      </c>
      <c r="AC309" s="15">
        <v>65130.7</v>
      </c>
      <c r="AD309" s="14">
        <v>1746.6666666666667</v>
      </c>
      <c r="AE309" s="14">
        <v>1746.6666666666667</v>
      </c>
      <c r="AF309" s="5">
        <v>0</v>
      </c>
      <c r="AG309" s="6">
        <v>10799</v>
      </c>
      <c r="AH309" s="4">
        <v>14250</v>
      </c>
      <c r="AI309" s="23">
        <v>25049</v>
      </c>
      <c r="AJ309" s="4">
        <v>0</v>
      </c>
      <c r="AK309" s="4">
        <v>8550</v>
      </c>
      <c r="AL309" s="24">
        <v>8550</v>
      </c>
      <c r="AM309" s="7">
        <v>6.1826335877862597</v>
      </c>
      <c r="AN309" s="7">
        <v>8.1583969465648849</v>
      </c>
      <c r="AO309" s="8">
        <v>0</v>
      </c>
      <c r="AP309" s="9">
        <v>4.8950381679389308</v>
      </c>
      <c r="AQ309" s="25">
        <v>19.236068702290076</v>
      </c>
      <c r="AR309" s="18">
        <v>6.1826335877862597</v>
      </c>
      <c r="AS309" s="7">
        <v>8.1583969465648849</v>
      </c>
      <c r="AT309" s="8">
        <v>0</v>
      </c>
      <c r="AU309" s="9">
        <v>4.8950381679389308</v>
      </c>
      <c r="AV309" s="10">
        <v>19.236068702290076</v>
      </c>
      <c r="AW309" s="22">
        <f t="shared" si="4"/>
        <v>0</v>
      </c>
      <c r="AX309" s="5">
        <f>IF(OR(AND(Tabela1[[#This Row],[GRUPO | ITEM]]="PALHETAS",MID(Tabela1[[#This Row],[ITEM]],1,5)&lt;&gt;"YN-PC"),AND(Tabela1[[#This Row],[GRUPO | ITEM]]="PALHETAS",MID(Tabela1[[#This Row],[ITEM]],1,5)&lt;&gt;"YN-PF"))=TRUE,0,
IF(
ROUNDUP(
IF(
IF(D309="A",13-SUM(AM309:AP309),IF(D309="B",11-SUM(AM309:AP309),IF(D309="C",7-SUM(AM309:AP309))))
&lt;0,0,
IF(D309="A",13-SUM(AM309:AP309),IF(D309="B",11-SUM(AM309:AP309),IF(D309="C",7-SUM(AM309:AP309)))))
*AD309/C309,0)
*C309
=0,0,
ROUNDUP(
IF(
IF(D309="A",13-SUM(AM309:AP309),IF(D309="B",11-SUM(AM309:AP309),IF(D309="C",7-SUM(AM309:AP309))))
&lt;0,0,
IF(D309="A",13-SUM(AM309:AP309),IF(D309="B",11-SUM(AM309:AP309),IF(D309="C",7-SUM(AM309:AP309)))))
*AD309/C309,0)
*C309)
)</f>
        <v>0</v>
      </c>
      <c r="AY309" s="4">
        <f>IF(OR(AND(Tabela1[[#This Row],[GRUPO | ITEM]]="PALHETAS",MID(Tabela1[[#This Row],[ITEM]],1,5)&lt;&gt;"YN-PC"),AND(Tabela1[[#This Row],[GRUPO | ITEM]]="PALHETAS",MID(Tabela1[[#This Row],[ITEM]],1,5)&lt;&gt;"YN-PF"))=TRUE,0,
IF(
ROUNDUP(
IF(
IF(D309="A",13-SUM(AR309:AU309),IF(D309="B",11-SUM(AR309:AU309),IF(D309="C",7-SUM(AR309:AU309))))
&lt;0,0,
IF(D309="A",13-SUM(AR309:AU309),IF(D309="B",11-SUM(AR309:AU309),IF(D309="C",7-SUM(AR309:AU309)))))
*AE309/C309,0)
*C309
=0,0,
ROUNDUP(
IF(
IF(D309="A",13-SUM(AR309:AU309),IF(D309="B",11-SUM(AR309:AU309),IF(D309="C",7-SUM(AR309:AU309))))
&lt;0,0,
IF(D309="A",13-SUM(AR309:AU309),IF(D309="B",11-SUM(AR309:AU309),IF(D309="C",7-SUM(AR309:AU309)))))
*AE309/C309,0)
*C309)
)</f>
        <v>0</v>
      </c>
      <c r="AZ3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+IFERROR(BA309*C309,0),
IFERROR(AVERAGEIF(Tabela1[[#This Row],[COMPRA PADRÃO]:[COMPRA &gt;30%]],"&gt;"&amp;0,Tabela1[[#This Row],[COMPRA PADRÃO]:[COMPRA &gt;30%]]),
0))/Tabela1[[#This Row],[U/CX]],0)*Tabela1[[#This Row],[U/CX]]</f>
        <v>0</v>
      </c>
      <c r="BA309" s="19"/>
      <c r="BB309" s="19"/>
      <c r="BC309" s="5"/>
      <c r="BD309" s="41">
        <v>79.094339622641513</v>
      </c>
      <c r="BE309" s="42">
        <v>11864.150943396227</v>
      </c>
      <c r="BF309" s="42">
        <v>15660.67924528302</v>
      </c>
      <c r="BG309" s="42">
        <v>33599</v>
      </c>
      <c r="BH309" s="43">
        <v>0</v>
      </c>
      <c r="BJ309" s="32"/>
      <c r="BK309" s="32"/>
    </row>
    <row r="310" spans="1:63" s="3" customFormat="1" x14ac:dyDescent="0.2">
      <c r="A310" s="4" t="s">
        <v>291</v>
      </c>
      <c r="B310" s="4" t="s">
        <v>303</v>
      </c>
      <c r="C310" s="4">
        <v>75</v>
      </c>
      <c r="D310" s="4" t="s">
        <v>20</v>
      </c>
      <c r="E310" s="5">
        <v>3000</v>
      </c>
      <c r="F310" s="4">
        <v>5200</v>
      </c>
      <c r="G310" s="4">
        <v>3675</v>
      </c>
      <c r="H310" s="4">
        <v>3575</v>
      </c>
      <c r="I310" s="4">
        <v>3575</v>
      </c>
      <c r="J310" s="4">
        <v>5475</v>
      </c>
      <c r="K310" s="4">
        <v>1275</v>
      </c>
      <c r="L310" s="4">
        <v>3600</v>
      </c>
      <c r="M310" s="4">
        <v>3900</v>
      </c>
      <c r="N310" s="4">
        <v>1500</v>
      </c>
      <c r="O310" s="4">
        <v>3150</v>
      </c>
      <c r="P310" s="4">
        <v>3750</v>
      </c>
      <c r="Q310" s="13">
        <v>0.86382723455308941</v>
      </c>
      <c r="R310" s="16">
        <v>1.4973005398920216</v>
      </c>
      <c r="S310" s="16">
        <v>1.0581883623275345</v>
      </c>
      <c r="T310" s="16">
        <v>1.0293941211757649</v>
      </c>
      <c r="U310" s="16">
        <v>1.0293941211757649</v>
      </c>
      <c r="V310" s="16">
        <v>1.5764847030593883</v>
      </c>
      <c r="W310" s="16">
        <v>0.36712657468506299</v>
      </c>
      <c r="X310" s="16">
        <v>1.0365926814637072</v>
      </c>
      <c r="Y310" s="16">
        <v>1.1229754049190162</v>
      </c>
      <c r="Z310" s="16">
        <v>0.4319136172765447</v>
      </c>
      <c r="AA310" s="16">
        <v>0.90701859628074388</v>
      </c>
      <c r="AB310" s="17">
        <v>1.0797840431913617</v>
      </c>
      <c r="AC310" s="15">
        <v>253539.25</v>
      </c>
      <c r="AD310" s="14">
        <v>3472.9166666666665</v>
      </c>
      <c r="AE310" s="14">
        <v>3472.9166666666665</v>
      </c>
      <c r="AF310" s="5">
        <v>0</v>
      </c>
      <c r="AG310" s="6">
        <v>14626</v>
      </c>
      <c r="AH310" s="4">
        <v>14700</v>
      </c>
      <c r="AI310" s="23">
        <v>29326</v>
      </c>
      <c r="AJ310" s="4">
        <v>9150</v>
      </c>
      <c r="AK310" s="4">
        <v>18225</v>
      </c>
      <c r="AL310" s="24">
        <v>27375</v>
      </c>
      <c r="AM310" s="7">
        <v>4.2114457108578289</v>
      </c>
      <c r="AN310" s="7">
        <v>4.2327534493101382</v>
      </c>
      <c r="AO310" s="8">
        <v>2.6346730653869228</v>
      </c>
      <c r="AP310" s="9">
        <v>5.2477504499100185</v>
      </c>
      <c r="AQ310" s="25">
        <v>16.326622675464908</v>
      </c>
      <c r="AR310" s="18">
        <v>4.2114457108578289</v>
      </c>
      <c r="AS310" s="7">
        <v>4.2327534493101382</v>
      </c>
      <c r="AT310" s="8">
        <v>2.6346730653869228</v>
      </c>
      <c r="AU310" s="9">
        <v>5.2477504499100185</v>
      </c>
      <c r="AV310" s="10">
        <v>16.326622675464908</v>
      </c>
      <c r="AW310" s="22">
        <f t="shared" si="4"/>
        <v>0</v>
      </c>
      <c r="AX310" s="5">
        <f>IF(OR(AND(Tabela1[[#This Row],[GRUPO | ITEM]]="PALHETAS",MID(Tabela1[[#This Row],[ITEM]],1,5)&lt;&gt;"YN-PC"),AND(Tabela1[[#This Row],[GRUPO | ITEM]]="PALHETAS",MID(Tabela1[[#This Row],[ITEM]],1,5)&lt;&gt;"YN-PF"))=TRUE,0,
IF(
ROUNDUP(
IF(
IF(D310="A",13-SUM(AM310:AP310),IF(D310="B",11-SUM(AM310:AP310),IF(D310="C",7-SUM(AM310:AP310))))
&lt;0,0,
IF(D310="A",13-SUM(AM310:AP310),IF(D310="B",11-SUM(AM310:AP310),IF(D310="C",7-SUM(AM310:AP310)))))
*AD310/C310,0)
*C310
=0,0,
ROUNDUP(
IF(
IF(D310="A",13-SUM(AM310:AP310),IF(D310="B",11-SUM(AM310:AP310),IF(D310="C",7-SUM(AM310:AP310))))
&lt;0,0,
IF(D310="A",13-SUM(AM310:AP310),IF(D310="B",11-SUM(AM310:AP310),IF(D310="C",7-SUM(AM310:AP310)))))
*AD310/C310,0)
*C310)
)</f>
        <v>0</v>
      </c>
      <c r="AY310" s="4">
        <f>IF(OR(AND(Tabela1[[#This Row],[GRUPO | ITEM]]="PALHETAS",MID(Tabela1[[#This Row],[ITEM]],1,5)&lt;&gt;"YN-PC"),AND(Tabela1[[#This Row],[GRUPO | ITEM]]="PALHETAS",MID(Tabela1[[#This Row],[ITEM]],1,5)&lt;&gt;"YN-PF"))=TRUE,0,
IF(
ROUNDUP(
IF(
IF(D310="A",13-SUM(AR310:AU310),IF(D310="B",11-SUM(AR310:AU310),IF(D310="C",7-SUM(AR310:AU310))))
&lt;0,0,
IF(D310="A",13-SUM(AR310:AU310),IF(D310="B",11-SUM(AR310:AU310),IF(D310="C",7-SUM(AR310:AU310)))))
*AE310/C310,0)
*C310
=0,0,
ROUNDUP(
IF(
IF(D310="A",13-SUM(AR310:AU310),IF(D310="B",11-SUM(AR310:AU310),IF(D310="C",7-SUM(AR310:AU310))))
&lt;0,0,
IF(D310="A",13-SUM(AR310:AU310),IF(D310="B",11-SUM(AR310:AU310),IF(D310="C",7-SUM(AR310:AU310)))))
*AE310/C310,0)
*C310)
)</f>
        <v>0</v>
      </c>
      <c r="AZ3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+IFERROR(BA310*C310,0),
IFERROR(AVERAGEIF(Tabela1[[#This Row],[COMPRA PADRÃO]:[COMPRA &gt;30%]],"&gt;"&amp;0,Tabela1[[#This Row],[COMPRA PADRÃO]:[COMPRA &gt;30%]]),
0))/Tabela1[[#This Row],[U/CX]],0)*Tabela1[[#This Row],[U/CX]]</f>
        <v>0</v>
      </c>
      <c r="BA310" s="19"/>
      <c r="BB310" s="19"/>
      <c r="BC310" s="5"/>
      <c r="BD310" s="41">
        <v>157.26415094339623</v>
      </c>
      <c r="BE310" s="42">
        <v>23589.622641509435</v>
      </c>
      <c r="BF310" s="42">
        <v>44977.547169811325</v>
      </c>
      <c r="BG310" s="42">
        <v>56701</v>
      </c>
      <c r="BH310" s="43">
        <v>11850</v>
      </c>
      <c r="BJ310" s="32"/>
      <c r="BK310" s="32"/>
    </row>
    <row r="311" spans="1:63" s="3" customFormat="1" x14ac:dyDescent="0.2">
      <c r="A311" s="4" t="s">
        <v>291</v>
      </c>
      <c r="B311" s="4" t="s">
        <v>304</v>
      </c>
      <c r="C311" s="4">
        <v>75</v>
      </c>
      <c r="D311" s="4" t="s">
        <v>20</v>
      </c>
      <c r="E311" s="5">
        <v>1275</v>
      </c>
      <c r="F311" s="4">
        <v>1800</v>
      </c>
      <c r="G311" s="4">
        <v>1375</v>
      </c>
      <c r="H311" s="4">
        <v>1575</v>
      </c>
      <c r="I311" s="4">
        <v>1575</v>
      </c>
      <c r="J311" s="4">
        <v>1725</v>
      </c>
      <c r="K311" s="4">
        <v>375</v>
      </c>
      <c r="L311" s="4">
        <v>1425</v>
      </c>
      <c r="M311" s="4">
        <v>900</v>
      </c>
      <c r="N311" s="4">
        <v>750</v>
      </c>
      <c r="O311" s="4">
        <v>1950</v>
      </c>
      <c r="P311" s="4">
        <v>1425</v>
      </c>
      <c r="Q311" s="13">
        <v>0.94736842105263164</v>
      </c>
      <c r="R311" s="16">
        <v>1.3374613003095976</v>
      </c>
      <c r="S311" s="16">
        <v>1.021671826625387</v>
      </c>
      <c r="T311" s="16">
        <v>1.1702786377708978</v>
      </c>
      <c r="U311" s="16">
        <v>1.1702786377708978</v>
      </c>
      <c r="V311" s="16">
        <v>1.2817337461300311</v>
      </c>
      <c r="W311" s="16">
        <v>0.27863777089783281</v>
      </c>
      <c r="X311" s="16">
        <v>1.0588235294117647</v>
      </c>
      <c r="Y311" s="16">
        <v>0.66873065015479882</v>
      </c>
      <c r="Z311" s="16">
        <v>0.55727554179566563</v>
      </c>
      <c r="AA311" s="16">
        <v>1.4489164086687307</v>
      </c>
      <c r="AB311" s="17">
        <v>1.0588235294117647</v>
      </c>
      <c r="AC311" s="15">
        <v>121515.25</v>
      </c>
      <c r="AD311" s="14">
        <v>1345.8333333333333</v>
      </c>
      <c r="AE311" s="14">
        <v>1434.090909090909</v>
      </c>
      <c r="AF311" s="5">
        <v>0</v>
      </c>
      <c r="AG311" s="6">
        <v>7001</v>
      </c>
      <c r="AH311" s="4">
        <v>4725</v>
      </c>
      <c r="AI311" s="23">
        <v>11726</v>
      </c>
      <c r="AJ311" s="4">
        <v>0</v>
      </c>
      <c r="AK311" s="4">
        <v>11100</v>
      </c>
      <c r="AL311" s="24">
        <v>11100</v>
      </c>
      <c r="AM311" s="7">
        <v>5.2019814241486069</v>
      </c>
      <c r="AN311" s="7">
        <v>3.5108359133126936</v>
      </c>
      <c r="AO311" s="8">
        <v>0</v>
      </c>
      <c r="AP311" s="9">
        <v>8.2476780185758525</v>
      </c>
      <c r="AQ311" s="25">
        <v>16.960495356037153</v>
      </c>
      <c r="AR311" s="18">
        <v>4.8818383518225046</v>
      </c>
      <c r="AS311" s="7">
        <v>3.2947702060221871</v>
      </c>
      <c r="AT311" s="8">
        <v>0</v>
      </c>
      <c r="AU311" s="9">
        <v>7.7400950871632332</v>
      </c>
      <c r="AV311" s="10">
        <v>15.916703645007924</v>
      </c>
      <c r="AW311" s="22">
        <f t="shared" si="4"/>
        <v>0</v>
      </c>
      <c r="AX311" s="5">
        <f>IF(OR(AND(Tabela1[[#This Row],[GRUPO | ITEM]]="PALHETAS",MID(Tabela1[[#This Row],[ITEM]],1,5)&lt;&gt;"YN-PC"),AND(Tabela1[[#This Row],[GRUPO | ITEM]]="PALHETAS",MID(Tabela1[[#This Row],[ITEM]],1,5)&lt;&gt;"YN-PF"))=TRUE,0,
IF(
ROUNDUP(
IF(
IF(D311="A",13-SUM(AM311:AP311),IF(D311="B",11-SUM(AM311:AP311),IF(D311="C",7-SUM(AM311:AP311))))
&lt;0,0,
IF(D311="A",13-SUM(AM311:AP311),IF(D311="B",11-SUM(AM311:AP311),IF(D311="C",7-SUM(AM311:AP311)))))
*AD311/C311,0)
*C311
=0,0,
ROUNDUP(
IF(
IF(D311="A",13-SUM(AM311:AP311),IF(D311="B",11-SUM(AM311:AP311),IF(D311="C",7-SUM(AM311:AP311))))
&lt;0,0,
IF(D311="A",13-SUM(AM311:AP311),IF(D311="B",11-SUM(AM311:AP311),IF(D311="C",7-SUM(AM311:AP311)))))
*AD311/C311,0)
*C311)
)</f>
        <v>0</v>
      </c>
      <c r="AY311" s="4">
        <f>IF(OR(AND(Tabela1[[#This Row],[GRUPO | ITEM]]="PALHETAS",MID(Tabela1[[#This Row],[ITEM]],1,5)&lt;&gt;"YN-PC"),AND(Tabela1[[#This Row],[GRUPO | ITEM]]="PALHETAS",MID(Tabela1[[#This Row],[ITEM]],1,5)&lt;&gt;"YN-PF"))=TRUE,0,
IF(
ROUNDUP(
IF(
IF(D311="A",13-SUM(AR311:AU311),IF(D311="B",11-SUM(AR311:AU311),IF(D311="C",7-SUM(AR311:AU311))))
&lt;0,0,
IF(D311="A",13-SUM(AR311:AU311),IF(D311="B",11-SUM(AR311:AU311),IF(D311="C",7-SUM(AR311:AU311)))))
*AE311/C311,0)
*C311
=0,0,
ROUNDUP(
IF(
IF(D311="A",13-SUM(AR311:AU311),IF(D311="B",11-SUM(AR311:AU311),IF(D311="C",7-SUM(AR311:AU311))))
&lt;0,0,
IF(D311="A",13-SUM(AR311:AU311),IF(D311="B",11-SUM(AR311:AU311),IF(D311="C",7-SUM(AR311:AU311)))))
*AE311/C311,0)
*C311)
)</f>
        <v>0</v>
      </c>
      <c r="AZ3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+IFERROR(BA311*C311,0),
IFERROR(AVERAGEIF(Tabela1[[#This Row],[COMPRA PADRÃO]:[COMPRA &gt;30%]],"&gt;"&amp;0,Tabela1[[#This Row],[COMPRA PADRÃO]:[COMPRA &gt;30%]]),
0))/Tabela1[[#This Row],[U/CX]],0)*Tabela1[[#This Row],[U/CX]]</f>
        <v>0</v>
      </c>
      <c r="BA311" s="19"/>
      <c r="BB311" s="19"/>
      <c r="BC311" s="5"/>
      <c r="BD311" s="41">
        <v>60.943396226415096</v>
      </c>
      <c r="BE311" s="42">
        <v>9141.5094339622647</v>
      </c>
      <c r="BF311" s="42">
        <v>17429.811320754718</v>
      </c>
      <c r="BG311" s="42">
        <v>22826</v>
      </c>
      <c r="BH311" s="43">
        <v>3750</v>
      </c>
      <c r="BJ311" s="32"/>
      <c r="BK311" s="32"/>
    </row>
    <row r="312" spans="1:63" s="3" customFormat="1" x14ac:dyDescent="0.2">
      <c r="A312" s="4" t="s">
        <v>291</v>
      </c>
      <c r="B312" s="4" t="s">
        <v>305</v>
      </c>
      <c r="C312" s="4">
        <v>50</v>
      </c>
      <c r="D312" s="4" t="s">
        <v>20</v>
      </c>
      <c r="E312" s="5">
        <v>2200</v>
      </c>
      <c r="F312" s="4">
        <v>3950</v>
      </c>
      <c r="G312" s="4">
        <v>2300</v>
      </c>
      <c r="H312" s="4">
        <v>3500</v>
      </c>
      <c r="I312" s="4">
        <v>4650</v>
      </c>
      <c r="J312" s="4">
        <v>3750</v>
      </c>
      <c r="K312" s="4">
        <v>1250</v>
      </c>
      <c r="L312" s="4">
        <v>2750</v>
      </c>
      <c r="M312" s="4">
        <v>3700</v>
      </c>
      <c r="N312" s="4">
        <v>2000</v>
      </c>
      <c r="O312" s="4">
        <v>2350</v>
      </c>
      <c r="P312" s="4">
        <v>3100</v>
      </c>
      <c r="Q312" s="13">
        <v>0.74366197183098592</v>
      </c>
      <c r="R312" s="16">
        <v>1.3352112676056338</v>
      </c>
      <c r="S312" s="16">
        <v>0.77746478873239433</v>
      </c>
      <c r="T312" s="16">
        <v>1.1830985915492958</v>
      </c>
      <c r="U312" s="16">
        <v>1.5718309859154929</v>
      </c>
      <c r="V312" s="16">
        <v>1.2676056338028168</v>
      </c>
      <c r="W312" s="16">
        <v>0.42253521126760563</v>
      </c>
      <c r="X312" s="16">
        <v>0.92957746478873238</v>
      </c>
      <c r="Y312" s="16">
        <v>1.2507042253521126</v>
      </c>
      <c r="Z312" s="16">
        <v>0.676056338028169</v>
      </c>
      <c r="AA312" s="16">
        <v>0.79436619718309853</v>
      </c>
      <c r="AB312" s="17">
        <v>1.0478873239436619</v>
      </c>
      <c r="AC312" s="15">
        <v>310368.5</v>
      </c>
      <c r="AD312" s="14">
        <v>2958.3333333333335</v>
      </c>
      <c r="AE312" s="14">
        <v>2958.3333333333335</v>
      </c>
      <c r="AF312" s="5">
        <v>0</v>
      </c>
      <c r="AG312" s="6">
        <v>13171</v>
      </c>
      <c r="AH312" s="4">
        <v>19050</v>
      </c>
      <c r="AI312" s="23">
        <v>32221</v>
      </c>
      <c r="AJ312" s="4">
        <v>1000</v>
      </c>
      <c r="AK312" s="4">
        <v>25500</v>
      </c>
      <c r="AL312" s="24">
        <v>26500</v>
      </c>
      <c r="AM312" s="7">
        <v>4.4521690140845065</v>
      </c>
      <c r="AN312" s="7">
        <v>6.4394366197183093</v>
      </c>
      <c r="AO312" s="8">
        <v>0.3380281690140845</v>
      </c>
      <c r="AP312" s="9">
        <v>8.6197183098591541</v>
      </c>
      <c r="AQ312" s="25">
        <v>19.849352112676051</v>
      </c>
      <c r="AR312" s="18">
        <v>4.4521690140845065</v>
      </c>
      <c r="AS312" s="7">
        <v>6.4394366197183093</v>
      </c>
      <c r="AT312" s="8">
        <v>0.3380281690140845</v>
      </c>
      <c r="AU312" s="9">
        <v>8.6197183098591541</v>
      </c>
      <c r="AV312" s="10">
        <v>19.849352112676051</v>
      </c>
      <c r="AW312" s="22">
        <f t="shared" si="4"/>
        <v>0</v>
      </c>
      <c r="AX312" s="5">
        <f>IF(OR(AND(Tabela1[[#This Row],[GRUPO | ITEM]]="PALHETAS",MID(Tabela1[[#This Row],[ITEM]],1,5)&lt;&gt;"YN-PC"),AND(Tabela1[[#This Row],[GRUPO | ITEM]]="PALHETAS",MID(Tabela1[[#This Row],[ITEM]],1,5)&lt;&gt;"YN-PF"))=TRUE,0,
IF(
ROUNDUP(
IF(
IF(D312="A",13-SUM(AM312:AP312),IF(D312="B",11-SUM(AM312:AP312),IF(D312="C",7-SUM(AM312:AP312))))
&lt;0,0,
IF(D312="A",13-SUM(AM312:AP312),IF(D312="B",11-SUM(AM312:AP312),IF(D312="C",7-SUM(AM312:AP312)))))
*AD312/C312,0)
*C312
=0,0,
ROUNDUP(
IF(
IF(D312="A",13-SUM(AM312:AP312),IF(D312="B",11-SUM(AM312:AP312),IF(D312="C",7-SUM(AM312:AP312))))
&lt;0,0,
IF(D312="A",13-SUM(AM312:AP312),IF(D312="B",11-SUM(AM312:AP312),IF(D312="C",7-SUM(AM312:AP312)))))
*AD312/C312,0)
*C312)
)</f>
        <v>0</v>
      </c>
      <c r="AY312" s="4">
        <f>IF(OR(AND(Tabela1[[#This Row],[GRUPO | ITEM]]="PALHETAS",MID(Tabela1[[#This Row],[ITEM]],1,5)&lt;&gt;"YN-PC"),AND(Tabela1[[#This Row],[GRUPO | ITEM]]="PALHETAS",MID(Tabela1[[#This Row],[ITEM]],1,5)&lt;&gt;"YN-PF"))=TRUE,0,
IF(
ROUNDUP(
IF(
IF(D312="A",13-SUM(AR312:AU312),IF(D312="B",11-SUM(AR312:AU312),IF(D312="C",7-SUM(AR312:AU312))))
&lt;0,0,
IF(D312="A",13-SUM(AR312:AU312),IF(D312="B",11-SUM(AR312:AU312),IF(D312="C",7-SUM(AR312:AU312)))))
*AE312/C312,0)
*C312
=0,0,
ROUNDUP(
IF(
IF(D312="A",13-SUM(AR312:AU312),IF(D312="B",11-SUM(AR312:AU312),IF(D312="C",7-SUM(AR312:AU312))))
&lt;0,0,
IF(D312="A",13-SUM(AR312:AU312),IF(D312="B",11-SUM(AR312:AU312),IF(D312="C",7-SUM(AR312:AU312)))))
*AE312/C312,0)
*C312)
)</f>
        <v>0</v>
      </c>
      <c r="AZ3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+IFERROR(BA312*C312,0),
IFERROR(AVERAGEIF(Tabela1[[#This Row],[COMPRA PADRÃO]:[COMPRA &gt;30%]],"&gt;"&amp;0,Tabela1[[#This Row],[COMPRA PADRÃO]:[COMPRA &gt;30%]]),
0))/Tabela1[[#This Row],[U/CX]],0)*Tabela1[[#This Row],[U/CX]]</f>
        <v>0</v>
      </c>
      <c r="BA312" s="19"/>
      <c r="BB312" s="19"/>
      <c r="BC312" s="5"/>
      <c r="BD312" s="41">
        <v>133.96226415094338</v>
      </c>
      <c r="BE312" s="42">
        <v>20094.339622641506</v>
      </c>
      <c r="BF312" s="42">
        <v>38313.207547169804</v>
      </c>
      <c r="BG312" s="42">
        <v>58721</v>
      </c>
      <c r="BH312" s="43">
        <v>0</v>
      </c>
      <c r="BJ312" s="32"/>
      <c r="BK312" s="32"/>
    </row>
    <row r="313" spans="1:63" s="3" customFormat="1" x14ac:dyDescent="0.2">
      <c r="A313" s="4" t="s">
        <v>291</v>
      </c>
      <c r="B313" s="4" t="s">
        <v>307</v>
      </c>
      <c r="C313" s="4">
        <v>50</v>
      </c>
      <c r="D313" s="4" t="s">
        <v>20</v>
      </c>
      <c r="E313" s="5">
        <v>800</v>
      </c>
      <c r="F313" s="4">
        <v>2850</v>
      </c>
      <c r="G313" s="4">
        <v>800</v>
      </c>
      <c r="H313" s="4">
        <v>1250</v>
      </c>
      <c r="I313" s="4">
        <v>1600</v>
      </c>
      <c r="J313" s="4">
        <v>1600</v>
      </c>
      <c r="K313" s="4">
        <v>350</v>
      </c>
      <c r="L313" s="4">
        <v>1500</v>
      </c>
      <c r="M313" s="4">
        <v>1000</v>
      </c>
      <c r="N313" s="4">
        <v>700</v>
      </c>
      <c r="O313" s="4">
        <v>1450</v>
      </c>
      <c r="P313" s="4">
        <v>1250</v>
      </c>
      <c r="Q313" s="13">
        <v>0.63366336633663367</v>
      </c>
      <c r="R313" s="16">
        <v>2.2574257425742572</v>
      </c>
      <c r="S313" s="16">
        <v>0.63366336633663367</v>
      </c>
      <c r="T313" s="16">
        <v>0.99009900990099009</v>
      </c>
      <c r="U313" s="16">
        <v>1.2673267326732673</v>
      </c>
      <c r="V313" s="16">
        <v>1.2673267326732673</v>
      </c>
      <c r="W313" s="16">
        <v>0.27722772277227725</v>
      </c>
      <c r="X313" s="16">
        <v>1.1881188118811881</v>
      </c>
      <c r="Y313" s="16">
        <v>0.79207920792079212</v>
      </c>
      <c r="Z313" s="16">
        <v>0.5544554455445545</v>
      </c>
      <c r="AA313" s="16">
        <v>1.1485148514851484</v>
      </c>
      <c r="AB313" s="17">
        <v>0.99009900990099009</v>
      </c>
      <c r="AC313" s="15">
        <v>185386.5</v>
      </c>
      <c r="AD313" s="14">
        <v>1262.5</v>
      </c>
      <c r="AE313" s="14">
        <v>1345.4545454545455</v>
      </c>
      <c r="AF313" s="5">
        <v>0</v>
      </c>
      <c r="AG313" s="6">
        <v>7300</v>
      </c>
      <c r="AH313" s="4">
        <v>9250</v>
      </c>
      <c r="AI313" s="23">
        <v>16550</v>
      </c>
      <c r="AJ313" s="4">
        <v>1000</v>
      </c>
      <c r="AK313" s="4">
        <v>7050</v>
      </c>
      <c r="AL313" s="24">
        <v>8050</v>
      </c>
      <c r="AM313" s="7">
        <v>5.782178217821782</v>
      </c>
      <c r="AN313" s="7">
        <v>7.326732673267327</v>
      </c>
      <c r="AO313" s="8">
        <v>0.79207920792079212</v>
      </c>
      <c r="AP313" s="9">
        <v>5.5841584158415838</v>
      </c>
      <c r="AQ313" s="25">
        <v>19.485148514851488</v>
      </c>
      <c r="AR313" s="18">
        <v>5.4256756756756754</v>
      </c>
      <c r="AS313" s="7">
        <v>6.875</v>
      </c>
      <c r="AT313" s="8">
        <v>0.7432432432432432</v>
      </c>
      <c r="AU313" s="9">
        <v>5.2398648648648649</v>
      </c>
      <c r="AV313" s="10">
        <v>18.283783783783782</v>
      </c>
      <c r="AW313" s="22">
        <f t="shared" si="4"/>
        <v>0</v>
      </c>
      <c r="AX313" s="5">
        <f>IF(OR(AND(Tabela1[[#This Row],[GRUPO | ITEM]]="PALHETAS",MID(Tabela1[[#This Row],[ITEM]],1,5)&lt;&gt;"YN-PC"),AND(Tabela1[[#This Row],[GRUPO | ITEM]]="PALHETAS",MID(Tabela1[[#This Row],[ITEM]],1,5)&lt;&gt;"YN-PF"))=TRUE,0,
IF(
ROUNDUP(
IF(
IF(D313="A",13-SUM(AM313:AP313),IF(D313="B",11-SUM(AM313:AP313),IF(D313="C",7-SUM(AM313:AP313))))
&lt;0,0,
IF(D313="A",13-SUM(AM313:AP313),IF(D313="B",11-SUM(AM313:AP313),IF(D313="C",7-SUM(AM313:AP313)))))
*AD313/C313,0)
*C313
=0,0,
ROUNDUP(
IF(
IF(D313="A",13-SUM(AM313:AP313),IF(D313="B",11-SUM(AM313:AP313),IF(D313="C",7-SUM(AM313:AP313))))
&lt;0,0,
IF(D313="A",13-SUM(AM313:AP313),IF(D313="B",11-SUM(AM313:AP313),IF(D313="C",7-SUM(AM313:AP313)))))
*AD313/C313,0)
*C313)
)</f>
        <v>0</v>
      </c>
      <c r="AY313" s="4">
        <f>IF(OR(AND(Tabela1[[#This Row],[GRUPO | ITEM]]="PALHETAS",MID(Tabela1[[#This Row],[ITEM]],1,5)&lt;&gt;"YN-PC"),AND(Tabela1[[#This Row],[GRUPO | ITEM]]="PALHETAS",MID(Tabela1[[#This Row],[ITEM]],1,5)&lt;&gt;"YN-PF"))=TRUE,0,
IF(
ROUNDUP(
IF(
IF(D313="A",13-SUM(AR313:AU313),IF(D313="B",11-SUM(AR313:AU313),IF(D313="C",7-SUM(AR313:AU313))))
&lt;0,0,
IF(D313="A",13-SUM(AR313:AU313),IF(D313="B",11-SUM(AR313:AU313),IF(D313="C",7-SUM(AR313:AU313)))))
*AE313/C313,0)
*C313
=0,0,
ROUNDUP(
IF(
IF(D313="A",13-SUM(AR313:AU313),IF(D313="B",11-SUM(AR313:AU313),IF(D313="C",7-SUM(AR313:AU313))))
&lt;0,0,
IF(D313="A",13-SUM(AR313:AU313),IF(D313="B",11-SUM(AR313:AU313),IF(D313="C",7-SUM(AR313:AU313)))))
*AE313/C313,0)
*C313)
)</f>
        <v>0</v>
      </c>
      <c r="AZ3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+IFERROR(BA313*C313,0),
IFERROR(AVERAGEIF(Tabela1[[#This Row],[COMPRA PADRÃO]:[COMPRA &gt;30%]],"&gt;"&amp;0,Tabela1[[#This Row],[COMPRA PADRÃO]:[COMPRA &gt;30%]]),
0))/Tabela1[[#This Row],[U/CX]],0)*Tabela1[[#This Row],[U/CX]]</f>
        <v>0</v>
      </c>
      <c r="BA313" s="19"/>
      <c r="BB313" s="19"/>
      <c r="BC313" s="5"/>
      <c r="BD313" s="41">
        <v>57.169811320754718</v>
      </c>
      <c r="BE313" s="42">
        <v>8575.4716981132078</v>
      </c>
      <c r="BF313" s="42">
        <v>16350.566037735849</v>
      </c>
      <c r="BG313" s="42">
        <v>24600</v>
      </c>
      <c r="BH313" s="43">
        <v>350</v>
      </c>
      <c r="BJ313" s="32"/>
      <c r="BK313" s="32"/>
    </row>
    <row r="314" spans="1:63" s="3" customFormat="1" x14ac:dyDescent="0.2">
      <c r="A314" s="4" t="s">
        <v>291</v>
      </c>
      <c r="B314" s="4" t="s">
        <v>308</v>
      </c>
      <c r="C314" s="4">
        <v>25</v>
      </c>
      <c r="D314" s="4" t="s">
        <v>20</v>
      </c>
      <c r="E314" s="5">
        <v>900</v>
      </c>
      <c r="F314" s="4">
        <v>1025</v>
      </c>
      <c r="G314" s="4">
        <v>950</v>
      </c>
      <c r="H314" s="4">
        <v>1150</v>
      </c>
      <c r="I314" s="4">
        <v>1075</v>
      </c>
      <c r="J314" s="4">
        <v>1400</v>
      </c>
      <c r="K314" s="4">
        <v>175</v>
      </c>
      <c r="L314" s="4">
        <v>775</v>
      </c>
      <c r="M314" s="4">
        <v>550</v>
      </c>
      <c r="N314" s="4">
        <v>625</v>
      </c>
      <c r="O314" s="4">
        <v>1000</v>
      </c>
      <c r="P314" s="4">
        <v>1350</v>
      </c>
      <c r="Q314" s="13">
        <v>0.98405466970387234</v>
      </c>
      <c r="R314" s="16">
        <v>1.1207289293849658</v>
      </c>
      <c r="S314" s="16">
        <v>1.0387243735763096</v>
      </c>
      <c r="T314" s="16">
        <v>1.2574031890660591</v>
      </c>
      <c r="U314" s="16">
        <v>1.1753986332574031</v>
      </c>
      <c r="V314" s="16">
        <v>1.530751708428246</v>
      </c>
      <c r="W314" s="16">
        <v>0.19134396355353075</v>
      </c>
      <c r="X314" s="16">
        <v>0.84738041002277897</v>
      </c>
      <c r="Y314" s="16">
        <v>0.60136674259681089</v>
      </c>
      <c r="Z314" s="16">
        <v>0.68337129840546695</v>
      </c>
      <c r="AA314" s="16">
        <v>1.0933940774487472</v>
      </c>
      <c r="AB314" s="17">
        <v>1.4760820045558085</v>
      </c>
      <c r="AC314" s="15">
        <v>246437.5</v>
      </c>
      <c r="AD314" s="14">
        <v>914.58333333333337</v>
      </c>
      <c r="AE314" s="14">
        <v>981.81818181818187</v>
      </c>
      <c r="AF314" s="5">
        <v>0</v>
      </c>
      <c r="AG314" s="6">
        <v>5123</v>
      </c>
      <c r="AH314" s="4">
        <v>7550</v>
      </c>
      <c r="AI314" s="23">
        <v>12673</v>
      </c>
      <c r="AJ314" s="4">
        <v>1000</v>
      </c>
      <c r="AK314" s="4">
        <v>5475</v>
      </c>
      <c r="AL314" s="24">
        <v>6475</v>
      </c>
      <c r="AM314" s="7">
        <v>5.6014578587699315</v>
      </c>
      <c r="AN314" s="7">
        <v>8.2551252847380407</v>
      </c>
      <c r="AO314" s="8">
        <v>1.0933940774487472</v>
      </c>
      <c r="AP314" s="9">
        <v>5.9863325740318905</v>
      </c>
      <c r="AQ314" s="25">
        <v>20.93630979498861</v>
      </c>
      <c r="AR314" s="18">
        <v>5.2178703703703704</v>
      </c>
      <c r="AS314" s="7">
        <v>7.689814814814814</v>
      </c>
      <c r="AT314" s="8">
        <v>1.0185185185185184</v>
      </c>
      <c r="AU314" s="9">
        <v>5.5763888888888884</v>
      </c>
      <c r="AV314" s="10">
        <v>19.502592592592592</v>
      </c>
      <c r="AW314" s="22">
        <f t="shared" si="4"/>
        <v>0</v>
      </c>
      <c r="AX314" s="5">
        <f>IF(OR(AND(Tabela1[[#This Row],[GRUPO | ITEM]]="PALHETAS",MID(Tabela1[[#This Row],[ITEM]],1,5)&lt;&gt;"YN-PC"),AND(Tabela1[[#This Row],[GRUPO | ITEM]]="PALHETAS",MID(Tabela1[[#This Row],[ITEM]],1,5)&lt;&gt;"YN-PF"))=TRUE,0,
IF(
ROUNDUP(
IF(
IF(D314="A",13-SUM(AM314:AP314),IF(D314="B",11-SUM(AM314:AP314),IF(D314="C",7-SUM(AM314:AP314))))
&lt;0,0,
IF(D314="A",13-SUM(AM314:AP314),IF(D314="B",11-SUM(AM314:AP314),IF(D314="C",7-SUM(AM314:AP314)))))
*AD314/C314,0)
*C314
=0,0,
ROUNDUP(
IF(
IF(D314="A",13-SUM(AM314:AP314),IF(D314="B",11-SUM(AM314:AP314),IF(D314="C",7-SUM(AM314:AP314))))
&lt;0,0,
IF(D314="A",13-SUM(AM314:AP314),IF(D314="B",11-SUM(AM314:AP314),IF(D314="C",7-SUM(AM314:AP314)))))
*AD314/C314,0)
*C314)
)</f>
        <v>0</v>
      </c>
      <c r="AY314" s="4">
        <f>IF(OR(AND(Tabela1[[#This Row],[GRUPO | ITEM]]="PALHETAS",MID(Tabela1[[#This Row],[ITEM]],1,5)&lt;&gt;"YN-PC"),AND(Tabela1[[#This Row],[GRUPO | ITEM]]="PALHETAS",MID(Tabela1[[#This Row],[ITEM]],1,5)&lt;&gt;"YN-PF"))=TRUE,0,
IF(
ROUNDUP(
IF(
IF(D314="A",13-SUM(AR314:AU314),IF(D314="B",11-SUM(AR314:AU314),IF(D314="C",7-SUM(AR314:AU314))))
&lt;0,0,
IF(D314="A",13-SUM(AR314:AU314),IF(D314="B",11-SUM(AR314:AU314),IF(D314="C",7-SUM(AR314:AU314)))))
*AE314/C314,0)
*C314
=0,0,
ROUNDUP(
IF(
IF(D314="A",13-SUM(AR314:AU314),IF(D314="B",11-SUM(AR314:AU314),IF(D314="C",7-SUM(AR314:AU314))))
&lt;0,0,
IF(D314="A",13-SUM(AR314:AU314),IF(D314="B",11-SUM(AR314:AU314),IF(D314="C",7-SUM(AR314:AU314)))))
*AE314/C314,0)
*C314)
)</f>
        <v>0</v>
      </c>
      <c r="AZ3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+IFERROR(BA314*C314,0),
IFERROR(AVERAGEIF(Tabela1[[#This Row],[COMPRA PADRÃO]:[COMPRA &gt;30%]],"&gt;"&amp;0,Tabela1[[#This Row],[COMPRA PADRÃO]:[COMPRA &gt;30%]]),
0))/Tabela1[[#This Row],[U/CX]],0)*Tabela1[[#This Row],[U/CX]]</f>
        <v>0</v>
      </c>
      <c r="BA314" s="19"/>
      <c r="BB314" s="19"/>
      <c r="BC314" s="5"/>
      <c r="BD314" s="41">
        <v>41.415094339622641</v>
      </c>
      <c r="BE314" s="42">
        <v>6212.2641509433961</v>
      </c>
      <c r="BF314" s="42">
        <v>11844.716981132075</v>
      </c>
      <c r="BG314" s="42">
        <v>19148</v>
      </c>
      <c r="BH314" s="43">
        <v>0</v>
      </c>
      <c r="BJ314" s="32"/>
      <c r="BK314" s="32"/>
    </row>
    <row r="315" spans="1:63" s="3" customFormat="1" x14ac:dyDescent="0.2">
      <c r="A315" s="4" t="s">
        <v>199</v>
      </c>
      <c r="B315" s="4" t="s">
        <v>309</v>
      </c>
      <c r="C315" s="4">
        <v>15</v>
      </c>
      <c r="D315" s="4" t="s">
        <v>83</v>
      </c>
      <c r="E315" s="5"/>
      <c r="F315" s="4"/>
      <c r="G315" s="4">
        <v>15</v>
      </c>
      <c r="H315" s="4">
        <v>15</v>
      </c>
      <c r="I315" s="4">
        <v>30</v>
      </c>
      <c r="J315" s="4"/>
      <c r="K315" s="4"/>
      <c r="L315" s="4">
        <v>30</v>
      </c>
      <c r="M315" s="4"/>
      <c r="N315" s="4"/>
      <c r="O315" s="4"/>
      <c r="P315" s="4"/>
      <c r="Q315" s="13">
        <v>0</v>
      </c>
      <c r="R315" s="16">
        <v>0</v>
      </c>
      <c r="S315" s="16">
        <v>0.66666666666666663</v>
      </c>
      <c r="T315" s="16">
        <v>0.66666666666666663</v>
      </c>
      <c r="U315" s="16">
        <v>1.3333333333333333</v>
      </c>
      <c r="V315" s="16">
        <v>0</v>
      </c>
      <c r="W315" s="16">
        <v>0</v>
      </c>
      <c r="X315" s="16">
        <v>1.3333333333333333</v>
      </c>
      <c r="Y315" s="16">
        <v>0</v>
      </c>
      <c r="Z315" s="16">
        <v>0</v>
      </c>
      <c r="AA315" s="16">
        <v>0</v>
      </c>
      <c r="AB315" s="17">
        <v>0</v>
      </c>
      <c r="AC315" s="15">
        <v>1519.05</v>
      </c>
      <c r="AD315" s="14">
        <v>22.5</v>
      </c>
      <c r="AE315" s="14">
        <v>22.5</v>
      </c>
      <c r="AF315" s="5">
        <v>0</v>
      </c>
      <c r="AG315" s="6">
        <v>225</v>
      </c>
      <c r="AH315" s="4">
        <v>0</v>
      </c>
      <c r="AI315" s="23">
        <v>225</v>
      </c>
      <c r="AJ315" s="4">
        <v>45</v>
      </c>
      <c r="AK315" s="4">
        <v>0</v>
      </c>
      <c r="AL315" s="24">
        <v>45</v>
      </c>
      <c r="AM315" s="7">
        <v>10</v>
      </c>
      <c r="AN315" s="7">
        <v>0</v>
      </c>
      <c r="AO315" s="8">
        <v>2</v>
      </c>
      <c r="AP315" s="9">
        <v>0</v>
      </c>
      <c r="AQ315" s="25">
        <v>12</v>
      </c>
      <c r="AR315" s="18">
        <v>10</v>
      </c>
      <c r="AS315" s="7">
        <v>0</v>
      </c>
      <c r="AT315" s="8">
        <v>2</v>
      </c>
      <c r="AU315" s="9">
        <v>0</v>
      </c>
      <c r="AV315" s="10">
        <v>12</v>
      </c>
      <c r="AW315" s="22">
        <f t="shared" si="4"/>
        <v>0</v>
      </c>
      <c r="AX315" s="5">
        <f>IF(OR(AND(Tabela1[[#This Row],[GRUPO | ITEM]]="PALHETAS",MID(Tabela1[[#This Row],[ITEM]],1,5)&lt;&gt;"YN-PC"),AND(Tabela1[[#This Row],[GRUPO | ITEM]]="PALHETAS",MID(Tabela1[[#This Row],[ITEM]],1,5)&lt;&gt;"YN-PF"))=TRUE,0,
IF(
ROUNDUP(
IF(
IF(D315="A",13-SUM(AM315:AP315),IF(D315="B",11-SUM(AM315:AP315),IF(D315="C",7-SUM(AM315:AP315))))
&lt;0,0,
IF(D315="A",13-SUM(AM315:AP315),IF(D315="B",11-SUM(AM315:AP315),IF(D315="C",7-SUM(AM315:AP315)))))
*AD315/C315,0)
*C315
=0,0,
ROUNDUP(
IF(
IF(D315="A",13-SUM(AM315:AP315),IF(D315="B",11-SUM(AM315:AP315),IF(D315="C",7-SUM(AM315:AP315))))
&lt;0,0,
IF(D315="A",13-SUM(AM315:AP315),IF(D315="B",11-SUM(AM315:AP315),IF(D315="C",7-SUM(AM315:AP315)))))
*AD315/C315,0)
*C315)
)</f>
        <v>0</v>
      </c>
      <c r="AY315" s="4">
        <f>IF(OR(AND(Tabela1[[#This Row],[GRUPO | ITEM]]="PALHETAS",MID(Tabela1[[#This Row],[ITEM]],1,5)&lt;&gt;"YN-PC"),AND(Tabela1[[#This Row],[GRUPO | ITEM]]="PALHETAS",MID(Tabela1[[#This Row],[ITEM]],1,5)&lt;&gt;"YN-PF"))=TRUE,0,
IF(
ROUNDUP(
IF(
IF(D315="A",13-SUM(AR315:AU315),IF(D315="B",11-SUM(AR315:AU315),IF(D315="C",7-SUM(AR315:AU315))))
&lt;0,0,
IF(D315="A",13-SUM(AR315:AU315),IF(D315="B",11-SUM(AR315:AU315),IF(D315="C",7-SUM(AR315:AU315)))))
*AE315/C315,0)
*C315
=0,0,
ROUNDUP(
IF(
IF(D315="A",13-SUM(AR315:AU315),IF(D315="B",11-SUM(AR315:AU315),IF(D315="C",7-SUM(AR315:AU315))))
&lt;0,0,
IF(D315="A",13-SUM(AR315:AU315),IF(D315="B",11-SUM(AR315:AU315),IF(D315="C",7-SUM(AR315:AU315)))))
*AE315/C315,0)
*C315)
)</f>
        <v>0</v>
      </c>
      <c r="AZ3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+IFERROR(BA315*C315,0),
IFERROR(AVERAGEIF(Tabela1[[#This Row],[COMPRA PADRÃO]:[COMPRA &gt;30%]],"&gt;"&amp;0,Tabela1[[#This Row],[COMPRA PADRÃO]:[COMPRA &gt;30%]]),
0))/Tabela1[[#This Row],[U/CX]],0)*Tabela1[[#This Row],[U/CX]]</f>
        <v>0</v>
      </c>
      <c r="BA315" s="19"/>
      <c r="BB315" s="19"/>
      <c r="BC315" s="5"/>
      <c r="BD315" s="41">
        <v>0.33962264150943394</v>
      </c>
      <c r="BE315" s="42">
        <v>50.943396226415089</v>
      </c>
      <c r="BF315" s="42">
        <v>22.415094339622641</v>
      </c>
      <c r="BG315" s="42">
        <v>270</v>
      </c>
      <c r="BH315" s="43">
        <v>0</v>
      </c>
      <c r="BJ315" s="32"/>
      <c r="BK315" s="32"/>
    </row>
    <row r="316" spans="1:63" s="3" customFormat="1" x14ac:dyDescent="0.2">
      <c r="A316" s="4" t="s">
        <v>199</v>
      </c>
      <c r="B316" s="4" t="s">
        <v>310</v>
      </c>
      <c r="C316" s="4">
        <v>15</v>
      </c>
      <c r="D316" s="4" t="s">
        <v>83</v>
      </c>
      <c r="E316" s="5">
        <v>60</v>
      </c>
      <c r="F316" s="4">
        <v>135</v>
      </c>
      <c r="G316" s="4">
        <v>165</v>
      </c>
      <c r="H316" s="4">
        <v>75</v>
      </c>
      <c r="I316" s="4">
        <v>195</v>
      </c>
      <c r="J316" s="4">
        <v>135</v>
      </c>
      <c r="K316" s="4">
        <v>90</v>
      </c>
      <c r="L316" s="4">
        <v>135</v>
      </c>
      <c r="M316" s="4">
        <v>105</v>
      </c>
      <c r="N316" s="4">
        <v>165</v>
      </c>
      <c r="O316" s="4">
        <v>165</v>
      </c>
      <c r="P316" s="4">
        <v>75</v>
      </c>
      <c r="Q316" s="13">
        <v>0.48</v>
      </c>
      <c r="R316" s="16">
        <v>1.08</v>
      </c>
      <c r="S316" s="16">
        <v>1.32</v>
      </c>
      <c r="T316" s="16">
        <v>0.6</v>
      </c>
      <c r="U316" s="16">
        <v>1.56</v>
      </c>
      <c r="V316" s="16">
        <v>1.08</v>
      </c>
      <c r="W316" s="16">
        <v>0.72</v>
      </c>
      <c r="X316" s="16">
        <v>1.08</v>
      </c>
      <c r="Y316" s="16">
        <v>0.84</v>
      </c>
      <c r="Z316" s="16">
        <v>1.32</v>
      </c>
      <c r="AA316" s="16">
        <v>1.32</v>
      </c>
      <c r="AB316" s="17">
        <v>0.6</v>
      </c>
      <c r="AC316" s="15">
        <v>21805.95</v>
      </c>
      <c r="AD316" s="14">
        <v>125</v>
      </c>
      <c r="AE316" s="14">
        <v>125</v>
      </c>
      <c r="AF316" s="5">
        <v>4</v>
      </c>
      <c r="AG316" s="6">
        <v>540</v>
      </c>
      <c r="AH316" s="4">
        <v>360</v>
      </c>
      <c r="AI316" s="23">
        <v>900</v>
      </c>
      <c r="AJ316" s="4">
        <v>0</v>
      </c>
      <c r="AK316" s="4">
        <v>825</v>
      </c>
      <c r="AL316" s="24">
        <v>825</v>
      </c>
      <c r="AM316" s="7">
        <v>4.32</v>
      </c>
      <c r="AN316" s="7">
        <v>2.88</v>
      </c>
      <c r="AO316" s="8">
        <v>0</v>
      </c>
      <c r="AP316" s="9">
        <v>6.6</v>
      </c>
      <c r="AQ316" s="25">
        <v>13.8</v>
      </c>
      <c r="AR316" s="18">
        <v>4.32</v>
      </c>
      <c r="AS316" s="7">
        <v>2.88</v>
      </c>
      <c r="AT316" s="8">
        <v>0</v>
      </c>
      <c r="AU316" s="9">
        <v>6.6</v>
      </c>
      <c r="AV316" s="10">
        <v>13.8</v>
      </c>
      <c r="AW316" s="22">
        <f t="shared" si="4"/>
        <v>0</v>
      </c>
      <c r="AX316" s="5">
        <f>IF(OR(AND(Tabela1[[#This Row],[GRUPO | ITEM]]="PALHETAS",MID(Tabela1[[#This Row],[ITEM]],1,5)&lt;&gt;"YN-PC"),AND(Tabela1[[#This Row],[GRUPO | ITEM]]="PALHETAS",MID(Tabela1[[#This Row],[ITEM]],1,5)&lt;&gt;"YN-PF"))=TRUE,0,
IF(
ROUNDUP(
IF(
IF(D316="A",13-SUM(AM316:AP316),IF(D316="B",11-SUM(AM316:AP316),IF(D316="C",7-SUM(AM316:AP316))))
&lt;0,0,
IF(D316="A",13-SUM(AM316:AP316),IF(D316="B",11-SUM(AM316:AP316),IF(D316="C",7-SUM(AM316:AP316)))))
*AD316/C316,0)
*C316
=0,0,
ROUNDUP(
IF(
IF(D316="A",13-SUM(AM316:AP316),IF(D316="B",11-SUM(AM316:AP316),IF(D316="C",7-SUM(AM316:AP316))))
&lt;0,0,
IF(D316="A",13-SUM(AM316:AP316),IF(D316="B",11-SUM(AM316:AP316),IF(D316="C",7-SUM(AM316:AP316)))))
*AD316/C316,0)
*C316)
)</f>
        <v>0</v>
      </c>
      <c r="AY316" s="4">
        <f>IF(OR(AND(Tabela1[[#This Row],[GRUPO | ITEM]]="PALHETAS",MID(Tabela1[[#This Row],[ITEM]],1,5)&lt;&gt;"YN-PC"),AND(Tabela1[[#This Row],[GRUPO | ITEM]]="PALHETAS",MID(Tabela1[[#This Row],[ITEM]],1,5)&lt;&gt;"YN-PF"))=TRUE,0,
IF(
ROUNDUP(
IF(
IF(D316="A",13-SUM(AR316:AU316),IF(D316="B",11-SUM(AR316:AU316),IF(D316="C",7-SUM(AR316:AU316))))
&lt;0,0,
IF(D316="A",13-SUM(AR316:AU316),IF(D316="B",11-SUM(AR316:AU316),IF(D316="C",7-SUM(AR316:AU316)))))
*AE316/C316,0)
*C316
=0,0,
ROUNDUP(
IF(
IF(D316="A",13-SUM(AR316:AU316),IF(D316="B",11-SUM(AR316:AU316),IF(D316="C",7-SUM(AR316:AU316))))
&lt;0,0,
IF(D316="A",13-SUM(AR316:AU316),IF(D316="B",11-SUM(AR316:AU316),IF(D316="C",7-SUM(AR316:AU316)))))
*AE316/C316,0)
*C316)
)</f>
        <v>0</v>
      </c>
      <c r="AZ3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+IFERROR(BA316*C316,0),
IFERROR(AVERAGEIF(Tabela1[[#This Row],[COMPRA PADRÃO]:[COMPRA &gt;30%]],"&gt;"&amp;0,Tabela1[[#This Row],[COMPRA PADRÃO]:[COMPRA &gt;30%]]),
0))/Tabela1[[#This Row],[U/CX]],0)*Tabela1[[#This Row],[U/CX]]</f>
        <v>0</v>
      </c>
      <c r="BA316" s="19"/>
      <c r="BB316" s="19"/>
      <c r="BC316" s="5"/>
      <c r="BD316" s="41">
        <v>5.6603773584905657</v>
      </c>
      <c r="BE316" s="42">
        <v>849.05660377358481</v>
      </c>
      <c r="BF316" s="42">
        <v>373.58490566037733</v>
      </c>
      <c r="BG316" s="42">
        <v>1725</v>
      </c>
      <c r="BH316" s="43">
        <v>0</v>
      </c>
      <c r="BJ316" s="32"/>
      <c r="BK316" s="32"/>
    </row>
    <row r="317" spans="1:63" s="3" customFormat="1" x14ac:dyDescent="0.2">
      <c r="A317" s="4" t="s">
        <v>199</v>
      </c>
      <c r="B317" s="4" t="s">
        <v>247</v>
      </c>
      <c r="C317" s="4">
        <v>15</v>
      </c>
      <c r="D317" s="4" t="s">
        <v>17</v>
      </c>
      <c r="E317" s="5">
        <v>150</v>
      </c>
      <c r="F317" s="4">
        <v>225</v>
      </c>
      <c r="G317" s="4">
        <v>105</v>
      </c>
      <c r="H317" s="4">
        <v>180</v>
      </c>
      <c r="I317" s="4">
        <v>195</v>
      </c>
      <c r="J317" s="4">
        <v>180</v>
      </c>
      <c r="K317" s="4">
        <v>120</v>
      </c>
      <c r="L317" s="4">
        <v>300</v>
      </c>
      <c r="M317" s="4">
        <v>135</v>
      </c>
      <c r="N317" s="4">
        <v>195</v>
      </c>
      <c r="O317" s="4">
        <v>60</v>
      </c>
      <c r="P317" s="4">
        <v>330</v>
      </c>
      <c r="Q317" s="13">
        <v>0.82758620689655171</v>
      </c>
      <c r="R317" s="16">
        <v>1.2413793103448276</v>
      </c>
      <c r="S317" s="16">
        <v>0.57931034482758625</v>
      </c>
      <c r="T317" s="16">
        <v>0.99310344827586206</v>
      </c>
      <c r="U317" s="16">
        <v>1.0758620689655172</v>
      </c>
      <c r="V317" s="16">
        <v>0.99310344827586206</v>
      </c>
      <c r="W317" s="16">
        <v>0.66206896551724137</v>
      </c>
      <c r="X317" s="16">
        <v>1.6551724137931034</v>
      </c>
      <c r="Y317" s="16">
        <v>0.7448275862068966</v>
      </c>
      <c r="Z317" s="16">
        <v>1.0758620689655172</v>
      </c>
      <c r="AA317" s="16">
        <v>0.33103448275862069</v>
      </c>
      <c r="AB317" s="17">
        <v>1.8206896551724139</v>
      </c>
      <c r="AC317" s="15">
        <v>32182.05</v>
      </c>
      <c r="AD317" s="14">
        <v>181.25</v>
      </c>
      <c r="AE317" s="14">
        <v>181.25</v>
      </c>
      <c r="AF317" s="5">
        <v>0</v>
      </c>
      <c r="AG317" s="6">
        <v>345</v>
      </c>
      <c r="AH317" s="4">
        <v>0</v>
      </c>
      <c r="AI317" s="23">
        <v>345</v>
      </c>
      <c r="AJ317" s="4">
        <v>585</v>
      </c>
      <c r="AK317" s="4">
        <v>1185</v>
      </c>
      <c r="AL317" s="24">
        <v>1770</v>
      </c>
      <c r="AM317" s="7">
        <v>1.903448275862069</v>
      </c>
      <c r="AN317" s="7">
        <v>0</v>
      </c>
      <c r="AO317" s="8">
        <v>3.2275862068965515</v>
      </c>
      <c r="AP317" s="9">
        <v>6.5379310344827584</v>
      </c>
      <c r="AQ317" s="25">
        <v>11.668965517241379</v>
      </c>
      <c r="AR317" s="18">
        <v>1.903448275862069</v>
      </c>
      <c r="AS317" s="7">
        <v>0</v>
      </c>
      <c r="AT317" s="8">
        <v>3.2275862068965515</v>
      </c>
      <c r="AU317" s="9">
        <v>6.5379310344827584</v>
      </c>
      <c r="AV317" s="10">
        <v>11.668965517241379</v>
      </c>
      <c r="AW317" s="22">
        <f t="shared" si="4"/>
        <v>0</v>
      </c>
      <c r="AX317" s="5">
        <f>IF(OR(AND(Tabela1[[#This Row],[GRUPO | ITEM]]="PALHETAS",MID(Tabela1[[#This Row],[ITEM]],1,5)&lt;&gt;"YN-PC"),AND(Tabela1[[#This Row],[GRUPO | ITEM]]="PALHETAS",MID(Tabela1[[#This Row],[ITEM]],1,5)&lt;&gt;"YN-PF"))=TRUE,0,
IF(
ROUNDUP(
IF(
IF(D317="A",13-SUM(AM317:AP317),IF(D317="B",11-SUM(AM317:AP317),IF(D317="C",7-SUM(AM317:AP317))))
&lt;0,0,
IF(D317="A",13-SUM(AM317:AP317),IF(D317="B",11-SUM(AM317:AP317),IF(D317="C",7-SUM(AM317:AP317)))))
*AD317/C317,0)
*C317
=0,0,
ROUNDUP(
IF(
IF(D317="A",13-SUM(AM317:AP317),IF(D317="B",11-SUM(AM317:AP317),IF(D317="C",7-SUM(AM317:AP317))))
&lt;0,0,
IF(D317="A",13-SUM(AM317:AP317),IF(D317="B",11-SUM(AM317:AP317),IF(D317="C",7-SUM(AM317:AP317)))))
*AD317/C317,0)
*C317)
)</f>
        <v>0</v>
      </c>
      <c r="AY317" s="4">
        <f>IF(OR(AND(Tabela1[[#This Row],[GRUPO | ITEM]]="PALHETAS",MID(Tabela1[[#This Row],[ITEM]],1,5)&lt;&gt;"YN-PC"),AND(Tabela1[[#This Row],[GRUPO | ITEM]]="PALHETAS",MID(Tabela1[[#This Row],[ITEM]],1,5)&lt;&gt;"YN-PF"))=TRUE,0,
IF(
ROUNDUP(
IF(
IF(D317="A",13-SUM(AR317:AU317),IF(D317="B",11-SUM(AR317:AU317),IF(D317="C",7-SUM(AR317:AU317))))
&lt;0,0,
IF(D317="A",13-SUM(AR317:AU317),IF(D317="B",11-SUM(AR317:AU317),IF(D317="C",7-SUM(AR317:AU317)))))
*AE317/C317,0)
*C317
=0,0,
ROUNDUP(
IF(
IF(D317="A",13-SUM(AR317:AU317),IF(D317="B",11-SUM(AR317:AU317),IF(D317="C",7-SUM(AR317:AU317))))
&lt;0,0,
IF(D317="A",13-SUM(AR317:AU317),IF(D317="B",11-SUM(AR317:AU317),IF(D317="C",7-SUM(AR317:AU317)))))
*AE317/C317,0)
*C317)
)</f>
        <v>0</v>
      </c>
      <c r="AZ3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+IFERROR(BA317*C317,0),
IFERROR(AVERAGEIF(Tabela1[[#This Row],[COMPRA PADRÃO]:[COMPRA &gt;30%]],"&gt;"&amp;0,Tabela1[[#This Row],[COMPRA PADRÃO]:[COMPRA &gt;30%]]),
0))/Tabela1[[#This Row],[U/CX]],0)*Tabela1[[#This Row],[U/CX]]</f>
        <v>0</v>
      </c>
      <c r="BA317" s="19"/>
      <c r="BB317" s="19"/>
      <c r="BC317" s="5"/>
      <c r="BD317" s="41">
        <v>8.2075471698113205</v>
      </c>
      <c r="BE317" s="42">
        <v>1231.132075471698</v>
      </c>
      <c r="BF317" s="42">
        <v>1625.0943396226414</v>
      </c>
      <c r="BG317" s="42">
        <v>2115</v>
      </c>
      <c r="BH317" s="43">
        <v>735</v>
      </c>
      <c r="BJ317" s="32"/>
      <c r="BK317" s="32"/>
    </row>
    <row r="318" spans="1:63" s="3" customFormat="1" x14ac:dyDescent="0.2">
      <c r="A318" s="4" t="s">
        <v>199</v>
      </c>
      <c r="B318" s="4" t="s">
        <v>311</v>
      </c>
      <c r="C318" s="4">
        <v>15</v>
      </c>
      <c r="D318" s="4" t="s">
        <v>83</v>
      </c>
      <c r="E318" s="5">
        <v>15</v>
      </c>
      <c r="F318" s="4">
        <v>30</v>
      </c>
      <c r="G318" s="4">
        <v>30</v>
      </c>
      <c r="H318" s="4">
        <v>45</v>
      </c>
      <c r="I318" s="4">
        <v>105</v>
      </c>
      <c r="J318" s="4">
        <v>30</v>
      </c>
      <c r="K318" s="4">
        <v>75</v>
      </c>
      <c r="L318" s="4">
        <v>15</v>
      </c>
      <c r="M318" s="4">
        <v>30</v>
      </c>
      <c r="N318" s="4">
        <v>15</v>
      </c>
      <c r="O318" s="4"/>
      <c r="P318" s="4"/>
      <c r="Q318" s="13">
        <v>0.38461538461538464</v>
      </c>
      <c r="R318" s="16">
        <v>0.76923076923076927</v>
      </c>
      <c r="S318" s="16">
        <v>0.76923076923076927</v>
      </c>
      <c r="T318" s="16">
        <v>1.1538461538461537</v>
      </c>
      <c r="U318" s="16">
        <v>2.6923076923076925</v>
      </c>
      <c r="V318" s="16">
        <v>0.76923076923076927</v>
      </c>
      <c r="W318" s="16">
        <v>1.9230769230769231</v>
      </c>
      <c r="X318" s="16">
        <v>0.38461538461538464</v>
      </c>
      <c r="Y318" s="16">
        <v>0.76923076923076927</v>
      </c>
      <c r="Z318" s="16">
        <v>0.38461538461538464</v>
      </c>
      <c r="AA318" s="16">
        <v>0</v>
      </c>
      <c r="AB318" s="17">
        <v>0</v>
      </c>
      <c r="AC318" s="15">
        <v>6051</v>
      </c>
      <c r="AD318" s="14">
        <v>39</v>
      </c>
      <c r="AE318" s="14">
        <v>39</v>
      </c>
      <c r="AF318" s="5">
        <v>0</v>
      </c>
      <c r="AG318" s="6">
        <v>270</v>
      </c>
      <c r="AH318" s="4">
        <v>285</v>
      </c>
      <c r="AI318" s="23">
        <v>555</v>
      </c>
      <c r="AJ318" s="4">
        <v>30</v>
      </c>
      <c r="AK318" s="4">
        <v>405</v>
      </c>
      <c r="AL318" s="24">
        <v>435</v>
      </c>
      <c r="AM318" s="7">
        <v>6.9230769230769234</v>
      </c>
      <c r="AN318" s="7">
        <v>7.3076923076923075</v>
      </c>
      <c r="AO318" s="8">
        <v>0.76923076923076927</v>
      </c>
      <c r="AP318" s="9">
        <v>10.384615384615385</v>
      </c>
      <c r="AQ318" s="25">
        <v>25.384615384615387</v>
      </c>
      <c r="AR318" s="18">
        <v>6.9230769230769234</v>
      </c>
      <c r="AS318" s="7">
        <v>7.3076923076923075</v>
      </c>
      <c r="AT318" s="8">
        <v>0.76923076923076927</v>
      </c>
      <c r="AU318" s="9">
        <v>10.384615384615385</v>
      </c>
      <c r="AV318" s="10">
        <v>25.384615384615387</v>
      </c>
      <c r="AW318" s="22">
        <f t="shared" si="4"/>
        <v>0</v>
      </c>
      <c r="AX318" s="5">
        <f>IF(OR(AND(Tabela1[[#This Row],[GRUPO | ITEM]]="PALHETAS",MID(Tabela1[[#This Row],[ITEM]],1,5)&lt;&gt;"YN-PC"),AND(Tabela1[[#This Row],[GRUPO | ITEM]]="PALHETAS",MID(Tabela1[[#This Row],[ITEM]],1,5)&lt;&gt;"YN-PF"))=TRUE,0,
IF(
ROUNDUP(
IF(
IF(D318="A",13-SUM(AM318:AP318),IF(D318="B",11-SUM(AM318:AP318),IF(D318="C",7-SUM(AM318:AP318))))
&lt;0,0,
IF(D318="A",13-SUM(AM318:AP318),IF(D318="B",11-SUM(AM318:AP318),IF(D318="C",7-SUM(AM318:AP318)))))
*AD318/C318,0)
*C318
=0,0,
ROUNDUP(
IF(
IF(D318="A",13-SUM(AM318:AP318),IF(D318="B",11-SUM(AM318:AP318),IF(D318="C",7-SUM(AM318:AP318))))
&lt;0,0,
IF(D318="A",13-SUM(AM318:AP318),IF(D318="B",11-SUM(AM318:AP318),IF(D318="C",7-SUM(AM318:AP318)))))
*AD318/C318,0)
*C318)
)</f>
        <v>0</v>
      </c>
      <c r="AY318" s="4">
        <f>IF(OR(AND(Tabela1[[#This Row],[GRUPO | ITEM]]="PALHETAS",MID(Tabela1[[#This Row],[ITEM]],1,5)&lt;&gt;"YN-PC"),AND(Tabela1[[#This Row],[GRUPO | ITEM]]="PALHETAS",MID(Tabela1[[#This Row],[ITEM]],1,5)&lt;&gt;"YN-PF"))=TRUE,0,
IF(
ROUNDUP(
IF(
IF(D318="A",13-SUM(AR318:AU318),IF(D318="B",11-SUM(AR318:AU318),IF(D318="C",7-SUM(AR318:AU318))))
&lt;0,0,
IF(D318="A",13-SUM(AR318:AU318),IF(D318="B",11-SUM(AR318:AU318),IF(D318="C",7-SUM(AR318:AU318)))))
*AE318/C318,0)
*C318
=0,0,
ROUNDUP(
IF(
IF(D318="A",13-SUM(AR318:AU318),IF(D318="B",11-SUM(AR318:AU318),IF(D318="C",7-SUM(AR318:AU318))))
&lt;0,0,
IF(D318="A",13-SUM(AR318:AU318),IF(D318="B",11-SUM(AR318:AU318),IF(D318="C",7-SUM(AR318:AU318)))))
*AE318/C318,0)
*C318)
)</f>
        <v>0</v>
      </c>
      <c r="AZ3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+IFERROR(BA318*C318,0),
IFERROR(AVERAGEIF(Tabela1[[#This Row],[COMPRA PADRÃO]:[COMPRA &gt;30%]],"&gt;"&amp;0,Tabela1[[#This Row],[COMPRA PADRÃO]:[COMPRA &gt;30%]]),
0))/Tabela1[[#This Row],[U/CX]],0)*Tabela1[[#This Row],[U/CX]]</f>
        <v>0</v>
      </c>
      <c r="BA318" s="19"/>
      <c r="BB318" s="19"/>
      <c r="BC318" s="5"/>
      <c r="BD318" s="41">
        <v>1.4716981132075471</v>
      </c>
      <c r="BE318" s="42">
        <v>220.75471698113205</v>
      </c>
      <c r="BF318" s="42">
        <v>97.132075471698101</v>
      </c>
      <c r="BG318" s="42">
        <v>990</v>
      </c>
      <c r="BH318" s="43">
        <v>0</v>
      </c>
      <c r="BJ318" s="32"/>
      <c r="BK318" s="32"/>
    </row>
    <row r="319" spans="1:63" s="3" customFormat="1" x14ac:dyDescent="0.2">
      <c r="A319" s="4" t="s">
        <v>199</v>
      </c>
      <c r="B319" s="4" t="s">
        <v>312</v>
      </c>
      <c r="C319" s="4">
        <v>15</v>
      </c>
      <c r="D319" s="4" t="s">
        <v>83</v>
      </c>
      <c r="E319" s="5">
        <v>120</v>
      </c>
      <c r="F319" s="4"/>
      <c r="G319" s="4">
        <v>135</v>
      </c>
      <c r="H319" s="4">
        <v>30</v>
      </c>
      <c r="I319" s="4">
        <v>135</v>
      </c>
      <c r="J319" s="4">
        <v>45</v>
      </c>
      <c r="K319" s="4">
        <v>30</v>
      </c>
      <c r="L319" s="4">
        <v>45</v>
      </c>
      <c r="M319" s="4">
        <v>150</v>
      </c>
      <c r="N319" s="4">
        <v>90</v>
      </c>
      <c r="O319" s="4">
        <v>180</v>
      </c>
      <c r="P319" s="4">
        <v>90</v>
      </c>
      <c r="Q319" s="13">
        <v>1.2571428571428571</v>
      </c>
      <c r="R319" s="16">
        <v>0</v>
      </c>
      <c r="S319" s="16">
        <v>1.4142857142857144</v>
      </c>
      <c r="T319" s="16">
        <v>0.31428571428571428</v>
      </c>
      <c r="U319" s="16">
        <v>1.4142857142857144</v>
      </c>
      <c r="V319" s="16">
        <v>0.47142857142857142</v>
      </c>
      <c r="W319" s="16">
        <v>0.31428571428571428</v>
      </c>
      <c r="X319" s="16">
        <v>0.47142857142857142</v>
      </c>
      <c r="Y319" s="16">
        <v>1.5714285714285714</v>
      </c>
      <c r="Z319" s="16">
        <v>0.94285714285714284</v>
      </c>
      <c r="AA319" s="16">
        <v>1.8857142857142857</v>
      </c>
      <c r="AB319" s="17">
        <v>0.94285714285714284</v>
      </c>
      <c r="AC319" s="15">
        <v>18923.55</v>
      </c>
      <c r="AD319" s="14">
        <v>95.454545454545453</v>
      </c>
      <c r="AE319" s="14">
        <v>95.454545454545453</v>
      </c>
      <c r="AF319" s="5">
        <v>0</v>
      </c>
      <c r="AG319" s="6">
        <v>135</v>
      </c>
      <c r="AH319" s="4">
        <v>630</v>
      </c>
      <c r="AI319" s="23">
        <v>765</v>
      </c>
      <c r="AJ319" s="4">
        <v>0</v>
      </c>
      <c r="AK319" s="4">
        <v>495</v>
      </c>
      <c r="AL319" s="24">
        <v>495</v>
      </c>
      <c r="AM319" s="7">
        <v>1.4142857142857144</v>
      </c>
      <c r="AN319" s="7">
        <v>6.6000000000000005</v>
      </c>
      <c r="AO319" s="8">
        <v>0</v>
      </c>
      <c r="AP319" s="9">
        <v>5.1857142857142859</v>
      </c>
      <c r="AQ319" s="25">
        <v>13.2</v>
      </c>
      <c r="AR319" s="18">
        <v>1.4142857142857144</v>
      </c>
      <c r="AS319" s="7">
        <v>6.6000000000000005</v>
      </c>
      <c r="AT319" s="8">
        <v>0</v>
      </c>
      <c r="AU319" s="9">
        <v>5.1857142857142859</v>
      </c>
      <c r="AV319" s="10">
        <v>13.2</v>
      </c>
      <c r="AW319" s="22">
        <f t="shared" si="4"/>
        <v>0</v>
      </c>
      <c r="AX319" s="5">
        <f>IF(OR(AND(Tabela1[[#This Row],[GRUPO | ITEM]]="PALHETAS",MID(Tabela1[[#This Row],[ITEM]],1,5)&lt;&gt;"YN-PC"),AND(Tabela1[[#This Row],[GRUPO | ITEM]]="PALHETAS",MID(Tabela1[[#This Row],[ITEM]],1,5)&lt;&gt;"YN-PF"))=TRUE,0,
IF(
ROUNDUP(
IF(
IF(D319="A",13-SUM(AM319:AP319),IF(D319="B",11-SUM(AM319:AP319),IF(D319="C",7-SUM(AM319:AP319))))
&lt;0,0,
IF(D319="A",13-SUM(AM319:AP319),IF(D319="B",11-SUM(AM319:AP319),IF(D319="C",7-SUM(AM319:AP319)))))
*AD319/C319,0)
*C319
=0,0,
ROUNDUP(
IF(
IF(D319="A",13-SUM(AM319:AP319),IF(D319="B",11-SUM(AM319:AP319),IF(D319="C",7-SUM(AM319:AP319))))
&lt;0,0,
IF(D319="A",13-SUM(AM319:AP319),IF(D319="B",11-SUM(AM319:AP319),IF(D319="C",7-SUM(AM319:AP319)))))
*AD319/C319,0)
*C319)
)</f>
        <v>0</v>
      </c>
      <c r="AY319" s="4">
        <f>IF(OR(AND(Tabela1[[#This Row],[GRUPO | ITEM]]="PALHETAS",MID(Tabela1[[#This Row],[ITEM]],1,5)&lt;&gt;"YN-PC"),AND(Tabela1[[#This Row],[GRUPO | ITEM]]="PALHETAS",MID(Tabela1[[#This Row],[ITEM]],1,5)&lt;&gt;"YN-PF"))=TRUE,0,
IF(
ROUNDUP(
IF(
IF(D319="A",13-SUM(AR319:AU319),IF(D319="B",11-SUM(AR319:AU319),IF(D319="C",7-SUM(AR319:AU319))))
&lt;0,0,
IF(D319="A",13-SUM(AR319:AU319),IF(D319="B",11-SUM(AR319:AU319),IF(D319="C",7-SUM(AR319:AU319)))))
*AE319/C319,0)
*C319
=0,0,
ROUNDUP(
IF(
IF(D319="A",13-SUM(AR319:AU319),IF(D319="B",11-SUM(AR319:AU319),IF(D319="C",7-SUM(AR319:AU319))))
&lt;0,0,
IF(D319="A",13-SUM(AR319:AU319),IF(D319="B",11-SUM(AR319:AU319),IF(D319="C",7-SUM(AR319:AU319)))))
*AE319/C319,0)
*C319)
)</f>
        <v>0</v>
      </c>
      <c r="AZ3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+IFERROR(BA319*C319,0),
IFERROR(AVERAGEIF(Tabela1[[#This Row],[COMPRA PADRÃO]:[COMPRA &gt;30%]],"&gt;"&amp;0,Tabela1[[#This Row],[COMPRA PADRÃO]:[COMPRA &gt;30%]]),
0))/Tabela1[[#This Row],[U/CX]],0)*Tabela1[[#This Row],[U/CX]]</f>
        <v>0</v>
      </c>
      <c r="BA319" s="19"/>
      <c r="BB319" s="19"/>
      <c r="BC319" s="5"/>
      <c r="BD319" s="41">
        <v>3.9622641509433962</v>
      </c>
      <c r="BE319" s="42">
        <v>594.33962264150944</v>
      </c>
      <c r="BF319" s="42">
        <v>261.50943396226415</v>
      </c>
      <c r="BG319" s="42">
        <v>1260</v>
      </c>
      <c r="BH319" s="43">
        <v>0</v>
      </c>
      <c r="BJ319" s="32"/>
      <c r="BK319" s="32"/>
    </row>
    <row r="320" spans="1:63" s="3" customFormat="1" x14ac:dyDescent="0.2">
      <c r="A320" s="4" t="s">
        <v>199</v>
      </c>
      <c r="B320" s="4" t="s">
        <v>314</v>
      </c>
      <c r="C320" s="4">
        <v>15</v>
      </c>
      <c r="D320" s="4" t="s">
        <v>83</v>
      </c>
      <c r="E320" s="5">
        <v>15</v>
      </c>
      <c r="F320" s="4">
        <v>15</v>
      </c>
      <c r="G320" s="4">
        <v>45</v>
      </c>
      <c r="H320" s="4">
        <v>30</v>
      </c>
      <c r="I320" s="4">
        <v>15</v>
      </c>
      <c r="J320" s="4"/>
      <c r="K320" s="4">
        <v>30</v>
      </c>
      <c r="L320" s="4">
        <v>15</v>
      </c>
      <c r="M320" s="4"/>
      <c r="N320" s="4">
        <v>30</v>
      </c>
      <c r="O320" s="4">
        <v>30</v>
      </c>
      <c r="P320" s="4">
        <v>30</v>
      </c>
      <c r="Q320" s="13">
        <v>0.58823529411764708</v>
      </c>
      <c r="R320" s="16">
        <v>0.58823529411764708</v>
      </c>
      <c r="S320" s="16">
        <v>1.7647058823529411</v>
      </c>
      <c r="T320" s="16">
        <v>1.1764705882352942</v>
      </c>
      <c r="U320" s="16">
        <v>0.58823529411764708</v>
      </c>
      <c r="V320" s="16">
        <v>0</v>
      </c>
      <c r="W320" s="16">
        <v>1.1764705882352942</v>
      </c>
      <c r="X320" s="16">
        <v>0.58823529411764708</v>
      </c>
      <c r="Y320" s="16">
        <v>0</v>
      </c>
      <c r="Z320" s="16">
        <v>1.1764705882352942</v>
      </c>
      <c r="AA320" s="16">
        <v>1.1764705882352942</v>
      </c>
      <c r="AB320" s="17">
        <v>1.1764705882352942</v>
      </c>
      <c r="AC320" s="15">
        <v>3642.15</v>
      </c>
      <c r="AD320" s="14">
        <v>25.5</v>
      </c>
      <c r="AE320" s="14">
        <v>25.5</v>
      </c>
      <c r="AF320" s="5">
        <v>2</v>
      </c>
      <c r="AG320" s="6">
        <v>570</v>
      </c>
      <c r="AH320" s="4">
        <v>0</v>
      </c>
      <c r="AI320" s="23">
        <v>570</v>
      </c>
      <c r="AJ320" s="4">
        <v>0</v>
      </c>
      <c r="AK320" s="4">
        <v>0</v>
      </c>
      <c r="AL320" s="24">
        <v>0</v>
      </c>
      <c r="AM320" s="7">
        <v>22.352941176470587</v>
      </c>
      <c r="AN320" s="7">
        <v>0</v>
      </c>
      <c r="AO320" s="8">
        <v>0</v>
      </c>
      <c r="AP320" s="9">
        <v>0</v>
      </c>
      <c r="AQ320" s="25">
        <v>22.352941176470587</v>
      </c>
      <c r="AR320" s="18">
        <v>22.352941176470587</v>
      </c>
      <c r="AS320" s="7">
        <v>0</v>
      </c>
      <c r="AT320" s="8">
        <v>0</v>
      </c>
      <c r="AU320" s="9">
        <v>0</v>
      </c>
      <c r="AV320" s="10">
        <v>22.352941176470587</v>
      </c>
      <c r="AW320" s="22">
        <f t="shared" si="4"/>
        <v>0</v>
      </c>
      <c r="AX320" s="5">
        <f>IF(OR(AND(Tabela1[[#This Row],[GRUPO | ITEM]]="PALHETAS",MID(Tabela1[[#This Row],[ITEM]],1,5)&lt;&gt;"YN-PC"),AND(Tabela1[[#This Row],[GRUPO | ITEM]]="PALHETAS",MID(Tabela1[[#This Row],[ITEM]],1,5)&lt;&gt;"YN-PF"))=TRUE,0,
IF(
ROUNDUP(
IF(
IF(D320="A",13-SUM(AM320:AP320),IF(D320="B",11-SUM(AM320:AP320),IF(D320="C",7-SUM(AM320:AP320))))
&lt;0,0,
IF(D320="A",13-SUM(AM320:AP320),IF(D320="B",11-SUM(AM320:AP320),IF(D320="C",7-SUM(AM320:AP320)))))
*AD320/C320,0)
*C320
=0,0,
ROUNDUP(
IF(
IF(D320="A",13-SUM(AM320:AP320),IF(D320="B",11-SUM(AM320:AP320),IF(D320="C",7-SUM(AM320:AP320))))
&lt;0,0,
IF(D320="A",13-SUM(AM320:AP320),IF(D320="B",11-SUM(AM320:AP320),IF(D320="C",7-SUM(AM320:AP320)))))
*AD320/C320,0)
*C320)
)</f>
        <v>0</v>
      </c>
      <c r="AY320" s="4">
        <f>IF(OR(AND(Tabela1[[#This Row],[GRUPO | ITEM]]="PALHETAS",MID(Tabela1[[#This Row],[ITEM]],1,5)&lt;&gt;"YN-PC"),AND(Tabela1[[#This Row],[GRUPO | ITEM]]="PALHETAS",MID(Tabela1[[#This Row],[ITEM]],1,5)&lt;&gt;"YN-PF"))=TRUE,0,
IF(
ROUNDUP(
IF(
IF(D320="A",13-SUM(AR320:AU320),IF(D320="B",11-SUM(AR320:AU320),IF(D320="C",7-SUM(AR320:AU320))))
&lt;0,0,
IF(D320="A",13-SUM(AR320:AU320),IF(D320="B",11-SUM(AR320:AU320),IF(D320="C",7-SUM(AR320:AU320)))))
*AE320/C320,0)
*C320
=0,0,
ROUNDUP(
IF(
IF(D320="A",13-SUM(AR320:AU320),IF(D320="B",11-SUM(AR320:AU320),IF(D320="C",7-SUM(AR320:AU320))))
&lt;0,0,
IF(D320="A",13-SUM(AR320:AU320),IF(D320="B",11-SUM(AR320:AU320),IF(D320="C",7-SUM(AR320:AU320)))))
*AE320/C320,0)
*C320)
)</f>
        <v>0</v>
      </c>
      <c r="AZ3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+IFERROR(BA320*C320,0),
IFERROR(AVERAGEIF(Tabela1[[#This Row],[COMPRA PADRÃO]:[COMPRA &gt;30%]],"&gt;"&amp;0,Tabela1[[#This Row],[COMPRA PADRÃO]:[COMPRA &gt;30%]]),
0))/Tabela1[[#This Row],[U/CX]],0)*Tabela1[[#This Row],[U/CX]]</f>
        <v>0</v>
      </c>
      <c r="BA320" s="19"/>
      <c r="BB320" s="19"/>
      <c r="BC320" s="5"/>
      <c r="BD320" s="41">
        <v>0.96226415094339623</v>
      </c>
      <c r="BE320" s="42">
        <v>144.33962264150944</v>
      </c>
      <c r="BF320" s="42">
        <v>63.509433962264154</v>
      </c>
      <c r="BG320" s="42">
        <v>570</v>
      </c>
      <c r="BH320" s="43">
        <v>0</v>
      </c>
      <c r="BJ320" s="32"/>
      <c r="BK320" s="32"/>
    </row>
    <row r="321" spans="1:63" s="3" customFormat="1" x14ac:dyDescent="0.2">
      <c r="A321" s="4" t="s">
        <v>199</v>
      </c>
      <c r="B321" s="4" t="s">
        <v>315</v>
      </c>
      <c r="C321" s="4">
        <v>15</v>
      </c>
      <c r="D321" s="4" t="s">
        <v>83</v>
      </c>
      <c r="E321" s="5">
        <v>45</v>
      </c>
      <c r="F321" s="4">
        <v>75</v>
      </c>
      <c r="G321" s="4">
        <v>60</v>
      </c>
      <c r="H321" s="4"/>
      <c r="I321" s="4">
        <v>15</v>
      </c>
      <c r="J321" s="4">
        <v>45</v>
      </c>
      <c r="K321" s="4">
        <v>15</v>
      </c>
      <c r="L321" s="4">
        <v>60</v>
      </c>
      <c r="M321" s="4">
        <v>45</v>
      </c>
      <c r="N321" s="4">
        <v>45</v>
      </c>
      <c r="O321" s="4">
        <v>30</v>
      </c>
      <c r="P321" s="4">
        <v>30</v>
      </c>
      <c r="Q321" s="13">
        <v>1.064516129032258</v>
      </c>
      <c r="R321" s="16">
        <v>1.7741935483870968</v>
      </c>
      <c r="S321" s="16">
        <v>1.4193548387096775</v>
      </c>
      <c r="T321" s="16">
        <v>0</v>
      </c>
      <c r="U321" s="16">
        <v>0.35483870967741937</v>
      </c>
      <c r="V321" s="16">
        <v>1.064516129032258</v>
      </c>
      <c r="W321" s="16">
        <v>0.35483870967741937</v>
      </c>
      <c r="X321" s="16">
        <v>1.4193548387096775</v>
      </c>
      <c r="Y321" s="16">
        <v>1.064516129032258</v>
      </c>
      <c r="Z321" s="16">
        <v>1.064516129032258</v>
      </c>
      <c r="AA321" s="16">
        <v>0.70967741935483875</v>
      </c>
      <c r="AB321" s="17">
        <v>0.70967741935483875</v>
      </c>
      <c r="AC321" s="15">
        <v>6829.05</v>
      </c>
      <c r="AD321" s="14">
        <v>42.272727272727273</v>
      </c>
      <c r="AE321" s="14">
        <v>42.272727272727273</v>
      </c>
      <c r="AF321" s="5">
        <v>1</v>
      </c>
      <c r="AG321" s="6">
        <v>1815</v>
      </c>
      <c r="AH321" s="4">
        <v>570</v>
      </c>
      <c r="AI321" s="23">
        <v>2385</v>
      </c>
      <c r="AJ321" s="4">
        <v>0</v>
      </c>
      <c r="AK321" s="4">
        <v>0</v>
      </c>
      <c r="AL321" s="24">
        <v>0</v>
      </c>
      <c r="AM321" s="7">
        <v>42.935483870967744</v>
      </c>
      <c r="AN321" s="7">
        <v>13.483870967741936</v>
      </c>
      <c r="AO321" s="8">
        <v>0</v>
      </c>
      <c r="AP321" s="9">
        <v>0</v>
      </c>
      <c r="AQ321" s="25">
        <v>56.41935483870968</v>
      </c>
      <c r="AR321" s="18">
        <v>42.935483870967744</v>
      </c>
      <c r="AS321" s="7">
        <v>13.483870967741936</v>
      </c>
      <c r="AT321" s="8">
        <v>0</v>
      </c>
      <c r="AU321" s="9">
        <v>0</v>
      </c>
      <c r="AV321" s="10">
        <v>56.41935483870968</v>
      </c>
      <c r="AW321" s="22">
        <f t="shared" si="4"/>
        <v>0</v>
      </c>
      <c r="AX321" s="5">
        <f>IF(OR(AND(Tabela1[[#This Row],[GRUPO | ITEM]]="PALHETAS",MID(Tabela1[[#This Row],[ITEM]],1,5)&lt;&gt;"YN-PC"),AND(Tabela1[[#This Row],[GRUPO | ITEM]]="PALHETAS",MID(Tabela1[[#This Row],[ITEM]],1,5)&lt;&gt;"YN-PF"))=TRUE,0,
IF(
ROUNDUP(
IF(
IF(D321="A",13-SUM(AM321:AP321),IF(D321="B",11-SUM(AM321:AP321),IF(D321="C",7-SUM(AM321:AP321))))
&lt;0,0,
IF(D321="A",13-SUM(AM321:AP321),IF(D321="B",11-SUM(AM321:AP321),IF(D321="C",7-SUM(AM321:AP321)))))
*AD321/C321,0)
*C321
=0,0,
ROUNDUP(
IF(
IF(D321="A",13-SUM(AM321:AP321),IF(D321="B",11-SUM(AM321:AP321),IF(D321="C",7-SUM(AM321:AP321))))
&lt;0,0,
IF(D321="A",13-SUM(AM321:AP321),IF(D321="B",11-SUM(AM321:AP321),IF(D321="C",7-SUM(AM321:AP321)))))
*AD321/C321,0)
*C321)
)</f>
        <v>0</v>
      </c>
      <c r="AY321" s="4">
        <f>IF(OR(AND(Tabela1[[#This Row],[GRUPO | ITEM]]="PALHETAS",MID(Tabela1[[#This Row],[ITEM]],1,5)&lt;&gt;"YN-PC"),AND(Tabela1[[#This Row],[GRUPO | ITEM]]="PALHETAS",MID(Tabela1[[#This Row],[ITEM]],1,5)&lt;&gt;"YN-PF"))=TRUE,0,
IF(
ROUNDUP(
IF(
IF(D321="A",13-SUM(AR321:AU321),IF(D321="B",11-SUM(AR321:AU321),IF(D321="C",7-SUM(AR321:AU321))))
&lt;0,0,
IF(D321="A",13-SUM(AR321:AU321),IF(D321="B",11-SUM(AR321:AU321),IF(D321="C",7-SUM(AR321:AU321)))))
*AE321/C321,0)
*C321
=0,0,
ROUNDUP(
IF(
IF(D321="A",13-SUM(AR321:AU321),IF(D321="B",11-SUM(AR321:AU321),IF(D321="C",7-SUM(AR321:AU321))))
&lt;0,0,
IF(D321="A",13-SUM(AR321:AU321),IF(D321="B",11-SUM(AR321:AU321),IF(D321="C",7-SUM(AR321:AU321)))))
*AE321/C321,0)
*C321)
)</f>
        <v>0</v>
      </c>
      <c r="AZ3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+IFERROR(BA321*C321,0),
IFERROR(AVERAGEIF(Tabela1[[#This Row],[COMPRA PADRÃO]:[COMPRA &gt;30%]],"&gt;"&amp;0,Tabela1[[#This Row],[COMPRA PADRÃO]:[COMPRA &gt;30%]]),
0))/Tabela1[[#This Row],[U/CX]],0)*Tabela1[[#This Row],[U/CX]]</f>
        <v>0</v>
      </c>
      <c r="BA321" s="19"/>
      <c r="BB321" s="19"/>
      <c r="BC321" s="5"/>
      <c r="BD321" s="41">
        <v>1.7547169811320755</v>
      </c>
      <c r="BE321" s="42">
        <v>263.20754716981133</v>
      </c>
      <c r="BF321" s="42">
        <v>115.81132075471699</v>
      </c>
      <c r="BG321" s="42">
        <v>2385</v>
      </c>
      <c r="BH321" s="43">
        <v>0</v>
      </c>
      <c r="BJ321" s="32"/>
      <c r="BK321" s="32"/>
    </row>
    <row r="322" spans="1:63" s="3" customFormat="1" x14ac:dyDescent="0.2">
      <c r="A322" s="4" t="s">
        <v>199</v>
      </c>
      <c r="B322" s="4" t="s">
        <v>316</v>
      </c>
      <c r="C322" s="4">
        <v>15</v>
      </c>
      <c r="D322" s="4" t="s">
        <v>83</v>
      </c>
      <c r="E322" s="5">
        <v>120</v>
      </c>
      <c r="F322" s="4">
        <v>150</v>
      </c>
      <c r="G322" s="4">
        <v>60</v>
      </c>
      <c r="H322" s="4">
        <v>90</v>
      </c>
      <c r="I322" s="4">
        <v>75</v>
      </c>
      <c r="J322" s="4">
        <v>195</v>
      </c>
      <c r="K322" s="4">
        <v>60</v>
      </c>
      <c r="L322" s="4">
        <v>45</v>
      </c>
      <c r="M322" s="4">
        <v>60</v>
      </c>
      <c r="N322" s="4">
        <v>135</v>
      </c>
      <c r="O322" s="4">
        <v>30</v>
      </c>
      <c r="P322" s="4">
        <v>60</v>
      </c>
      <c r="Q322" s="13">
        <v>1.3333333333333333</v>
      </c>
      <c r="R322" s="16">
        <v>1.6666666666666667</v>
      </c>
      <c r="S322" s="16">
        <v>0.66666666666666663</v>
      </c>
      <c r="T322" s="16">
        <v>1</v>
      </c>
      <c r="U322" s="16">
        <v>0.83333333333333337</v>
      </c>
      <c r="V322" s="16">
        <v>2.1666666666666665</v>
      </c>
      <c r="W322" s="16">
        <v>0.66666666666666663</v>
      </c>
      <c r="X322" s="16">
        <v>0.5</v>
      </c>
      <c r="Y322" s="16">
        <v>0.66666666666666663</v>
      </c>
      <c r="Z322" s="16">
        <v>1.5</v>
      </c>
      <c r="AA322" s="16">
        <v>0.33333333333333331</v>
      </c>
      <c r="AB322" s="17">
        <v>0.66666666666666663</v>
      </c>
      <c r="AC322" s="15">
        <v>17276.849999999999</v>
      </c>
      <c r="AD322" s="14">
        <v>90</v>
      </c>
      <c r="AE322" s="14">
        <v>90</v>
      </c>
      <c r="AF322" s="5">
        <v>0</v>
      </c>
      <c r="AG322" s="6">
        <v>165</v>
      </c>
      <c r="AH322" s="4">
        <v>555</v>
      </c>
      <c r="AI322" s="23">
        <v>720</v>
      </c>
      <c r="AJ322" s="4">
        <v>30</v>
      </c>
      <c r="AK322" s="4">
        <v>0</v>
      </c>
      <c r="AL322" s="24">
        <v>30</v>
      </c>
      <c r="AM322" s="7">
        <v>1.8333333333333333</v>
      </c>
      <c r="AN322" s="7">
        <v>6.166666666666667</v>
      </c>
      <c r="AO322" s="8">
        <v>0.33333333333333331</v>
      </c>
      <c r="AP322" s="9">
        <v>0</v>
      </c>
      <c r="AQ322" s="25">
        <v>8.3333333333333339</v>
      </c>
      <c r="AR322" s="18">
        <v>1.8333333333333333</v>
      </c>
      <c r="AS322" s="7">
        <v>6.166666666666667</v>
      </c>
      <c r="AT322" s="8">
        <v>0.33333333333333331</v>
      </c>
      <c r="AU322" s="9">
        <v>0</v>
      </c>
      <c r="AV322" s="10">
        <v>8.3333333333333339</v>
      </c>
      <c r="AW322" s="22">
        <f t="shared" ref="AW322:AW385" si="5">IFERROR(AZ322/AVERAGE(AD322:AE322),0)</f>
        <v>0</v>
      </c>
      <c r="AX322" s="5">
        <f>IF(OR(AND(Tabela1[[#This Row],[GRUPO | ITEM]]="PALHETAS",MID(Tabela1[[#This Row],[ITEM]],1,5)&lt;&gt;"YN-PC"),AND(Tabela1[[#This Row],[GRUPO | ITEM]]="PALHETAS",MID(Tabela1[[#This Row],[ITEM]],1,5)&lt;&gt;"YN-PF"))=TRUE,0,
IF(
ROUNDUP(
IF(
IF(D322="A",13-SUM(AM322:AP322),IF(D322="B",11-SUM(AM322:AP322),IF(D322="C",7-SUM(AM322:AP322))))
&lt;0,0,
IF(D322="A",13-SUM(AM322:AP322),IF(D322="B",11-SUM(AM322:AP322),IF(D322="C",7-SUM(AM322:AP322)))))
*AD322/C322,0)
*C322
=0,0,
ROUNDUP(
IF(
IF(D322="A",13-SUM(AM322:AP322),IF(D322="B",11-SUM(AM322:AP322),IF(D322="C",7-SUM(AM322:AP322))))
&lt;0,0,
IF(D322="A",13-SUM(AM322:AP322),IF(D322="B",11-SUM(AM322:AP322),IF(D322="C",7-SUM(AM322:AP322)))))
*AD322/C322,0)
*C322)
)</f>
        <v>0</v>
      </c>
      <c r="AY322" s="4">
        <f>IF(OR(AND(Tabela1[[#This Row],[GRUPO | ITEM]]="PALHETAS",MID(Tabela1[[#This Row],[ITEM]],1,5)&lt;&gt;"YN-PC"),AND(Tabela1[[#This Row],[GRUPO | ITEM]]="PALHETAS",MID(Tabela1[[#This Row],[ITEM]],1,5)&lt;&gt;"YN-PF"))=TRUE,0,
IF(
ROUNDUP(
IF(
IF(D322="A",13-SUM(AR322:AU322),IF(D322="B",11-SUM(AR322:AU322),IF(D322="C",7-SUM(AR322:AU322))))
&lt;0,0,
IF(D322="A",13-SUM(AR322:AU322),IF(D322="B",11-SUM(AR322:AU322),IF(D322="C",7-SUM(AR322:AU322)))))
*AE322/C322,0)
*C322
=0,0,
ROUNDUP(
IF(
IF(D322="A",13-SUM(AR322:AU322),IF(D322="B",11-SUM(AR322:AU322),IF(D322="C",7-SUM(AR322:AU322))))
&lt;0,0,
IF(D322="A",13-SUM(AR322:AU322),IF(D322="B",11-SUM(AR322:AU322),IF(D322="C",7-SUM(AR322:AU322)))))
*AE322/C322,0)
*C322)
)</f>
        <v>0</v>
      </c>
      <c r="AZ3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+IFERROR(BA322*C322,0),
IFERROR(AVERAGEIF(Tabela1[[#This Row],[COMPRA PADRÃO]:[COMPRA &gt;30%]],"&gt;"&amp;0,Tabela1[[#This Row],[COMPRA PADRÃO]:[COMPRA &gt;30%]]),
0))/Tabela1[[#This Row],[U/CX]],0)*Tabela1[[#This Row],[U/CX]]</f>
        <v>0</v>
      </c>
      <c r="BA322" s="19"/>
      <c r="BB322" s="19"/>
      <c r="BC322" s="5"/>
      <c r="BD322" s="41">
        <v>4.0754716981132075</v>
      </c>
      <c r="BE322" s="42">
        <v>611.32075471698113</v>
      </c>
      <c r="BF322" s="42">
        <v>268.98113207547169</v>
      </c>
      <c r="BG322" s="42">
        <v>750</v>
      </c>
      <c r="BH322" s="43">
        <v>135</v>
      </c>
      <c r="BJ322" s="32"/>
      <c r="BK322" s="32"/>
    </row>
    <row r="323" spans="1:63" s="3" customFormat="1" x14ac:dyDescent="0.2">
      <c r="A323" s="4" t="s">
        <v>199</v>
      </c>
      <c r="B323" s="4" t="s">
        <v>317</v>
      </c>
      <c r="C323" s="4">
        <v>15</v>
      </c>
      <c r="D323" s="4" t="s">
        <v>83</v>
      </c>
      <c r="E323" s="5">
        <v>105</v>
      </c>
      <c r="F323" s="4">
        <v>75</v>
      </c>
      <c r="G323" s="4">
        <v>105</v>
      </c>
      <c r="H323" s="4">
        <v>60</v>
      </c>
      <c r="I323" s="4">
        <v>30</v>
      </c>
      <c r="J323" s="4">
        <v>90</v>
      </c>
      <c r="K323" s="4"/>
      <c r="L323" s="4">
        <v>165</v>
      </c>
      <c r="M323" s="4"/>
      <c r="N323" s="4">
        <v>60</v>
      </c>
      <c r="O323" s="4">
        <v>60</v>
      </c>
      <c r="P323" s="4">
        <v>90</v>
      </c>
      <c r="Q323" s="13">
        <v>1.25</v>
      </c>
      <c r="R323" s="16">
        <v>0.8928571428571429</v>
      </c>
      <c r="S323" s="16">
        <v>1.25</v>
      </c>
      <c r="T323" s="16">
        <v>0.7142857142857143</v>
      </c>
      <c r="U323" s="16">
        <v>0.35714285714285715</v>
      </c>
      <c r="V323" s="16">
        <v>1.0714285714285714</v>
      </c>
      <c r="W323" s="16">
        <v>0</v>
      </c>
      <c r="X323" s="16">
        <v>1.9642857142857142</v>
      </c>
      <c r="Y323" s="16">
        <v>0</v>
      </c>
      <c r="Z323" s="16">
        <v>0.7142857142857143</v>
      </c>
      <c r="AA323" s="16">
        <v>0.7142857142857143</v>
      </c>
      <c r="AB323" s="17">
        <v>1.0714285714285714</v>
      </c>
      <c r="AC323" s="15">
        <v>14130</v>
      </c>
      <c r="AD323" s="14">
        <v>84</v>
      </c>
      <c r="AE323" s="14">
        <v>84</v>
      </c>
      <c r="AF323" s="5">
        <v>9</v>
      </c>
      <c r="AG323" s="6">
        <v>240</v>
      </c>
      <c r="AH323" s="4">
        <v>435</v>
      </c>
      <c r="AI323" s="23">
        <v>675</v>
      </c>
      <c r="AJ323" s="4">
        <v>165</v>
      </c>
      <c r="AK323" s="4">
        <v>0</v>
      </c>
      <c r="AL323" s="24">
        <v>165</v>
      </c>
      <c r="AM323" s="7">
        <v>2.8571428571428572</v>
      </c>
      <c r="AN323" s="7">
        <v>5.1785714285714288</v>
      </c>
      <c r="AO323" s="8">
        <v>1.9642857142857142</v>
      </c>
      <c r="AP323" s="9">
        <v>0</v>
      </c>
      <c r="AQ323" s="25">
        <v>10</v>
      </c>
      <c r="AR323" s="18">
        <v>2.8571428571428572</v>
      </c>
      <c r="AS323" s="7">
        <v>5.1785714285714288</v>
      </c>
      <c r="AT323" s="8">
        <v>1.9642857142857142</v>
      </c>
      <c r="AU323" s="9">
        <v>0</v>
      </c>
      <c r="AV323" s="10">
        <v>10</v>
      </c>
      <c r="AW323" s="22">
        <f t="shared" si="5"/>
        <v>0</v>
      </c>
      <c r="AX323" s="5">
        <f>IF(OR(AND(Tabela1[[#This Row],[GRUPO | ITEM]]="PALHETAS",MID(Tabela1[[#This Row],[ITEM]],1,5)&lt;&gt;"YN-PC"),AND(Tabela1[[#This Row],[GRUPO | ITEM]]="PALHETAS",MID(Tabela1[[#This Row],[ITEM]],1,5)&lt;&gt;"YN-PF"))=TRUE,0,
IF(
ROUNDUP(
IF(
IF(D323="A",13-SUM(AM323:AP323),IF(D323="B",11-SUM(AM323:AP323),IF(D323="C",7-SUM(AM323:AP323))))
&lt;0,0,
IF(D323="A",13-SUM(AM323:AP323),IF(D323="B",11-SUM(AM323:AP323),IF(D323="C",7-SUM(AM323:AP323)))))
*AD323/C323,0)
*C323
=0,0,
ROUNDUP(
IF(
IF(D323="A",13-SUM(AM323:AP323),IF(D323="B",11-SUM(AM323:AP323),IF(D323="C",7-SUM(AM323:AP323))))
&lt;0,0,
IF(D323="A",13-SUM(AM323:AP323),IF(D323="B",11-SUM(AM323:AP323),IF(D323="C",7-SUM(AM323:AP323)))))
*AD323/C323,0)
*C323)
)</f>
        <v>0</v>
      </c>
      <c r="AY323" s="4">
        <f>IF(OR(AND(Tabela1[[#This Row],[GRUPO | ITEM]]="PALHETAS",MID(Tabela1[[#This Row],[ITEM]],1,5)&lt;&gt;"YN-PC"),AND(Tabela1[[#This Row],[GRUPO | ITEM]]="PALHETAS",MID(Tabela1[[#This Row],[ITEM]],1,5)&lt;&gt;"YN-PF"))=TRUE,0,
IF(
ROUNDUP(
IF(
IF(D323="A",13-SUM(AR323:AU323),IF(D323="B",11-SUM(AR323:AU323),IF(D323="C",7-SUM(AR323:AU323))))
&lt;0,0,
IF(D323="A",13-SUM(AR323:AU323),IF(D323="B",11-SUM(AR323:AU323),IF(D323="C",7-SUM(AR323:AU323)))))
*AE323/C323,0)
*C323
=0,0,
ROUNDUP(
IF(
IF(D323="A",13-SUM(AR323:AU323),IF(D323="B",11-SUM(AR323:AU323),IF(D323="C",7-SUM(AR323:AU323))))
&lt;0,0,
IF(D323="A",13-SUM(AR323:AU323),IF(D323="B",11-SUM(AR323:AU323),IF(D323="C",7-SUM(AR323:AU323)))))
*AE323/C323,0)
*C323)
)</f>
        <v>0</v>
      </c>
      <c r="AZ3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+IFERROR(BA323*C323,0),
IFERROR(AVERAGEIF(Tabela1[[#This Row],[COMPRA PADRÃO]:[COMPRA &gt;30%]],"&gt;"&amp;0,Tabela1[[#This Row],[COMPRA PADRÃO]:[COMPRA &gt;30%]]),
0))/Tabela1[[#This Row],[U/CX]],0)*Tabela1[[#This Row],[U/CX]]</f>
        <v>0</v>
      </c>
      <c r="BA323" s="33"/>
      <c r="BB323" s="33"/>
      <c r="BC323" s="44"/>
      <c r="BD323" s="41">
        <v>3.1698113207547172</v>
      </c>
      <c r="BE323" s="42">
        <v>475.47169811320759</v>
      </c>
      <c r="BF323" s="42">
        <v>209.20754716981133</v>
      </c>
      <c r="BG323" s="42">
        <v>840</v>
      </c>
      <c r="BH323" s="43">
        <v>0</v>
      </c>
      <c r="BJ323" s="32"/>
      <c r="BK323" s="32"/>
    </row>
    <row r="324" spans="1:63" s="3" customFormat="1" x14ac:dyDescent="0.2">
      <c r="A324" s="4" t="s">
        <v>199</v>
      </c>
      <c r="B324" s="4" t="s">
        <v>318</v>
      </c>
      <c r="C324" s="4">
        <v>15</v>
      </c>
      <c r="D324" s="4" t="s">
        <v>83</v>
      </c>
      <c r="E324" s="5">
        <v>45</v>
      </c>
      <c r="F324" s="4">
        <v>45</v>
      </c>
      <c r="G324" s="4"/>
      <c r="H324" s="4">
        <v>15</v>
      </c>
      <c r="I324" s="4">
        <v>30</v>
      </c>
      <c r="J324" s="4"/>
      <c r="K324" s="4"/>
      <c r="L324" s="4">
        <v>30</v>
      </c>
      <c r="M324" s="4"/>
      <c r="N324" s="4">
        <v>45</v>
      </c>
      <c r="O324" s="4">
        <v>15</v>
      </c>
      <c r="P324" s="4">
        <v>15</v>
      </c>
      <c r="Q324" s="13">
        <v>1.5</v>
      </c>
      <c r="R324" s="16">
        <v>1.5</v>
      </c>
      <c r="S324" s="16">
        <v>0</v>
      </c>
      <c r="T324" s="16">
        <v>0.5</v>
      </c>
      <c r="U324" s="16">
        <v>1</v>
      </c>
      <c r="V324" s="16">
        <v>0</v>
      </c>
      <c r="W324" s="16">
        <v>0</v>
      </c>
      <c r="X324" s="16">
        <v>1</v>
      </c>
      <c r="Y324" s="16">
        <v>0</v>
      </c>
      <c r="Z324" s="16">
        <v>1.5</v>
      </c>
      <c r="AA324" s="16">
        <v>0.5</v>
      </c>
      <c r="AB324" s="17">
        <v>0.5</v>
      </c>
      <c r="AC324" s="15">
        <v>3479.25</v>
      </c>
      <c r="AD324" s="14">
        <v>30</v>
      </c>
      <c r="AE324" s="14">
        <v>30</v>
      </c>
      <c r="AF324" s="5">
        <v>0</v>
      </c>
      <c r="AG324" s="6">
        <v>135</v>
      </c>
      <c r="AH324" s="4">
        <v>60</v>
      </c>
      <c r="AI324" s="23">
        <v>195</v>
      </c>
      <c r="AJ324" s="4">
        <v>30</v>
      </c>
      <c r="AK324" s="4">
        <v>165</v>
      </c>
      <c r="AL324" s="24">
        <v>195</v>
      </c>
      <c r="AM324" s="7">
        <v>4.5</v>
      </c>
      <c r="AN324" s="7">
        <v>2</v>
      </c>
      <c r="AO324" s="8">
        <v>1</v>
      </c>
      <c r="AP324" s="9">
        <v>5.5</v>
      </c>
      <c r="AQ324" s="25">
        <v>13</v>
      </c>
      <c r="AR324" s="18">
        <v>4.5</v>
      </c>
      <c r="AS324" s="7">
        <v>2</v>
      </c>
      <c r="AT324" s="8">
        <v>1</v>
      </c>
      <c r="AU324" s="9">
        <v>5.5</v>
      </c>
      <c r="AV324" s="10">
        <v>13</v>
      </c>
      <c r="AW324" s="22">
        <f t="shared" si="5"/>
        <v>0</v>
      </c>
      <c r="AX324" s="5">
        <f>IF(OR(AND(Tabela1[[#This Row],[GRUPO | ITEM]]="PALHETAS",MID(Tabela1[[#This Row],[ITEM]],1,5)&lt;&gt;"YN-PC"),AND(Tabela1[[#This Row],[GRUPO | ITEM]]="PALHETAS",MID(Tabela1[[#This Row],[ITEM]],1,5)&lt;&gt;"YN-PF"))=TRUE,0,
IF(
ROUNDUP(
IF(
IF(D324="A",13-SUM(AM324:AP324),IF(D324="B",11-SUM(AM324:AP324),IF(D324="C",7-SUM(AM324:AP324))))
&lt;0,0,
IF(D324="A",13-SUM(AM324:AP324),IF(D324="B",11-SUM(AM324:AP324),IF(D324="C",7-SUM(AM324:AP324)))))
*AD324/C324,0)
*C324
=0,0,
ROUNDUP(
IF(
IF(D324="A",13-SUM(AM324:AP324),IF(D324="B",11-SUM(AM324:AP324),IF(D324="C",7-SUM(AM324:AP324))))
&lt;0,0,
IF(D324="A",13-SUM(AM324:AP324),IF(D324="B",11-SUM(AM324:AP324),IF(D324="C",7-SUM(AM324:AP324)))))
*AD324/C324,0)
*C324)
)</f>
        <v>0</v>
      </c>
      <c r="AY324" s="4">
        <f>IF(OR(AND(Tabela1[[#This Row],[GRUPO | ITEM]]="PALHETAS",MID(Tabela1[[#This Row],[ITEM]],1,5)&lt;&gt;"YN-PC"),AND(Tabela1[[#This Row],[GRUPO | ITEM]]="PALHETAS",MID(Tabela1[[#This Row],[ITEM]],1,5)&lt;&gt;"YN-PF"))=TRUE,0,
IF(
ROUNDUP(
IF(
IF(D324="A",13-SUM(AR324:AU324),IF(D324="B",11-SUM(AR324:AU324),IF(D324="C",7-SUM(AR324:AU324))))
&lt;0,0,
IF(D324="A",13-SUM(AR324:AU324),IF(D324="B",11-SUM(AR324:AU324),IF(D324="C",7-SUM(AR324:AU324)))))
*AE324/C324,0)
*C324
=0,0,
ROUNDUP(
IF(
IF(D324="A",13-SUM(AR324:AU324),IF(D324="B",11-SUM(AR324:AU324),IF(D324="C",7-SUM(AR324:AU324))))
&lt;0,0,
IF(D324="A",13-SUM(AR324:AU324),IF(D324="B",11-SUM(AR324:AU324),IF(D324="C",7-SUM(AR324:AU324)))))
*AE324/C324,0)
*C324)
)</f>
        <v>0</v>
      </c>
      <c r="AZ3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+IFERROR(BA324*C324,0),
IFERROR(AVERAGEIF(Tabela1[[#This Row],[COMPRA PADRÃO]:[COMPRA &gt;30%]],"&gt;"&amp;0,Tabela1[[#This Row],[COMPRA PADRÃO]:[COMPRA &gt;30%]]),
0))/Tabela1[[#This Row],[U/CX]],0)*Tabela1[[#This Row],[U/CX]]</f>
        <v>0</v>
      </c>
      <c r="BA324" s="33"/>
      <c r="BB324" s="33"/>
      <c r="BC324" s="44"/>
      <c r="BD324" s="41">
        <v>0.90566037735849059</v>
      </c>
      <c r="BE324" s="42">
        <v>135.84905660377359</v>
      </c>
      <c r="BF324" s="42">
        <v>59.773584905660378</v>
      </c>
      <c r="BG324" s="42">
        <v>390</v>
      </c>
      <c r="BH324" s="43">
        <v>0</v>
      </c>
      <c r="BJ324" s="32"/>
      <c r="BK324" s="32"/>
    </row>
    <row r="325" spans="1:63" s="3" customFormat="1" x14ac:dyDescent="0.2">
      <c r="A325" s="4" t="s">
        <v>199</v>
      </c>
      <c r="B325" s="4" t="s">
        <v>319</v>
      </c>
      <c r="C325" s="4">
        <v>15</v>
      </c>
      <c r="D325" s="4" t="s">
        <v>83</v>
      </c>
      <c r="E325" s="5">
        <v>45</v>
      </c>
      <c r="F325" s="4">
        <v>165</v>
      </c>
      <c r="G325" s="4">
        <v>135</v>
      </c>
      <c r="H325" s="4">
        <v>75</v>
      </c>
      <c r="I325" s="4">
        <v>300</v>
      </c>
      <c r="J325" s="4">
        <v>135</v>
      </c>
      <c r="K325" s="4">
        <v>105</v>
      </c>
      <c r="L325" s="4">
        <v>30</v>
      </c>
      <c r="M325" s="4">
        <v>60</v>
      </c>
      <c r="N325" s="4">
        <v>120</v>
      </c>
      <c r="O325" s="4">
        <v>75</v>
      </c>
      <c r="P325" s="4">
        <v>135</v>
      </c>
      <c r="Q325" s="13">
        <v>0.39130434782608697</v>
      </c>
      <c r="R325" s="16">
        <v>1.4347826086956521</v>
      </c>
      <c r="S325" s="16">
        <v>1.173913043478261</v>
      </c>
      <c r="T325" s="16">
        <v>0.65217391304347827</v>
      </c>
      <c r="U325" s="16">
        <v>2.6086956521739131</v>
      </c>
      <c r="V325" s="16">
        <v>1.173913043478261</v>
      </c>
      <c r="W325" s="16">
        <v>0.91304347826086951</v>
      </c>
      <c r="X325" s="16">
        <v>0.2608695652173913</v>
      </c>
      <c r="Y325" s="16">
        <v>0.52173913043478259</v>
      </c>
      <c r="Z325" s="16">
        <v>1.0434782608695652</v>
      </c>
      <c r="AA325" s="16">
        <v>0.65217391304347827</v>
      </c>
      <c r="AB325" s="17">
        <v>1.173913043478261</v>
      </c>
      <c r="AC325" s="15">
        <v>19322.7</v>
      </c>
      <c r="AD325" s="14">
        <v>115</v>
      </c>
      <c r="AE325" s="14">
        <v>122.72727272727273</v>
      </c>
      <c r="AF325" s="5">
        <v>0</v>
      </c>
      <c r="AG325" s="6">
        <v>195</v>
      </c>
      <c r="AH325" s="4">
        <v>750</v>
      </c>
      <c r="AI325" s="23">
        <v>945</v>
      </c>
      <c r="AJ325" s="4">
        <v>0</v>
      </c>
      <c r="AK325" s="4">
        <v>615</v>
      </c>
      <c r="AL325" s="24">
        <v>615</v>
      </c>
      <c r="AM325" s="7">
        <v>1.6956521739130435</v>
      </c>
      <c r="AN325" s="7">
        <v>6.5217391304347823</v>
      </c>
      <c r="AO325" s="8">
        <v>0</v>
      </c>
      <c r="AP325" s="9">
        <v>5.3478260869565215</v>
      </c>
      <c r="AQ325" s="25">
        <v>13.565217391304348</v>
      </c>
      <c r="AR325" s="18">
        <v>1.5888888888888888</v>
      </c>
      <c r="AS325" s="7">
        <v>6.1111111111111107</v>
      </c>
      <c r="AT325" s="8">
        <v>0</v>
      </c>
      <c r="AU325" s="9">
        <v>5.0111111111111111</v>
      </c>
      <c r="AV325" s="10">
        <v>12.71111111111111</v>
      </c>
      <c r="AW325" s="22">
        <f t="shared" si="5"/>
        <v>0</v>
      </c>
      <c r="AX325" s="5">
        <f>IF(OR(AND(Tabela1[[#This Row],[GRUPO | ITEM]]="PALHETAS",MID(Tabela1[[#This Row],[ITEM]],1,5)&lt;&gt;"YN-PC"),AND(Tabela1[[#This Row],[GRUPO | ITEM]]="PALHETAS",MID(Tabela1[[#This Row],[ITEM]],1,5)&lt;&gt;"YN-PF"))=TRUE,0,
IF(
ROUNDUP(
IF(
IF(D325="A",13-SUM(AM325:AP325),IF(D325="B",11-SUM(AM325:AP325),IF(D325="C",7-SUM(AM325:AP325))))
&lt;0,0,
IF(D325="A",13-SUM(AM325:AP325),IF(D325="B",11-SUM(AM325:AP325),IF(D325="C",7-SUM(AM325:AP325)))))
*AD325/C325,0)
*C325
=0,0,
ROUNDUP(
IF(
IF(D325="A",13-SUM(AM325:AP325),IF(D325="B",11-SUM(AM325:AP325),IF(D325="C",7-SUM(AM325:AP325))))
&lt;0,0,
IF(D325="A",13-SUM(AM325:AP325),IF(D325="B",11-SUM(AM325:AP325),IF(D325="C",7-SUM(AM325:AP325)))))
*AD325/C325,0)
*C325)
)</f>
        <v>0</v>
      </c>
      <c r="AY325" s="4">
        <f>IF(OR(AND(Tabela1[[#This Row],[GRUPO | ITEM]]="PALHETAS",MID(Tabela1[[#This Row],[ITEM]],1,5)&lt;&gt;"YN-PC"),AND(Tabela1[[#This Row],[GRUPO | ITEM]]="PALHETAS",MID(Tabela1[[#This Row],[ITEM]],1,5)&lt;&gt;"YN-PF"))=TRUE,0,
IF(
ROUNDUP(
IF(
IF(D325="A",13-SUM(AR325:AU325),IF(D325="B",11-SUM(AR325:AU325),IF(D325="C",7-SUM(AR325:AU325))))
&lt;0,0,
IF(D325="A",13-SUM(AR325:AU325),IF(D325="B",11-SUM(AR325:AU325),IF(D325="C",7-SUM(AR325:AU325)))))
*AE325/C325,0)
*C325
=0,0,
ROUNDUP(
IF(
IF(D325="A",13-SUM(AR325:AU325),IF(D325="B",11-SUM(AR325:AU325),IF(D325="C",7-SUM(AR325:AU325))))
&lt;0,0,
IF(D325="A",13-SUM(AR325:AU325),IF(D325="B",11-SUM(AR325:AU325),IF(D325="C",7-SUM(AR325:AU325)))))
*AE325/C325,0)
*C325)
)</f>
        <v>0</v>
      </c>
      <c r="AZ3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+IFERROR(BA325*C325,0),
IFERROR(AVERAGEIF(Tabela1[[#This Row],[COMPRA PADRÃO]:[COMPRA &gt;30%]],"&gt;"&amp;0,Tabela1[[#This Row],[COMPRA PADRÃO]:[COMPRA &gt;30%]]),
0))/Tabela1[[#This Row],[U/CX]],0)*Tabela1[[#This Row],[U/CX]]</f>
        <v>0</v>
      </c>
      <c r="BA325" s="19"/>
      <c r="BB325" s="19"/>
      <c r="BC325" s="5"/>
      <c r="BD325" s="41">
        <v>5.2075471698113205</v>
      </c>
      <c r="BE325" s="42">
        <v>781.13207547169804</v>
      </c>
      <c r="BF325" s="42">
        <v>343.69811320754718</v>
      </c>
      <c r="BG325" s="42">
        <v>1560</v>
      </c>
      <c r="BH325" s="43">
        <v>0</v>
      </c>
      <c r="BJ325" s="32"/>
      <c r="BK325" s="32"/>
    </row>
    <row r="326" spans="1:63" s="3" customFormat="1" x14ac:dyDescent="0.2">
      <c r="A326" s="4" t="s">
        <v>199</v>
      </c>
      <c r="B326" s="4" t="s">
        <v>321</v>
      </c>
      <c r="C326" s="4">
        <v>15</v>
      </c>
      <c r="D326" s="4" t="s">
        <v>17</v>
      </c>
      <c r="E326" s="5">
        <v>90</v>
      </c>
      <c r="F326" s="4">
        <v>390</v>
      </c>
      <c r="G326" s="4">
        <v>405</v>
      </c>
      <c r="H326" s="4">
        <v>180</v>
      </c>
      <c r="I326" s="4">
        <v>600</v>
      </c>
      <c r="J326" s="4">
        <v>195</v>
      </c>
      <c r="K326" s="4">
        <v>165</v>
      </c>
      <c r="L326" s="4">
        <v>435</v>
      </c>
      <c r="M326" s="4">
        <v>375</v>
      </c>
      <c r="N326" s="4">
        <v>210</v>
      </c>
      <c r="O326" s="4">
        <v>270</v>
      </c>
      <c r="P326" s="4">
        <v>195</v>
      </c>
      <c r="Q326" s="13">
        <v>0.30769230769230771</v>
      </c>
      <c r="R326" s="16">
        <v>1.3333333333333333</v>
      </c>
      <c r="S326" s="16">
        <v>1.3846153846153846</v>
      </c>
      <c r="T326" s="16">
        <v>0.61538461538461542</v>
      </c>
      <c r="U326" s="16">
        <v>2.0512820512820511</v>
      </c>
      <c r="V326" s="16">
        <v>0.66666666666666663</v>
      </c>
      <c r="W326" s="16">
        <v>0.5641025641025641</v>
      </c>
      <c r="X326" s="16">
        <v>1.4871794871794872</v>
      </c>
      <c r="Y326" s="16">
        <v>1.2820512820512822</v>
      </c>
      <c r="Z326" s="16">
        <v>0.71794871794871795</v>
      </c>
      <c r="AA326" s="16">
        <v>0.92307692307692313</v>
      </c>
      <c r="AB326" s="17">
        <v>0.66666666666666663</v>
      </c>
      <c r="AC326" s="15">
        <v>51433.65</v>
      </c>
      <c r="AD326" s="14">
        <v>292.5</v>
      </c>
      <c r="AE326" s="14">
        <v>292.5</v>
      </c>
      <c r="AF326" s="5">
        <v>1</v>
      </c>
      <c r="AG326" s="6">
        <v>945</v>
      </c>
      <c r="AH326" s="4">
        <v>705</v>
      </c>
      <c r="AI326" s="23">
        <v>1650</v>
      </c>
      <c r="AJ326" s="4">
        <v>1200</v>
      </c>
      <c r="AK326" s="4">
        <v>1590</v>
      </c>
      <c r="AL326" s="24">
        <v>2790</v>
      </c>
      <c r="AM326" s="7">
        <v>3.2307692307692308</v>
      </c>
      <c r="AN326" s="7">
        <v>2.4102564102564101</v>
      </c>
      <c r="AO326" s="8">
        <v>4.1025641025641022</v>
      </c>
      <c r="AP326" s="9">
        <v>5.4358974358974361</v>
      </c>
      <c r="AQ326" s="25">
        <v>15.179487179487179</v>
      </c>
      <c r="AR326" s="18">
        <v>3.2307692307692308</v>
      </c>
      <c r="AS326" s="7">
        <v>2.4102564102564101</v>
      </c>
      <c r="AT326" s="8">
        <v>4.1025641025641022</v>
      </c>
      <c r="AU326" s="9">
        <v>5.4358974358974361</v>
      </c>
      <c r="AV326" s="10">
        <v>15.179487179487179</v>
      </c>
      <c r="AW326" s="22">
        <f t="shared" si="5"/>
        <v>0</v>
      </c>
      <c r="AX326" s="5">
        <f>IF(OR(AND(Tabela1[[#This Row],[GRUPO | ITEM]]="PALHETAS",MID(Tabela1[[#This Row],[ITEM]],1,5)&lt;&gt;"YN-PC"),AND(Tabela1[[#This Row],[GRUPO | ITEM]]="PALHETAS",MID(Tabela1[[#This Row],[ITEM]],1,5)&lt;&gt;"YN-PF"))=TRUE,0,
IF(
ROUNDUP(
IF(
IF(D326="A",13-SUM(AM326:AP326),IF(D326="B",11-SUM(AM326:AP326),IF(D326="C",7-SUM(AM326:AP326))))
&lt;0,0,
IF(D326="A",13-SUM(AM326:AP326),IF(D326="B",11-SUM(AM326:AP326),IF(D326="C",7-SUM(AM326:AP326)))))
*AD326/C326,0)
*C326
=0,0,
ROUNDUP(
IF(
IF(D326="A",13-SUM(AM326:AP326),IF(D326="B",11-SUM(AM326:AP326),IF(D326="C",7-SUM(AM326:AP326))))
&lt;0,0,
IF(D326="A",13-SUM(AM326:AP326),IF(D326="B",11-SUM(AM326:AP326),IF(D326="C",7-SUM(AM326:AP326)))))
*AD326/C326,0)
*C326)
)</f>
        <v>0</v>
      </c>
      <c r="AY326" s="4">
        <f>IF(OR(AND(Tabela1[[#This Row],[GRUPO | ITEM]]="PALHETAS",MID(Tabela1[[#This Row],[ITEM]],1,5)&lt;&gt;"YN-PC"),AND(Tabela1[[#This Row],[GRUPO | ITEM]]="PALHETAS",MID(Tabela1[[#This Row],[ITEM]],1,5)&lt;&gt;"YN-PF"))=TRUE,0,
IF(
ROUNDUP(
IF(
IF(D326="A",13-SUM(AR326:AU326),IF(D326="B",11-SUM(AR326:AU326),IF(D326="C",7-SUM(AR326:AU326))))
&lt;0,0,
IF(D326="A",13-SUM(AR326:AU326),IF(D326="B",11-SUM(AR326:AU326),IF(D326="C",7-SUM(AR326:AU326)))))
*AE326/C326,0)
*C326
=0,0,
ROUNDUP(
IF(
IF(D326="A",13-SUM(AR326:AU326),IF(D326="B",11-SUM(AR326:AU326),IF(D326="C",7-SUM(AR326:AU326))))
&lt;0,0,
IF(D326="A",13-SUM(AR326:AU326),IF(D326="B",11-SUM(AR326:AU326),IF(D326="C",7-SUM(AR326:AU326)))))
*AE326/C326,0)
*C326)
)</f>
        <v>0</v>
      </c>
      <c r="AZ3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+IFERROR(BA326*C326,0),
IFERROR(AVERAGEIF(Tabela1[[#This Row],[COMPRA PADRÃO]:[COMPRA &gt;30%]],"&gt;"&amp;0,Tabela1[[#This Row],[COMPRA PADRÃO]:[COMPRA &gt;30%]]),
0))/Tabela1[[#This Row],[U/CX]],0)*Tabela1[[#This Row],[U/CX]]</f>
        <v>0</v>
      </c>
      <c r="BA326" s="33"/>
      <c r="BB326" s="33"/>
      <c r="BC326" s="44"/>
      <c r="BD326" s="41">
        <v>13.245283018867925</v>
      </c>
      <c r="BE326" s="42">
        <v>1986.7924528301887</v>
      </c>
      <c r="BF326" s="42">
        <v>2622.566037735849</v>
      </c>
      <c r="BG326" s="42">
        <v>4440</v>
      </c>
      <c r="BH326" s="43">
        <v>165</v>
      </c>
      <c r="BJ326" s="32"/>
      <c r="BK326" s="32"/>
    </row>
    <row r="327" spans="1:63" s="3" customFormat="1" x14ac:dyDescent="0.2">
      <c r="A327" s="4" t="s">
        <v>199</v>
      </c>
      <c r="B327" s="4" t="s">
        <v>322</v>
      </c>
      <c r="C327" s="4">
        <v>15</v>
      </c>
      <c r="D327" s="4" t="s">
        <v>17</v>
      </c>
      <c r="E327" s="5">
        <v>180</v>
      </c>
      <c r="F327" s="4">
        <v>210</v>
      </c>
      <c r="G327" s="4">
        <v>375</v>
      </c>
      <c r="H327" s="4">
        <v>195</v>
      </c>
      <c r="I327" s="4">
        <v>435</v>
      </c>
      <c r="J327" s="4">
        <v>360</v>
      </c>
      <c r="K327" s="4">
        <v>60</v>
      </c>
      <c r="L327" s="4">
        <v>285</v>
      </c>
      <c r="M327" s="4">
        <v>375</v>
      </c>
      <c r="N327" s="4">
        <v>195</v>
      </c>
      <c r="O327" s="4">
        <v>105</v>
      </c>
      <c r="P327" s="4">
        <v>60</v>
      </c>
      <c r="Q327" s="13">
        <v>0.76190476190476186</v>
      </c>
      <c r="R327" s="16">
        <v>0.88888888888888884</v>
      </c>
      <c r="S327" s="16">
        <v>1.5873015873015872</v>
      </c>
      <c r="T327" s="16">
        <v>0.82539682539682535</v>
      </c>
      <c r="U327" s="16">
        <v>1.8412698412698412</v>
      </c>
      <c r="V327" s="16">
        <v>1.5238095238095237</v>
      </c>
      <c r="W327" s="16">
        <v>0.25396825396825395</v>
      </c>
      <c r="X327" s="16">
        <v>1.2063492063492063</v>
      </c>
      <c r="Y327" s="16">
        <v>1.5873015873015872</v>
      </c>
      <c r="Z327" s="16">
        <v>0.82539682539682535</v>
      </c>
      <c r="AA327" s="16">
        <v>0.44444444444444442</v>
      </c>
      <c r="AB327" s="17">
        <v>0.25396825396825395</v>
      </c>
      <c r="AC327" s="15">
        <v>41278.5</v>
      </c>
      <c r="AD327" s="14">
        <v>236.25</v>
      </c>
      <c r="AE327" s="14">
        <v>271.5</v>
      </c>
      <c r="AF327" s="5">
        <v>1</v>
      </c>
      <c r="AG327" s="6">
        <v>600</v>
      </c>
      <c r="AH327" s="4">
        <v>915</v>
      </c>
      <c r="AI327" s="23">
        <v>1515</v>
      </c>
      <c r="AJ327" s="4">
        <v>675</v>
      </c>
      <c r="AK327" s="4">
        <v>1350</v>
      </c>
      <c r="AL327" s="24">
        <v>2025</v>
      </c>
      <c r="AM327" s="7">
        <v>2.5396825396825395</v>
      </c>
      <c r="AN327" s="7">
        <v>3.873015873015873</v>
      </c>
      <c r="AO327" s="8">
        <v>2.8571428571428572</v>
      </c>
      <c r="AP327" s="9">
        <v>5.7142857142857144</v>
      </c>
      <c r="AQ327" s="25">
        <v>14.984126984126984</v>
      </c>
      <c r="AR327" s="18">
        <v>2.2099447513812156</v>
      </c>
      <c r="AS327" s="7">
        <v>3.3701657458563536</v>
      </c>
      <c r="AT327" s="8">
        <v>2.4861878453038675</v>
      </c>
      <c r="AU327" s="9">
        <v>4.972375690607735</v>
      </c>
      <c r="AV327" s="10">
        <v>13.038674033149171</v>
      </c>
      <c r="AW327" s="22">
        <f t="shared" si="5"/>
        <v>0</v>
      </c>
      <c r="AX327" s="5">
        <f>IF(OR(AND(Tabela1[[#This Row],[GRUPO | ITEM]]="PALHETAS",MID(Tabela1[[#This Row],[ITEM]],1,5)&lt;&gt;"YN-PC"),AND(Tabela1[[#This Row],[GRUPO | ITEM]]="PALHETAS",MID(Tabela1[[#This Row],[ITEM]],1,5)&lt;&gt;"YN-PF"))=TRUE,0,
IF(
ROUNDUP(
IF(
IF(D327="A",13-SUM(AM327:AP327),IF(D327="B",11-SUM(AM327:AP327),IF(D327="C",7-SUM(AM327:AP327))))
&lt;0,0,
IF(D327="A",13-SUM(AM327:AP327),IF(D327="B",11-SUM(AM327:AP327),IF(D327="C",7-SUM(AM327:AP327)))))
*AD327/C327,0)
*C327
=0,0,
ROUNDUP(
IF(
IF(D327="A",13-SUM(AM327:AP327),IF(D327="B",11-SUM(AM327:AP327),IF(D327="C",7-SUM(AM327:AP327))))
&lt;0,0,
IF(D327="A",13-SUM(AM327:AP327),IF(D327="B",11-SUM(AM327:AP327),IF(D327="C",7-SUM(AM327:AP327)))))
*AD327/C327,0)
*C327)
)</f>
        <v>0</v>
      </c>
      <c r="AY327" s="4">
        <f>IF(OR(AND(Tabela1[[#This Row],[GRUPO | ITEM]]="PALHETAS",MID(Tabela1[[#This Row],[ITEM]],1,5)&lt;&gt;"YN-PC"),AND(Tabela1[[#This Row],[GRUPO | ITEM]]="PALHETAS",MID(Tabela1[[#This Row],[ITEM]],1,5)&lt;&gt;"YN-PF"))=TRUE,0,
IF(
ROUNDUP(
IF(
IF(D327="A",13-SUM(AR327:AU327),IF(D327="B",11-SUM(AR327:AU327),IF(D327="C",7-SUM(AR327:AU327))))
&lt;0,0,
IF(D327="A",13-SUM(AR327:AU327),IF(D327="B",11-SUM(AR327:AU327),IF(D327="C",7-SUM(AR327:AU327)))))
*AE327/C327,0)
*C327
=0,0,
ROUNDUP(
IF(
IF(D327="A",13-SUM(AR327:AU327),IF(D327="B",11-SUM(AR327:AU327),IF(D327="C",7-SUM(AR327:AU327))))
&lt;0,0,
IF(D327="A",13-SUM(AR327:AU327),IF(D327="B",11-SUM(AR327:AU327),IF(D327="C",7-SUM(AR327:AU327)))))
*AE327/C327,0)
*C327)
)</f>
        <v>0</v>
      </c>
      <c r="AZ3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+IFERROR(BA327*C327,0),
IFERROR(AVERAGEIF(Tabela1[[#This Row],[COMPRA PADRÃO]:[COMPRA &gt;30%]],"&gt;"&amp;0,Tabela1[[#This Row],[COMPRA PADRÃO]:[COMPRA &gt;30%]]),
0))/Tabela1[[#This Row],[U/CX]],0)*Tabela1[[#This Row],[U/CX]]</f>
        <v>0</v>
      </c>
      <c r="BA327" s="19"/>
      <c r="BB327" s="19"/>
      <c r="BC327" s="5"/>
      <c r="BD327" s="41">
        <v>10.69811320754717</v>
      </c>
      <c r="BE327" s="42">
        <v>1604.7169811320755</v>
      </c>
      <c r="BF327" s="42">
        <v>2118.2264150943397</v>
      </c>
      <c r="BG327" s="42">
        <v>3540</v>
      </c>
      <c r="BH327" s="43">
        <v>180</v>
      </c>
      <c r="BJ327" s="32"/>
      <c r="BK327" s="32"/>
    </row>
    <row r="328" spans="1:63" s="3" customFormat="1" x14ac:dyDescent="0.2">
      <c r="A328" s="4" t="s">
        <v>199</v>
      </c>
      <c r="B328" s="4" t="s">
        <v>323</v>
      </c>
      <c r="C328" s="4">
        <v>15</v>
      </c>
      <c r="D328" s="4" t="s">
        <v>17</v>
      </c>
      <c r="E328" s="5">
        <v>225</v>
      </c>
      <c r="F328" s="4">
        <v>435</v>
      </c>
      <c r="G328" s="4">
        <v>405</v>
      </c>
      <c r="H328" s="4">
        <v>180</v>
      </c>
      <c r="I328" s="4">
        <v>330</v>
      </c>
      <c r="J328" s="4">
        <v>315</v>
      </c>
      <c r="K328" s="4">
        <v>195</v>
      </c>
      <c r="L328" s="4">
        <v>240</v>
      </c>
      <c r="M328" s="4">
        <v>315</v>
      </c>
      <c r="N328" s="4">
        <v>240</v>
      </c>
      <c r="O328" s="4">
        <v>525</v>
      </c>
      <c r="P328" s="4">
        <v>255</v>
      </c>
      <c r="Q328" s="13">
        <v>0.73770491803278693</v>
      </c>
      <c r="R328" s="16">
        <v>1.4262295081967213</v>
      </c>
      <c r="S328" s="16">
        <v>1.3278688524590163</v>
      </c>
      <c r="T328" s="16">
        <v>0.5901639344262295</v>
      </c>
      <c r="U328" s="16">
        <v>1.0819672131147542</v>
      </c>
      <c r="V328" s="16">
        <v>1.0327868852459017</v>
      </c>
      <c r="W328" s="16">
        <v>0.63934426229508201</v>
      </c>
      <c r="X328" s="16">
        <v>0.78688524590163933</v>
      </c>
      <c r="Y328" s="16">
        <v>1.0327868852459017</v>
      </c>
      <c r="Z328" s="16">
        <v>0.78688524590163933</v>
      </c>
      <c r="AA328" s="16">
        <v>1.721311475409836</v>
      </c>
      <c r="AB328" s="17">
        <v>0.83606557377049184</v>
      </c>
      <c r="AC328" s="15">
        <v>53758.95</v>
      </c>
      <c r="AD328" s="14">
        <v>305</v>
      </c>
      <c r="AE328" s="14">
        <v>305</v>
      </c>
      <c r="AF328" s="5">
        <v>23</v>
      </c>
      <c r="AG328" s="6">
        <v>555</v>
      </c>
      <c r="AH328" s="4">
        <v>720</v>
      </c>
      <c r="AI328" s="23">
        <v>1275</v>
      </c>
      <c r="AJ328" s="4">
        <v>495</v>
      </c>
      <c r="AK328" s="4">
        <v>1905</v>
      </c>
      <c r="AL328" s="24">
        <v>2400</v>
      </c>
      <c r="AM328" s="7">
        <v>1.819672131147541</v>
      </c>
      <c r="AN328" s="7">
        <v>2.360655737704918</v>
      </c>
      <c r="AO328" s="8">
        <v>1.6229508196721312</v>
      </c>
      <c r="AP328" s="9">
        <v>6.2459016393442619</v>
      </c>
      <c r="AQ328" s="25">
        <v>12.049180327868852</v>
      </c>
      <c r="AR328" s="18">
        <v>1.819672131147541</v>
      </c>
      <c r="AS328" s="7">
        <v>2.360655737704918</v>
      </c>
      <c r="AT328" s="8">
        <v>1.6229508196721312</v>
      </c>
      <c r="AU328" s="9">
        <v>6.2459016393442619</v>
      </c>
      <c r="AV328" s="10">
        <v>12.049180327868852</v>
      </c>
      <c r="AW328" s="22">
        <f t="shared" si="5"/>
        <v>0</v>
      </c>
      <c r="AX328" s="5">
        <f>IF(OR(AND(Tabela1[[#This Row],[GRUPO | ITEM]]="PALHETAS",MID(Tabela1[[#This Row],[ITEM]],1,5)&lt;&gt;"YN-PC"),AND(Tabela1[[#This Row],[GRUPO | ITEM]]="PALHETAS",MID(Tabela1[[#This Row],[ITEM]],1,5)&lt;&gt;"YN-PF"))=TRUE,0,
IF(
ROUNDUP(
IF(
IF(D328="A",13-SUM(AM328:AP328),IF(D328="B",11-SUM(AM328:AP328),IF(D328="C",7-SUM(AM328:AP328))))
&lt;0,0,
IF(D328="A",13-SUM(AM328:AP328),IF(D328="B",11-SUM(AM328:AP328),IF(D328="C",7-SUM(AM328:AP328)))))
*AD328/C328,0)
*C328
=0,0,
ROUNDUP(
IF(
IF(D328="A",13-SUM(AM328:AP328),IF(D328="B",11-SUM(AM328:AP328),IF(D328="C",7-SUM(AM328:AP328))))
&lt;0,0,
IF(D328="A",13-SUM(AM328:AP328),IF(D328="B",11-SUM(AM328:AP328),IF(D328="C",7-SUM(AM328:AP328)))))
*AD328/C328,0)
*C328)
)</f>
        <v>0</v>
      </c>
      <c r="AY328" s="4">
        <f>IF(OR(AND(Tabela1[[#This Row],[GRUPO | ITEM]]="PALHETAS",MID(Tabela1[[#This Row],[ITEM]],1,5)&lt;&gt;"YN-PC"),AND(Tabela1[[#This Row],[GRUPO | ITEM]]="PALHETAS",MID(Tabela1[[#This Row],[ITEM]],1,5)&lt;&gt;"YN-PF"))=TRUE,0,
IF(
ROUNDUP(
IF(
IF(D328="A",13-SUM(AR328:AU328),IF(D328="B",11-SUM(AR328:AU328),IF(D328="C",7-SUM(AR328:AU328))))
&lt;0,0,
IF(D328="A",13-SUM(AR328:AU328),IF(D328="B",11-SUM(AR328:AU328),IF(D328="C",7-SUM(AR328:AU328)))))
*AE328/C328,0)
*C328
=0,0,
ROUNDUP(
IF(
IF(D328="A",13-SUM(AR328:AU328),IF(D328="B",11-SUM(AR328:AU328),IF(D328="C",7-SUM(AR328:AU328))))
&lt;0,0,
IF(D328="A",13-SUM(AR328:AU328),IF(D328="B",11-SUM(AR328:AU328),IF(D328="C",7-SUM(AR328:AU328)))))
*AE328/C328,0)
*C328)
)</f>
        <v>0</v>
      </c>
      <c r="AZ3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+IFERROR(BA328*C328,0),
IFERROR(AVERAGEIF(Tabela1[[#This Row],[COMPRA PADRÃO]:[COMPRA &gt;30%]],"&gt;"&amp;0,Tabela1[[#This Row],[COMPRA PADRÃO]:[COMPRA &gt;30%]]),
0))/Tabela1[[#This Row],[U/CX]],0)*Tabela1[[#This Row],[U/CX]]</f>
        <v>0</v>
      </c>
      <c r="BA328" s="33"/>
      <c r="BB328" s="33"/>
      <c r="BC328" s="44"/>
      <c r="BD328" s="41">
        <v>13.811320754716981</v>
      </c>
      <c r="BE328" s="42">
        <v>2071.6981132075471</v>
      </c>
      <c r="BF328" s="42">
        <v>2734.6415094339623</v>
      </c>
      <c r="BG328" s="42">
        <v>3675</v>
      </c>
      <c r="BH328" s="43">
        <v>1125</v>
      </c>
      <c r="BJ328" s="32"/>
      <c r="BK328" s="32"/>
    </row>
    <row r="329" spans="1:63" s="3" customFormat="1" x14ac:dyDescent="0.2">
      <c r="A329" s="4" t="s">
        <v>199</v>
      </c>
      <c r="B329" s="4" t="s">
        <v>275</v>
      </c>
      <c r="C329" s="4">
        <v>15</v>
      </c>
      <c r="D329" s="4" t="s">
        <v>83</v>
      </c>
      <c r="E329" s="5">
        <v>120</v>
      </c>
      <c r="F329" s="4">
        <v>165</v>
      </c>
      <c r="G329" s="4">
        <v>90</v>
      </c>
      <c r="H329" s="4">
        <v>135</v>
      </c>
      <c r="I329" s="4">
        <v>195</v>
      </c>
      <c r="J329" s="4">
        <v>120</v>
      </c>
      <c r="K329" s="4">
        <v>45</v>
      </c>
      <c r="L329" s="4">
        <v>225</v>
      </c>
      <c r="M329" s="4">
        <v>105</v>
      </c>
      <c r="N329" s="4">
        <v>120</v>
      </c>
      <c r="O329" s="4">
        <v>15</v>
      </c>
      <c r="P329" s="4">
        <v>180</v>
      </c>
      <c r="Q329" s="13">
        <v>0.95049504950495045</v>
      </c>
      <c r="R329" s="16">
        <v>1.306930693069307</v>
      </c>
      <c r="S329" s="16">
        <v>0.71287128712871284</v>
      </c>
      <c r="T329" s="16">
        <v>1.0693069306930694</v>
      </c>
      <c r="U329" s="16">
        <v>1.5445544554455446</v>
      </c>
      <c r="V329" s="16">
        <v>0.95049504950495045</v>
      </c>
      <c r="W329" s="16">
        <v>0.35643564356435642</v>
      </c>
      <c r="X329" s="16">
        <v>1.7821782178217822</v>
      </c>
      <c r="Y329" s="16">
        <v>0.83168316831683164</v>
      </c>
      <c r="Z329" s="16">
        <v>0.95049504950495045</v>
      </c>
      <c r="AA329" s="16">
        <v>0.11881188118811881</v>
      </c>
      <c r="AB329" s="17">
        <v>1.4257425742574257</v>
      </c>
      <c r="AC329" s="15">
        <v>22021.05</v>
      </c>
      <c r="AD329" s="14">
        <v>126.25</v>
      </c>
      <c r="AE329" s="14">
        <v>136.36363636363637</v>
      </c>
      <c r="AF329" s="5">
        <v>1</v>
      </c>
      <c r="AG329" s="6">
        <v>255</v>
      </c>
      <c r="AH329" s="4">
        <v>195</v>
      </c>
      <c r="AI329" s="23">
        <v>450</v>
      </c>
      <c r="AJ329" s="4">
        <v>360</v>
      </c>
      <c r="AK329" s="4">
        <v>660</v>
      </c>
      <c r="AL329" s="24">
        <v>1020</v>
      </c>
      <c r="AM329" s="7">
        <v>2.0198019801980198</v>
      </c>
      <c r="AN329" s="7">
        <v>1.5445544554455446</v>
      </c>
      <c r="AO329" s="8">
        <v>2.8514851485148514</v>
      </c>
      <c r="AP329" s="9">
        <v>5.2277227722772279</v>
      </c>
      <c r="AQ329" s="25">
        <v>11.643564356435643</v>
      </c>
      <c r="AR329" s="18">
        <v>1.8699999999999999</v>
      </c>
      <c r="AS329" s="7">
        <v>1.43</v>
      </c>
      <c r="AT329" s="8">
        <v>2.6399999999999997</v>
      </c>
      <c r="AU329" s="9">
        <v>4.84</v>
      </c>
      <c r="AV329" s="10">
        <v>10.78</v>
      </c>
      <c r="AW329" s="22">
        <f t="shared" si="5"/>
        <v>0</v>
      </c>
      <c r="AX329" s="5">
        <f>IF(OR(AND(Tabela1[[#This Row],[GRUPO | ITEM]]="PALHETAS",MID(Tabela1[[#This Row],[ITEM]],1,5)&lt;&gt;"YN-PC"),AND(Tabela1[[#This Row],[GRUPO | ITEM]]="PALHETAS",MID(Tabela1[[#This Row],[ITEM]],1,5)&lt;&gt;"YN-PF"))=TRUE,0,
IF(
ROUNDUP(
IF(
IF(D329="A",13-SUM(AM329:AP329),IF(D329="B",11-SUM(AM329:AP329),IF(D329="C",7-SUM(AM329:AP329))))
&lt;0,0,
IF(D329="A",13-SUM(AM329:AP329),IF(D329="B",11-SUM(AM329:AP329),IF(D329="C",7-SUM(AM329:AP329)))))
*AD329/C329,0)
*C329
=0,0,
ROUNDUP(
IF(
IF(D329="A",13-SUM(AM329:AP329),IF(D329="B",11-SUM(AM329:AP329),IF(D329="C",7-SUM(AM329:AP329))))
&lt;0,0,
IF(D329="A",13-SUM(AM329:AP329),IF(D329="B",11-SUM(AM329:AP329),IF(D329="C",7-SUM(AM329:AP329)))))
*AD329/C329,0)
*C329)
)</f>
        <v>0</v>
      </c>
      <c r="AY329" s="4">
        <f>IF(OR(AND(Tabela1[[#This Row],[GRUPO | ITEM]]="PALHETAS",MID(Tabela1[[#This Row],[ITEM]],1,5)&lt;&gt;"YN-PC"),AND(Tabela1[[#This Row],[GRUPO | ITEM]]="PALHETAS",MID(Tabela1[[#This Row],[ITEM]],1,5)&lt;&gt;"YN-PF"))=TRUE,0,
IF(
ROUNDUP(
IF(
IF(D329="A",13-SUM(AR329:AU329),IF(D329="B",11-SUM(AR329:AU329),IF(D329="C",7-SUM(AR329:AU329))))
&lt;0,0,
IF(D329="A",13-SUM(AR329:AU329),IF(D329="B",11-SUM(AR329:AU329),IF(D329="C",7-SUM(AR329:AU329)))))
*AE329/C329,0)
*C329
=0,0,
ROUNDUP(
IF(
IF(D329="A",13-SUM(AR329:AU329),IF(D329="B",11-SUM(AR329:AU329),IF(D329="C",7-SUM(AR329:AU329))))
&lt;0,0,
IF(D329="A",13-SUM(AR329:AU329),IF(D329="B",11-SUM(AR329:AU329),IF(D329="C",7-SUM(AR329:AU329)))))
*AE329/C329,0)
*C329)
)</f>
        <v>0</v>
      </c>
      <c r="AZ3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+IFERROR(BA329*C329,0),
IFERROR(AVERAGEIF(Tabela1[[#This Row],[COMPRA PADRÃO]:[COMPRA &gt;30%]],"&gt;"&amp;0,Tabela1[[#This Row],[COMPRA PADRÃO]:[COMPRA &gt;30%]]),
0))/Tabela1[[#This Row],[U/CX]],0)*Tabela1[[#This Row],[U/CX]]</f>
        <v>0</v>
      </c>
      <c r="BA329" s="19"/>
      <c r="BB329" s="19"/>
      <c r="BC329" s="5"/>
      <c r="BD329" s="41">
        <v>5.716981132075472</v>
      </c>
      <c r="BE329" s="42">
        <v>857.54716981132083</v>
      </c>
      <c r="BF329" s="42">
        <v>377.32075471698113</v>
      </c>
      <c r="BG329" s="42">
        <v>1470</v>
      </c>
      <c r="BH329" s="43">
        <v>0</v>
      </c>
      <c r="BJ329" s="32"/>
      <c r="BK329" s="32"/>
    </row>
    <row r="330" spans="1:63" s="3" customFormat="1" x14ac:dyDescent="0.2">
      <c r="A330" s="4" t="s">
        <v>199</v>
      </c>
      <c r="B330" s="4" t="s">
        <v>324</v>
      </c>
      <c r="C330" s="4">
        <v>15</v>
      </c>
      <c r="D330" s="4" t="s">
        <v>17</v>
      </c>
      <c r="E330" s="5">
        <v>180</v>
      </c>
      <c r="F330" s="4">
        <v>165</v>
      </c>
      <c r="G330" s="4">
        <v>255</v>
      </c>
      <c r="H330" s="4">
        <v>45</v>
      </c>
      <c r="I330" s="4">
        <v>360</v>
      </c>
      <c r="J330" s="4">
        <v>135</v>
      </c>
      <c r="K330" s="4">
        <v>135</v>
      </c>
      <c r="L330" s="4">
        <v>150</v>
      </c>
      <c r="M330" s="4">
        <v>30</v>
      </c>
      <c r="N330" s="4">
        <v>90</v>
      </c>
      <c r="O330" s="4">
        <v>180</v>
      </c>
      <c r="P330" s="4">
        <v>30</v>
      </c>
      <c r="Q330" s="13">
        <v>1.2307692307692308</v>
      </c>
      <c r="R330" s="16">
        <v>1.1282051282051282</v>
      </c>
      <c r="S330" s="16">
        <v>1.7435897435897436</v>
      </c>
      <c r="T330" s="16">
        <v>0.30769230769230771</v>
      </c>
      <c r="U330" s="16">
        <v>2.4615384615384617</v>
      </c>
      <c r="V330" s="16">
        <v>0.92307692307692313</v>
      </c>
      <c r="W330" s="16">
        <v>0.92307692307692313</v>
      </c>
      <c r="X330" s="16">
        <v>1.0256410256410255</v>
      </c>
      <c r="Y330" s="16">
        <v>0.20512820512820512</v>
      </c>
      <c r="Z330" s="16">
        <v>0.61538461538461542</v>
      </c>
      <c r="AA330" s="16">
        <v>1.2307692307692308</v>
      </c>
      <c r="AB330" s="17">
        <v>0.20512820512820512</v>
      </c>
      <c r="AC330" s="15">
        <v>25105.95</v>
      </c>
      <c r="AD330" s="14">
        <v>146.25</v>
      </c>
      <c r="AE330" s="14">
        <v>169.5</v>
      </c>
      <c r="AF330" s="5">
        <v>0</v>
      </c>
      <c r="AG330" s="6">
        <v>1215</v>
      </c>
      <c r="AH330" s="4">
        <v>375</v>
      </c>
      <c r="AI330" s="23">
        <v>1590</v>
      </c>
      <c r="AJ330" s="4">
        <v>90</v>
      </c>
      <c r="AK330" s="4">
        <v>975</v>
      </c>
      <c r="AL330" s="24">
        <v>1065</v>
      </c>
      <c r="AM330" s="7">
        <v>8.3076923076923084</v>
      </c>
      <c r="AN330" s="7">
        <v>2.5641025641025643</v>
      </c>
      <c r="AO330" s="8">
        <v>0.61538461538461542</v>
      </c>
      <c r="AP330" s="9">
        <v>6.666666666666667</v>
      </c>
      <c r="AQ330" s="25">
        <v>18.153846153846153</v>
      </c>
      <c r="AR330" s="18">
        <v>7.168141592920354</v>
      </c>
      <c r="AS330" s="7">
        <v>2.2123893805309733</v>
      </c>
      <c r="AT330" s="8">
        <v>0.53097345132743368</v>
      </c>
      <c r="AU330" s="9">
        <v>5.7522123893805306</v>
      </c>
      <c r="AV330" s="10">
        <v>15.66371681415929</v>
      </c>
      <c r="AW330" s="22">
        <f t="shared" si="5"/>
        <v>0</v>
      </c>
      <c r="AX330" s="5">
        <f>IF(OR(AND(Tabela1[[#This Row],[GRUPO | ITEM]]="PALHETAS",MID(Tabela1[[#This Row],[ITEM]],1,5)&lt;&gt;"YN-PC"),AND(Tabela1[[#This Row],[GRUPO | ITEM]]="PALHETAS",MID(Tabela1[[#This Row],[ITEM]],1,5)&lt;&gt;"YN-PF"))=TRUE,0,
IF(
ROUNDUP(
IF(
IF(D330="A",13-SUM(AM330:AP330),IF(D330="B",11-SUM(AM330:AP330),IF(D330="C",7-SUM(AM330:AP330))))
&lt;0,0,
IF(D330="A",13-SUM(AM330:AP330),IF(D330="B",11-SUM(AM330:AP330),IF(D330="C",7-SUM(AM330:AP330)))))
*AD330/C330,0)
*C330
=0,0,
ROUNDUP(
IF(
IF(D330="A",13-SUM(AM330:AP330),IF(D330="B",11-SUM(AM330:AP330),IF(D330="C",7-SUM(AM330:AP330))))
&lt;0,0,
IF(D330="A",13-SUM(AM330:AP330),IF(D330="B",11-SUM(AM330:AP330),IF(D330="C",7-SUM(AM330:AP330)))))
*AD330/C330,0)
*C330)
)</f>
        <v>0</v>
      </c>
      <c r="AY330" s="4">
        <f>IF(OR(AND(Tabela1[[#This Row],[GRUPO | ITEM]]="PALHETAS",MID(Tabela1[[#This Row],[ITEM]],1,5)&lt;&gt;"YN-PC"),AND(Tabela1[[#This Row],[GRUPO | ITEM]]="PALHETAS",MID(Tabela1[[#This Row],[ITEM]],1,5)&lt;&gt;"YN-PF"))=TRUE,0,
IF(
ROUNDUP(
IF(
IF(D330="A",13-SUM(AR330:AU330),IF(D330="B",11-SUM(AR330:AU330),IF(D330="C",7-SUM(AR330:AU330))))
&lt;0,0,
IF(D330="A",13-SUM(AR330:AU330),IF(D330="B",11-SUM(AR330:AU330),IF(D330="C",7-SUM(AR330:AU330)))))
*AE330/C330,0)
*C330
=0,0,
ROUNDUP(
IF(
IF(D330="A",13-SUM(AR330:AU330),IF(D330="B",11-SUM(AR330:AU330),IF(D330="C",7-SUM(AR330:AU330))))
&lt;0,0,
IF(D330="A",13-SUM(AR330:AU330),IF(D330="B",11-SUM(AR330:AU330),IF(D330="C",7-SUM(AR330:AU330)))))
*AE330/C330,0)
*C330)
)</f>
        <v>0</v>
      </c>
      <c r="AZ3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+IFERROR(BA330*C330,0),
IFERROR(AVERAGEIF(Tabela1[[#This Row],[COMPRA PADRÃO]:[COMPRA &gt;30%]],"&gt;"&amp;0,Tabela1[[#This Row],[COMPRA PADRÃO]:[COMPRA &gt;30%]]),
0))/Tabela1[[#This Row],[U/CX]],0)*Tabela1[[#This Row],[U/CX]]</f>
        <v>0</v>
      </c>
      <c r="BA330" s="19"/>
      <c r="BB330" s="19"/>
      <c r="BC330" s="5"/>
      <c r="BD330" s="41">
        <v>6.6226415094339623</v>
      </c>
      <c r="BE330" s="42">
        <v>993.39622641509436</v>
      </c>
      <c r="BF330" s="42">
        <v>1311.2830188679245</v>
      </c>
      <c r="BG330" s="42">
        <v>2655</v>
      </c>
      <c r="BH330" s="43">
        <v>0</v>
      </c>
      <c r="BJ330" s="32"/>
      <c r="BK330" s="32"/>
    </row>
    <row r="331" spans="1:63" s="3" customFormat="1" x14ac:dyDescent="0.2">
      <c r="A331" s="4" t="s">
        <v>199</v>
      </c>
      <c r="B331" s="4" t="s">
        <v>325</v>
      </c>
      <c r="C331" s="4">
        <v>15</v>
      </c>
      <c r="D331" s="4" t="s">
        <v>17</v>
      </c>
      <c r="E331" s="5">
        <v>180</v>
      </c>
      <c r="F331" s="4">
        <v>285</v>
      </c>
      <c r="G331" s="4">
        <v>345</v>
      </c>
      <c r="H331" s="4">
        <v>135</v>
      </c>
      <c r="I331" s="4">
        <v>150</v>
      </c>
      <c r="J331" s="4">
        <v>105</v>
      </c>
      <c r="K331" s="4">
        <v>75</v>
      </c>
      <c r="L331" s="4">
        <v>165</v>
      </c>
      <c r="M331" s="4">
        <v>180</v>
      </c>
      <c r="N331" s="4">
        <v>60</v>
      </c>
      <c r="O331" s="4">
        <v>90</v>
      </c>
      <c r="P331" s="4">
        <v>135</v>
      </c>
      <c r="Q331" s="13">
        <v>1.1338582677165354</v>
      </c>
      <c r="R331" s="16">
        <v>1.795275590551181</v>
      </c>
      <c r="S331" s="16">
        <v>2.173228346456693</v>
      </c>
      <c r="T331" s="16">
        <v>0.85039370078740162</v>
      </c>
      <c r="U331" s="16">
        <v>0.94488188976377951</v>
      </c>
      <c r="V331" s="16">
        <v>0.66141732283464572</v>
      </c>
      <c r="W331" s="16">
        <v>0.47244094488188976</v>
      </c>
      <c r="X331" s="16">
        <v>1.0393700787401574</v>
      </c>
      <c r="Y331" s="16">
        <v>1.1338582677165354</v>
      </c>
      <c r="Z331" s="16">
        <v>0.37795275590551181</v>
      </c>
      <c r="AA331" s="16">
        <v>0.56692913385826771</v>
      </c>
      <c r="AB331" s="17">
        <v>0.85039370078740162</v>
      </c>
      <c r="AC331" s="15">
        <v>27986.25</v>
      </c>
      <c r="AD331" s="14">
        <v>158.75</v>
      </c>
      <c r="AE331" s="14">
        <v>158.75</v>
      </c>
      <c r="AF331" s="5">
        <v>6</v>
      </c>
      <c r="AG331" s="6">
        <v>480</v>
      </c>
      <c r="AH331" s="4">
        <v>630</v>
      </c>
      <c r="AI331" s="23">
        <v>1110</v>
      </c>
      <c r="AJ331" s="4">
        <v>210</v>
      </c>
      <c r="AK331" s="4">
        <v>870</v>
      </c>
      <c r="AL331" s="24">
        <v>1080</v>
      </c>
      <c r="AM331" s="7">
        <v>3.0236220472440944</v>
      </c>
      <c r="AN331" s="7">
        <v>3.9685039370078741</v>
      </c>
      <c r="AO331" s="8">
        <v>1.3228346456692914</v>
      </c>
      <c r="AP331" s="9">
        <v>5.4803149606299213</v>
      </c>
      <c r="AQ331" s="25">
        <v>13.795275590551181</v>
      </c>
      <c r="AR331" s="18">
        <v>3.0236220472440944</v>
      </c>
      <c r="AS331" s="7">
        <v>3.9685039370078741</v>
      </c>
      <c r="AT331" s="8">
        <v>1.3228346456692914</v>
      </c>
      <c r="AU331" s="9">
        <v>5.4803149606299213</v>
      </c>
      <c r="AV331" s="10">
        <v>13.795275590551181</v>
      </c>
      <c r="AW331" s="22">
        <f t="shared" si="5"/>
        <v>0</v>
      </c>
      <c r="AX331" s="5">
        <f>IF(OR(AND(Tabela1[[#This Row],[GRUPO | ITEM]]="PALHETAS",MID(Tabela1[[#This Row],[ITEM]],1,5)&lt;&gt;"YN-PC"),AND(Tabela1[[#This Row],[GRUPO | ITEM]]="PALHETAS",MID(Tabela1[[#This Row],[ITEM]],1,5)&lt;&gt;"YN-PF"))=TRUE,0,
IF(
ROUNDUP(
IF(
IF(D331="A",13-SUM(AM331:AP331),IF(D331="B",11-SUM(AM331:AP331),IF(D331="C",7-SUM(AM331:AP331))))
&lt;0,0,
IF(D331="A",13-SUM(AM331:AP331),IF(D331="B",11-SUM(AM331:AP331),IF(D331="C",7-SUM(AM331:AP331)))))
*AD331/C331,0)
*C331
=0,0,
ROUNDUP(
IF(
IF(D331="A",13-SUM(AM331:AP331),IF(D331="B",11-SUM(AM331:AP331),IF(D331="C",7-SUM(AM331:AP331))))
&lt;0,0,
IF(D331="A",13-SUM(AM331:AP331),IF(D331="B",11-SUM(AM331:AP331),IF(D331="C",7-SUM(AM331:AP331)))))
*AD331/C331,0)
*C331)
)</f>
        <v>0</v>
      </c>
      <c r="AY331" s="4">
        <f>IF(OR(AND(Tabela1[[#This Row],[GRUPO | ITEM]]="PALHETAS",MID(Tabela1[[#This Row],[ITEM]],1,5)&lt;&gt;"YN-PC"),AND(Tabela1[[#This Row],[GRUPO | ITEM]]="PALHETAS",MID(Tabela1[[#This Row],[ITEM]],1,5)&lt;&gt;"YN-PF"))=TRUE,0,
IF(
ROUNDUP(
IF(
IF(D331="A",13-SUM(AR331:AU331),IF(D331="B",11-SUM(AR331:AU331),IF(D331="C",7-SUM(AR331:AU331))))
&lt;0,0,
IF(D331="A",13-SUM(AR331:AU331),IF(D331="B",11-SUM(AR331:AU331),IF(D331="C",7-SUM(AR331:AU331)))))
*AE331/C331,0)
*C331
=0,0,
ROUNDUP(
IF(
IF(D331="A",13-SUM(AR331:AU331),IF(D331="B",11-SUM(AR331:AU331),IF(D331="C",7-SUM(AR331:AU331))))
&lt;0,0,
IF(D331="A",13-SUM(AR331:AU331),IF(D331="B",11-SUM(AR331:AU331),IF(D331="C",7-SUM(AR331:AU331)))))
*AE331/C331,0)
*C331)
)</f>
        <v>0</v>
      </c>
      <c r="AZ3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+IFERROR(BA331*C331,0),
IFERROR(AVERAGEIF(Tabela1[[#This Row],[COMPRA PADRÃO]:[COMPRA &gt;30%]],"&gt;"&amp;0,Tabela1[[#This Row],[COMPRA PADRÃO]:[COMPRA &gt;30%]]),
0))/Tabela1[[#This Row],[U/CX]],0)*Tabela1[[#This Row],[U/CX]]</f>
        <v>0</v>
      </c>
      <c r="BA331" s="19"/>
      <c r="BB331" s="19"/>
      <c r="BC331" s="5"/>
      <c r="BD331" s="41">
        <v>7.1886792452830193</v>
      </c>
      <c r="BE331" s="42">
        <v>1078.3018867924529</v>
      </c>
      <c r="BF331" s="42">
        <v>1423.3584905660377</v>
      </c>
      <c r="BG331" s="42">
        <v>2190</v>
      </c>
      <c r="BH331" s="43">
        <v>315</v>
      </c>
      <c r="BJ331" s="32"/>
      <c r="BK331" s="32"/>
    </row>
    <row r="332" spans="1:63" s="3" customFormat="1" x14ac:dyDescent="0.2">
      <c r="A332" s="4" t="s">
        <v>199</v>
      </c>
      <c r="B332" s="4" t="s">
        <v>327</v>
      </c>
      <c r="C332" s="4">
        <v>15</v>
      </c>
      <c r="D332" s="4" t="s">
        <v>20</v>
      </c>
      <c r="E332" s="5">
        <v>870</v>
      </c>
      <c r="F332" s="4">
        <v>1440</v>
      </c>
      <c r="G332" s="4">
        <v>945</v>
      </c>
      <c r="H332" s="4">
        <v>840</v>
      </c>
      <c r="I332" s="4">
        <v>810</v>
      </c>
      <c r="J332" s="4">
        <v>1020</v>
      </c>
      <c r="K332" s="4">
        <v>285</v>
      </c>
      <c r="L332" s="4">
        <v>780</v>
      </c>
      <c r="M332" s="4">
        <v>525</v>
      </c>
      <c r="N332" s="4">
        <v>765</v>
      </c>
      <c r="O332" s="4">
        <v>525</v>
      </c>
      <c r="P332" s="4">
        <v>780</v>
      </c>
      <c r="Q332" s="13">
        <v>1.0892018779342723</v>
      </c>
      <c r="R332" s="16">
        <v>1.8028169014084507</v>
      </c>
      <c r="S332" s="16">
        <v>1.1830985915492958</v>
      </c>
      <c r="T332" s="16">
        <v>1.051643192488263</v>
      </c>
      <c r="U332" s="16">
        <v>1.0140845070422535</v>
      </c>
      <c r="V332" s="16">
        <v>1.2769953051643192</v>
      </c>
      <c r="W332" s="16">
        <v>0.35680751173708919</v>
      </c>
      <c r="X332" s="16">
        <v>0.97652582159624413</v>
      </c>
      <c r="Y332" s="16">
        <v>0.65727699530516437</v>
      </c>
      <c r="Z332" s="16">
        <v>0.95774647887323938</v>
      </c>
      <c r="AA332" s="16">
        <v>0.65727699530516437</v>
      </c>
      <c r="AB332" s="17">
        <v>0.97652582159624413</v>
      </c>
      <c r="AC332" s="15">
        <v>141398.1</v>
      </c>
      <c r="AD332" s="14">
        <v>798.75</v>
      </c>
      <c r="AE332" s="14">
        <v>798.75</v>
      </c>
      <c r="AF332" s="5">
        <v>2</v>
      </c>
      <c r="AG332" s="6">
        <v>4860</v>
      </c>
      <c r="AH332" s="4">
        <v>1770</v>
      </c>
      <c r="AI332" s="23">
        <v>6630</v>
      </c>
      <c r="AJ332" s="4">
        <v>1290</v>
      </c>
      <c r="AK332" s="4">
        <v>5130</v>
      </c>
      <c r="AL332" s="24">
        <v>6420</v>
      </c>
      <c r="AM332" s="7">
        <v>6.084507042253521</v>
      </c>
      <c r="AN332" s="7">
        <v>2.215962441314554</v>
      </c>
      <c r="AO332" s="8">
        <v>1.6150234741784038</v>
      </c>
      <c r="AP332" s="9">
        <v>6.422535211267606</v>
      </c>
      <c r="AQ332" s="25">
        <v>16.338028169014088</v>
      </c>
      <c r="AR332" s="18">
        <v>6.084507042253521</v>
      </c>
      <c r="AS332" s="7">
        <v>2.215962441314554</v>
      </c>
      <c r="AT332" s="8">
        <v>1.6150234741784038</v>
      </c>
      <c r="AU332" s="9">
        <v>6.422535211267606</v>
      </c>
      <c r="AV332" s="10">
        <v>16.338028169014088</v>
      </c>
      <c r="AW332" s="22">
        <f t="shared" si="5"/>
        <v>0</v>
      </c>
      <c r="AX332" s="5">
        <f>IF(OR(AND(Tabela1[[#This Row],[GRUPO | ITEM]]="PALHETAS",MID(Tabela1[[#This Row],[ITEM]],1,5)&lt;&gt;"YN-PC"),AND(Tabela1[[#This Row],[GRUPO | ITEM]]="PALHETAS",MID(Tabela1[[#This Row],[ITEM]],1,5)&lt;&gt;"YN-PF"))=TRUE,0,
IF(
ROUNDUP(
IF(
IF(D332="A",13-SUM(AM332:AP332),IF(D332="B",11-SUM(AM332:AP332),IF(D332="C",7-SUM(AM332:AP332))))
&lt;0,0,
IF(D332="A",13-SUM(AM332:AP332),IF(D332="B",11-SUM(AM332:AP332),IF(D332="C",7-SUM(AM332:AP332)))))
*AD332/C332,0)
*C332
=0,0,
ROUNDUP(
IF(
IF(D332="A",13-SUM(AM332:AP332),IF(D332="B",11-SUM(AM332:AP332),IF(D332="C",7-SUM(AM332:AP332))))
&lt;0,0,
IF(D332="A",13-SUM(AM332:AP332),IF(D332="B",11-SUM(AM332:AP332),IF(D332="C",7-SUM(AM332:AP332)))))
*AD332/C332,0)
*C332)
)</f>
        <v>0</v>
      </c>
      <c r="AY332" s="4">
        <f>IF(OR(AND(Tabela1[[#This Row],[GRUPO | ITEM]]="PALHETAS",MID(Tabela1[[#This Row],[ITEM]],1,5)&lt;&gt;"YN-PC"),AND(Tabela1[[#This Row],[GRUPO | ITEM]]="PALHETAS",MID(Tabela1[[#This Row],[ITEM]],1,5)&lt;&gt;"YN-PF"))=TRUE,0,
IF(
ROUNDUP(
IF(
IF(D332="A",13-SUM(AR332:AU332),IF(D332="B",11-SUM(AR332:AU332),IF(D332="C",7-SUM(AR332:AU332))))
&lt;0,0,
IF(D332="A",13-SUM(AR332:AU332),IF(D332="B",11-SUM(AR332:AU332),IF(D332="C",7-SUM(AR332:AU332)))))
*AE332/C332,0)
*C332
=0,0,
ROUNDUP(
IF(
IF(D332="A",13-SUM(AR332:AU332),IF(D332="B",11-SUM(AR332:AU332),IF(D332="C",7-SUM(AR332:AU332))))
&lt;0,0,
IF(D332="A",13-SUM(AR332:AU332),IF(D332="B",11-SUM(AR332:AU332),IF(D332="C",7-SUM(AR332:AU332)))))
*AE332/C332,0)
*C332)
)</f>
        <v>0</v>
      </c>
      <c r="AZ3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+IFERROR(BA332*C332,0),
IFERROR(AVERAGEIF(Tabela1[[#This Row],[COMPRA PADRÃO]:[COMPRA &gt;30%]],"&gt;"&amp;0,Tabela1[[#This Row],[COMPRA PADRÃO]:[COMPRA &gt;30%]]),
0))/Tabela1[[#This Row],[U/CX]],0)*Tabela1[[#This Row],[U/CX]]</f>
        <v>0</v>
      </c>
      <c r="BA332" s="19"/>
      <c r="BB332" s="19"/>
      <c r="BC332" s="5"/>
      <c r="BD332" s="41">
        <v>36.169811320754718</v>
      </c>
      <c r="BE332" s="42">
        <v>5425.4716981132078</v>
      </c>
      <c r="BF332" s="42">
        <v>10344.566037735849</v>
      </c>
      <c r="BG332" s="42">
        <v>13050</v>
      </c>
      <c r="BH332" s="43">
        <v>2715</v>
      </c>
      <c r="BJ332" s="32"/>
      <c r="BK332" s="32"/>
    </row>
    <row r="333" spans="1:63" s="3" customFormat="1" x14ac:dyDescent="0.2">
      <c r="A333" s="4" t="s">
        <v>199</v>
      </c>
      <c r="B333" s="4" t="s">
        <v>328</v>
      </c>
      <c r="C333" s="4">
        <v>15</v>
      </c>
      <c r="D333" s="4" t="s">
        <v>83</v>
      </c>
      <c r="E333" s="5">
        <v>75</v>
      </c>
      <c r="F333" s="4">
        <v>45</v>
      </c>
      <c r="G333" s="4">
        <v>45</v>
      </c>
      <c r="H333" s="4">
        <v>195</v>
      </c>
      <c r="I333" s="4">
        <v>45</v>
      </c>
      <c r="J333" s="4">
        <v>255</v>
      </c>
      <c r="K333" s="4">
        <v>60</v>
      </c>
      <c r="L333" s="4">
        <v>15</v>
      </c>
      <c r="M333" s="4">
        <v>30</v>
      </c>
      <c r="N333" s="4">
        <v>60</v>
      </c>
      <c r="O333" s="4">
        <v>15</v>
      </c>
      <c r="P333" s="4">
        <v>60</v>
      </c>
      <c r="Q333" s="13">
        <v>1</v>
      </c>
      <c r="R333" s="16">
        <v>0.6</v>
      </c>
      <c r="S333" s="16">
        <v>0.6</v>
      </c>
      <c r="T333" s="16">
        <v>2.6</v>
      </c>
      <c r="U333" s="16">
        <v>0.6</v>
      </c>
      <c r="V333" s="16">
        <v>3.4</v>
      </c>
      <c r="W333" s="16">
        <v>0.8</v>
      </c>
      <c r="X333" s="16">
        <v>0.2</v>
      </c>
      <c r="Y333" s="16">
        <v>0.4</v>
      </c>
      <c r="Z333" s="16">
        <v>0.8</v>
      </c>
      <c r="AA333" s="16">
        <v>0.2</v>
      </c>
      <c r="AB333" s="17">
        <v>0.8</v>
      </c>
      <c r="AC333" s="15">
        <v>12987.9</v>
      </c>
      <c r="AD333" s="14">
        <v>75</v>
      </c>
      <c r="AE333" s="14">
        <v>87</v>
      </c>
      <c r="AF333" s="5">
        <v>0</v>
      </c>
      <c r="AG333" s="6">
        <v>345</v>
      </c>
      <c r="AH333" s="4">
        <v>390</v>
      </c>
      <c r="AI333" s="23">
        <v>735</v>
      </c>
      <c r="AJ333" s="4">
        <v>0</v>
      </c>
      <c r="AK333" s="4">
        <v>660</v>
      </c>
      <c r="AL333" s="24">
        <v>660</v>
      </c>
      <c r="AM333" s="7">
        <v>4.5999999999999996</v>
      </c>
      <c r="AN333" s="7">
        <v>5.2</v>
      </c>
      <c r="AO333" s="8">
        <v>0</v>
      </c>
      <c r="AP333" s="9">
        <v>8.8000000000000007</v>
      </c>
      <c r="AQ333" s="25">
        <v>18.600000000000001</v>
      </c>
      <c r="AR333" s="18">
        <v>3.9655172413793105</v>
      </c>
      <c r="AS333" s="7">
        <v>4.4827586206896548</v>
      </c>
      <c r="AT333" s="8">
        <v>0</v>
      </c>
      <c r="AU333" s="9">
        <v>7.5862068965517242</v>
      </c>
      <c r="AV333" s="10">
        <v>16.03448275862069</v>
      </c>
      <c r="AW333" s="22">
        <f t="shared" si="5"/>
        <v>0</v>
      </c>
      <c r="AX333" s="5">
        <f>IF(OR(AND(Tabela1[[#This Row],[GRUPO | ITEM]]="PALHETAS",MID(Tabela1[[#This Row],[ITEM]],1,5)&lt;&gt;"YN-PC"),AND(Tabela1[[#This Row],[GRUPO | ITEM]]="PALHETAS",MID(Tabela1[[#This Row],[ITEM]],1,5)&lt;&gt;"YN-PF"))=TRUE,0,
IF(
ROUNDUP(
IF(
IF(D333="A",13-SUM(AM333:AP333),IF(D333="B",11-SUM(AM333:AP333),IF(D333="C",7-SUM(AM333:AP333))))
&lt;0,0,
IF(D333="A",13-SUM(AM333:AP333),IF(D333="B",11-SUM(AM333:AP333),IF(D333="C",7-SUM(AM333:AP333)))))
*AD333/C333,0)
*C333
=0,0,
ROUNDUP(
IF(
IF(D333="A",13-SUM(AM333:AP333),IF(D333="B",11-SUM(AM333:AP333),IF(D333="C",7-SUM(AM333:AP333))))
&lt;0,0,
IF(D333="A",13-SUM(AM333:AP333),IF(D333="B",11-SUM(AM333:AP333),IF(D333="C",7-SUM(AM333:AP333)))))
*AD333/C333,0)
*C333)
)</f>
        <v>0</v>
      </c>
      <c r="AY333" s="4">
        <f>IF(OR(AND(Tabela1[[#This Row],[GRUPO | ITEM]]="PALHETAS",MID(Tabela1[[#This Row],[ITEM]],1,5)&lt;&gt;"YN-PC"),AND(Tabela1[[#This Row],[GRUPO | ITEM]]="PALHETAS",MID(Tabela1[[#This Row],[ITEM]],1,5)&lt;&gt;"YN-PF"))=TRUE,0,
IF(
ROUNDUP(
IF(
IF(D333="A",13-SUM(AR333:AU333),IF(D333="B",11-SUM(AR333:AU333),IF(D333="C",7-SUM(AR333:AU333))))
&lt;0,0,
IF(D333="A",13-SUM(AR333:AU333),IF(D333="B",11-SUM(AR333:AU333),IF(D333="C",7-SUM(AR333:AU333)))))
*AE333/C333,0)
*C333
=0,0,
ROUNDUP(
IF(
IF(D333="A",13-SUM(AR333:AU333),IF(D333="B",11-SUM(AR333:AU333),IF(D333="C",7-SUM(AR333:AU333))))
&lt;0,0,
IF(D333="A",13-SUM(AR333:AU333),IF(D333="B",11-SUM(AR333:AU333),IF(D333="C",7-SUM(AR333:AU333)))))
*AE333/C333,0)
*C333)
)</f>
        <v>0</v>
      </c>
      <c r="AZ3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+IFERROR(BA333*C333,0),
IFERROR(AVERAGEIF(Tabela1[[#This Row],[COMPRA PADRÃO]:[COMPRA &gt;30%]],"&gt;"&amp;0,Tabela1[[#This Row],[COMPRA PADRÃO]:[COMPRA &gt;30%]]),
0))/Tabela1[[#This Row],[U/CX]],0)*Tabela1[[#This Row],[U/CX]]</f>
        <v>0</v>
      </c>
      <c r="BA333" s="19"/>
      <c r="BB333" s="19"/>
      <c r="BC333" s="5"/>
      <c r="BD333" s="41">
        <v>3.3962264150943398</v>
      </c>
      <c r="BE333" s="42">
        <v>509.43396226415098</v>
      </c>
      <c r="BF333" s="42">
        <v>224.15094339622641</v>
      </c>
      <c r="BG333" s="42">
        <v>1395</v>
      </c>
      <c r="BH333" s="43">
        <v>0</v>
      </c>
      <c r="BJ333" s="32"/>
      <c r="BK333" s="32"/>
    </row>
    <row r="334" spans="1:63" s="3" customFormat="1" x14ac:dyDescent="0.2">
      <c r="A334" s="4" t="s">
        <v>199</v>
      </c>
      <c r="B334" s="4" t="s">
        <v>329</v>
      </c>
      <c r="C334" s="4">
        <v>15</v>
      </c>
      <c r="D334" s="4" t="s">
        <v>83</v>
      </c>
      <c r="E334" s="5">
        <v>75</v>
      </c>
      <c r="F334" s="4">
        <v>135</v>
      </c>
      <c r="G334" s="4">
        <v>30</v>
      </c>
      <c r="H334" s="4">
        <v>60</v>
      </c>
      <c r="I334" s="4">
        <v>45</v>
      </c>
      <c r="J334" s="4">
        <v>45</v>
      </c>
      <c r="K334" s="4">
        <v>30</v>
      </c>
      <c r="L334" s="4">
        <v>15</v>
      </c>
      <c r="M334" s="4">
        <v>15</v>
      </c>
      <c r="N334" s="4">
        <v>30</v>
      </c>
      <c r="O334" s="4">
        <v>15</v>
      </c>
      <c r="P334" s="4">
        <v>90</v>
      </c>
      <c r="Q334" s="13">
        <v>1.5384615384615385</v>
      </c>
      <c r="R334" s="16">
        <v>2.7692307692307692</v>
      </c>
      <c r="S334" s="16">
        <v>0.61538461538461542</v>
      </c>
      <c r="T334" s="16">
        <v>1.2307692307692308</v>
      </c>
      <c r="U334" s="16">
        <v>0.92307692307692313</v>
      </c>
      <c r="V334" s="16">
        <v>0.92307692307692313</v>
      </c>
      <c r="W334" s="16">
        <v>0.61538461538461542</v>
      </c>
      <c r="X334" s="16">
        <v>0.30769230769230771</v>
      </c>
      <c r="Y334" s="16">
        <v>0.30769230769230771</v>
      </c>
      <c r="Z334" s="16">
        <v>0.61538461538461542</v>
      </c>
      <c r="AA334" s="16">
        <v>0.30769230769230771</v>
      </c>
      <c r="AB334" s="17">
        <v>1.8461538461538463</v>
      </c>
      <c r="AC334" s="15">
        <v>8544.6</v>
      </c>
      <c r="AD334" s="14">
        <v>48.75</v>
      </c>
      <c r="AE334" s="14">
        <v>48.75</v>
      </c>
      <c r="AF334" s="5">
        <v>0</v>
      </c>
      <c r="AG334" s="6">
        <v>120</v>
      </c>
      <c r="AH334" s="4">
        <v>555</v>
      </c>
      <c r="AI334" s="23">
        <v>675</v>
      </c>
      <c r="AJ334" s="4">
        <v>0</v>
      </c>
      <c r="AK334" s="4">
        <v>0</v>
      </c>
      <c r="AL334" s="24">
        <v>0</v>
      </c>
      <c r="AM334" s="7">
        <v>2.4615384615384617</v>
      </c>
      <c r="AN334" s="7">
        <v>11.384615384615385</v>
      </c>
      <c r="AO334" s="8">
        <v>0</v>
      </c>
      <c r="AP334" s="9">
        <v>0</v>
      </c>
      <c r="AQ334" s="25">
        <v>13.846153846153847</v>
      </c>
      <c r="AR334" s="18">
        <v>2.4615384615384617</v>
      </c>
      <c r="AS334" s="7">
        <v>11.384615384615385</v>
      </c>
      <c r="AT334" s="8">
        <v>0</v>
      </c>
      <c r="AU334" s="9">
        <v>0</v>
      </c>
      <c r="AV334" s="10">
        <v>13.846153846153847</v>
      </c>
      <c r="AW334" s="22">
        <f t="shared" si="5"/>
        <v>0</v>
      </c>
      <c r="AX334" s="5">
        <f>IF(OR(AND(Tabela1[[#This Row],[GRUPO | ITEM]]="PALHETAS",MID(Tabela1[[#This Row],[ITEM]],1,5)&lt;&gt;"YN-PC"),AND(Tabela1[[#This Row],[GRUPO | ITEM]]="PALHETAS",MID(Tabela1[[#This Row],[ITEM]],1,5)&lt;&gt;"YN-PF"))=TRUE,0,
IF(
ROUNDUP(
IF(
IF(D334="A",13-SUM(AM334:AP334),IF(D334="B",11-SUM(AM334:AP334),IF(D334="C",7-SUM(AM334:AP334))))
&lt;0,0,
IF(D334="A",13-SUM(AM334:AP334),IF(D334="B",11-SUM(AM334:AP334),IF(D334="C",7-SUM(AM334:AP334)))))
*AD334/C334,0)
*C334
=0,0,
ROUNDUP(
IF(
IF(D334="A",13-SUM(AM334:AP334),IF(D334="B",11-SUM(AM334:AP334),IF(D334="C",7-SUM(AM334:AP334))))
&lt;0,0,
IF(D334="A",13-SUM(AM334:AP334),IF(D334="B",11-SUM(AM334:AP334),IF(D334="C",7-SUM(AM334:AP334)))))
*AD334/C334,0)
*C334)
)</f>
        <v>0</v>
      </c>
      <c r="AY334" s="4">
        <f>IF(OR(AND(Tabela1[[#This Row],[GRUPO | ITEM]]="PALHETAS",MID(Tabela1[[#This Row],[ITEM]],1,5)&lt;&gt;"YN-PC"),AND(Tabela1[[#This Row],[GRUPO | ITEM]]="PALHETAS",MID(Tabela1[[#This Row],[ITEM]],1,5)&lt;&gt;"YN-PF"))=TRUE,0,
IF(
ROUNDUP(
IF(
IF(D334="A",13-SUM(AR334:AU334),IF(D334="B",11-SUM(AR334:AU334),IF(D334="C",7-SUM(AR334:AU334))))
&lt;0,0,
IF(D334="A",13-SUM(AR334:AU334),IF(D334="B",11-SUM(AR334:AU334),IF(D334="C",7-SUM(AR334:AU334)))))
*AE334/C334,0)
*C334
=0,0,
ROUNDUP(
IF(
IF(D334="A",13-SUM(AR334:AU334),IF(D334="B",11-SUM(AR334:AU334),IF(D334="C",7-SUM(AR334:AU334))))
&lt;0,0,
IF(D334="A",13-SUM(AR334:AU334),IF(D334="B",11-SUM(AR334:AU334),IF(D334="C",7-SUM(AR334:AU334)))))
*AE334/C334,0)
*C334)
)</f>
        <v>0</v>
      </c>
      <c r="AZ3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+IFERROR(BA334*C334,0),
IFERROR(AVERAGEIF(Tabela1[[#This Row],[COMPRA PADRÃO]:[COMPRA &gt;30%]],"&gt;"&amp;0,Tabela1[[#This Row],[COMPRA PADRÃO]:[COMPRA &gt;30%]]),
0))/Tabela1[[#This Row],[U/CX]],0)*Tabela1[[#This Row],[U/CX]]</f>
        <v>0</v>
      </c>
      <c r="BA334" s="19"/>
      <c r="BB334" s="19"/>
      <c r="BC334" s="5"/>
      <c r="BD334" s="41">
        <v>2.2075471698113209</v>
      </c>
      <c r="BE334" s="42">
        <v>331.13207547169816</v>
      </c>
      <c r="BF334" s="42">
        <v>145.69811320754718</v>
      </c>
      <c r="BG334" s="42">
        <v>675</v>
      </c>
      <c r="BH334" s="43">
        <v>0</v>
      </c>
      <c r="BJ334" s="32"/>
      <c r="BK334" s="32"/>
    </row>
    <row r="335" spans="1:63" s="3" customFormat="1" x14ac:dyDescent="0.2">
      <c r="A335" s="4" t="s">
        <v>199</v>
      </c>
      <c r="B335" s="4" t="s">
        <v>331</v>
      </c>
      <c r="C335" s="4">
        <v>15</v>
      </c>
      <c r="D335" s="4" t="s">
        <v>83</v>
      </c>
      <c r="E335" s="5">
        <v>90</v>
      </c>
      <c r="F335" s="4">
        <v>165</v>
      </c>
      <c r="G335" s="4">
        <v>120</v>
      </c>
      <c r="H335" s="4">
        <v>120</v>
      </c>
      <c r="I335" s="4">
        <v>45</v>
      </c>
      <c r="J335" s="4">
        <v>90</v>
      </c>
      <c r="K335" s="4">
        <v>75</v>
      </c>
      <c r="L335" s="4">
        <v>135</v>
      </c>
      <c r="M335" s="4">
        <v>105</v>
      </c>
      <c r="N335" s="4">
        <v>75</v>
      </c>
      <c r="O335" s="4">
        <v>120</v>
      </c>
      <c r="P335" s="4">
        <v>150</v>
      </c>
      <c r="Q335" s="13">
        <v>0.83720930232558144</v>
      </c>
      <c r="R335" s="16">
        <v>1.5348837209302326</v>
      </c>
      <c r="S335" s="16">
        <v>1.1162790697674418</v>
      </c>
      <c r="T335" s="16">
        <v>1.1162790697674418</v>
      </c>
      <c r="U335" s="16">
        <v>0.41860465116279072</v>
      </c>
      <c r="V335" s="16">
        <v>0.83720930232558144</v>
      </c>
      <c r="W335" s="16">
        <v>0.69767441860465118</v>
      </c>
      <c r="X335" s="16">
        <v>1.2558139534883721</v>
      </c>
      <c r="Y335" s="16">
        <v>0.97674418604651159</v>
      </c>
      <c r="Z335" s="16">
        <v>0.69767441860465118</v>
      </c>
      <c r="AA335" s="16">
        <v>1.1162790697674418</v>
      </c>
      <c r="AB335" s="17">
        <v>1.3953488372093024</v>
      </c>
      <c r="AC335" s="15">
        <v>18806.849999999999</v>
      </c>
      <c r="AD335" s="14">
        <v>107.5</v>
      </c>
      <c r="AE335" s="14">
        <v>107.5</v>
      </c>
      <c r="AF335" s="5">
        <v>0</v>
      </c>
      <c r="AG335" s="6">
        <v>120</v>
      </c>
      <c r="AH335" s="4">
        <v>270</v>
      </c>
      <c r="AI335" s="23">
        <v>390</v>
      </c>
      <c r="AJ335" s="4">
        <v>240</v>
      </c>
      <c r="AK335" s="4">
        <v>450</v>
      </c>
      <c r="AL335" s="24">
        <v>690</v>
      </c>
      <c r="AM335" s="7">
        <v>1.1162790697674418</v>
      </c>
      <c r="AN335" s="7">
        <v>2.5116279069767442</v>
      </c>
      <c r="AO335" s="8">
        <v>2.2325581395348837</v>
      </c>
      <c r="AP335" s="9">
        <v>4.1860465116279073</v>
      </c>
      <c r="AQ335" s="25">
        <v>10.046511627906977</v>
      </c>
      <c r="AR335" s="18">
        <v>1.1162790697674418</v>
      </c>
      <c r="AS335" s="7">
        <v>2.5116279069767442</v>
      </c>
      <c r="AT335" s="8">
        <v>2.2325581395348837</v>
      </c>
      <c r="AU335" s="9">
        <v>4.1860465116279073</v>
      </c>
      <c r="AV335" s="10">
        <v>10.046511627906977</v>
      </c>
      <c r="AW335" s="22">
        <f t="shared" si="5"/>
        <v>0</v>
      </c>
      <c r="AX335" s="5">
        <f>IF(OR(AND(Tabela1[[#This Row],[GRUPO | ITEM]]="PALHETAS",MID(Tabela1[[#This Row],[ITEM]],1,5)&lt;&gt;"YN-PC"),AND(Tabela1[[#This Row],[GRUPO | ITEM]]="PALHETAS",MID(Tabela1[[#This Row],[ITEM]],1,5)&lt;&gt;"YN-PF"))=TRUE,0,
IF(
ROUNDUP(
IF(
IF(D335="A",13-SUM(AM335:AP335),IF(D335="B",11-SUM(AM335:AP335),IF(D335="C",7-SUM(AM335:AP335))))
&lt;0,0,
IF(D335="A",13-SUM(AM335:AP335),IF(D335="B",11-SUM(AM335:AP335),IF(D335="C",7-SUM(AM335:AP335)))))
*AD335/C335,0)
*C335
=0,0,
ROUNDUP(
IF(
IF(D335="A",13-SUM(AM335:AP335),IF(D335="B",11-SUM(AM335:AP335),IF(D335="C",7-SUM(AM335:AP335))))
&lt;0,0,
IF(D335="A",13-SUM(AM335:AP335),IF(D335="B",11-SUM(AM335:AP335),IF(D335="C",7-SUM(AM335:AP335)))))
*AD335/C335,0)
*C335)
)</f>
        <v>0</v>
      </c>
      <c r="AY335" s="4">
        <f>IF(OR(AND(Tabela1[[#This Row],[GRUPO | ITEM]]="PALHETAS",MID(Tabela1[[#This Row],[ITEM]],1,5)&lt;&gt;"YN-PC"),AND(Tabela1[[#This Row],[GRUPO | ITEM]]="PALHETAS",MID(Tabela1[[#This Row],[ITEM]],1,5)&lt;&gt;"YN-PF"))=TRUE,0,
IF(
ROUNDUP(
IF(
IF(D335="A",13-SUM(AR335:AU335),IF(D335="B",11-SUM(AR335:AU335),IF(D335="C",7-SUM(AR335:AU335))))
&lt;0,0,
IF(D335="A",13-SUM(AR335:AU335),IF(D335="B",11-SUM(AR335:AU335),IF(D335="C",7-SUM(AR335:AU335)))))
*AE335/C335,0)
*C335
=0,0,
ROUNDUP(
IF(
IF(D335="A",13-SUM(AR335:AU335),IF(D335="B",11-SUM(AR335:AU335),IF(D335="C",7-SUM(AR335:AU335))))
&lt;0,0,
IF(D335="A",13-SUM(AR335:AU335),IF(D335="B",11-SUM(AR335:AU335),IF(D335="C",7-SUM(AR335:AU335)))))
*AE335/C335,0)
*C335)
)</f>
        <v>0</v>
      </c>
      <c r="AZ3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+IFERROR(BA335*C335,0),
IFERROR(AVERAGEIF(Tabela1[[#This Row],[COMPRA PADRÃO]:[COMPRA &gt;30%]],"&gt;"&amp;0,Tabela1[[#This Row],[COMPRA PADRÃO]:[COMPRA &gt;30%]]),
0))/Tabela1[[#This Row],[U/CX]],0)*Tabela1[[#This Row],[U/CX]]</f>
        <v>0</v>
      </c>
      <c r="BA335" s="19"/>
      <c r="BB335" s="19"/>
      <c r="BC335" s="5"/>
      <c r="BD335" s="41">
        <v>4.867924528301887</v>
      </c>
      <c r="BE335" s="42">
        <v>730.18867924528308</v>
      </c>
      <c r="BF335" s="42">
        <v>321.28301886792457</v>
      </c>
      <c r="BG335" s="42">
        <v>1080</v>
      </c>
      <c r="BH335" s="43">
        <v>0</v>
      </c>
      <c r="BJ335" s="32"/>
      <c r="BK335" s="32"/>
    </row>
    <row r="336" spans="1:63" s="3" customFormat="1" x14ac:dyDescent="0.2">
      <c r="A336" s="4" t="s">
        <v>199</v>
      </c>
      <c r="B336" s="4" t="s">
        <v>332</v>
      </c>
      <c r="C336" s="4">
        <v>15</v>
      </c>
      <c r="D336" s="4" t="s">
        <v>83</v>
      </c>
      <c r="E336" s="5">
        <v>135</v>
      </c>
      <c r="F336" s="4">
        <v>165</v>
      </c>
      <c r="G336" s="4">
        <v>165</v>
      </c>
      <c r="H336" s="4">
        <v>120</v>
      </c>
      <c r="I336" s="4">
        <v>75</v>
      </c>
      <c r="J336" s="4">
        <v>120</v>
      </c>
      <c r="K336" s="4">
        <v>75</v>
      </c>
      <c r="L336" s="4">
        <v>135</v>
      </c>
      <c r="M336" s="4">
        <v>30</v>
      </c>
      <c r="N336" s="4">
        <v>165</v>
      </c>
      <c r="O336" s="4">
        <v>30</v>
      </c>
      <c r="P336" s="4">
        <v>60</v>
      </c>
      <c r="Q336" s="13">
        <v>1.2705882352941176</v>
      </c>
      <c r="R336" s="16">
        <v>1.5529411764705883</v>
      </c>
      <c r="S336" s="16">
        <v>1.5529411764705883</v>
      </c>
      <c r="T336" s="16">
        <v>1.1294117647058823</v>
      </c>
      <c r="U336" s="16">
        <v>0.70588235294117652</v>
      </c>
      <c r="V336" s="16">
        <v>1.1294117647058823</v>
      </c>
      <c r="W336" s="16">
        <v>0.70588235294117652</v>
      </c>
      <c r="X336" s="16">
        <v>1.2705882352941176</v>
      </c>
      <c r="Y336" s="16">
        <v>0.28235294117647058</v>
      </c>
      <c r="Z336" s="16">
        <v>1.5529411764705883</v>
      </c>
      <c r="AA336" s="16">
        <v>0.28235294117647058</v>
      </c>
      <c r="AB336" s="17">
        <v>0.56470588235294117</v>
      </c>
      <c r="AC336" s="15">
        <v>18653.400000000001</v>
      </c>
      <c r="AD336" s="14">
        <v>106.25</v>
      </c>
      <c r="AE336" s="14">
        <v>121.5</v>
      </c>
      <c r="AF336" s="5">
        <v>0</v>
      </c>
      <c r="AG336" s="6">
        <v>405</v>
      </c>
      <c r="AH336" s="4">
        <v>315</v>
      </c>
      <c r="AI336" s="23">
        <v>720</v>
      </c>
      <c r="AJ336" s="4">
        <v>150</v>
      </c>
      <c r="AK336" s="4">
        <v>495</v>
      </c>
      <c r="AL336" s="24">
        <v>645</v>
      </c>
      <c r="AM336" s="7">
        <v>3.8117647058823527</v>
      </c>
      <c r="AN336" s="7">
        <v>2.9647058823529413</v>
      </c>
      <c r="AO336" s="8">
        <v>1.411764705882353</v>
      </c>
      <c r="AP336" s="9">
        <v>4.658823529411765</v>
      </c>
      <c r="AQ336" s="25">
        <v>12.847058823529412</v>
      </c>
      <c r="AR336" s="18">
        <v>3.3333333333333335</v>
      </c>
      <c r="AS336" s="7">
        <v>2.5925925925925926</v>
      </c>
      <c r="AT336" s="8">
        <v>1.2345679012345678</v>
      </c>
      <c r="AU336" s="9">
        <v>4.0740740740740744</v>
      </c>
      <c r="AV336" s="10">
        <v>11.234567901234568</v>
      </c>
      <c r="AW336" s="22">
        <f t="shared" si="5"/>
        <v>0</v>
      </c>
      <c r="AX336" s="5">
        <f>IF(OR(AND(Tabela1[[#This Row],[GRUPO | ITEM]]="PALHETAS",MID(Tabela1[[#This Row],[ITEM]],1,5)&lt;&gt;"YN-PC"),AND(Tabela1[[#This Row],[GRUPO | ITEM]]="PALHETAS",MID(Tabela1[[#This Row],[ITEM]],1,5)&lt;&gt;"YN-PF"))=TRUE,0,
IF(
ROUNDUP(
IF(
IF(D336="A",13-SUM(AM336:AP336),IF(D336="B",11-SUM(AM336:AP336),IF(D336="C",7-SUM(AM336:AP336))))
&lt;0,0,
IF(D336="A",13-SUM(AM336:AP336),IF(D336="B",11-SUM(AM336:AP336),IF(D336="C",7-SUM(AM336:AP336)))))
*AD336/C336,0)
*C336
=0,0,
ROUNDUP(
IF(
IF(D336="A",13-SUM(AM336:AP336),IF(D336="B",11-SUM(AM336:AP336),IF(D336="C",7-SUM(AM336:AP336))))
&lt;0,0,
IF(D336="A",13-SUM(AM336:AP336),IF(D336="B",11-SUM(AM336:AP336),IF(D336="C",7-SUM(AM336:AP336)))))
*AD336/C336,0)
*C336)
)</f>
        <v>0</v>
      </c>
      <c r="AY336" s="4">
        <f>IF(OR(AND(Tabela1[[#This Row],[GRUPO | ITEM]]="PALHETAS",MID(Tabela1[[#This Row],[ITEM]],1,5)&lt;&gt;"YN-PC"),AND(Tabela1[[#This Row],[GRUPO | ITEM]]="PALHETAS",MID(Tabela1[[#This Row],[ITEM]],1,5)&lt;&gt;"YN-PF"))=TRUE,0,
IF(
ROUNDUP(
IF(
IF(D336="A",13-SUM(AR336:AU336),IF(D336="B",11-SUM(AR336:AU336),IF(D336="C",7-SUM(AR336:AU336))))
&lt;0,0,
IF(D336="A",13-SUM(AR336:AU336),IF(D336="B",11-SUM(AR336:AU336),IF(D336="C",7-SUM(AR336:AU336)))))
*AE336/C336,0)
*C336
=0,0,
ROUNDUP(
IF(
IF(D336="A",13-SUM(AR336:AU336),IF(D336="B",11-SUM(AR336:AU336),IF(D336="C",7-SUM(AR336:AU336))))
&lt;0,0,
IF(D336="A",13-SUM(AR336:AU336),IF(D336="B",11-SUM(AR336:AU336),IF(D336="C",7-SUM(AR336:AU336)))))
*AE336/C336,0)
*C336)
)</f>
        <v>0</v>
      </c>
      <c r="AZ3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+IFERROR(BA336*C336,0),
IFERROR(AVERAGEIF(Tabela1[[#This Row],[COMPRA PADRÃO]:[COMPRA &gt;30%]],"&gt;"&amp;0,Tabela1[[#This Row],[COMPRA PADRÃO]:[COMPRA &gt;30%]]),
0))/Tabela1[[#This Row],[U/CX]],0)*Tabela1[[#This Row],[U/CX]]</f>
        <v>0</v>
      </c>
      <c r="BA336" s="19"/>
      <c r="BB336" s="19"/>
      <c r="BC336" s="5"/>
      <c r="BD336" s="41">
        <v>4.8113207547169807</v>
      </c>
      <c r="BE336" s="42">
        <v>721.69811320754707</v>
      </c>
      <c r="BF336" s="42">
        <v>317.54716981132071</v>
      </c>
      <c r="BG336" s="42">
        <v>1365</v>
      </c>
      <c r="BH336" s="43">
        <v>0</v>
      </c>
      <c r="BJ336" s="32"/>
      <c r="BK336" s="32"/>
    </row>
    <row r="337" spans="1:63" s="3" customFormat="1" x14ac:dyDescent="0.2">
      <c r="A337" s="4" t="s">
        <v>199</v>
      </c>
      <c r="B337" s="4" t="s">
        <v>1141</v>
      </c>
      <c r="C337" s="4">
        <v>15</v>
      </c>
      <c r="D337" s="4" t="s">
        <v>83</v>
      </c>
      <c r="E337" s="5">
        <v>30</v>
      </c>
      <c r="F337" s="4">
        <v>45</v>
      </c>
      <c r="G337" s="4"/>
      <c r="H337" s="4">
        <v>30</v>
      </c>
      <c r="I337" s="4">
        <v>15</v>
      </c>
      <c r="J337" s="4">
        <v>15</v>
      </c>
      <c r="K337" s="4"/>
      <c r="L337" s="4"/>
      <c r="M337" s="4"/>
      <c r="N337" s="4">
        <v>60</v>
      </c>
      <c r="O337" s="4">
        <v>45</v>
      </c>
      <c r="P337" s="4">
        <v>45</v>
      </c>
      <c r="Q337" s="13">
        <v>0.84210526315789469</v>
      </c>
      <c r="R337" s="16">
        <v>1.263157894736842</v>
      </c>
      <c r="S337" s="16">
        <v>0</v>
      </c>
      <c r="T337" s="16">
        <v>0.84210526315789469</v>
      </c>
      <c r="U337" s="16">
        <v>0.42105263157894735</v>
      </c>
      <c r="V337" s="16">
        <v>0.42105263157894735</v>
      </c>
      <c r="W337" s="16">
        <v>0</v>
      </c>
      <c r="X337" s="16">
        <v>0</v>
      </c>
      <c r="Y337" s="16">
        <v>0</v>
      </c>
      <c r="Z337" s="16">
        <v>1.6842105263157894</v>
      </c>
      <c r="AA337" s="16">
        <v>1.263157894736842</v>
      </c>
      <c r="AB337" s="17">
        <v>1.263157894736842</v>
      </c>
      <c r="AC337" s="15">
        <v>4118.25</v>
      </c>
      <c r="AD337" s="14">
        <v>35.625</v>
      </c>
      <c r="AE337" s="14">
        <v>35.625</v>
      </c>
      <c r="AF337" s="5">
        <v>4</v>
      </c>
      <c r="AG337" s="6">
        <v>150</v>
      </c>
      <c r="AH337" s="4">
        <v>165</v>
      </c>
      <c r="AI337" s="23">
        <v>315</v>
      </c>
      <c r="AJ337" s="4">
        <v>0</v>
      </c>
      <c r="AK337" s="4">
        <v>0</v>
      </c>
      <c r="AL337" s="24">
        <v>0</v>
      </c>
      <c r="AM337" s="7">
        <v>4.2105263157894735</v>
      </c>
      <c r="AN337" s="7">
        <v>4.6315789473684212</v>
      </c>
      <c r="AO337" s="8">
        <v>0</v>
      </c>
      <c r="AP337" s="9">
        <v>0</v>
      </c>
      <c r="AQ337" s="25">
        <v>8.8421052631578938</v>
      </c>
      <c r="AR337" s="18">
        <v>4.2105263157894735</v>
      </c>
      <c r="AS337" s="7">
        <v>4.6315789473684212</v>
      </c>
      <c r="AT337" s="8">
        <v>0</v>
      </c>
      <c r="AU337" s="9">
        <v>0</v>
      </c>
      <c r="AV337" s="10">
        <v>8.8421052631578938</v>
      </c>
      <c r="AW337" s="22">
        <f t="shared" si="5"/>
        <v>0</v>
      </c>
      <c r="AX337" s="5">
        <f>IF(OR(AND(Tabela1[[#This Row],[GRUPO | ITEM]]="PALHETAS",MID(Tabela1[[#This Row],[ITEM]],1,5)&lt;&gt;"YN-PC"),AND(Tabela1[[#This Row],[GRUPO | ITEM]]="PALHETAS",MID(Tabela1[[#This Row],[ITEM]],1,5)&lt;&gt;"YN-PF"))=TRUE,0,
IF(
ROUNDUP(
IF(
IF(D337="A",13-SUM(AM337:AP337),IF(D337="B",11-SUM(AM337:AP337),IF(D337="C",7-SUM(AM337:AP337))))
&lt;0,0,
IF(D337="A",13-SUM(AM337:AP337),IF(D337="B",11-SUM(AM337:AP337),IF(D337="C",7-SUM(AM337:AP337)))))
*AD337/C337,0)
*C337
=0,0,
ROUNDUP(
IF(
IF(D337="A",13-SUM(AM337:AP337),IF(D337="B",11-SUM(AM337:AP337),IF(D337="C",7-SUM(AM337:AP337))))
&lt;0,0,
IF(D337="A",13-SUM(AM337:AP337),IF(D337="B",11-SUM(AM337:AP337),IF(D337="C",7-SUM(AM337:AP337)))))
*AD337/C337,0)
*C337)
)</f>
        <v>0</v>
      </c>
      <c r="AY337" s="4">
        <f>IF(OR(AND(Tabela1[[#This Row],[GRUPO | ITEM]]="PALHETAS",MID(Tabela1[[#This Row],[ITEM]],1,5)&lt;&gt;"YN-PC"),AND(Tabela1[[#This Row],[GRUPO | ITEM]]="PALHETAS",MID(Tabela1[[#This Row],[ITEM]],1,5)&lt;&gt;"YN-PF"))=TRUE,0,
IF(
ROUNDUP(
IF(
IF(D337="A",13-SUM(AR337:AU337),IF(D337="B",11-SUM(AR337:AU337),IF(D337="C",7-SUM(AR337:AU337))))
&lt;0,0,
IF(D337="A",13-SUM(AR337:AU337),IF(D337="B",11-SUM(AR337:AU337),IF(D337="C",7-SUM(AR337:AU337)))))
*AE337/C337,0)
*C337
=0,0,
ROUNDUP(
IF(
IF(D337="A",13-SUM(AR337:AU337),IF(D337="B",11-SUM(AR337:AU337),IF(D337="C",7-SUM(AR337:AU337))))
&lt;0,0,
IF(D337="A",13-SUM(AR337:AU337),IF(D337="B",11-SUM(AR337:AU337),IF(D337="C",7-SUM(AR337:AU337)))))
*AE337/C337,0)
*C337)
)</f>
        <v>0</v>
      </c>
      <c r="AZ3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+IFERROR(BA337*C337,0),
IFERROR(AVERAGEIF(Tabela1[[#This Row],[COMPRA PADRÃO]:[COMPRA &gt;30%]],"&gt;"&amp;0,Tabela1[[#This Row],[COMPRA PADRÃO]:[COMPRA &gt;30%]]),
0))/Tabela1[[#This Row],[U/CX]],0)*Tabela1[[#This Row],[U/CX]]</f>
        <v>0</v>
      </c>
      <c r="BA337" s="19"/>
      <c r="BB337" s="19"/>
      <c r="BC337" s="5"/>
      <c r="BD337" s="41">
        <v>1.0754716981132075</v>
      </c>
      <c r="BE337" s="42">
        <v>161.32075471698113</v>
      </c>
      <c r="BF337" s="42">
        <v>70.981132075471692</v>
      </c>
      <c r="BG337" s="42">
        <v>315</v>
      </c>
      <c r="BH337" s="43">
        <v>0</v>
      </c>
      <c r="BJ337" s="32"/>
      <c r="BK337" s="32"/>
    </row>
    <row r="338" spans="1:63" s="3" customFormat="1" x14ac:dyDescent="0.2">
      <c r="A338" s="4" t="s">
        <v>199</v>
      </c>
      <c r="B338" s="4" t="s">
        <v>333</v>
      </c>
      <c r="C338" s="4">
        <v>15</v>
      </c>
      <c r="D338" s="4" t="s">
        <v>83</v>
      </c>
      <c r="E338" s="5">
        <v>120</v>
      </c>
      <c r="F338" s="4">
        <v>165</v>
      </c>
      <c r="G338" s="4">
        <v>225</v>
      </c>
      <c r="H338" s="4">
        <v>90</v>
      </c>
      <c r="I338" s="4">
        <v>60</v>
      </c>
      <c r="J338" s="4">
        <v>30</v>
      </c>
      <c r="K338" s="4">
        <v>120</v>
      </c>
      <c r="L338" s="4">
        <v>15</v>
      </c>
      <c r="M338" s="4">
        <v>180</v>
      </c>
      <c r="N338" s="4">
        <v>105</v>
      </c>
      <c r="O338" s="4">
        <v>195</v>
      </c>
      <c r="P338" s="4">
        <v>195</v>
      </c>
      <c r="Q338" s="13">
        <v>0.96</v>
      </c>
      <c r="R338" s="16">
        <v>1.32</v>
      </c>
      <c r="S338" s="16">
        <v>1.8</v>
      </c>
      <c r="T338" s="16">
        <v>0.72</v>
      </c>
      <c r="U338" s="16">
        <v>0.48</v>
      </c>
      <c r="V338" s="16">
        <v>0.24</v>
      </c>
      <c r="W338" s="16">
        <v>0.96</v>
      </c>
      <c r="X338" s="16">
        <v>0.12</v>
      </c>
      <c r="Y338" s="16">
        <v>1.44</v>
      </c>
      <c r="Z338" s="16">
        <v>0.84</v>
      </c>
      <c r="AA338" s="16">
        <v>1.56</v>
      </c>
      <c r="AB338" s="17">
        <v>1.56</v>
      </c>
      <c r="AC338" s="15">
        <v>21736.65</v>
      </c>
      <c r="AD338" s="14">
        <v>125</v>
      </c>
      <c r="AE338" s="14">
        <v>145.5</v>
      </c>
      <c r="AF338" s="5">
        <v>0</v>
      </c>
      <c r="AG338" s="6">
        <v>165</v>
      </c>
      <c r="AH338" s="4">
        <v>46</v>
      </c>
      <c r="AI338" s="23">
        <v>211</v>
      </c>
      <c r="AJ338" s="4">
        <v>180</v>
      </c>
      <c r="AK338" s="4">
        <v>1125</v>
      </c>
      <c r="AL338" s="24">
        <v>1305</v>
      </c>
      <c r="AM338" s="7">
        <v>1.32</v>
      </c>
      <c r="AN338" s="7">
        <v>0.36799999999999999</v>
      </c>
      <c r="AO338" s="8">
        <v>1.44</v>
      </c>
      <c r="AP338" s="9">
        <v>9</v>
      </c>
      <c r="AQ338" s="25">
        <v>12.128</v>
      </c>
      <c r="AR338" s="18">
        <v>1.134020618556701</v>
      </c>
      <c r="AS338" s="7">
        <v>0.31615120274914088</v>
      </c>
      <c r="AT338" s="8">
        <v>1.2371134020618557</v>
      </c>
      <c r="AU338" s="9">
        <v>7.731958762886598</v>
      </c>
      <c r="AV338" s="10">
        <v>10.419243986254296</v>
      </c>
      <c r="AW338" s="22">
        <f t="shared" si="5"/>
        <v>0</v>
      </c>
      <c r="AX338" s="5">
        <f>IF(OR(AND(Tabela1[[#This Row],[GRUPO | ITEM]]="PALHETAS",MID(Tabela1[[#This Row],[ITEM]],1,5)&lt;&gt;"YN-PC"),AND(Tabela1[[#This Row],[GRUPO | ITEM]]="PALHETAS",MID(Tabela1[[#This Row],[ITEM]],1,5)&lt;&gt;"YN-PF"))=TRUE,0,
IF(
ROUNDUP(
IF(
IF(D338="A",13-SUM(AM338:AP338),IF(D338="B",11-SUM(AM338:AP338),IF(D338="C",7-SUM(AM338:AP338))))
&lt;0,0,
IF(D338="A",13-SUM(AM338:AP338),IF(D338="B",11-SUM(AM338:AP338),IF(D338="C",7-SUM(AM338:AP338)))))
*AD338/C338,0)
*C338
=0,0,
ROUNDUP(
IF(
IF(D338="A",13-SUM(AM338:AP338),IF(D338="B",11-SUM(AM338:AP338),IF(D338="C",7-SUM(AM338:AP338))))
&lt;0,0,
IF(D338="A",13-SUM(AM338:AP338),IF(D338="B",11-SUM(AM338:AP338),IF(D338="C",7-SUM(AM338:AP338)))))
*AD338/C338,0)
*C338)
)</f>
        <v>0</v>
      </c>
      <c r="AY338" s="4">
        <f>IF(OR(AND(Tabela1[[#This Row],[GRUPO | ITEM]]="PALHETAS",MID(Tabela1[[#This Row],[ITEM]],1,5)&lt;&gt;"YN-PC"),AND(Tabela1[[#This Row],[GRUPO | ITEM]]="PALHETAS",MID(Tabela1[[#This Row],[ITEM]],1,5)&lt;&gt;"YN-PF"))=TRUE,0,
IF(
ROUNDUP(
IF(
IF(D338="A",13-SUM(AR338:AU338),IF(D338="B",11-SUM(AR338:AU338),IF(D338="C",7-SUM(AR338:AU338))))
&lt;0,0,
IF(D338="A",13-SUM(AR338:AU338),IF(D338="B",11-SUM(AR338:AU338),IF(D338="C",7-SUM(AR338:AU338)))))
*AE338/C338,0)
*C338
=0,0,
ROUNDUP(
IF(
IF(D338="A",13-SUM(AR338:AU338),IF(D338="B",11-SUM(AR338:AU338),IF(D338="C",7-SUM(AR338:AU338))))
&lt;0,0,
IF(D338="A",13-SUM(AR338:AU338),IF(D338="B",11-SUM(AR338:AU338),IF(D338="C",7-SUM(AR338:AU338)))))
*AE338/C338,0)
*C338)
)</f>
        <v>0</v>
      </c>
      <c r="AZ3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+IFERROR(BA338*C338,0),
IFERROR(AVERAGEIF(Tabela1[[#This Row],[COMPRA PADRÃO]:[COMPRA &gt;30%]],"&gt;"&amp;0,Tabela1[[#This Row],[COMPRA PADRÃO]:[COMPRA &gt;30%]]),
0))/Tabela1[[#This Row],[U/CX]],0)*Tabela1[[#This Row],[U/CX]]</f>
        <v>0</v>
      </c>
      <c r="BA338" s="19"/>
      <c r="BB338" s="19"/>
      <c r="BC338" s="5"/>
      <c r="BD338" s="41">
        <v>5.6603773584905657</v>
      </c>
      <c r="BE338" s="42">
        <v>849.05660377358481</v>
      </c>
      <c r="BF338" s="42">
        <v>373.58490566037733</v>
      </c>
      <c r="BG338" s="42">
        <v>1516</v>
      </c>
      <c r="BH338" s="43">
        <v>0</v>
      </c>
      <c r="BJ338" s="32"/>
      <c r="BK338" s="32"/>
    </row>
    <row r="339" spans="1:63" s="3" customFormat="1" x14ac:dyDescent="0.2">
      <c r="A339" s="4" t="s">
        <v>199</v>
      </c>
      <c r="B339" s="4" t="s">
        <v>335</v>
      </c>
      <c r="C339" s="4">
        <v>15</v>
      </c>
      <c r="D339" s="4" t="s">
        <v>83</v>
      </c>
      <c r="E339" s="5">
        <v>90</v>
      </c>
      <c r="F339" s="4"/>
      <c r="G339" s="4">
        <v>90</v>
      </c>
      <c r="H339" s="4">
        <v>15</v>
      </c>
      <c r="I339" s="4">
        <v>75</v>
      </c>
      <c r="J339" s="4"/>
      <c r="K339" s="4">
        <v>15</v>
      </c>
      <c r="L339" s="4">
        <v>15</v>
      </c>
      <c r="M339" s="4">
        <v>45</v>
      </c>
      <c r="N339" s="4">
        <v>30</v>
      </c>
      <c r="O339" s="4">
        <v>60</v>
      </c>
      <c r="P339" s="4">
        <v>135</v>
      </c>
      <c r="Q339" s="13">
        <v>1.5789473684210527</v>
      </c>
      <c r="R339" s="16">
        <v>0</v>
      </c>
      <c r="S339" s="16">
        <v>1.5789473684210527</v>
      </c>
      <c r="T339" s="16">
        <v>0.26315789473684209</v>
      </c>
      <c r="U339" s="16">
        <v>1.3157894736842106</v>
      </c>
      <c r="V339" s="16">
        <v>0</v>
      </c>
      <c r="W339" s="16">
        <v>0.26315789473684209</v>
      </c>
      <c r="X339" s="16">
        <v>0.26315789473684209</v>
      </c>
      <c r="Y339" s="16">
        <v>0.78947368421052633</v>
      </c>
      <c r="Z339" s="16">
        <v>0.52631578947368418</v>
      </c>
      <c r="AA339" s="16">
        <v>1.0526315789473684</v>
      </c>
      <c r="AB339" s="17">
        <v>2.3684210526315788</v>
      </c>
      <c r="AC339" s="15">
        <v>8813.1</v>
      </c>
      <c r="AD339" s="14">
        <v>57</v>
      </c>
      <c r="AE339" s="14">
        <v>75</v>
      </c>
      <c r="AF339" s="5">
        <v>2</v>
      </c>
      <c r="AG339" s="6">
        <v>165</v>
      </c>
      <c r="AH339" s="4">
        <v>210</v>
      </c>
      <c r="AI339" s="23">
        <v>375</v>
      </c>
      <c r="AJ339" s="4">
        <v>0</v>
      </c>
      <c r="AK339" s="4">
        <v>525</v>
      </c>
      <c r="AL339" s="24">
        <v>525</v>
      </c>
      <c r="AM339" s="7">
        <v>2.8947368421052633</v>
      </c>
      <c r="AN339" s="7">
        <v>3.6842105263157894</v>
      </c>
      <c r="AO339" s="8">
        <v>0</v>
      </c>
      <c r="AP339" s="9">
        <v>9.2105263157894743</v>
      </c>
      <c r="AQ339" s="25">
        <v>15.789473684210527</v>
      </c>
      <c r="AR339" s="18">
        <v>2.2000000000000002</v>
      </c>
      <c r="AS339" s="7">
        <v>2.8</v>
      </c>
      <c r="AT339" s="8">
        <v>0</v>
      </c>
      <c r="AU339" s="9">
        <v>7</v>
      </c>
      <c r="AV339" s="10">
        <v>12</v>
      </c>
      <c r="AW339" s="22">
        <f t="shared" si="5"/>
        <v>0</v>
      </c>
      <c r="AX339" s="5">
        <f>IF(OR(AND(Tabela1[[#This Row],[GRUPO | ITEM]]="PALHETAS",MID(Tabela1[[#This Row],[ITEM]],1,5)&lt;&gt;"YN-PC"),AND(Tabela1[[#This Row],[GRUPO | ITEM]]="PALHETAS",MID(Tabela1[[#This Row],[ITEM]],1,5)&lt;&gt;"YN-PF"))=TRUE,0,
IF(
ROUNDUP(
IF(
IF(D339="A",13-SUM(AM339:AP339),IF(D339="B",11-SUM(AM339:AP339),IF(D339="C",7-SUM(AM339:AP339))))
&lt;0,0,
IF(D339="A",13-SUM(AM339:AP339),IF(D339="B",11-SUM(AM339:AP339),IF(D339="C",7-SUM(AM339:AP339)))))
*AD339/C339,0)
*C339
=0,0,
ROUNDUP(
IF(
IF(D339="A",13-SUM(AM339:AP339),IF(D339="B",11-SUM(AM339:AP339),IF(D339="C",7-SUM(AM339:AP339))))
&lt;0,0,
IF(D339="A",13-SUM(AM339:AP339),IF(D339="B",11-SUM(AM339:AP339),IF(D339="C",7-SUM(AM339:AP339)))))
*AD339/C339,0)
*C339)
)</f>
        <v>0</v>
      </c>
      <c r="AY339" s="4">
        <f>IF(OR(AND(Tabela1[[#This Row],[GRUPO | ITEM]]="PALHETAS",MID(Tabela1[[#This Row],[ITEM]],1,5)&lt;&gt;"YN-PC"),AND(Tabela1[[#This Row],[GRUPO | ITEM]]="PALHETAS",MID(Tabela1[[#This Row],[ITEM]],1,5)&lt;&gt;"YN-PF"))=TRUE,0,
IF(
ROUNDUP(
IF(
IF(D339="A",13-SUM(AR339:AU339),IF(D339="B",11-SUM(AR339:AU339),IF(D339="C",7-SUM(AR339:AU339))))
&lt;0,0,
IF(D339="A",13-SUM(AR339:AU339),IF(D339="B",11-SUM(AR339:AU339),IF(D339="C",7-SUM(AR339:AU339)))))
*AE339/C339,0)
*C339
=0,0,
ROUNDUP(
IF(
IF(D339="A",13-SUM(AR339:AU339),IF(D339="B",11-SUM(AR339:AU339),IF(D339="C",7-SUM(AR339:AU339))))
&lt;0,0,
IF(D339="A",13-SUM(AR339:AU339),IF(D339="B",11-SUM(AR339:AU339),IF(D339="C",7-SUM(AR339:AU339)))))
*AE339/C339,0)
*C339)
)</f>
        <v>0</v>
      </c>
      <c r="AZ3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+IFERROR(BA339*C339,0),
IFERROR(AVERAGEIF(Tabela1[[#This Row],[COMPRA PADRÃO]:[COMPRA &gt;30%]],"&gt;"&amp;0,Tabela1[[#This Row],[COMPRA PADRÃO]:[COMPRA &gt;30%]]),
0))/Tabela1[[#This Row],[U/CX]],0)*Tabela1[[#This Row],[U/CX]]</f>
        <v>0</v>
      </c>
      <c r="BA339" s="19"/>
      <c r="BB339" s="19"/>
      <c r="BC339" s="5"/>
      <c r="BD339" s="41">
        <v>2.1509433962264151</v>
      </c>
      <c r="BE339" s="42">
        <v>322.64150943396226</v>
      </c>
      <c r="BF339" s="42">
        <v>141.96226415094338</v>
      </c>
      <c r="BG339" s="42">
        <v>900</v>
      </c>
      <c r="BH339" s="43">
        <v>0</v>
      </c>
      <c r="BJ339" s="32"/>
      <c r="BK339" s="32"/>
    </row>
    <row r="340" spans="1:63" s="3" customFormat="1" x14ac:dyDescent="0.2">
      <c r="A340" s="4" t="s">
        <v>199</v>
      </c>
      <c r="B340" s="4" t="s">
        <v>336</v>
      </c>
      <c r="C340" s="4">
        <v>15</v>
      </c>
      <c r="D340" s="4" t="s">
        <v>20</v>
      </c>
      <c r="E340" s="5">
        <v>2730</v>
      </c>
      <c r="F340" s="4">
        <v>3960</v>
      </c>
      <c r="G340" s="4">
        <v>3330</v>
      </c>
      <c r="H340" s="4">
        <v>2370</v>
      </c>
      <c r="I340" s="4">
        <v>3930</v>
      </c>
      <c r="J340" s="4">
        <v>4050</v>
      </c>
      <c r="K340" s="4">
        <v>1275</v>
      </c>
      <c r="L340" s="4">
        <v>2370</v>
      </c>
      <c r="M340" s="4">
        <v>1755</v>
      </c>
      <c r="N340" s="4">
        <v>1725</v>
      </c>
      <c r="O340" s="4">
        <v>2805</v>
      </c>
      <c r="P340" s="4">
        <v>2025</v>
      </c>
      <c r="Q340" s="13">
        <v>1.0134570765661253</v>
      </c>
      <c r="R340" s="16">
        <v>1.4700696055684455</v>
      </c>
      <c r="S340" s="16">
        <v>1.2361948955916473</v>
      </c>
      <c r="T340" s="16">
        <v>0.87981438515081212</v>
      </c>
      <c r="U340" s="16">
        <v>1.4589327146171693</v>
      </c>
      <c r="V340" s="16">
        <v>1.5034802784222738</v>
      </c>
      <c r="W340" s="16">
        <v>0.47331786542923432</v>
      </c>
      <c r="X340" s="16">
        <v>0.87981438515081212</v>
      </c>
      <c r="Y340" s="16">
        <v>0.65150812064965202</v>
      </c>
      <c r="Z340" s="16">
        <v>0.6403712296983759</v>
      </c>
      <c r="AA340" s="16">
        <v>1.0412993039443155</v>
      </c>
      <c r="AB340" s="17">
        <v>0.75174013921113692</v>
      </c>
      <c r="AC340" s="15">
        <v>470796.75</v>
      </c>
      <c r="AD340" s="14">
        <v>2693.75</v>
      </c>
      <c r="AE340" s="14">
        <v>2693.75</v>
      </c>
      <c r="AF340" s="5">
        <v>10</v>
      </c>
      <c r="AG340" s="6">
        <v>3614</v>
      </c>
      <c r="AH340" s="4">
        <v>2865</v>
      </c>
      <c r="AI340" s="23">
        <v>6479</v>
      </c>
      <c r="AJ340" s="4">
        <v>14025</v>
      </c>
      <c r="AK340" s="4">
        <v>14595</v>
      </c>
      <c r="AL340" s="24">
        <v>28620</v>
      </c>
      <c r="AM340" s="7">
        <v>1.3416241299303944</v>
      </c>
      <c r="AN340" s="7">
        <v>1.0635730858468677</v>
      </c>
      <c r="AO340" s="8">
        <v>5.2064965197215773</v>
      </c>
      <c r="AP340" s="9">
        <v>5.4180974477958239</v>
      </c>
      <c r="AQ340" s="25">
        <v>13.029791183294662</v>
      </c>
      <c r="AR340" s="18">
        <v>1.3416241299303944</v>
      </c>
      <c r="AS340" s="7">
        <v>1.0635730858468677</v>
      </c>
      <c r="AT340" s="8">
        <v>5.2064965197215773</v>
      </c>
      <c r="AU340" s="9">
        <v>5.4180974477958239</v>
      </c>
      <c r="AV340" s="10">
        <v>13.029791183294662</v>
      </c>
      <c r="AW340" s="22">
        <f t="shared" si="5"/>
        <v>0</v>
      </c>
      <c r="AX340" s="5">
        <f>IF(OR(AND(Tabela1[[#This Row],[GRUPO | ITEM]]="PALHETAS",MID(Tabela1[[#This Row],[ITEM]],1,5)&lt;&gt;"YN-PC"),AND(Tabela1[[#This Row],[GRUPO | ITEM]]="PALHETAS",MID(Tabela1[[#This Row],[ITEM]],1,5)&lt;&gt;"YN-PF"))=TRUE,0,
IF(
ROUNDUP(
IF(
IF(D340="A",13-SUM(AM340:AP340),IF(D340="B",11-SUM(AM340:AP340),IF(D340="C",7-SUM(AM340:AP340))))
&lt;0,0,
IF(D340="A",13-SUM(AM340:AP340),IF(D340="B",11-SUM(AM340:AP340),IF(D340="C",7-SUM(AM340:AP340)))))
*AD340/C340,0)
*C340
=0,0,
ROUNDUP(
IF(
IF(D340="A",13-SUM(AM340:AP340),IF(D340="B",11-SUM(AM340:AP340),IF(D340="C",7-SUM(AM340:AP340))))
&lt;0,0,
IF(D340="A",13-SUM(AM340:AP340),IF(D340="B",11-SUM(AM340:AP340),IF(D340="C",7-SUM(AM340:AP340)))))
*AD340/C340,0)
*C340)
)</f>
        <v>0</v>
      </c>
      <c r="AY340" s="4">
        <f>IF(OR(AND(Tabela1[[#This Row],[GRUPO | ITEM]]="PALHETAS",MID(Tabela1[[#This Row],[ITEM]],1,5)&lt;&gt;"YN-PC"),AND(Tabela1[[#This Row],[GRUPO | ITEM]]="PALHETAS",MID(Tabela1[[#This Row],[ITEM]],1,5)&lt;&gt;"YN-PF"))=TRUE,0,
IF(
ROUNDUP(
IF(
IF(D340="A",13-SUM(AR340:AU340),IF(D340="B",11-SUM(AR340:AU340),IF(D340="C",7-SUM(AR340:AU340))))
&lt;0,0,
IF(D340="A",13-SUM(AR340:AU340),IF(D340="B",11-SUM(AR340:AU340),IF(D340="C",7-SUM(AR340:AU340)))))
*AE340/C340,0)
*C340
=0,0,
ROUNDUP(
IF(
IF(D340="A",13-SUM(AR340:AU340),IF(D340="B",11-SUM(AR340:AU340),IF(D340="C",7-SUM(AR340:AU340))))
&lt;0,0,
IF(D340="A",13-SUM(AR340:AU340),IF(D340="B",11-SUM(AR340:AU340),IF(D340="C",7-SUM(AR340:AU340)))))
*AE340/C340,0)
*C340)
)</f>
        <v>0</v>
      </c>
      <c r="AZ3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+IFERROR(BA340*C340,0),
IFERROR(AVERAGEIF(Tabela1[[#This Row],[COMPRA PADRÃO]:[COMPRA &gt;30%]],"&gt;"&amp;0,Tabela1[[#This Row],[COMPRA PADRÃO]:[COMPRA &gt;30%]]),
0))/Tabela1[[#This Row],[U/CX]],0)*Tabela1[[#This Row],[U/CX]]</f>
        <v>0</v>
      </c>
      <c r="BA340" s="33"/>
      <c r="BB340" s="33"/>
      <c r="BC340" s="44"/>
      <c r="BD340" s="41">
        <v>121.98113207547169</v>
      </c>
      <c r="BE340" s="42">
        <v>18297.169811320753</v>
      </c>
      <c r="BF340" s="42">
        <v>34886.603773584902</v>
      </c>
      <c r="BG340" s="42">
        <v>35099</v>
      </c>
      <c r="BH340" s="43">
        <v>18090</v>
      </c>
      <c r="BJ340" s="32"/>
      <c r="BK340" s="32"/>
    </row>
    <row r="341" spans="1:63" s="3" customFormat="1" x14ac:dyDescent="0.2">
      <c r="A341" s="4" t="s">
        <v>199</v>
      </c>
      <c r="B341" s="4" t="s">
        <v>340</v>
      </c>
      <c r="C341" s="4">
        <v>15</v>
      </c>
      <c r="D341" s="4" t="s">
        <v>83</v>
      </c>
      <c r="E341" s="5">
        <v>30</v>
      </c>
      <c r="F341" s="4">
        <v>90</v>
      </c>
      <c r="G341" s="4">
        <v>75</v>
      </c>
      <c r="H341" s="4"/>
      <c r="I341" s="4">
        <v>90</v>
      </c>
      <c r="J341" s="4">
        <v>30</v>
      </c>
      <c r="K341" s="4">
        <v>75</v>
      </c>
      <c r="L341" s="4">
        <v>15</v>
      </c>
      <c r="M341" s="4">
        <v>75</v>
      </c>
      <c r="N341" s="4">
        <v>60</v>
      </c>
      <c r="O341" s="4">
        <v>30</v>
      </c>
      <c r="P341" s="4">
        <v>30</v>
      </c>
      <c r="Q341" s="13">
        <v>0.54999999999999993</v>
      </c>
      <c r="R341" s="16">
        <v>1.65</v>
      </c>
      <c r="S341" s="16">
        <v>1.375</v>
      </c>
      <c r="T341" s="16">
        <v>0</v>
      </c>
      <c r="U341" s="16">
        <v>1.65</v>
      </c>
      <c r="V341" s="16">
        <v>0.54999999999999993</v>
      </c>
      <c r="W341" s="16">
        <v>1.375</v>
      </c>
      <c r="X341" s="16">
        <v>0.27499999999999997</v>
      </c>
      <c r="Y341" s="16">
        <v>1.375</v>
      </c>
      <c r="Z341" s="16">
        <v>1.0999999999999999</v>
      </c>
      <c r="AA341" s="16">
        <v>0.54999999999999993</v>
      </c>
      <c r="AB341" s="17">
        <v>0.54999999999999993</v>
      </c>
      <c r="AC341" s="15">
        <v>8591.4</v>
      </c>
      <c r="AD341" s="14">
        <v>54.545454545454547</v>
      </c>
      <c r="AE341" s="14">
        <v>58.5</v>
      </c>
      <c r="AF341" s="5">
        <v>0</v>
      </c>
      <c r="AG341" s="6">
        <v>195</v>
      </c>
      <c r="AH341" s="4">
        <v>315</v>
      </c>
      <c r="AI341" s="23">
        <v>510</v>
      </c>
      <c r="AJ341" s="4">
        <v>0</v>
      </c>
      <c r="AK341" s="4">
        <v>330</v>
      </c>
      <c r="AL341" s="24">
        <v>330</v>
      </c>
      <c r="AM341" s="7">
        <v>3.5749999999999997</v>
      </c>
      <c r="AN341" s="7">
        <v>5.7749999999999995</v>
      </c>
      <c r="AO341" s="8">
        <v>0</v>
      </c>
      <c r="AP341" s="9">
        <v>6.05</v>
      </c>
      <c r="AQ341" s="25">
        <v>15.399999999999999</v>
      </c>
      <c r="AR341" s="18">
        <v>3.3333333333333335</v>
      </c>
      <c r="AS341" s="7">
        <v>5.384615384615385</v>
      </c>
      <c r="AT341" s="8">
        <v>0</v>
      </c>
      <c r="AU341" s="9">
        <v>5.6410256410256414</v>
      </c>
      <c r="AV341" s="10">
        <v>14.358974358974361</v>
      </c>
      <c r="AW341" s="22">
        <f t="shared" si="5"/>
        <v>0</v>
      </c>
      <c r="AX341" s="5">
        <f>IF(OR(AND(Tabela1[[#This Row],[GRUPO | ITEM]]="PALHETAS",MID(Tabela1[[#This Row],[ITEM]],1,5)&lt;&gt;"YN-PC"),AND(Tabela1[[#This Row],[GRUPO | ITEM]]="PALHETAS",MID(Tabela1[[#This Row],[ITEM]],1,5)&lt;&gt;"YN-PF"))=TRUE,0,
IF(
ROUNDUP(
IF(
IF(D341="A",13-SUM(AM341:AP341),IF(D341="B",11-SUM(AM341:AP341),IF(D341="C",7-SUM(AM341:AP341))))
&lt;0,0,
IF(D341="A",13-SUM(AM341:AP341),IF(D341="B",11-SUM(AM341:AP341),IF(D341="C",7-SUM(AM341:AP341)))))
*AD341/C341,0)
*C341
=0,0,
ROUNDUP(
IF(
IF(D341="A",13-SUM(AM341:AP341),IF(D341="B",11-SUM(AM341:AP341),IF(D341="C",7-SUM(AM341:AP341))))
&lt;0,0,
IF(D341="A",13-SUM(AM341:AP341),IF(D341="B",11-SUM(AM341:AP341),IF(D341="C",7-SUM(AM341:AP341)))))
*AD341/C341,0)
*C341)
)</f>
        <v>0</v>
      </c>
      <c r="AY341" s="4">
        <f>IF(OR(AND(Tabela1[[#This Row],[GRUPO | ITEM]]="PALHETAS",MID(Tabela1[[#This Row],[ITEM]],1,5)&lt;&gt;"YN-PC"),AND(Tabela1[[#This Row],[GRUPO | ITEM]]="PALHETAS",MID(Tabela1[[#This Row],[ITEM]],1,5)&lt;&gt;"YN-PF"))=TRUE,0,
IF(
ROUNDUP(
IF(
IF(D341="A",13-SUM(AR341:AU341),IF(D341="B",11-SUM(AR341:AU341),IF(D341="C",7-SUM(AR341:AU341))))
&lt;0,0,
IF(D341="A",13-SUM(AR341:AU341),IF(D341="B",11-SUM(AR341:AU341),IF(D341="C",7-SUM(AR341:AU341)))))
*AE341/C341,0)
*C341
=0,0,
ROUNDUP(
IF(
IF(D341="A",13-SUM(AR341:AU341),IF(D341="B",11-SUM(AR341:AU341),IF(D341="C",7-SUM(AR341:AU341))))
&lt;0,0,
IF(D341="A",13-SUM(AR341:AU341),IF(D341="B",11-SUM(AR341:AU341),IF(D341="C",7-SUM(AR341:AU341)))))
*AE341/C341,0)
*C341)
)</f>
        <v>0</v>
      </c>
      <c r="AZ3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+IFERROR(BA341*C341,0),
IFERROR(AVERAGEIF(Tabela1[[#This Row],[COMPRA PADRÃO]:[COMPRA &gt;30%]],"&gt;"&amp;0,Tabela1[[#This Row],[COMPRA PADRÃO]:[COMPRA &gt;30%]]),
0))/Tabela1[[#This Row],[U/CX]],0)*Tabela1[[#This Row],[U/CX]]</f>
        <v>0</v>
      </c>
      <c r="BA341" s="33"/>
      <c r="BB341" s="33"/>
      <c r="BC341" s="44"/>
      <c r="BD341" s="41">
        <v>2.2641509433962264</v>
      </c>
      <c r="BE341" s="42">
        <v>339.62264150943395</v>
      </c>
      <c r="BF341" s="42">
        <v>149.43396226415095</v>
      </c>
      <c r="BG341" s="42">
        <v>840</v>
      </c>
      <c r="BH341" s="43">
        <v>0</v>
      </c>
      <c r="BJ341" s="32"/>
      <c r="BK341" s="32"/>
    </row>
    <row r="342" spans="1:63" s="3" customFormat="1" x14ac:dyDescent="0.2">
      <c r="A342" s="4" t="s">
        <v>199</v>
      </c>
      <c r="B342" s="4" t="s">
        <v>343</v>
      </c>
      <c r="C342" s="4">
        <v>15</v>
      </c>
      <c r="D342" s="4" t="s">
        <v>83</v>
      </c>
      <c r="E342" s="5">
        <v>60</v>
      </c>
      <c r="F342" s="4">
        <v>90</v>
      </c>
      <c r="G342" s="4">
        <v>90</v>
      </c>
      <c r="H342" s="4">
        <v>15</v>
      </c>
      <c r="I342" s="4">
        <v>60</v>
      </c>
      <c r="J342" s="4">
        <v>45</v>
      </c>
      <c r="K342" s="4">
        <v>15</v>
      </c>
      <c r="L342" s="4">
        <v>30</v>
      </c>
      <c r="M342" s="4">
        <v>90</v>
      </c>
      <c r="N342" s="4">
        <v>45</v>
      </c>
      <c r="O342" s="4">
        <v>30</v>
      </c>
      <c r="P342" s="4">
        <v>15</v>
      </c>
      <c r="Q342" s="13">
        <v>1.2307692307692308</v>
      </c>
      <c r="R342" s="16">
        <v>1.8461538461538463</v>
      </c>
      <c r="S342" s="16">
        <v>1.8461538461538463</v>
      </c>
      <c r="T342" s="16">
        <v>0.30769230769230771</v>
      </c>
      <c r="U342" s="16">
        <v>1.2307692307692308</v>
      </c>
      <c r="V342" s="16">
        <v>0.92307692307692313</v>
      </c>
      <c r="W342" s="16">
        <v>0.30769230769230771</v>
      </c>
      <c r="X342" s="16">
        <v>0.61538461538461542</v>
      </c>
      <c r="Y342" s="16">
        <v>1.8461538461538463</v>
      </c>
      <c r="Z342" s="16">
        <v>0.92307692307692313</v>
      </c>
      <c r="AA342" s="16">
        <v>0.61538461538461542</v>
      </c>
      <c r="AB342" s="17">
        <v>0.30769230769230771</v>
      </c>
      <c r="AC342" s="15">
        <v>13464.45</v>
      </c>
      <c r="AD342" s="14">
        <v>48.75</v>
      </c>
      <c r="AE342" s="14">
        <v>48.75</v>
      </c>
      <c r="AF342" s="5">
        <v>0</v>
      </c>
      <c r="AG342" s="6">
        <v>704</v>
      </c>
      <c r="AH342" s="4">
        <v>0</v>
      </c>
      <c r="AI342" s="23">
        <v>704</v>
      </c>
      <c r="AJ342" s="4">
        <v>0</v>
      </c>
      <c r="AK342" s="4">
        <v>0</v>
      </c>
      <c r="AL342" s="24">
        <v>0</v>
      </c>
      <c r="AM342" s="7">
        <v>14.441025641025641</v>
      </c>
      <c r="AN342" s="7">
        <v>0</v>
      </c>
      <c r="AO342" s="8">
        <v>0</v>
      </c>
      <c r="AP342" s="9">
        <v>0</v>
      </c>
      <c r="AQ342" s="25">
        <v>14.441025641025641</v>
      </c>
      <c r="AR342" s="18">
        <v>14.441025641025641</v>
      </c>
      <c r="AS342" s="7">
        <v>0</v>
      </c>
      <c r="AT342" s="8">
        <v>0</v>
      </c>
      <c r="AU342" s="9">
        <v>0</v>
      </c>
      <c r="AV342" s="10">
        <v>14.441025641025641</v>
      </c>
      <c r="AW342" s="22">
        <f t="shared" si="5"/>
        <v>0</v>
      </c>
      <c r="AX342" s="5">
        <f>IF(OR(AND(Tabela1[[#This Row],[GRUPO | ITEM]]="PALHETAS",MID(Tabela1[[#This Row],[ITEM]],1,5)&lt;&gt;"YN-PC"),AND(Tabela1[[#This Row],[GRUPO | ITEM]]="PALHETAS",MID(Tabela1[[#This Row],[ITEM]],1,5)&lt;&gt;"YN-PF"))=TRUE,0,
IF(
ROUNDUP(
IF(
IF(D342="A",13-SUM(AM342:AP342),IF(D342="B",11-SUM(AM342:AP342),IF(D342="C",7-SUM(AM342:AP342))))
&lt;0,0,
IF(D342="A",13-SUM(AM342:AP342),IF(D342="B",11-SUM(AM342:AP342),IF(D342="C",7-SUM(AM342:AP342)))))
*AD342/C342,0)
*C342
=0,0,
ROUNDUP(
IF(
IF(D342="A",13-SUM(AM342:AP342),IF(D342="B",11-SUM(AM342:AP342),IF(D342="C",7-SUM(AM342:AP342))))
&lt;0,0,
IF(D342="A",13-SUM(AM342:AP342),IF(D342="B",11-SUM(AM342:AP342),IF(D342="C",7-SUM(AM342:AP342)))))
*AD342/C342,0)
*C342)
)</f>
        <v>0</v>
      </c>
      <c r="AY342" s="4">
        <f>IF(OR(AND(Tabela1[[#This Row],[GRUPO | ITEM]]="PALHETAS",MID(Tabela1[[#This Row],[ITEM]],1,5)&lt;&gt;"YN-PC"),AND(Tabela1[[#This Row],[GRUPO | ITEM]]="PALHETAS",MID(Tabela1[[#This Row],[ITEM]],1,5)&lt;&gt;"YN-PF"))=TRUE,0,
IF(
ROUNDUP(
IF(
IF(D342="A",13-SUM(AR342:AU342),IF(D342="B",11-SUM(AR342:AU342),IF(D342="C",7-SUM(AR342:AU342))))
&lt;0,0,
IF(D342="A",13-SUM(AR342:AU342),IF(D342="B",11-SUM(AR342:AU342),IF(D342="C",7-SUM(AR342:AU342)))))
*AE342/C342,0)
*C342
=0,0,
ROUNDUP(
IF(
IF(D342="A",13-SUM(AR342:AU342),IF(D342="B",11-SUM(AR342:AU342),IF(D342="C",7-SUM(AR342:AU342))))
&lt;0,0,
IF(D342="A",13-SUM(AR342:AU342),IF(D342="B",11-SUM(AR342:AU342),IF(D342="C",7-SUM(AR342:AU342)))))
*AE342/C342,0)
*C342)
)</f>
        <v>0</v>
      </c>
      <c r="AZ3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+IFERROR(BA342*C342,0),
IFERROR(AVERAGEIF(Tabela1[[#This Row],[COMPRA PADRÃO]:[COMPRA &gt;30%]],"&gt;"&amp;0,Tabela1[[#This Row],[COMPRA PADRÃO]:[COMPRA &gt;30%]]),
0))/Tabela1[[#This Row],[U/CX]],0)*Tabela1[[#This Row],[U/CX]]</f>
        <v>0</v>
      </c>
      <c r="BA342" s="19"/>
      <c r="BB342" s="19"/>
      <c r="BC342" s="5"/>
      <c r="BD342" s="41">
        <v>2.2075471698113209</v>
      </c>
      <c r="BE342" s="42">
        <v>331.13207547169816</v>
      </c>
      <c r="BF342" s="42">
        <v>145.69811320754718</v>
      </c>
      <c r="BG342" s="42">
        <v>704</v>
      </c>
      <c r="BH342" s="43">
        <v>0</v>
      </c>
      <c r="BJ342" s="32"/>
      <c r="BK342" s="32"/>
    </row>
    <row r="343" spans="1:63" s="3" customFormat="1" x14ac:dyDescent="0.2">
      <c r="A343" s="4" t="s">
        <v>199</v>
      </c>
      <c r="B343" s="4" t="s">
        <v>263</v>
      </c>
      <c r="C343" s="4">
        <v>15</v>
      </c>
      <c r="D343" s="4" t="s">
        <v>17</v>
      </c>
      <c r="E343" s="5">
        <v>150</v>
      </c>
      <c r="F343" s="4">
        <v>330</v>
      </c>
      <c r="G343" s="4">
        <v>480</v>
      </c>
      <c r="H343" s="4">
        <v>225</v>
      </c>
      <c r="I343" s="4">
        <v>315</v>
      </c>
      <c r="J343" s="4">
        <v>120</v>
      </c>
      <c r="K343" s="4">
        <v>240</v>
      </c>
      <c r="L343" s="4">
        <v>255</v>
      </c>
      <c r="M343" s="4">
        <v>135</v>
      </c>
      <c r="N343" s="4">
        <v>285</v>
      </c>
      <c r="O343" s="4">
        <v>210</v>
      </c>
      <c r="P343" s="4">
        <v>330</v>
      </c>
      <c r="Q343" s="13">
        <v>0.58536585365853655</v>
      </c>
      <c r="R343" s="16">
        <v>1.2878048780487805</v>
      </c>
      <c r="S343" s="16">
        <v>1.8731707317073172</v>
      </c>
      <c r="T343" s="16">
        <v>0.87804878048780488</v>
      </c>
      <c r="U343" s="16">
        <v>1.2292682926829268</v>
      </c>
      <c r="V343" s="16">
        <v>0.4682926829268293</v>
      </c>
      <c r="W343" s="16">
        <v>0.93658536585365859</v>
      </c>
      <c r="X343" s="16">
        <v>0.99512195121951219</v>
      </c>
      <c r="Y343" s="16">
        <v>0.52682926829268295</v>
      </c>
      <c r="Z343" s="16">
        <v>1.1121951219512196</v>
      </c>
      <c r="AA343" s="16">
        <v>0.81951219512195117</v>
      </c>
      <c r="AB343" s="17">
        <v>1.2878048780487805</v>
      </c>
      <c r="AC343" s="15">
        <v>44217.3</v>
      </c>
      <c r="AD343" s="14">
        <v>256.25</v>
      </c>
      <c r="AE343" s="14">
        <v>256.25</v>
      </c>
      <c r="AF343" s="5">
        <v>23</v>
      </c>
      <c r="AG343" s="6">
        <v>315</v>
      </c>
      <c r="AH343" s="4">
        <v>750</v>
      </c>
      <c r="AI343" s="23">
        <v>1065</v>
      </c>
      <c r="AJ343" s="4">
        <v>525</v>
      </c>
      <c r="AK343" s="4">
        <v>1380</v>
      </c>
      <c r="AL343" s="24">
        <v>1905</v>
      </c>
      <c r="AM343" s="7">
        <v>1.2292682926829268</v>
      </c>
      <c r="AN343" s="7">
        <v>2.9268292682926829</v>
      </c>
      <c r="AO343" s="8">
        <v>2.0487804878048781</v>
      </c>
      <c r="AP343" s="9">
        <v>5.3853658536585369</v>
      </c>
      <c r="AQ343" s="25">
        <v>11.590243902439024</v>
      </c>
      <c r="AR343" s="18">
        <v>1.2292682926829268</v>
      </c>
      <c r="AS343" s="7">
        <v>2.9268292682926829</v>
      </c>
      <c r="AT343" s="8">
        <v>2.0487804878048781</v>
      </c>
      <c r="AU343" s="9">
        <v>5.3853658536585369</v>
      </c>
      <c r="AV343" s="10">
        <v>11.590243902439024</v>
      </c>
      <c r="AW343" s="22">
        <f t="shared" si="5"/>
        <v>0</v>
      </c>
      <c r="AX343" s="5">
        <f>IF(OR(AND(Tabela1[[#This Row],[GRUPO | ITEM]]="PALHETAS",MID(Tabela1[[#This Row],[ITEM]],1,5)&lt;&gt;"YN-PC"),AND(Tabela1[[#This Row],[GRUPO | ITEM]]="PALHETAS",MID(Tabela1[[#This Row],[ITEM]],1,5)&lt;&gt;"YN-PF"))=TRUE,0,
IF(
ROUNDUP(
IF(
IF(D343="A",13-SUM(AM343:AP343),IF(D343="B",11-SUM(AM343:AP343),IF(D343="C",7-SUM(AM343:AP343))))
&lt;0,0,
IF(D343="A",13-SUM(AM343:AP343),IF(D343="B",11-SUM(AM343:AP343),IF(D343="C",7-SUM(AM343:AP343)))))
*AD343/C343,0)
*C343
=0,0,
ROUNDUP(
IF(
IF(D343="A",13-SUM(AM343:AP343),IF(D343="B",11-SUM(AM343:AP343),IF(D343="C",7-SUM(AM343:AP343))))
&lt;0,0,
IF(D343="A",13-SUM(AM343:AP343),IF(D343="B",11-SUM(AM343:AP343),IF(D343="C",7-SUM(AM343:AP343)))))
*AD343/C343,0)
*C343)
)</f>
        <v>0</v>
      </c>
      <c r="AY343" s="4">
        <f>IF(OR(AND(Tabela1[[#This Row],[GRUPO | ITEM]]="PALHETAS",MID(Tabela1[[#This Row],[ITEM]],1,5)&lt;&gt;"YN-PC"),AND(Tabela1[[#This Row],[GRUPO | ITEM]]="PALHETAS",MID(Tabela1[[#This Row],[ITEM]],1,5)&lt;&gt;"YN-PF"))=TRUE,0,
IF(
ROUNDUP(
IF(
IF(D343="A",13-SUM(AR343:AU343),IF(D343="B",11-SUM(AR343:AU343),IF(D343="C",7-SUM(AR343:AU343))))
&lt;0,0,
IF(D343="A",13-SUM(AR343:AU343),IF(D343="B",11-SUM(AR343:AU343),IF(D343="C",7-SUM(AR343:AU343)))))
*AE343/C343,0)
*C343
=0,0,
ROUNDUP(
IF(
IF(D343="A",13-SUM(AR343:AU343),IF(D343="B",11-SUM(AR343:AU343),IF(D343="C",7-SUM(AR343:AU343))))
&lt;0,0,
IF(D343="A",13-SUM(AR343:AU343),IF(D343="B",11-SUM(AR343:AU343),IF(D343="C",7-SUM(AR343:AU343)))))
*AE343/C343,0)
*C343)
)</f>
        <v>0</v>
      </c>
      <c r="AZ3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+IFERROR(BA343*C343,0),
IFERROR(AVERAGEIF(Tabela1[[#This Row],[COMPRA PADRÃO]:[COMPRA &gt;30%]],"&gt;"&amp;0,Tabela1[[#This Row],[COMPRA PADRÃO]:[COMPRA &gt;30%]]),
0))/Tabela1[[#This Row],[U/CX]],0)*Tabela1[[#This Row],[U/CX]]</f>
        <v>0</v>
      </c>
      <c r="BA343" s="19"/>
      <c r="BB343" s="19"/>
      <c r="BC343" s="5"/>
      <c r="BD343" s="41">
        <v>11.60377358490566</v>
      </c>
      <c r="BE343" s="42">
        <v>1740.566037735849</v>
      </c>
      <c r="BF343" s="42">
        <v>2297.5471698113206</v>
      </c>
      <c r="BG343" s="42">
        <v>2970</v>
      </c>
      <c r="BH343" s="43">
        <v>1065</v>
      </c>
      <c r="BJ343" s="32"/>
      <c r="BK343" s="32"/>
    </row>
    <row r="344" spans="1:63" s="3" customFormat="1" x14ac:dyDescent="0.2">
      <c r="A344" s="4" t="s">
        <v>199</v>
      </c>
      <c r="B344" s="4" t="s">
        <v>349</v>
      </c>
      <c r="C344" s="4">
        <v>15</v>
      </c>
      <c r="D344" s="4" t="s">
        <v>17</v>
      </c>
      <c r="E344" s="5">
        <v>525</v>
      </c>
      <c r="F344" s="4">
        <v>720</v>
      </c>
      <c r="G344" s="4">
        <v>540</v>
      </c>
      <c r="H344" s="4">
        <v>390</v>
      </c>
      <c r="I344" s="4">
        <v>255</v>
      </c>
      <c r="J344" s="4">
        <v>570</v>
      </c>
      <c r="K344" s="4">
        <v>135</v>
      </c>
      <c r="L344" s="4">
        <v>570</v>
      </c>
      <c r="M344" s="4">
        <v>525</v>
      </c>
      <c r="N344" s="4">
        <v>360</v>
      </c>
      <c r="O344" s="4">
        <v>465</v>
      </c>
      <c r="P344" s="4">
        <v>225</v>
      </c>
      <c r="Q344" s="13">
        <v>1.1931818181818181</v>
      </c>
      <c r="R344" s="16">
        <v>1.6363636363636365</v>
      </c>
      <c r="S344" s="16">
        <v>1.2272727272727273</v>
      </c>
      <c r="T344" s="16">
        <v>0.88636363636363635</v>
      </c>
      <c r="U344" s="16">
        <v>0.57954545454545459</v>
      </c>
      <c r="V344" s="16">
        <v>1.2954545454545454</v>
      </c>
      <c r="W344" s="16">
        <v>0.30681818181818182</v>
      </c>
      <c r="X344" s="16">
        <v>1.2954545454545454</v>
      </c>
      <c r="Y344" s="16">
        <v>1.1931818181818181</v>
      </c>
      <c r="Z344" s="16">
        <v>0.81818181818181823</v>
      </c>
      <c r="AA344" s="16">
        <v>1.0568181818181819</v>
      </c>
      <c r="AB344" s="17">
        <v>0.51136363636363635</v>
      </c>
      <c r="AC344" s="15">
        <v>77707.199999999997</v>
      </c>
      <c r="AD344" s="14">
        <v>440</v>
      </c>
      <c r="AE344" s="14">
        <v>440</v>
      </c>
      <c r="AF344" s="5">
        <v>13</v>
      </c>
      <c r="AG344" s="6">
        <v>1035</v>
      </c>
      <c r="AH344" s="4">
        <v>1785</v>
      </c>
      <c r="AI344" s="23">
        <v>2820</v>
      </c>
      <c r="AJ344" s="4">
        <v>915</v>
      </c>
      <c r="AK344" s="4">
        <v>2040</v>
      </c>
      <c r="AL344" s="24">
        <v>2955</v>
      </c>
      <c r="AM344" s="7">
        <v>2.3522727272727271</v>
      </c>
      <c r="AN344" s="7">
        <v>4.0568181818181817</v>
      </c>
      <c r="AO344" s="8">
        <v>2.0795454545454546</v>
      </c>
      <c r="AP344" s="9">
        <v>4.6363636363636367</v>
      </c>
      <c r="AQ344" s="25">
        <v>13.125</v>
      </c>
      <c r="AR344" s="18">
        <v>2.3522727272727271</v>
      </c>
      <c r="AS344" s="7">
        <v>4.0568181818181817</v>
      </c>
      <c r="AT344" s="8">
        <v>2.0795454545454546</v>
      </c>
      <c r="AU344" s="9">
        <v>4.6363636363636367</v>
      </c>
      <c r="AV344" s="10">
        <v>13.125</v>
      </c>
      <c r="AW344" s="22">
        <f t="shared" si="5"/>
        <v>0</v>
      </c>
      <c r="AX344" s="5">
        <f>IF(OR(AND(Tabela1[[#This Row],[GRUPO | ITEM]]="PALHETAS",MID(Tabela1[[#This Row],[ITEM]],1,5)&lt;&gt;"YN-PC"),AND(Tabela1[[#This Row],[GRUPO | ITEM]]="PALHETAS",MID(Tabela1[[#This Row],[ITEM]],1,5)&lt;&gt;"YN-PF"))=TRUE,0,
IF(
ROUNDUP(
IF(
IF(D344="A",13-SUM(AM344:AP344),IF(D344="B",11-SUM(AM344:AP344),IF(D344="C",7-SUM(AM344:AP344))))
&lt;0,0,
IF(D344="A",13-SUM(AM344:AP344),IF(D344="B",11-SUM(AM344:AP344),IF(D344="C",7-SUM(AM344:AP344)))))
*AD344/C344,0)
*C344
=0,0,
ROUNDUP(
IF(
IF(D344="A",13-SUM(AM344:AP344),IF(D344="B",11-SUM(AM344:AP344),IF(D344="C",7-SUM(AM344:AP344))))
&lt;0,0,
IF(D344="A",13-SUM(AM344:AP344),IF(D344="B",11-SUM(AM344:AP344),IF(D344="C",7-SUM(AM344:AP344)))))
*AD344/C344,0)
*C344)
)</f>
        <v>0</v>
      </c>
      <c r="AY344" s="4">
        <f>IF(OR(AND(Tabela1[[#This Row],[GRUPO | ITEM]]="PALHETAS",MID(Tabela1[[#This Row],[ITEM]],1,5)&lt;&gt;"YN-PC"),AND(Tabela1[[#This Row],[GRUPO | ITEM]]="PALHETAS",MID(Tabela1[[#This Row],[ITEM]],1,5)&lt;&gt;"YN-PF"))=TRUE,0,
IF(
ROUNDUP(
IF(
IF(D344="A",13-SUM(AR344:AU344),IF(D344="B",11-SUM(AR344:AU344),IF(D344="C",7-SUM(AR344:AU344))))
&lt;0,0,
IF(D344="A",13-SUM(AR344:AU344),IF(D344="B",11-SUM(AR344:AU344),IF(D344="C",7-SUM(AR344:AU344)))))
*AE344/C344,0)
*C344
=0,0,
ROUNDUP(
IF(
IF(D344="A",13-SUM(AR344:AU344),IF(D344="B",11-SUM(AR344:AU344),IF(D344="C",7-SUM(AR344:AU344))))
&lt;0,0,
IF(D344="A",13-SUM(AR344:AU344),IF(D344="B",11-SUM(AR344:AU344),IF(D344="C",7-SUM(AR344:AU344)))))
*AE344/C344,0)
*C344)
)</f>
        <v>0</v>
      </c>
      <c r="AZ3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+IFERROR(BA344*C344,0),
IFERROR(AVERAGEIF(Tabela1[[#This Row],[COMPRA PADRÃO]:[COMPRA &gt;30%]],"&gt;"&amp;0,Tabela1[[#This Row],[COMPRA PADRÃO]:[COMPRA &gt;30%]]),
0))/Tabela1[[#This Row],[U/CX]],0)*Tabela1[[#This Row],[U/CX]]</f>
        <v>0</v>
      </c>
      <c r="BA344" s="19"/>
      <c r="BB344" s="19"/>
      <c r="BC344" s="5"/>
      <c r="BD344" s="41">
        <v>19.924528301886792</v>
      </c>
      <c r="BE344" s="42">
        <v>2988.6792452830186</v>
      </c>
      <c r="BF344" s="42">
        <v>3945.0566037735848</v>
      </c>
      <c r="BG344" s="42">
        <v>5775</v>
      </c>
      <c r="BH344" s="43">
        <v>1155</v>
      </c>
      <c r="BJ344" s="32"/>
      <c r="BK344" s="32"/>
    </row>
    <row r="345" spans="1:63" s="3" customFormat="1" x14ac:dyDescent="0.2">
      <c r="A345" s="4" t="s">
        <v>199</v>
      </c>
      <c r="B345" s="4" t="s">
        <v>352</v>
      </c>
      <c r="C345" s="4">
        <v>15</v>
      </c>
      <c r="D345" s="4" t="s">
        <v>83</v>
      </c>
      <c r="E345" s="5">
        <v>150</v>
      </c>
      <c r="F345" s="4">
        <v>180</v>
      </c>
      <c r="G345" s="4">
        <v>120</v>
      </c>
      <c r="H345" s="4">
        <v>60</v>
      </c>
      <c r="I345" s="4">
        <v>90</v>
      </c>
      <c r="J345" s="4">
        <v>60</v>
      </c>
      <c r="K345" s="4">
        <v>30</v>
      </c>
      <c r="L345" s="4">
        <v>90</v>
      </c>
      <c r="M345" s="4">
        <v>30</v>
      </c>
      <c r="N345" s="4">
        <v>60</v>
      </c>
      <c r="O345" s="4">
        <v>60</v>
      </c>
      <c r="P345" s="4">
        <v>150</v>
      </c>
      <c r="Q345" s="13">
        <v>1.6666666666666667</v>
      </c>
      <c r="R345" s="16">
        <v>2</v>
      </c>
      <c r="S345" s="16">
        <v>1.3333333333333333</v>
      </c>
      <c r="T345" s="16">
        <v>0.66666666666666663</v>
      </c>
      <c r="U345" s="16">
        <v>1</v>
      </c>
      <c r="V345" s="16">
        <v>0.66666666666666663</v>
      </c>
      <c r="W345" s="16">
        <v>0.33333333333333331</v>
      </c>
      <c r="X345" s="16">
        <v>1</v>
      </c>
      <c r="Y345" s="16">
        <v>0.33333333333333331</v>
      </c>
      <c r="Z345" s="16">
        <v>0.66666666666666663</v>
      </c>
      <c r="AA345" s="16">
        <v>0.66666666666666663</v>
      </c>
      <c r="AB345" s="17">
        <v>1.6666666666666667</v>
      </c>
      <c r="AC345" s="15">
        <v>15690</v>
      </c>
      <c r="AD345" s="14">
        <v>90</v>
      </c>
      <c r="AE345" s="14">
        <v>90</v>
      </c>
      <c r="AF345" s="5">
        <v>0</v>
      </c>
      <c r="AG345" s="6">
        <v>420</v>
      </c>
      <c r="AH345" s="4">
        <v>450</v>
      </c>
      <c r="AI345" s="23">
        <v>870</v>
      </c>
      <c r="AJ345" s="4">
        <v>0</v>
      </c>
      <c r="AK345" s="4">
        <v>0</v>
      </c>
      <c r="AL345" s="24">
        <v>0</v>
      </c>
      <c r="AM345" s="7">
        <v>4.666666666666667</v>
      </c>
      <c r="AN345" s="7">
        <v>5</v>
      </c>
      <c r="AO345" s="8">
        <v>0</v>
      </c>
      <c r="AP345" s="9">
        <v>0</v>
      </c>
      <c r="AQ345" s="25">
        <v>9.6666666666666679</v>
      </c>
      <c r="AR345" s="18">
        <v>4.666666666666667</v>
      </c>
      <c r="AS345" s="7">
        <v>5</v>
      </c>
      <c r="AT345" s="8">
        <v>0</v>
      </c>
      <c r="AU345" s="9">
        <v>0</v>
      </c>
      <c r="AV345" s="10">
        <v>9.6666666666666679</v>
      </c>
      <c r="AW345" s="22">
        <f t="shared" si="5"/>
        <v>0</v>
      </c>
      <c r="AX345" s="5">
        <f>IF(OR(AND(Tabela1[[#This Row],[GRUPO | ITEM]]="PALHETAS",MID(Tabela1[[#This Row],[ITEM]],1,5)&lt;&gt;"YN-PC"),AND(Tabela1[[#This Row],[GRUPO | ITEM]]="PALHETAS",MID(Tabela1[[#This Row],[ITEM]],1,5)&lt;&gt;"YN-PF"))=TRUE,0,
IF(
ROUNDUP(
IF(
IF(D345="A",13-SUM(AM345:AP345),IF(D345="B",11-SUM(AM345:AP345),IF(D345="C",7-SUM(AM345:AP345))))
&lt;0,0,
IF(D345="A",13-SUM(AM345:AP345),IF(D345="B",11-SUM(AM345:AP345),IF(D345="C",7-SUM(AM345:AP345)))))
*AD345/C345,0)
*C345
=0,0,
ROUNDUP(
IF(
IF(D345="A",13-SUM(AM345:AP345),IF(D345="B",11-SUM(AM345:AP345),IF(D345="C",7-SUM(AM345:AP345))))
&lt;0,0,
IF(D345="A",13-SUM(AM345:AP345),IF(D345="B",11-SUM(AM345:AP345),IF(D345="C",7-SUM(AM345:AP345)))))
*AD345/C345,0)
*C345)
)</f>
        <v>0</v>
      </c>
      <c r="AY345" s="4">
        <f>IF(OR(AND(Tabela1[[#This Row],[GRUPO | ITEM]]="PALHETAS",MID(Tabela1[[#This Row],[ITEM]],1,5)&lt;&gt;"YN-PC"),AND(Tabela1[[#This Row],[GRUPO | ITEM]]="PALHETAS",MID(Tabela1[[#This Row],[ITEM]],1,5)&lt;&gt;"YN-PF"))=TRUE,0,
IF(
ROUNDUP(
IF(
IF(D345="A",13-SUM(AR345:AU345),IF(D345="B",11-SUM(AR345:AU345),IF(D345="C",7-SUM(AR345:AU345))))
&lt;0,0,
IF(D345="A",13-SUM(AR345:AU345),IF(D345="B",11-SUM(AR345:AU345),IF(D345="C",7-SUM(AR345:AU345)))))
*AE345/C345,0)
*C345
=0,0,
ROUNDUP(
IF(
IF(D345="A",13-SUM(AR345:AU345),IF(D345="B",11-SUM(AR345:AU345),IF(D345="C",7-SUM(AR345:AU345))))
&lt;0,0,
IF(D345="A",13-SUM(AR345:AU345),IF(D345="B",11-SUM(AR345:AU345),IF(D345="C",7-SUM(AR345:AU345)))))
*AE345/C345,0)
*C345)
)</f>
        <v>0</v>
      </c>
      <c r="AZ3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+IFERROR(BA345*C345,0),
IFERROR(AVERAGEIF(Tabela1[[#This Row],[COMPRA PADRÃO]:[COMPRA &gt;30%]],"&gt;"&amp;0,Tabela1[[#This Row],[COMPRA PADRÃO]:[COMPRA &gt;30%]]),
0))/Tabela1[[#This Row],[U/CX]],0)*Tabela1[[#This Row],[U/CX]]</f>
        <v>0</v>
      </c>
      <c r="BA345" s="19"/>
      <c r="BB345" s="19"/>
      <c r="BC345" s="5"/>
      <c r="BD345" s="41">
        <v>4.0754716981132075</v>
      </c>
      <c r="BE345" s="42">
        <v>611.32075471698113</v>
      </c>
      <c r="BF345" s="42">
        <v>268.98113207547169</v>
      </c>
      <c r="BG345" s="42">
        <v>870</v>
      </c>
      <c r="BH345" s="43">
        <v>15</v>
      </c>
      <c r="BJ345" s="32"/>
      <c r="BK345" s="32"/>
    </row>
    <row r="346" spans="1:63" s="3" customFormat="1" x14ac:dyDescent="0.2">
      <c r="A346" s="4" t="s">
        <v>199</v>
      </c>
      <c r="B346" s="4" t="s">
        <v>354</v>
      </c>
      <c r="C346" s="4">
        <v>15</v>
      </c>
      <c r="D346" s="4" t="s">
        <v>83</v>
      </c>
      <c r="E346" s="5">
        <v>75</v>
      </c>
      <c r="F346" s="4">
        <v>135</v>
      </c>
      <c r="G346" s="4">
        <v>105</v>
      </c>
      <c r="H346" s="4">
        <v>75</v>
      </c>
      <c r="I346" s="4">
        <v>165</v>
      </c>
      <c r="J346" s="4">
        <v>90</v>
      </c>
      <c r="K346" s="4">
        <v>90</v>
      </c>
      <c r="L346" s="4"/>
      <c r="M346" s="4">
        <v>30</v>
      </c>
      <c r="N346" s="4">
        <v>30</v>
      </c>
      <c r="O346" s="4">
        <v>15</v>
      </c>
      <c r="P346" s="4">
        <v>75</v>
      </c>
      <c r="Q346" s="13">
        <v>0.93220338983050854</v>
      </c>
      <c r="R346" s="16">
        <v>1.6779661016949152</v>
      </c>
      <c r="S346" s="16">
        <v>1.3050847457627119</v>
      </c>
      <c r="T346" s="16">
        <v>0.93220338983050854</v>
      </c>
      <c r="U346" s="16">
        <v>2.0508474576271185</v>
      </c>
      <c r="V346" s="16">
        <v>1.1186440677966103</v>
      </c>
      <c r="W346" s="16">
        <v>1.1186440677966103</v>
      </c>
      <c r="X346" s="16">
        <v>0</v>
      </c>
      <c r="Y346" s="16">
        <v>0.3728813559322034</v>
      </c>
      <c r="Z346" s="16">
        <v>0.3728813559322034</v>
      </c>
      <c r="AA346" s="16">
        <v>0.1864406779661017</v>
      </c>
      <c r="AB346" s="17">
        <v>0.93220338983050854</v>
      </c>
      <c r="AC346" s="15">
        <v>14481.45</v>
      </c>
      <c r="AD346" s="14">
        <v>80.454545454545453</v>
      </c>
      <c r="AE346" s="14">
        <v>87</v>
      </c>
      <c r="AF346" s="5">
        <v>0</v>
      </c>
      <c r="AG346" s="6">
        <v>585</v>
      </c>
      <c r="AH346" s="4">
        <v>270</v>
      </c>
      <c r="AI346" s="23">
        <v>855</v>
      </c>
      <c r="AJ346" s="4">
        <v>30</v>
      </c>
      <c r="AK346" s="4">
        <v>0</v>
      </c>
      <c r="AL346" s="24">
        <v>30</v>
      </c>
      <c r="AM346" s="7">
        <v>7.2711864406779663</v>
      </c>
      <c r="AN346" s="7">
        <v>3.3559322033898304</v>
      </c>
      <c r="AO346" s="8">
        <v>0.3728813559322034</v>
      </c>
      <c r="AP346" s="9">
        <v>0</v>
      </c>
      <c r="AQ346" s="25">
        <v>11</v>
      </c>
      <c r="AR346" s="18">
        <v>6.7241379310344831</v>
      </c>
      <c r="AS346" s="7">
        <v>3.103448275862069</v>
      </c>
      <c r="AT346" s="8">
        <v>0.34482758620689657</v>
      </c>
      <c r="AU346" s="9">
        <v>0</v>
      </c>
      <c r="AV346" s="10">
        <v>10.172413793103448</v>
      </c>
      <c r="AW346" s="22">
        <f t="shared" si="5"/>
        <v>0</v>
      </c>
      <c r="AX346" s="5">
        <f>IF(OR(AND(Tabela1[[#This Row],[GRUPO | ITEM]]="PALHETAS",MID(Tabela1[[#This Row],[ITEM]],1,5)&lt;&gt;"YN-PC"),AND(Tabela1[[#This Row],[GRUPO | ITEM]]="PALHETAS",MID(Tabela1[[#This Row],[ITEM]],1,5)&lt;&gt;"YN-PF"))=TRUE,0,
IF(
ROUNDUP(
IF(
IF(D346="A",13-SUM(AM346:AP346),IF(D346="B",11-SUM(AM346:AP346),IF(D346="C",7-SUM(AM346:AP346))))
&lt;0,0,
IF(D346="A",13-SUM(AM346:AP346),IF(D346="B",11-SUM(AM346:AP346),IF(D346="C",7-SUM(AM346:AP346)))))
*AD346/C346,0)
*C346
=0,0,
ROUNDUP(
IF(
IF(D346="A",13-SUM(AM346:AP346),IF(D346="B",11-SUM(AM346:AP346),IF(D346="C",7-SUM(AM346:AP346))))
&lt;0,0,
IF(D346="A",13-SUM(AM346:AP346),IF(D346="B",11-SUM(AM346:AP346),IF(D346="C",7-SUM(AM346:AP346)))))
*AD346/C346,0)
*C346)
)</f>
        <v>0</v>
      </c>
      <c r="AY346" s="4">
        <f>IF(OR(AND(Tabela1[[#This Row],[GRUPO | ITEM]]="PALHETAS",MID(Tabela1[[#This Row],[ITEM]],1,5)&lt;&gt;"YN-PC"),AND(Tabela1[[#This Row],[GRUPO | ITEM]]="PALHETAS",MID(Tabela1[[#This Row],[ITEM]],1,5)&lt;&gt;"YN-PF"))=TRUE,0,
IF(
ROUNDUP(
IF(
IF(D346="A",13-SUM(AR346:AU346),IF(D346="B",11-SUM(AR346:AU346),IF(D346="C",7-SUM(AR346:AU346))))
&lt;0,0,
IF(D346="A",13-SUM(AR346:AU346),IF(D346="B",11-SUM(AR346:AU346),IF(D346="C",7-SUM(AR346:AU346)))))
*AE346/C346,0)
*C346
=0,0,
ROUNDUP(
IF(
IF(D346="A",13-SUM(AR346:AU346),IF(D346="B",11-SUM(AR346:AU346),IF(D346="C",7-SUM(AR346:AU346))))
&lt;0,0,
IF(D346="A",13-SUM(AR346:AU346),IF(D346="B",11-SUM(AR346:AU346),IF(D346="C",7-SUM(AR346:AU346)))))
*AE346/C346,0)
*C346)
)</f>
        <v>0</v>
      </c>
      <c r="AZ3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+IFERROR(BA346*C346,0),
IFERROR(AVERAGEIF(Tabela1[[#This Row],[COMPRA PADRÃO]:[COMPRA &gt;30%]],"&gt;"&amp;0,Tabela1[[#This Row],[COMPRA PADRÃO]:[COMPRA &gt;30%]]),
0))/Tabela1[[#This Row],[U/CX]],0)*Tabela1[[#This Row],[U/CX]]</f>
        <v>0</v>
      </c>
      <c r="BA346" s="19"/>
      <c r="BB346" s="19"/>
      <c r="BC346" s="5"/>
      <c r="BD346" s="41">
        <v>3.3396226415094339</v>
      </c>
      <c r="BE346" s="42">
        <v>500.94339622641508</v>
      </c>
      <c r="BF346" s="42">
        <v>220.41509433962264</v>
      </c>
      <c r="BG346" s="42">
        <v>885</v>
      </c>
      <c r="BH346" s="43">
        <v>0</v>
      </c>
      <c r="BJ346" s="32"/>
      <c r="BK346" s="32"/>
    </row>
    <row r="347" spans="1:63" s="3" customFormat="1" x14ac:dyDescent="0.2">
      <c r="A347" s="4" t="s">
        <v>199</v>
      </c>
      <c r="B347" s="4" t="s">
        <v>356</v>
      </c>
      <c r="C347" s="4">
        <v>15</v>
      </c>
      <c r="D347" s="4" t="s">
        <v>83</v>
      </c>
      <c r="E347" s="5">
        <v>165</v>
      </c>
      <c r="F347" s="4">
        <v>165</v>
      </c>
      <c r="G347" s="4">
        <v>60</v>
      </c>
      <c r="H347" s="4">
        <v>195</v>
      </c>
      <c r="I347" s="4">
        <v>45</v>
      </c>
      <c r="J347" s="4">
        <v>75</v>
      </c>
      <c r="K347" s="4">
        <v>30</v>
      </c>
      <c r="L347" s="4">
        <v>120</v>
      </c>
      <c r="M347" s="4">
        <v>150</v>
      </c>
      <c r="N347" s="4">
        <v>105</v>
      </c>
      <c r="O347" s="4">
        <v>195</v>
      </c>
      <c r="P347" s="4">
        <v>270</v>
      </c>
      <c r="Q347" s="13">
        <v>1.2571428571428571</v>
      </c>
      <c r="R347" s="16">
        <v>1.2571428571428571</v>
      </c>
      <c r="S347" s="16">
        <v>0.45714285714285713</v>
      </c>
      <c r="T347" s="16">
        <v>1.4857142857142858</v>
      </c>
      <c r="U347" s="16">
        <v>0.34285714285714286</v>
      </c>
      <c r="V347" s="16">
        <v>0.5714285714285714</v>
      </c>
      <c r="W347" s="16">
        <v>0.22857142857142856</v>
      </c>
      <c r="X347" s="16">
        <v>0.91428571428571426</v>
      </c>
      <c r="Y347" s="16">
        <v>1.1428571428571428</v>
      </c>
      <c r="Z347" s="16">
        <v>0.8</v>
      </c>
      <c r="AA347" s="16">
        <v>1.4857142857142858</v>
      </c>
      <c r="AB347" s="17">
        <v>2.0571428571428569</v>
      </c>
      <c r="AC347" s="15">
        <v>22714.5</v>
      </c>
      <c r="AD347" s="14">
        <v>131.25</v>
      </c>
      <c r="AE347" s="14">
        <v>140.45454545454547</v>
      </c>
      <c r="AF347" s="5">
        <v>6</v>
      </c>
      <c r="AG347" s="6">
        <v>300</v>
      </c>
      <c r="AH347" s="4">
        <v>60</v>
      </c>
      <c r="AI347" s="23">
        <v>360</v>
      </c>
      <c r="AJ347" s="4">
        <v>165</v>
      </c>
      <c r="AK347" s="4">
        <v>675</v>
      </c>
      <c r="AL347" s="24">
        <v>840</v>
      </c>
      <c r="AM347" s="7">
        <v>2.2857142857142856</v>
      </c>
      <c r="AN347" s="7">
        <v>0.45714285714285713</v>
      </c>
      <c r="AO347" s="8">
        <v>1.2571428571428571</v>
      </c>
      <c r="AP347" s="9">
        <v>5.1428571428571432</v>
      </c>
      <c r="AQ347" s="25">
        <v>9.1428571428571423</v>
      </c>
      <c r="AR347" s="18">
        <v>2.1359223300970873</v>
      </c>
      <c r="AS347" s="7">
        <v>0.42718446601941745</v>
      </c>
      <c r="AT347" s="8">
        <v>1.174757281553398</v>
      </c>
      <c r="AU347" s="9">
        <v>4.8058252427184458</v>
      </c>
      <c r="AV347" s="10">
        <v>8.5436893203883493</v>
      </c>
      <c r="AW347" s="22">
        <f t="shared" si="5"/>
        <v>0</v>
      </c>
      <c r="AX347" s="5">
        <f>IF(OR(AND(Tabela1[[#This Row],[GRUPO | ITEM]]="PALHETAS",MID(Tabela1[[#This Row],[ITEM]],1,5)&lt;&gt;"YN-PC"),AND(Tabela1[[#This Row],[GRUPO | ITEM]]="PALHETAS",MID(Tabela1[[#This Row],[ITEM]],1,5)&lt;&gt;"YN-PF"))=TRUE,0,
IF(
ROUNDUP(
IF(
IF(D347="A",13-SUM(AM347:AP347),IF(D347="B",11-SUM(AM347:AP347),IF(D347="C",7-SUM(AM347:AP347))))
&lt;0,0,
IF(D347="A",13-SUM(AM347:AP347),IF(D347="B",11-SUM(AM347:AP347),IF(D347="C",7-SUM(AM347:AP347)))))
*AD347/C347,0)
*C347
=0,0,
ROUNDUP(
IF(
IF(D347="A",13-SUM(AM347:AP347),IF(D347="B",11-SUM(AM347:AP347),IF(D347="C",7-SUM(AM347:AP347))))
&lt;0,0,
IF(D347="A",13-SUM(AM347:AP347),IF(D347="B",11-SUM(AM347:AP347),IF(D347="C",7-SUM(AM347:AP347)))))
*AD347/C347,0)
*C347)
)</f>
        <v>0</v>
      </c>
      <c r="AY347" s="4">
        <f>IF(OR(AND(Tabela1[[#This Row],[GRUPO | ITEM]]="PALHETAS",MID(Tabela1[[#This Row],[ITEM]],1,5)&lt;&gt;"YN-PC"),AND(Tabela1[[#This Row],[GRUPO | ITEM]]="PALHETAS",MID(Tabela1[[#This Row],[ITEM]],1,5)&lt;&gt;"YN-PF"))=TRUE,0,
IF(
ROUNDUP(
IF(
IF(D347="A",13-SUM(AR347:AU347),IF(D347="B",11-SUM(AR347:AU347),IF(D347="C",7-SUM(AR347:AU347))))
&lt;0,0,
IF(D347="A",13-SUM(AR347:AU347),IF(D347="B",11-SUM(AR347:AU347),IF(D347="C",7-SUM(AR347:AU347)))))
*AE347/C347,0)
*C347
=0,0,
ROUNDUP(
IF(
IF(D347="A",13-SUM(AR347:AU347),IF(D347="B",11-SUM(AR347:AU347),IF(D347="C",7-SUM(AR347:AU347))))
&lt;0,0,
IF(D347="A",13-SUM(AR347:AU347),IF(D347="B",11-SUM(AR347:AU347),IF(D347="C",7-SUM(AR347:AU347)))))
*AE347/C347,0)
*C347)
)</f>
        <v>0</v>
      </c>
      <c r="AZ3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+IFERROR(BA347*C347,0),
IFERROR(AVERAGEIF(Tabela1[[#This Row],[COMPRA PADRÃO]:[COMPRA &gt;30%]],"&gt;"&amp;0,Tabela1[[#This Row],[COMPRA PADRÃO]:[COMPRA &gt;30%]]),
0))/Tabela1[[#This Row],[U/CX]],0)*Tabela1[[#This Row],[U/CX]]</f>
        <v>0</v>
      </c>
      <c r="BA347" s="19"/>
      <c r="BB347" s="19"/>
      <c r="BC347" s="5"/>
      <c r="BD347" s="41">
        <v>5.9433962264150946</v>
      </c>
      <c r="BE347" s="42">
        <v>891.50943396226421</v>
      </c>
      <c r="BF347" s="42">
        <v>392.26415094339626</v>
      </c>
      <c r="BG347" s="42">
        <v>1200</v>
      </c>
      <c r="BH347" s="43">
        <v>90</v>
      </c>
      <c r="BJ347" s="32"/>
      <c r="BK347" s="32"/>
    </row>
    <row r="348" spans="1:63" s="3" customFormat="1" x14ac:dyDescent="0.2">
      <c r="A348" s="4" t="s">
        <v>199</v>
      </c>
      <c r="B348" s="4" t="s">
        <v>357</v>
      </c>
      <c r="C348" s="4">
        <v>15</v>
      </c>
      <c r="D348" s="4" t="s">
        <v>83</v>
      </c>
      <c r="E348" s="5">
        <v>135</v>
      </c>
      <c r="F348" s="4">
        <v>180</v>
      </c>
      <c r="G348" s="4">
        <v>210</v>
      </c>
      <c r="H348" s="4">
        <v>60</v>
      </c>
      <c r="I348" s="4">
        <v>195</v>
      </c>
      <c r="J348" s="4">
        <v>30</v>
      </c>
      <c r="K348" s="4">
        <v>75</v>
      </c>
      <c r="L348" s="4">
        <v>120</v>
      </c>
      <c r="M348" s="4">
        <v>195</v>
      </c>
      <c r="N348" s="4">
        <v>105</v>
      </c>
      <c r="O348" s="4">
        <v>105</v>
      </c>
      <c r="P348" s="4">
        <v>150</v>
      </c>
      <c r="Q348" s="13">
        <v>1.0384615384615385</v>
      </c>
      <c r="R348" s="16">
        <v>1.3846153846153846</v>
      </c>
      <c r="S348" s="16">
        <v>1.6153846153846154</v>
      </c>
      <c r="T348" s="16">
        <v>0.46153846153846156</v>
      </c>
      <c r="U348" s="16">
        <v>1.5</v>
      </c>
      <c r="V348" s="16">
        <v>0.23076923076923078</v>
      </c>
      <c r="W348" s="16">
        <v>0.57692307692307687</v>
      </c>
      <c r="X348" s="16">
        <v>0.92307692307692313</v>
      </c>
      <c r="Y348" s="16">
        <v>1.5</v>
      </c>
      <c r="Z348" s="16">
        <v>0.80769230769230771</v>
      </c>
      <c r="AA348" s="16">
        <v>0.80769230769230771</v>
      </c>
      <c r="AB348" s="17">
        <v>1.1538461538461537</v>
      </c>
      <c r="AC348" s="15">
        <v>22970.25</v>
      </c>
      <c r="AD348" s="14">
        <v>130</v>
      </c>
      <c r="AE348" s="14">
        <v>139.09090909090909</v>
      </c>
      <c r="AF348" s="5">
        <v>2</v>
      </c>
      <c r="AG348" s="6">
        <v>525</v>
      </c>
      <c r="AH348" s="4">
        <v>120</v>
      </c>
      <c r="AI348" s="23">
        <v>645</v>
      </c>
      <c r="AJ348" s="4">
        <v>180</v>
      </c>
      <c r="AK348" s="4">
        <v>780</v>
      </c>
      <c r="AL348" s="24">
        <v>960</v>
      </c>
      <c r="AM348" s="7">
        <v>4.0384615384615383</v>
      </c>
      <c r="AN348" s="7">
        <v>0.92307692307692313</v>
      </c>
      <c r="AO348" s="8">
        <v>1.3846153846153846</v>
      </c>
      <c r="AP348" s="9">
        <v>6</v>
      </c>
      <c r="AQ348" s="25">
        <v>12.346153846153847</v>
      </c>
      <c r="AR348" s="18">
        <v>3.7745098039215685</v>
      </c>
      <c r="AS348" s="7">
        <v>0.86274509803921562</v>
      </c>
      <c r="AT348" s="8">
        <v>1.2941176470588236</v>
      </c>
      <c r="AU348" s="9">
        <v>5.6078431372549016</v>
      </c>
      <c r="AV348" s="10">
        <v>11.53921568627451</v>
      </c>
      <c r="AW348" s="22">
        <f t="shared" si="5"/>
        <v>0</v>
      </c>
      <c r="AX348" s="5">
        <f>IF(OR(AND(Tabela1[[#This Row],[GRUPO | ITEM]]="PALHETAS",MID(Tabela1[[#This Row],[ITEM]],1,5)&lt;&gt;"YN-PC"),AND(Tabela1[[#This Row],[GRUPO | ITEM]]="PALHETAS",MID(Tabela1[[#This Row],[ITEM]],1,5)&lt;&gt;"YN-PF"))=TRUE,0,
IF(
ROUNDUP(
IF(
IF(D348="A",13-SUM(AM348:AP348),IF(D348="B",11-SUM(AM348:AP348),IF(D348="C",7-SUM(AM348:AP348))))
&lt;0,0,
IF(D348="A",13-SUM(AM348:AP348),IF(D348="B",11-SUM(AM348:AP348),IF(D348="C",7-SUM(AM348:AP348)))))
*AD348/C348,0)
*C348
=0,0,
ROUNDUP(
IF(
IF(D348="A",13-SUM(AM348:AP348),IF(D348="B",11-SUM(AM348:AP348),IF(D348="C",7-SUM(AM348:AP348))))
&lt;0,0,
IF(D348="A",13-SUM(AM348:AP348),IF(D348="B",11-SUM(AM348:AP348),IF(D348="C",7-SUM(AM348:AP348)))))
*AD348/C348,0)
*C348)
)</f>
        <v>0</v>
      </c>
      <c r="AY348" s="4">
        <f>IF(OR(AND(Tabela1[[#This Row],[GRUPO | ITEM]]="PALHETAS",MID(Tabela1[[#This Row],[ITEM]],1,5)&lt;&gt;"YN-PC"),AND(Tabela1[[#This Row],[GRUPO | ITEM]]="PALHETAS",MID(Tabela1[[#This Row],[ITEM]],1,5)&lt;&gt;"YN-PF"))=TRUE,0,
IF(
ROUNDUP(
IF(
IF(D348="A",13-SUM(AR348:AU348),IF(D348="B",11-SUM(AR348:AU348),IF(D348="C",7-SUM(AR348:AU348))))
&lt;0,0,
IF(D348="A",13-SUM(AR348:AU348),IF(D348="B",11-SUM(AR348:AU348),IF(D348="C",7-SUM(AR348:AU348)))))
*AE348/C348,0)
*C348
=0,0,
ROUNDUP(
IF(
IF(D348="A",13-SUM(AR348:AU348),IF(D348="B",11-SUM(AR348:AU348),IF(D348="C",7-SUM(AR348:AU348))))
&lt;0,0,
IF(D348="A",13-SUM(AR348:AU348),IF(D348="B",11-SUM(AR348:AU348),IF(D348="C",7-SUM(AR348:AU348)))))
*AE348/C348,0)
*C348)
)</f>
        <v>0</v>
      </c>
      <c r="AZ3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+IFERROR(BA348*C348,0),
IFERROR(AVERAGEIF(Tabela1[[#This Row],[COMPRA PADRÃO]:[COMPRA &gt;30%]],"&gt;"&amp;0,Tabela1[[#This Row],[COMPRA PADRÃO]:[COMPRA &gt;30%]]),
0))/Tabela1[[#This Row],[U/CX]],0)*Tabela1[[#This Row],[U/CX]]</f>
        <v>0</v>
      </c>
      <c r="BA348" s="19"/>
      <c r="BB348" s="19"/>
      <c r="BC348" s="5"/>
      <c r="BD348" s="41">
        <v>5.8867924528301883</v>
      </c>
      <c r="BE348" s="42">
        <v>883.01886792452819</v>
      </c>
      <c r="BF348" s="42">
        <v>388.52830188679241</v>
      </c>
      <c r="BG348" s="42">
        <v>1605</v>
      </c>
      <c r="BH348" s="43">
        <v>0</v>
      </c>
      <c r="BJ348" s="32"/>
      <c r="BK348" s="32"/>
    </row>
    <row r="349" spans="1:63" s="3" customFormat="1" x14ac:dyDescent="0.2">
      <c r="A349" s="4" t="s">
        <v>199</v>
      </c>
      <c r="B349" s="4" t="s">
        <v>358</v>
      </c>
      <c r="C349" s="4">
        <v>15</v>
      </c>
      <c r="D349" s="4" t="s">
        <v>83</v>
      </c>
      <c r="E349" s="5">
        <v>135</v>
      </c>
      <c r="F349" s="4">
        <v>150</v>
      </c>
      <c r="G349" s="4">
        <v>225</v>
      </c>
      <c r="H349" s="4">
        <v>45</v>
      </c>
      <c r="I349" s="4">
        <v>135</v>
      </c>
      <c r="J349" s="4">
        <v>75</v>
      </c>
      <c r="K349" s="4">
        <v>90</v>
      </c>
      <c r="L349" s="4">
        <v>75</v>
      </c>
      <c r="M349" s="4">
        <v>120</v>
      </c>
      <c r="N349" s="4">
        <v>165</v>
      </c>
      <c r="O349" s="4">
        <v>150</v>
      </c>
      <c r="P349" s="4">
        <v>45</v>
      </c>
      <c r="Q349" s="13">
        <v>1.1489361702127661</v>
      </c>
      <c r="R349" s="16">
        <v>1.2765957446808511</v>
      </c>
      <c r="S349" s="16">
        <v>1.9148936170212767</v>
      </c>
      <c r="T349" s="16">
        <v>0.38297872340425532</v>
      </c>
      <c r="U349" s="16">
        <v>1.1489361702127661</v>
      </c>
      <c r="V349" s="16">
        <v>0.63829787234042556</v>
      </c>
      <c r="W349" s="16">
        <v>0.76595744680851063</v>
      </c>
      <c r="X349" s="16">
        <v>0.63829787234042556</v>
      </c>
      <c r="Y349" s="16">
        <v>1.0212765957446808</v>
      </c>
      <c r="Z349" s="16">
        <v>1.4042553191489362</v>
      </c>
      <c r="AA349" s="16">
        <v>1.2765957446808511</v>
      </c>
      <c r="AB349" s="17">
        <v>0.38297872340425532</v>
      </c>
      <c r="AC349" s="15">
        <v>23652.6</v>
      </c>
      <c r="AD349" s="14">
        <v>117.5</v>
      </c>
      <c r="AE349" s="14">
        <v>117.5</v>
      </c>
      <c r="AF349" s="5">
        <v>106</v>
      </c>
      <c r="AG349" s="6">
        <v>210</v>
      </c>
      <c r="AH349" s="4">
        <v>360</v>
      </c>
      <c r="AI349" s="23">
        <v>570</v>
      </c>
      <c r="AJ349" s="4">
        <v>90</v>
      </c>
      <c r="AK349" s="4">
        <v>720</v>
      </c>
      <c r="AL349" s="24">
        <v>810</v>
      </c>
      <c r="AM349" s="7">
        <v>1.7872340425531914</v>
      </c>
      <c r="AN349" s="7">
        <v>3.0638297872340425</v>
      </c>
      <c r="AO349" s="8">
        <v>0.76595744680851063</v>
      </c>
      <c r="AP349" s="9">
        <v>6.1276595744680851</v>
      </c>
      <c r="AQ349" s="25">
        <v>11.74468085106383</v>
      </c>
      <c r="AR349" s="18">
        <v>1.7872340425531914</v>
      </c>
      <c r="AS349" s="7">
        <v>3.0638297872340425</v>
      </c>
      <c r="AT349" s="8">
        <v>0.76595744680851063</v>
      </c>
      <c r="AU349" s="9">
        <v>6.1276595744680851</v>
      </c>
      <c r="AV349" s="10">
        <v>11.74468085106383</v>
      </c>
      <c r="AW349" s="22">
        <f t="shared" si="5"/>
        <v>0</v>
      </c>
      <c r="AX349" s="5">
        <f>IF(OR(AND(Tabela1[[#This Row],[GRUPO | ITEM]]="PALHETAS",MID(Tabela1[[#This Row],[ITEM]],1,5)&lt;&gt;"YN-PC"),AND(Tabela1[[#This Row],[GRUPO | ITEM]]="PALHETAS",MID(Tabela1[[#This Row],[ITEM]],1,5)&lt;&gt;"YN-PF"))=TRUE,0,
IF(
ROUNDUP(
IF(
IF(D349="A",13-SUM(AM349:AP349),IF(D349="B",11-SUM(AM349:AP349),IF(D349="C",7-SUM(AM349:AP349))))
&lt;0,0,
IF(D349="A",13-SUM(AM349:AP349),IF(D349="B",11-SUM(AM349:AP349),IF(D349="C",7-SUM(AM349:AP349)))))
*AD349/C349,0)
*C349
=0,0,
ROUNDUP(
IF(
IF(D349="A",13-SUM(AM349:AP349),IF(D349="B",11-SUM(AM349:AP349),IF(D349="C",7-SUM(AM349:AP349))))
&lt;0,0,
IF(D349="A",13-SUM(AM349:AP349),IF(D349="B",11-SUM(AM349:AP349),IF(D349="C",7-SUM(AM349:AP349)))))
*AD349/C349,0)
*C349)
)</f>
        <v>0</v>
      </c>
      <c r="AY349" s="4">
        <f>IF(OR(AND(Tabela1[[#This Row],[GRUPO | ITEM]]="PALHETAS",MID(Tabela1[[#This Row],[ITEM]],1,5)&lt;&gt;"YN-PC"),AND(Tabela1[[#This Row],[GRUPO | ITEM]]="PALHETAS",MID(Tabela1[[#This Row],[ITEM]],1,5)&lt;&gt;"YN-PF"))=TRUE,0,
IF(
ROUNDUP(
IF(
IF(D349="A",13-SUM(AR349:AU349),IF(D349="B",11-SUM(AR349:AU349),IF(D349="C",7-SUM(AR349:AU349))))
&lt;0,0,
IF(D349="A",13-SUM(AR349:AU349),IF(D349="B",11-SUM(AR349:AU349),IF(D349="C",7-SUM(AR349:AU349)))))
*AE349/C349,0)
*C349
=0,0,
ROUNDUP(
IF(
IF(D349="A",13-SUM(AR349:AU349),IF(D349="B",11-SUM(AR349:AU349),IF(D349="C",7-SUM(AR349:AU349))))
&lt;0,0,
IF(D349="A",13-SUM(AR349:AU349),IF(D349="B",11-SUM(AR349:AU349),IF(D349="C",7-SUM(AR349:AU349)))))
*AE349/C349,0)
*C349)
)</f>
        <v>0</v>
      </c>
      <c r="AZ3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+IFERROR(BA349*C349,0),
IFERROR(AVERAGEIF(Tabela1[[#This Row],[COMPRA PADRÃO]:[COMPRA &gt;30%]],"&gt;"&amp;0,Tabela1[[#This Row],[COMPRA PADRÃO]:[COMPRA &gt;30%]]),
0))/Tabela1[[#This Row],[U/CX]],0)*Tabela1[[#This Row],[U/CX]]</f>
        <v>0</v>
      </c>
      <c r="BA349" s="19"/>
      <c r="BB349" s="19"/>
      <c r="BC349" s="5"/>
      <c r="BD349" s="41">
        <v>5.3207547169811322</v>
      </c>
      <c r="BE349" s="42">
        <v>798.11320754716985</v>
      </c>
      <c r="BF349" s="42">
        <v>351.16981132075472</v>
      </c>
      <c r="BG349" s="42">
        <v>1380</v>
      </c>
      <c r="BH349" s="43">
        <v>0</v>
      </c>
      <c r="BJ349" s="32"/>
      <c r="BK349" s="32"/>
    </row>
    <row r="350" spans="1:63" s="3" customFormat="1" x14ac:dyDescent="0.2">
      <c r="A350" s="4" t="s">
        <v>199</v>
      </c>
      <c r="B350" s="4" t="s">
        <v>359</v>
      </c>
      <c r="C350" s="4">
        <v>15</v>
      </c>
      <c r="D350" s="4" t="s">
        <v>17</v>
      </c>
      <c r="E350" s="5">
        <v>180</v>
      </c>
      <c r="F350" s="4">
        <v>255</v>
      </c>
      <c r="G350" s="4">
        <v>180</v>
      </c>
      <c r="H350" s="4">
        <v>405</v>
      </c>
      <c r="I350" s="4">
        <v>150</v>
      </c>
      <c r="J350" s="4">
        <v>285</v>
      </c>
      <c r="K350" s="4">
        <v>45</v>
      </c>
      <c r="L350" s="4">
        <v>240</v>
      </c>
      <c r="M350" s="4">
        <v>135</v>
      </c>
      <c r="N350" s="4">
        <v>120</v>
      </c>
      <c r="O350" s="4">
        <v>240</v>
      </c>
      <c r="P350" s="4">
        <v>195</v>
      </c>
      <c r="Q350" s="13">
        <v>0.88888888888888884</v>
      </c>
      <c r="R350" s="16">
        <v>1.2592592592592593</v>
      </c>
      <c r="S350" s="16">
        <v>0.88888888888888884</v>
      </c>
      <c r="T350" s="16">
        <v>2</v>
      </c>
      <c r="U350" s="16">
        <v>0.7407407407407407</v>
      </c>
      <c r="V350" s="16">
        <v>1.4074074074074074</v>
      </c>
      <c r="W350" s="16">
        <v>0.22222222222222221</v>
      </c>
      <c r="X350" s="16">
        <v>1.1851851851851851</v>
      </c>
      <c r="Y350" s="16">
        <v>0.66666666666666663</v>
      </c>
      <c r="Z350" s="16">
        <v>0.59259259259259256</v>
      </c>
      <c r="AA350" s="16">
        <v>1.1851851851851851</v>
      </c>
      <c r="AB350" s="17">
        <v>0.96296296296296291</v>
      </c>
      <c r="AC350" s="15">
        <v>36163.050000000003</v>
      </c>
      <c r="AD350" s="14">
        <v>202.5</v>
      </c>
      <c r="AE350" s="14">
        <v>216.81818181818181</v>
      </c>
      <c r="AF350" s="5">
        <v>0</v>
      </c>
      <c r="AG350" s="6">
        <v>585</v>
      </c>
      <c r="AH350" s="4">
        <v>1155</v>
      </c>
      <c r="AI350" s="23">
        <v>1740</v>
      </c>
      <c r="AJ350" s="4">
        <v>375</v>
      </c>
      <c r="AK350" s="4">
        <v>1035</v>
      </c>
      <c r="AL350" s="24">
        <v>1410</v>
      </c>
      <c r="AM350" s="7">
        <v>2.8888888888888888</v>
      </c>
      <c r="AN350" s="7">
        <v>5.7037037037037033</v>
      </c>
      <c r="AO350" s="8">
        <v>1.8518518518518519</v>
      </c>
      <c r="AP350" s="9">
        <v>5.1111111111111107</v>
      </c>
      <c r="AQ350" s="25">
        <v>15.555555555555554</v>
      </c>
      <c r="AR350" s="18">
        <v>2.6981132075471699</v>
      </c>
      <c r="AS350" s="7">
        <v>5.3270440251572326</v>
      </c>
      <c r="AT350" s="8">
        <v>1.729559748427673</v>
      </c>
      <c r="AU350" s="9">
        <v>4.7735849056603774</v>
      </c>
      <c r="AV350" s="10">
        <v>14.528301886792452</v>
      </c>
      <c r="AW350" s="22">
        <f t="shared" si="5"/>
        <v>0</v>
      </c>
      <c r="AX350" s="5">
        <f>IF(OR(AND(Tabela1[[#This Row],[GRUPO | ITEM]]="PALHETAS",MID(Tabela1[[#This Row],[ITEM]],1,5)&lt;&gt;"YN-PC"),AND(Tabela1[[#This Row],[GRUPO | ITEM]]="PALHETAS",MID(Tabela1[[#This Row],[ITEM]],1,5)&lt;&gt;"YN-PF"))=TRUE,0,
IF(
ROUNDUP(
IF(
IF(D350="A",13-SUM(AM350:AP350),IF(D350="B",11-SUM(AM350:AP350),IF(D350="C",7-SUM(AM350:AP350))))
&lt;0,0,
IF(D350="A",13-SUM(AM350:AP350),IF(D350="B",11-SUM(AM350:AP350),IF(D350="C",7-SUM(AM350:AP350)))))
*AD350/C350,0)
*C350
=0,0,
ROUNDUP(
IF(
IF(D350="A",13-SUM(AM350:AP350),IF(D350="B",11-SUM(AM350:AP350),IF(D350="C",7-SUM(AM350:AP350))))
&lt;0,0,
IF(D350="A",13-SUM(AM350:AP350),IF(D350="B",11-SUM(AM350:AP350),IF(D350="C",7-SUM(AM350:AP350)))))
*AD350/C350,0)
*C350)
)</f>
        <v>0</v>
      </c>
      <c r="AY350" s="4">
        <f>IF(OR(AND(Tabela1[[#This Row],[GRUPO | ITEM]]="PALHETAS",MID(Tabela1[[#This Row],[ITEM]],1,5)&lt;&gt;"YN-PC"),AND(Tabela1[[#This Row],[GRUPO | ITEM]]="PALHETAS",MID(Tabela1[[#This Row],[ITEM]],1,5)&lt;&gt;"YN-PF"))=TRUE,0,
IF(
ROUNDUP(
IF(
IF(D350="A",13-SUM(AR350:AU350),IF(D350="B",11-SUM(AR350:AU350),IF(D350="C",7-SUM(AR350:AU350))))
&lt;0,0,
IF(D350="A",13-SUM(AR350:AU350),IF(D350="B",11-SUM(AR350:AU350),IF(D350="C",7-SUM(AR350:AU350)))))
*AE350/C350,0)
*C350
=0,0,
ROUNDUP(
IF(
IF(D350="A",13-SUM(AR350:AU350),IF(D350="B",11-SUM(AR350:AU350),IF(D350="C",7-SUM(AR350:AU350))))
&lt;0,0,
IF(D350="A",13-SUM(AR350:AU350),IF(D350="B",11-SUM(AR350:AU350),IF(D350="C",7-SUM(AR350:AU350)))))
*AE350/C350,0)
*C350)
)</f>
        <v>0</v>
      </c>
      <c r="AZ3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+IFERROR(BA350*C350,0),
IFERROR(AVERAGEIF(Tabela1[[#This Row],[COMPRA PADRÃO]:[COMPRA &gt;30%]],"&gt;"&amp;0,Tabela1[[#This Row],[COMPRA PADRÃO]:[COMPRA &gt;30%]]),
0))/Tabela1[[#This Row],[U/CX]],0)*Tabela1[[#This Row],[U/CX]]</f>
        <v>0</v>
      </c>
      <c r="BA350" s="19"/>
      <c r="BB350" s="19"/>
      <c r="BC350" s="5"/>
      <c r="BD350" s="41">
        <v>9.1698113207547163</v>
      </c>
      <c r="BE350" s="42">
        <v>1375.4716981132074</v>
      </c>
      <c r="BF350" s="42">
        <v>1815.6226415094338</v>
      </c>
      <c r="BG350" s="42">
        <v>3150</v>
      </c>
      <c r="BH350" s="43">
        <v>45</v>
      </c>
      <c r="BJ350" s="32"/>
      <c r="BK350" s="32"/>
    </row>
    <row r="351" spans="1:63" s="3" customFormat="1" x14ac:dyDescent="0.2">
      <c r="A351" s="4" t="s">
        <v>199</v>
      </c>
      <c r="B351" s="4" t="s">
        <v>360</v>
      </c>
      <c r="C351" s="4">
        <v>15</v>
      </c>
      <c r="D351" s="4" t="s">
        <v>83</v>
      </c>
      <c r="E351" s="5">
        <v>75</v>
      </c>
      <c r="F351" s="4">
        <v>90</v>
      </c>
      <c r="G351" s="4">
        <v>45</v>
      </c>
      <c r="H351" s="4"/>
      <c r="I351" s="4">
        <v>120</v>
      </c>
      <c r="J351" s="4">
        <v>75</v>
      </c>
      <c r="K351" s="4">
        <v>45</v>
      </c>
      <c r="L351" s="4">
        <v>15</v>
      </c>
      <c r="M351" s="4">
        <v>90</v>
      </c>
      <c r="N351" s="4">
        <v>45</v>
      </c>
      <c r="O351" s="4">
        <v>30</v>
      </c>
      <c r="P351" s="4">
        <v>45</v>
      </c>
      <c r="Q351" s="13">
        <v>1.2222222222222221</v>
      </c>
      <c r="R351" s="16">
        <v>1.4666666666666666</v>
      </c>
      <c r="S351" s="16">
        <v>0.73333333333333328</v>
      </c>
      <c r="T351" s="16">
        <v>0</v>
      </c>
      <c r="U351" s="16">
        <v>1.9555555555555555</v>
      </c>
      <c r="V351" s="16">
        <v>1.2222222222222221</v>
      </c>
      <c r="W351" s="16">
        <v>0.73333333333333328</v>
      </c>
      <c r="X351" s="16">
        <v>0.24444444444444444</v>
      </c>
      <c r="Y351" s="16">
        <v>1.4666666666666666</v>
      </c>
      <c r="Z351" s="16">
        <v>0.73333333333333328</v>
      </c>
      <c r="AA351" s="16">
        <v>0.48888888888888887</v>
      </c>
      <c r="AB351" s="17">
        <v>0.73333333333333328</v>
      </c>
      <c r="AC351" s="15">
        <v>9541.5</v>
      </c>
      <c r="AD351" s="14">
        <v>61.363636363636367</v>
      </c>
      <c r="AE351" s="14">
        <v>66</v>
      </c>
      <c r="AF351" s="5">
        <v>2</v>
      </c>
      <c r="AG351" s="6">
        <v>300</v>
      </c>
      <c r="AH351" s="4">
        <v>210</v>
      </c>
      <c r="AI351" s="23">
        <v>510</v>
      </c>
      <c r="AJ351" s="4">
        <v>0</v>
      </c>
      <c r="AK351" s="4">
        <v>405</v>
      </c>
      <c r="AL351" s="24">
        <v>405</v>
      </c>
      <c r="AM351" s="7">
        <v>4.8888888888888884</v>
      </c>
      <c r="AN351" s="7">
        <v>3.4222222222222221</v>
      </c>
      <c r="AO351" s="8">
        <v>0</v>
      </c>
      <c r="AP351" s="9">
        <v>6.6</v>
      </c>
      <c r="AQ351" s="25">
        <v>14.91111111111111</v>
      </c>
      <c r="AR351" s="18">
        <v>4.5454545454545459</v>
      </c>
      <c r="AS351" s="7">
        <v>3.1818181818181817</v>
      </c>
      <c r="AT351" s="8">
        <v>0</v>
      </c>
      <c r="AU351" s="9">
        <v>6.1363636363636367</v>
      </c>
      <c r="AV351" s="10">
        <v>13.863636363636363</v>
      </c>
      <c r="AW351" s="22">
        <f t="shared" si="5"/>
        <v>0</v>
      </c>
      <c r="AX351" s="5">
        <f>IF(OR(AND(Tabela1[[#This Row],[GRUPO | ITEM]]="PALHETAS",MID(Tabela1[[#This Row],[ITEM]],1,5)&lt;&gt;"YN-PC"),AND(Tabela1[[#This Row],[GRUPO | ITEM]]="PALHETAS",MID(Tabela1[[#This Row],[ITEM]],1,5)&lt;&gt;"YN-PF"))=TRUE,0,
IF(
ROUNDUP(
IF(
IF(D351="A",13-SUM(AM351:AP351),IF(D351="B",11-SUM(AM351:AP351),IF(D351="C",7-SUM(AM351:AP351))))
&lt;0,0,
IF(D351="A",13-SUM(AM351:AP351),IF(D351="B",11-SUM(AM351:AP351),IF(D351="C",7-SUM(AM351:AP351)))))
*AD351/C351,0)
*C351
=0,0,
ROUNDUP(
IF(
IF(D351="A",13-SUM(AM351:AP351),IF(D351="B",11-SUM(AM351:AP351),IF(D351="C",7-SUM(AM351:AP351))))
&lt;0,0,
IF(D351="A",13-SUM(AM351:AP351),IF(D351="B",11-SUM(AM351:AP351),IF(D351="C",7-SUM(AM351:AP351)))))
*AD351/C351,0)
*C351)
)</f>
        <v>0</v>
      </c>
      <c r="AY351" s="4">
        <f>IF(OR(AND(Tabela1[[#This Row],[GRUPO | ITEM]]="PALHETAS",MID(Tabela1[[#This Row],[ITEM]],1,5)&lt;&gt;"YN-PC"),AND(Tabela1[[#This Row],[GRUPO | ITEM]]="PALHETAS",MID(Tabela1[[#This Row],[ITEM]],1,5)&lt;&gt;"YN-PF"))=TRUE,0,
IF(
ROUNDUP(
IF(
IF(D351="A",13-SUM(AR351:AU351),IF(D351="B",11-SUM(AR351:AU351),IF(D351="C",7-SUM(AR351:AU351))))
&lt;0,0,
IF(D351="A",13-SUM(AR351:AU351),IF(D351="B",11-SUM(AR351:AU351),IF(D351="C",7-SUM(AR351:AU351)))))
*AE351/C351,0)
*C351
=0,0,
ROUNDUP(
IF(
IF(D351="A",13-SUM(AR351:AU351),IF(D351="B",11-SUM(AR351:AU351),IF(D351="C",7-SUM(AR351:AU351))))
&lt;0,0,
IF(D351="A",13-SUM(AR351:AU351),IF(D351="B",11-SUM(AR351:AU351),IF(D351="C",7-SUM(AR351:AU351)))))
*AE351/C351,0)
*C351)
)</f>
        <v>0</v>
      </c>
      <c r="AZ3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+IFERROR(BA351*C351,0),
IFERROR(AVERAGEIF(Tabela1[[#This Row],[COMPRA PADRÃO]:[COMPRA &gt;30%]],"&gt;"&amp;0,Tabela1[[#This Row],[COMPRA PADRÃO]:[COMPRA &gt;30%]]),
0))/Tabela1[[#This Row],[U/CX]],0)*Tabela1[[#This Row],[U/CX]]</f>
        <v>0</v>
      </c>
      <c r="BA351" s="19"/>
      <c r="BB351" s="19"/>
      <c r="BC351" s="5"/>
      <c r="BD351" s="41">
        <v>2.5471698113207548</v>
      </c>
      <c r="BE351" s="42">
        <v>382.07547169811323</v>
      </c>
      <c r="BF351" s="42">
        <v>168.11320754716982</v>
      </c>
      <c r="BG351" s="42">
        <v>915</v>
      </c>
      <c r="BH351" s="43">
        <v>0</v>
      </c>
      <c r="BJ351" s="32"/>
      <c r="BK351" s="32"/>
    </row>
    <row r="352" spans="1:63" s="3" customFormat="1" x14ac:dyDescent="0.2">
      <c r="A352" s="4" t="s">
        <v>199</v>
      </c>
      <c r="B352" s="4" t="s">
        <v>362</v>
      </c>
      <c r="C352" s="4">
        <v>15</v>
      </c>
      <c r="D352" s="4" t="s">
        <v>17</v>
      </c>
      <c r="E352" s="5">
        <v>330</v>
      </c>
      <c r="F352" s="4">
        <v>225</v>
      </c>
      <c r="G352" s="4">
        <v>225</v>
      </c>
      <c r="H352" s="4">
        <v>105</v>
      </c>
      <c r="I352" s="4">
        <v>195</v>
      </c>
      <c r="J352" s="4">
        <v>210</v>
      </c>
      <c r="K352" s="4">
        <v>120</v>
      </c>
      <c r="L352" s="4">
        <v>135</v>
      </c>
      <c r="M352" s="4">
        <v>150</v>
      </c>
      <c r="N352" s="4">
        <v>255</v>
      </c>
      <c r="O352" s="4">
        <v>135</v>
      </c>
      <c r="P352" s="4">
        <v>120</v>
      </c>
      <c r="Q352" s="13">
        <v>1.7959183673469388</v>
      </c>
      <c r="R352" s="16">
        <v>1.2244897959183674</v>
      </c>
      <c r="S352" s="16">
        <v>1.2244897959183674</v>
      </c>
      <c r="T352" s="16">
        <v>0.5714285714285714</v>
      </c>
      <c r="U352" s="16">
        <v>1.0612244897959184</v>
      </c>
      <c r="V352" s="16">
        <v>1.1428571428571428</v>
      </c>
      <c r="W352" s="16">
        <v>0.65306122448979587</v>
      </c>
      <c r="X352" s="16">
        <v>0.73469387755102045</v>
      </c>
      <c r="Y352" s="16">
        <v>0.81632653061224492</v>
      </c>
      <c r="Z352" s="16">
        <v>1.3877551020408163</v>
      </c>
      <c r="AA352" s="16">
        <v>0.73469387755102045</v>
      </c>
      <c r="AB352" s="17">
        <v>0.65306122448979587</v>
      </c>
      <c r="AC352" s="15">
        <v>32585.55</v>
      </c>
      <c r="AD352" s="14">
        <v>183.75</v>
      </c>
      <c r="AE352" s="14">
        <v>183.75</v>
      </c>
      <c r="AF352" s="5">
        <v>0</v>
      </c>
      <c r="AG352" s="6">
        <v>600</v>
      </c>
      <c r="AH352" s="4">
        <v>840</v>
      </c>
      <c r="AI352" s="23">
        <v>1440</v>
      </c>
      <c r="AJ352" s="4">
        <v>0</v>
      </c>
      <c r="AK352" s="4">
        <v>1425</v>
      </c>
      <c r="AL352" s="24">
        <v>1425</v>
      </c>
      <c r="AM352" s="7">
        <v>3.2653061224489797</v>
      </c>
      <c r="AN352" s="7">
        <v>4.5714285714285712</v>
      </c>
      <c r="AO352" s="8">
        <v>0</v>
      </c>
      <c r="AP352" s="9">
        <v>7.7551020408163263</v>
      </c>
      <c r="AQ352" s="25">
        <v>15.591836734693878</v>
      </c>
      <c r="AR352" s="18">
        <v>3.2653061224489797</v>
      </c>
      <c r="AS352" s="7">
        <v>4.5714285714285712</v>
      </c>
      <c r="AT352" s="8">
        <v>0</v>
      </c>
      <c r="AU352" s="9">
        <v>7.7551020408163263</v>
      </c>
      <c r="AV352" s="10">
        <v>15.591836734693878</v>
      </c>
      <c r="AW352" s="22">
        <f t="shared" si="5"/>
        <v>0</v>
      </c>
      <c r="AX352" s="5">
        <f>IF(OR(AND(Tabela1[[#This Row],[GRUPO | ITEM]]="PALHETAS",MID(Tabela1[[#This Row],[ITEM]],1,5)&lt;&gt;"YN-PC"),AND(Tabela1[[#This Row],[GRUPO | ITEM]]="PALHETAS",MID(Tabela1[[#This Row],[ITEM]],1,5)&lt;&gt;"YN-PF"))=TRUE,0,
IF(
ROUNDUP(
IF(
IF(D352="A",13-SUM(AM352:AP352),IF(D352="B",11-SUM(AM352:AP352),IF(D352="C",7-SUM(AM352:AP352))))
&lt;0,0,
IF(D352="A",13-SUM(AM352:AP352),IF(D352="B",11-SUM(AM352:AP352),IF(D352="C",7-SUM(AM352:AP352)))))
*AD352/C352,0)
*C352
=0,0,
ROUNDUP(
IF(
IF(D352="A",13-SUM(AM352:AP352),IF(D352="B",11-SUM(AM352:AP352),IF(D352="C",7-SUM(AM352:AP352))))
&lt;0,0,
IF(D352="A",13-SUM(AM352:AP352),IF(D352="B",11-SUM(AM352:AP352),IF(D352="C",7-SUM(AM352:AP352)))))
*AD352/C352,0)
*C352)
)</f>
        <v>0</v>
      </c>
      <c r="AY352" s="4">
        <f>IF(OR(AND(Tabela1[[#This Row],[GRUPO | ITEM]]="PALHETAS",MID(Tabela1[[#This Row],[ITEM]],1,5)&lt;&gt;"YN-PC"),AND(Tabela1[[#This Row],[GRUPO | ITEM]]="PALHETAS",MID(Tabela1[[#This Row],[ITEM]],1,5)&lt;&gt;"YN-PF"))=TRUE,0,
IF(
ROUNDUP(
IF(
IF(D352="A",13-SUM(AR352:AU352),IF(D352="B",11-SUM(AR352:AU352),IF(D352="C",7-SUM(AR352:AU352))))
&lt;0,0,
IF(D352="A",13-SUM(AR352:AU352),IF(D352="B",11-SUM(AR352:AU352),IF(D352="C",7-SUM(AR352:AU352)))))
*AE352/C352,0)
*C352
=0,0,
ROUNDUP(
IF(
IF(D352="A",13-SUM(AR352:AU352),IF(D352="B",11-SUM(AR352:AU352),IF(D352="C",7-SUM(AR352:AU352))))
&lt;0,0,
IF(D352="A",13-SUM(AR352:AU352),IF(D352="B",11-SUM(AR352:AU352),IF(D352="C",7-SUM(AR352:AU352)))))
*AE352/C352,0)
*C352)
)</f>
        <v>0</v>
      </c>
      <c r="AZ3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+IFERROR(BA352*C352,0),
IFERROR(AVERAGEIF(Tabela1[[#This Row],[COMPRA PADRÃO]:[COMPRA &gt;30%]],"&gt;"&amp;0,Tabela1[[#This Row],[COMPRA PADRÃO]:[COMPRA &gt;30%]]),
0))/Tabela1[[#This Row],[U/CX]],0)*Tabela1[[#This Row],[U/CX]]</f>
        <v>0</v>
      </c>
      <c r="BA352" s="19"/>
      <c r="BB352" s="19"/>
      <c r="BC352" s="5"/>
      <c r="BD352" s="41">
        <v>8.3207547169811313</v>
      </c>
      <c r="BE352" s="42">
        <v>1248.1132075471696</v>
      </c>
      <c r="BF352" s="42">
        <v>1647.509433962264</v>
      </c>
      <c r="BG352" s="42">
        <v>2865</v>
      </c>
      <c r="BH352" s="43">
        <v>30</v>
      </c>
      <c r="BJ352" s="32"/>
      <c r="BK352" s="32"/>
    </row>
    <row r="353" spans="1:63" s="3" customFormat="1" x14ac:dyDescent="0.2">
      <c r="A353" s="4" t="s">
        <v>199</v>
      </c>
      <c r="B353" s="4" t="s">
        <v>363</v>
      </c>
      <c r="C353" s="4">
        <v>15</v>
      </c>
      <c r="D353" s="4" t="s">
        <v>83</v>
      </c>
      <c r="E353" s="5"/>
      <c r="F353" s="4">
        <v>15</v>
      </c>
      <c r="G353" s="4">
        <v>15</v>
      </c>
      <c r="H353" s="4">
        <v>15</v>
      </c>
      <c r="I353" s="4">
        <v>60</v>
      </c>
      <c r="J353" s="4"/>
      <c r="K353" s="4"/>
      <c r="L353" s="4">
        <v>15</v>
      </c>
      <c r="M353" s="4"/>
      <c r="N353" s="4"/>
      <c r="O353" s="4">
        <v>30</v>
      </c>
      <c r="P353" s="4"/>
      <c r="Q353" s="13">
        <v>0</v>
      </c>
      <c r="R353" s="16">
        <v>0.6</v>
      </c>
      <c r="S353" s="16">
        <v>0.6</v>
      </c>
      <c r="T353" s="16">
        <v>0.6</v>
      </c>
      <c r="U353" s="16">
        <v>2.4</v>
      </c>
      <c r="V353" s="16">
        <v>0</v>
      </c>
      <c r="W353" s="16">
        <v>0</v>
      </c>
      <c r="X353" s="16">
        <v>0.6</v>
      </c>
      <c r="Y353" s="16">
        <v>0</v>
      </c>
      <c r="Z353" s="16">
        <v>0</v>
      </c>
      <c r="AA353" s="16">
        <v>1.2</v>
      </c>
      <c r="AB353" s="17">
        <v>0</v>
      </c>
      <c r="AC353" s="15">
        <v>2146.0500000000002</v>
      </c>
      <c r="AD353" s="14">
        <v>25</v>
      </c>
      <c r="AE353" s="14">
        <v>25</v>
      </c>
      <c r="AF353" s="5">
        <v>0</v>
      </c>
      <c r="AG353" s="6">
        <v>75</v>
      </c>
      <c r="AH353" s="4">
        <v>255</v>
      </c>
      <c r="AI353" s="23">
        <v>330</v>
      </c>
      <c r="AJ353" s="4">
        <v>0</v>
      </c>
      <c r="AK353" s="4">
        <v>0</v>
      </c>
      <c r="AL353" s="24">
        <v>0</v>
      </c>
      <c r="AM353" s="7">
        <v>3</v>
      </c>
      <c r="AN353" s="7">
        <v>10.199999999999999</v>
      </c>
      <c r="AO353" s="8">
        <v>0</v>
      </c>
      <c r="AP353" s="9">
        <v>0</v>
      </c>
      <c r="AQ353" s="25">
        <v>13.2</v>
      </c>
      <c r="AR353" s="18">
        <v>3</v>
      </c>
      <c r="AS353" s="7">
        <v>10.199999999999999</v>
      </c>
      <c r="AT353" s="8">
        <v>0</v>
      </c>
      <c r="AU353" s="9">
        <v>0</v>
      </c>
      <c r="AV353" s="10">
        <v>13.2</v>
      </c>
      <c r="AW353" s="22">
        <f t="shared" si="5"/>
        <v>0</v>
      </c>
      <c r="AX353" s="5">
        <f>IF(OR(AND(Tabela1[[#This Row],[GRUPO | ITEM]]="PALHETAS",MID(Tabela1[[#This Row],[ITEM]],1,5)&lt;&gt;"YN-PC"),AND(Tabela1[[#This Row],[GRUPO | ITEM]]="PALHETAS",MID(Tabela1[[#This Row],[ITEM]],1,5)&lt;&gt;"YN-PF"))=TRUE,0,
IF(
ROUNDUP(
IF(
IF(D353="A",13-SUM(AM353:AP353),IF(D353="B",11-SUM(AM353:AP353),IF(D353="C",7-SUM(AM353:AP353))))
&lt;0,0,
IF(D353="A",13-SUM(AM353:AP353),IF(D353="B",11-SUM(AM353:AP353),IF(D353="C",7-SUM(AM353:AP353)))))
*AD353/C353,0)
*C353
=0,0,
ROUNDUP(
IF(
IF(D353="A",13-SUM(AM353:AP353),IF(D353="B",11-SUM(AM353:AP353),IF(D353="C",7-SUM(AM353:AP353))))
&lt;0,0,
IF(D353="A",13-SUM(AM353:AP353),IF(D353="B",11-SUM(AM353:AP353),IF(D353="C",7-SUM(AM353:AP353)))))
*AD353/C353,0)
*C353)
)</f>
        <v>0</v>
      </c>
      <c r="AY353" s="4">
        <f>IF(OR(AND(Tabela1[[#This Row],[GRUPO | ITEM]]="PALHETAS",MID(Tabela1[[#This Row],[ITEM]],1,5)&lt;&gt;"YN-PC"),AND(Tabela1[[#This Row],[GRUPO | ITEM]]="PALHETAS",MID(Tabela1[[#This Row],[ITEM]],1,5)&lt;&gt;"YN-PF"))=TRUE,0,
IF(
ROUNDUP(
IF(
IF(D353="A",13-SUM(AR353:AU353),IF(D353="B",11-SUM(AR353:AU353),IF(D353="C",7-SUM(AR353:AU353))))
&lt;0,0,
IF(D353="A",13-SUM(AR353:AU353),IF(D353="B",11-SUM(AR353:AU353),IF(D353="C",7-SUM(AR353:AU353)))))
*AE353/C353,0)
*C353
=0,0,
ROUNDUP(
IF(
IF(D353="A",13-SUM(AR353:AU353),IF(D353="B",11-SUM(AR353:AU353),IF(D353="C",7-SUM(AR353:AU353))))
&lt;0,0,
IF(D353="A",13-SUM(AR353:AU353),IF(D353="B",11-SUM(AR353:AU353),IF(D353="C",7-SUM(AR353:AU353)))))
*AE353/C353,0)
*C353)
)</f>
        <v>0</v>
      </c>
      <c r="AZ3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+IFERROR(BA353*C353,0),
IFERROR(AVERAGEIF(Tabela1[[#This Row],[COMPRA PADRÃO]:[COMPRA &gt;30%]],"&gt;"&amp;0,Tabela1[[#This Row],[COMPRA PADRÃO]:[COMPRA &gt;30%]]),
0))/Tabela1[[#This Row],[U/CX]],0)*Tabela1[[#This Row],[U/CX]]</f>
        <v>0</v>
      </c>
      <c r="BA353" s="19"/>
      <c r="BB353" s="19"/>
      <c r="BC353" s="5"/>
      <c r="BD353" s="41">
        <v>0.56603773584905659</v>
      </c>
      <c r="BE353" s="42">
        <v>84.905660377358487</v>
      </c>
      <c r="BF353" s="42">
        <v>37.358490566037737</v>
      </c>
      <c r="BG353" s="42">
        <v>330</v>
      </c>
      <c r="BH353" s="43">
        <v>0</v>
      </c>
      <c r="BJ353" s="32"/>
      <c r="BK353" s="32"/>
    </row>
    <row r="354" spans="1:63" s="3" customFormat="1" x14ac:dyDescent="0.2">
      <c r="A354" s="4" t="s">
        <v>199</v>
      </c>
      <c r="B354" s="4" t="s">
        <v>364</v>
      </c>
      <c r="C354" s="4">
        <v>15</v>
      </c>
      <c r="D354" s="4" t="s">
        <v>83</v>
      </c>
      <c r="E354" s="5">
        <v>15</v>
      </c>
      <c r="F354" s="4">
        <v>15</v>
      </c>
      <c r="G354" s="4">
        <v>30</v>
      </c>
      <c r="H354" s="4">
        <v>15</v>
      </c>
      <c r="I354" s="4">
        <v>15</v>
      </c>
      <c r="J354" s="4">
        <v>15</v>
      </c>
      <c r="K354" s="4">
        <v>15</v>
      </c>
      <c r="L354" s="4">
        <v>15</v>
      </c>
      <c r="M354" s="4"/>
      <c r="N354" s="4"/>
      <c r="O354" s="4">
        <v>15</v>
      </c>
      <c r="P354" s="4">
        <v>15</v>
      </c>
      <c r="Q354" s="13">
        <v>0.90909090909090906</v>
      </c>
      <c r="R354" s="16">
        <v>0.90909090909090906</v>
      </c>
      <c r="S354" s="16">
        <v>1.8181818181818181</v>
      </c>
      <c r="T354" s="16">
        <v>0.90909090909090906</v>
      </c>
      <c r="U354" s="16">
        <v>0.90909090909090906</v>
      </c>
      <c r="V354" s="16">
        <v>0.90909090909090906</v>
      </c>
      <c r="W354" s="16">
        <v>0.90909090909090906</v>
      </c>
      <c r="X354" s="16">
        <v>0.90909090909090906</v>
      </c>
      <c r="Y354" s="16">
        <v>0</v>
      </c>
      <c r="Z354" s="16">
        <v>0</v>
      </c>
      <c r="AA354" s="16">
        <v>0.90909090909090906</v>
      </c>
      <c r="AB354" s="17">
        <v>0.90909090909090906</v>
      </c>
      <c r="AC354" s="15">
        <v>2422.1999999999998</v>
      </c>
      <c r="AD354" s="14">
        <v>16.5</v>
      </c>
      <c r="AE354" s="14">
        <v>16.5</v>
      </c>
      <c r="AF354" s="5">
        <v>0</v>
      </c>
      <c r="AG354" s="6">
        <v>240</v>
      </c>
      <c r="AH354" s="4">
        <v>465</v>
      </c>
      <c r="AI354" s="23">
        <v>705</v>
      </c>
      <c r="AJ354" s="4">
        <v>0</v>
      </c>
      <c r="AK354" s="4">
        <v>0</v>
      </c>
      <c r="AL354" s="24">
        <v>0</v>
      </c>
      <c r="AM354" s="7">
        <v>14.545454545454545</v>
      </c>
      <c r="AN354" s="7">
        <v>28.181818181818183</v>
      </c>
      <c r="AO354" s="8">
        <v>0</v>
      </c>
      <c r="AP354" s="9">
        <v>0</v>
      </c>
      <c r="AQ354" s="25">
        <v>42.727272727272727</v>
      </c>
      <c r="AR354" s="18">
        <v>14.545454545454545</v>
      </c>
      <c r="AS354" s="7">
        <v>28.181818181818183</v>
      </c>
      <c r="AT354" s="8">
        <v>0</v>
      </c>
      <c r="AU354" s="9">
        <v>0</v>
      </c>
      <c r="AV354" s="10">
        <v>42.727272727272727</v>
      </c>
      <c r="AW354" s="22">
        <f t="shared" si="5"/>
        <v>0</v>
      </c>
      <c r="AX354" s="5">
        <f>IF(OR(AND(Tabela1[[#This Row],[GRUPO | ITEM]]="PALHETAS",MID(Tabela1[[#This Row],[ITEM]],1,5)&lt;&gt;"YN-PC"),AND(Tabela1[[#This Row],[GRUPO | ITEM]]="PALHETAS",MID(Tabela1[[#This Row],[ITEM]],1,5)&lt;&gt;"YN-PF"))=TRUE,0,
IF(
ROUNDUP(
IF(
IF(D354="A",13-SUM(AM354:AP354),IF(D354="B",11-SUM(AM354:AP354),IF(D354="C",7-SUM(AM354:AP354))))
&lt;0,0,
IF(D354="A",13-SUM(AM354:AP354),IF(D354="B",11-SUM(AM354:AP354),IF(D354="C",7-SUM(AM354:AP354)))))
*AD354/C354,0)
*C354
=0,0,
ROUNDUP(
IF(
IF(D354="A",13-SUM(AM354:AP354),IF(D354="B",11-SUM(AM354:AP354),IF(D354="C",7-SUM(AM354:AP354))))
&lt;0,0,
IF(D354="A",13-SUM(AM354:AP354),IF(D354="B",11-SUM(AM354:AP354),IF(D354="C",7-SUM(AM354:AP354)))))
*AD354/C354,0)
*C354)
)</f>
        <v>0</v>
      </c>
      <c r="AY354" s="4">
        <f>IF(OR(AND(Tabela1[[#This Row],[GRUPO | ITEM]]="PALHETAS",MID(Tabela1[[#This Row],[ITEM]],1,5)&lt;&gt;"YN-PC"),AND(Tabela1[[#This Row],[GRUPO | ITEM]]="PALHETAS",MID(Tabela1[[#This Row],[ITEM]],1,5)&lt;&gt;"YN-PF"))=TRUE,0,
IF(
ROUNDUP(
IF(
IF(D354="A",13-SUM(AR354:AU354),IF(D354="B",11-SUM(AR354:AU354),IF(D354="C",7-SUM(AR354:AU354))))
&lt;0,0,
IF(D354="A",13-SUM(AR354:AU354),IF(D354="B",11-SUM(AR354:AU354),IF(D354="C",7-SUM(AR354:AU354)))))
*AE354/C354,0)
*C354
=0,0,
ROUNDUP(
IF(
IF(D354="A",13-SUM(AR354:AU354),IF(D354="B",11-SUM(AR354:AU354),IF(D354="C",7-SUM(AR354:AU354))))
&lt;0,0,
IF(D354="A",13-SUM(AR354:AU354),IF(D354="B",11-SUM(AR354:AU354),IF(D354="C",7-SUM(AR354:AU354)))))
*AE354/C354,0)
*C354)
)</f>
        <v>0</v>
      </c>
      <c r="AZ3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+IFERROR(BA354*C354,0),
IFERROR(AVERAGEIF(Tabela1[[#This Row],[COMPRA PADRÃO]:[COMPRA &gt;30%]],"&gt;"&amp;0,Tabela1[[#This Row],[COMPRA PADRÃO]:[COMPRA &gt;30%]]),
0))/Tabela1[[#This Row],[U/CX]],0)*Tabela1[[#This Row],[U/CX]]</f>
        <v>0</v>
      </c>
      <c r="BA354" s="19"/>
      <c r="BB354" s="19"/>
      <c r="BC354" s="5"/>
      <c r="BD354" s="41">
        <v>0.62264150943396224</v>
      </c>
      <c r="BE354" s="42">
        <v>93.396226415094333</v>
      </c>
      <c r="BF354" s="42">
        <v>41.094339622641506</v>
      </c>
      <c r="BG354" s="42">
        <v>705</v>
      </c>
      <c r="BH354" s="43">
        <v>0</v>
      </c>
      <c r="BJ354" s="32"/>
      <c r="BK354" s="32"/>
    </row>
    <row r="355" spans="1:63" s="3" customFormat="1" x14ac:dyDescent="0.2">
      <c r="A355" s="4" t="s">
        <v>199</v>
      </c>
      <c r="B355" s="4" t="s">
        <v>1221</v>
      </c>
      <c r="C355" s="4">
        <v>15</v>
      </c>
      <c r="D355" s="4" t="s">
        <v>83</v>
      </c>
      <c r="E355" s="5">
        <v>30</v>
      </c>
      <c r="F355" s="4">
        <v>45</v>
      </c>
      <c r="G355" s="4">
        <v>30</v>
      </c>
      <c r="H355" s="4"/>
      <c r="I355" s="4">
        <v>15</v>
      </c>
      <c r="J355" s="4"/>
      <c r="K355" s="4"/>
      <c r="L355" s="4"/>
      <c r="M355" s="4"/>
      <c r="N355" s="4"/>
      <c r="O355" s="4">
        <v>30</v>
      </c>
      <c r="P355" s="4"/>
      <c r="Q355" s="13">
        <v>1</v>
      </c>
      <c r="R355" s="16">
        <v>1.5</v>
      </c>
      <c r="S355" s="16">
        <v>1</v>
      </c>
      <c r="T355" s="16">
        <v>0</v>
      </c>
      <c r="U355" s="16">
        <v>0.5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1</v>
      </c>
      <c r="AB355" s="17">
        <v>0</v>
      </c>
      <c r="AC355" s="15">
        <v>2238.15</v>
      </c>
      <c r="AD355" s="14">
        <v>30</v>
      </c>
      <c r="AE355" s="14">
        <v>30</v>
      </c>
      <c r="AF355" s="5">
        <v>1</v>
      </c>
      <c r="AG355" s="6">
        <v>0</v>
      </c>
      <c r="AH355" s="4">
        <v>46</v>
      </c>
      <c r="AI355" s="23">
        <v>46</v>
      </c>
      <c r="AJ355" s="4">
        <v>0</v>
      </c>
      <c r="AK355" s="4">
        <v>165</v>
      </c>
      <c r="AL355" s="24">
        <v>165</v>
      </c>
      <c r="AM355" s="7">
        <v>0</v>
      </c>
      <c r="AN355" s="7">
        <v>1.5333333333333334</v>
      </c>
      <c r="AO355" s="8">
        <v>0</v>
      </c>
      <c r="AP355" s="9">
        <v>5.5</v>
      </c>
      <c r="AQ355" s="25">
        <v>7.0333333333333332</v>
      </c>
      <c r="AR355" s="18">
        <v>0</v>
      </c>
      <c r="AS355" s="7">
        <v>1.5333333333333334</v>
      </c>
      <c r="AT355" s="8">
        <v>0</v>
      </c>
      <c r="AU355" s="9">
        <v>5.5</v>
      </c>
      <c r="AV355" s="10">
        <v>7.0333333333333332</v>
      </c>
      <c r="AW355" s="22">
        <f t="shared" si="5"/>
        <v>0</v>
      </c>
      <c r="AX355" s="5">
        <f>IF(OR(AND(Tabela1[[#This Row],[GRUPO | ITEM]]="PALHETAS",MID(Tabela1[[#This Row],[ITEM]],1,5)&lt;&gt;"YN-PC"),AND(Tabela1[[#This Row],[GRUPO | ITEM]]="PALHETAS",MID(Tabela1[[#This Row],[ITEM]],1,5)&lt;&gt;"YN-PF"))=TRUE,0,
IF(
ROUNDUP(
IF(
IF(D355="A",13-SUM(AM355:AP355),IF(D355="B",11-SUM(AM355:AP355),IF(D355="C",7-SUM(AM355:AP355))))
&lt;0,0,
IF(D355="A",13-SUM(AM355:AP355),IF(D355="B",11-SUM(AM355:AP355),IF(D355="C",7-SUM(AM355:AP355)))))
*AD355/C355,0)
*C355
=0,0,
ROUNDUP(
IF(
IF(D355="A",13-SUM(AM355:AP355),IF(D355="B",11-SUM(AM355:AP355),IF(D355="C",7-SUM(AM355:AP355))))
&lt;0,0,
IF(D355="A",13-SUM(AM355:AP355),IF(D355="B",11-SUM(AM355:AP355),IF(D355="C",7-SUM(AM355:AP355)))))
*AD355/C355,0)
*C355)
)</f>
        <v>0</v>
      </c>
      <c r="AY355" s="4">
        <f>IF(OR(AND(Tabela1[[#This Row],[GRUPO | ITEM]]="PALHETAS",MID(Tabela1[[#This Row],[ITEM]],1,5)&lt;&gt;"YN-PC"),AND(Tabela1[[#This Row],[GRUPO | ITEM]]="PALHETAS",MID(Tabela1[[#This Row],[ITEM]],1,5)&lt;&gt;"YN-PF"))=TRUE,0,
IF(
ROUNDUP(
IF(
IF(D355="A",13-SUM(AR355:AU355),IF(D355="B",11-SUM(AR355:AU355),IF(D355="C",7-SUM(AR355:AU355))))
&lt;0,0,
IF(D355="A",13-SUM(AR355:AU355),IF(D355="B",11-SUM(AR355:AU355),IF(D355="C",7-SUM(AR355:AU355)))))
*AE355/C355,0)
*C355
=0,0,
ROUNDUP(
IF(
IF(D355="A",13-SUM(AR355:AU355),IF(D355="B",11-SUM(AR355:AU355),IF(D355="C",7-SUM(AR355:AU355))))
&lt;0,0,
IF(D355="A",13-SUM(AR355:AU355),IF(D355="B",11-SUM(AR355:AU355),IF(D355="C",7-SUM(AR355:AU355)))))
*AE355/C355,0)
*C355)
)</f>
        <v>0</v>
      </c>
      <c r="AZ3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+IFERROR(BA355*C355,0),
IFERROR(AVERAGEIF(Tabela1[[#This Row],[COMPRA PADRÃO]:[COMPRA &gt;30%]],"&gt;"&amp;0,Tabela1[[#This Row],[COMPRA PADRÃO]:[COMPRA &gt;30%]]),
0))/Tabela1[[#This Row],[U/CX]],0)*Tabela1[[#This Row],[U/CX]]</f>
        <v>0</v>
      </c>
      <c r="BA355" s="19"/>
      <c r="BB355" s="19"/>
      <c r="BC355" s="5"/>
      <c r="BD355" s="41">
        <v>0.56603773584905659</v>
      </c>
      <c r="BE355" s="42">
        <v>84.905660377358487</v>
      </c>
      <c r="BF355" s="42">
        <v>37.358490566037737</v>
      </c>
      <c r="BG355" s="42">
        <v>211</v>
      </c>
      <c r="BH355" s="43">
        <v>0</v>
      </c>
      <c r="BJ355" s="32"/>
      <c r="BK355" s="32"/>
    </row>
    <row r="356" spans="1:63" s="3" customFormat="1" x14ac:dyDescent="0.2">
      <c r="A356" s="4" t="s">
        <v>199</v>
      </c>
      <c r="B356" s="4" t="s">
        <v>365</v>
      </c>
      <c r="C356" s="4">
        <v>15</v>
      </c>
      <c r="D356" s="4" t="s">
        <v>83</v>
      </c>
      <c r="E356" s="5">
        <v>120</v>
      </c>
      <c r="F356" s="4">
        <v>60</v>
      </c>
      <c r="G356" s="4">
        <v>45</v>
      </c>
      <c r="H356" s="4">
        <v>60</v>
      </c>
      <c r="I356" s="4">
        <v>15</v>
      </c>
      <c r="J356" s="4">
        <v>45</v>
      </c>
      <c r="K356" s="4">
        <v>15</v>
      </c>
      <c r="L356" s="4">
        <v>30</v>
      </c>
      <c r="M356" s="4">
        <v>135</v>
      </c>
      <c r="N356" s="4">
        <v>105</v>
      </c>
      <c r="O356" s="4">
        <v>135</v>
      </c>
      <c r="P356" s="4">
        <v>120</v>
      </c>
      <c r="Q356" s="13">
        <v>1.6271186440677967</v>
      </c>
      <c r="R356" s="16">
        <v>0.81355932203389836</v>
      </c>
      <c r="S356" s="16">
        <v>0.61016949152542377</v>
      </c>
      <c r="T356" s="16">
        <v>0.81355932203389836</v>
      </c>
      <c r="U356" s="16">
        <v>0.20338983050847459</v>
      </c>
      <c r="V356" s="16">
        <v>0.61016949152542377</v>
      </c>
      <c r="W356" s="16">
        <v>0.20338983050847459</v>
      </c>
      <c r="X356" s="16">
        <v>0.40677966101694918</v>
      </c>
      <c r="Y356" s="16">
        <v>1.8305084745762712</v>
      </c>
      <c r="Z356" s="16">
        <v>1.423728813559322</v>
      </c>
      <c r="AA356" s="16">
        <v>1.8305084745762712</v>
      </c>
      <c r="AB356" s="17">
        <v>1.6271186440677967</v>
      </c>
      <c r="AC356" s="15">
        <v>12973.05</v>
      </c>
      <c r="AD356" s="14">
        <v>73.75</v>
      </c>
      <c r="AE356" s="14">
        <v>85.5</v>
      </c>
      <c r="AF356" s="5">
        <v>0</v>
      </c>
      <c r="AG356" s="6">
        <v>0</v>
      </c>
      <c r="AH356" s="4">
        <v>0</v>
      </c>
      <c r="AI356" s="23">
        <v>0</v>
      </c>
      <c r="AJ356" s="4">
        <v>0</v>
      </c>
      <c r="AK356" s="4">
        <v>645</v>
      </c>
      <c r="AL356" s="24">
        <v>645</v>
      </c>
      <c r="AM356" s="7">
        <v>0</v>
      </c>
      <c r="AN356" s="7">
        <v>0</v>
      </c>
      <c r="AO356" s="8">
        <v>0</v>
      </c>
      <c r="AP356" s="9">
        <v>8.7457627118644066</v>
      </c>
      <c r="AQ356" s="25">
        <v>8.7457627118644066</v>
      </c>
      <c r="AR356" s="18">
        <v>0</v>
      </c>
      <c r="AS356" s="7">
        <v>0</v>
      </c>
      <c r="AT356" s="8">
        <v>0</v>
      </c>
      <c r="AU356" s="9">
        <v>7.5438596491228074</v>
      </c>
      <c r="AV356" s="10">
        <v>7.5438596491228074</v>
      </c>
      <c r="AW356" s="22">
        <f t="shared" si="5"/>
        <v>0</v>
      </c>
      <c r="AX356" s="5">
        <f>IF(OR(AND(Tabela1[[#This Row],[GRUPO | ITEM]]="PALHETAS",MID(Tabela1[[#This Row],[ITEM]],1,5)&lt;&gt;"YN-PC"),AND(Tabela1[[#This Row],[GRUPO | ITEM]]="PALHETAS",MID(Tabela1[[#This Row],[ITEM]],1,5)&lt;&gt;"YN-PF"))=TRUE,0,
IF(
ROUNDUP(
IF(
IF(D356="A",13-SUM(AM356:AP356),IF(D356="B",11-SUM(AM356:AP356),IF(D356="C",7-SUM(AM356:AP356))))
&lt;0,0,
IF(D356="A",13-SUM(AM356:AP356),IF(D356="B",11-SUM(AM356:AP356),IF(D356="C",7-SUM(AM356:AP356)))))
*AD356/C356,0)
*C356
=0,0,
ROUNDUP(
IF(
IF(D356="A",13-SUM(AM356:AP356),IF(D356="B",11-SUM(AM356:AP356),IF(D356="C",7-SUM(AM356:AP356))))
&lt;0,0,
IF(D356="A",13-SUM(AM356:AP356),IF(D356="B",11-SUM(AM356:AP356),IF(D356="C",7-SUM(AM356:AP356)))))
*AD356/C356,0)
*C356)
)</f>
        <v>0</v>
      </c>
      <c r="AY356" s="4">
        <f>IF(OR(AND(Tabela1[[#This Row],[GRUPO | ITEM]]="PALHETAS",MID(Tabela1[[#This Row],[ITEM]],1,5)&lt;&gt;"YN-PC"),AND(Tabela1[[#This Row],[GRUPO | ITEM]]="PALHETAS",MID(Tabela1[[#This Row],[ITEM]],1,5)&lt;&gt;"YN-PF"))=TRUE,0,
IF(
ROUNDUP(
IF(
IF(D356="A",13-SUM(AR356:AU356),IF(D356="B",11-SUM(AR356:AU356),IF(D356="C",7-SUM(AR356:AU356))))
&lt;0,0,
IF(D356="A",13-SUM(AR356:AU356),IF(D356="B",11-SUM(AR356:AU356),IF(D356="C",7-SUM(AR356:AU356)))))
*AE356/C356,0)
*C356
=0,0,
ROUNDUP(
IF(
IF(D356="A",13-SUM(AR356:AU356),IF(D356="B",11-SUM(AR356:AU356),IF(D356="C",7-SUM(AR356:AU356))))
&lt;0,0,
IF(D356="A",13-SUM(AR356:AU356),IF(D356="B",11-SUM(AR356:AU356),IF(D356="C",7-SUM(AR356:AU356)))))
*AE356/C356,0)
*C356)
)</f>
        <v>0</v>
      </c>
      <c r="AZ3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+IFERROR(BA356*C356,0),
IFERROR(AVERAGEIF(Tabela1[[#This Row],[COMPRA PADRÃO]:[COMPRA &gt;30%]],"&gt;"&amp;0,Tabela1[[#This Row],[COMPRA PADRÃO]:[COMPRA &gt;30%]]),
0))/Tabela1[[#This Row],[U/CX]],0)*Tabela1[[#This Row],[U/CX]]</f>
        <v>0</v>
      </c>
      <c r="BA356" s="19"/>
      <c r="BB356" s="19"/>
      <c r="BC356" s="5"/>
      <c r="BD356" s="41">
        <v>3.3396226415094339</v>
      </c>
      <c r="BE356" s="42">
        <v>500.94339622641508</v>
      </c>
      <c r="BF356" s="42">
        <v>220.41509433962264</v>
      </c>
      <c r="BG356" s="42">
        <v>645</v>
      </c>
      <c r="BH356" s="43">
        <v>75</v>
      </c>
      <c r="BJ356" s="32"/>
      <c r="BK356" s="32"/>
    </row>
    <row r="357" spans="1:63" s="3" customFormat="1" x14ac:dyDescent="0.2">
      <c r="A357" s="4" t="s">
        <v>199</v>
      </c>
      <c r="B357" s="4" t="s">
        <v>366</v>
      </c>
      <c r="C357" s="4">
        <v>15</v>
      </c>
      <c r="D357" s="4" t="s">
        <v>83</v>
      </c>
      <c r="E357" s="5">
        <v>45</v>
      </c>
      <c r="F357" s="4">
        <v>120</v>
      </c>
      <c r="G357" s="4">
        <v>75</v>
      </c>
      <c r="H357" s="4">
        <v>90</v>
      </c>
      <c r="I357" s="4">
        <v>90</v>
      </c>
      <c r="J357" s="4">
        <v>15</v>
      </c>
      <c r="K357" s="4">
        <v>15</v>
      </c>
      <c r="L357" s="4">
        <v>30</v>
      </c>
      <c r="M357" s="4">
        <v>30</v>
      </c>
      <c r="N357" s="4">
        <v>105</v>
      </c>
      <c r="O357" s="4">
        <v>45</v>
      </c>
      <c r="P357" s="4">
        <v>60</v>
      </c>
      <c r="Q357" s="13">
        <v>0.75</v>
      </c>
      <c r="R357" s="16">
        <v>2</v>
      </c>
      <c r="S357" s="16">
        <v>1.25</v>
      </c>
      <c r="T357" s="16">
        <v>1.5</v>
      </c>
      <c r="U357" s="16">
        <v>1.5</v>
      </c>
      <c r="V357" s="16">
        <v>0.25</v>
      </c>
      <c r="W357" s="16">
        <v>0.25</v>
      </c>
      <c r="X357" s="16">
        <v>0.5</v>
      </c>
      <c r="Y357" s="16">
        <v>0.5</v>
      </c>
      <c r="Z357" s="16">
        <v>1.75</v>
      </c>
      <c r="AA357" s="16">
        <v>0.75</v>
      </c>
      <c r="AB357" s="17">
        <v>1</v>
      </c>
      <c r="AC357" s="15">
        <v>10833.45</v>
      </c>
      <c r="AD357" s="14">
        <v>60</v>
      </c>
      <c r="AE357" s="14">
        <v>69</v>
      </c>
      <c r="AF357" s="5">
        <v>1</v>
      </c>
      <c r="AG357" s="6">
        <v>240</v>
      </c>
      <c r="AH357" s="4">
        <v>285</v>
      </c>
      <c r="AI357" s="23">
        <v>525</v>
      </c>
      <c r="AJ357" s="4">
        <v>0</v>
      </c>
      <c r="AK357" s="4">
        <v>0</v>
      </c>
      <c r="AL357" s="24">
        <v>0</v>
      </c>
      <c r="AM357" s="7">
        <v>4</v>
      </c>
      <c r="AN357" s="7">
        <v>4.75</v>
      </c>
      <c r="AO357" s="8">
        <v>0</v>
      </c>
      <c r="AP357" s="9">
        <v>0</v>
      </c>
      <c r="AQ357" s="25">
        <v>8.75</v>
      </c>
      <c r="AR357" s="18">
        <v>3.4782608695652173</v>
      </c>
      <c r="AS357" s="7">
        <v>4.1304347826086953</v>
      </c>
      <c r="AT357" s="8">
        <v>0</v>
      </c>
      <c r="AU357" s="9">
        <v>0</v>
      </c>
      <c r="AV357" s="10">
        <v>7.6086956521739122</v>
      </c>
      <c r="AW357" s="22">
        <f t="shared" si="5"/>
        <v>0</v>
      </c>
      <c r="AX357" s="5">
        <f>IF(OR(AND(Tabela1[[#This Row],[GRUPO | ITEM]]="PALHETAS",MID(Tabela1[[#This Row],[ITEM]],1,5)&lt;&gt;"YN-PC"),AND(Tabela1[[#This Row],[GRUPO | ITEM]]="PALHETAS",MID(Tabela1[[#This Row],[ITEM]],1,5)&lt;&gt;"YN-PF"))=TRUE,0,
IF(
ROUNDUP(
IF(
IF(D357="A",13-SUM(AM357:AP357),IF(D357="B",11-SUM(AM357:AP357),IF(D357="C",7-SUM(AM357:AP357))))
&lt;0,0,
IF(D357="A",13-SUM(AM357:AP357),IF(D357="B",11-SUM(AM357:AP357),IF(D357="C",7-SUM(AM357:AP357)))))
*AD357/C357,0)
*C357
=0,0,
ROUNDUP(
IF(
IF(D357="A",13-SUM(AM357:AP357),IF(D357="B",11-SUM(AM357:AP357),IF(D357="C",7-SUM(AM357:AP357))))
&lt;0,0,
IF(D357="A",13-SUM(AM357:AP357),IF(D357="B",11-SUM(AM357:AP357),IF(D357="C",7-SUM(AM357:AP357)))))
*AD357/C357,0)
*C357)
)</f>
        <v>0</v>
      </c>
      <c r="AY357" s="4">
        <f>IF(OR(AND(Tabela1[[#This Row],[GRUPO | ITEM]]="PALHETAS",MID(Tabela1[[#This Row],[ITEM]],1,5)&lt;&gt;"YN-PC"),AND(Tabela1[[#This Row],[GRUPO | ITEM]]="PALHETAS",MID(Tabela1[[#This Row],[ITEM]],1,5)&lt;&gt;"YN-PF"))=TRUE,0,
IF(
ROUNDUP(
IF(
IF(D357="A",13-SUM(AR357:AU357),IF(D357="B",11-SUM(AR357:AU357),IF(D357="C",7-SUM(AR357:AU357))))
&lt;0,0,
IF(D357="A",13-SUM(AR357:AU357),IF(D357="B",11-SUM(AR357:AU357),IF(D357="C",7-SUM(AR357:AU357)))))
*AE357/C357,0)
*C357
=0,0,
ROUNDUP(
IF(
IF(D357="A",13-SUM(AR357:AU357),IF(D357="B",11-SUM(AR357:AU357),IF(D357="C",7-SUM(AR357:AU357))))
&lt;0,0,
IF(D357="A",13-SUM(AR357:AU357),IF(D357="B",11-SUM(AR357:AU357),IF(D357="C",7-SUM(AR357:AU357)))))
*AE357/C357,0)
*C357)
)</f>
        <v>0</v>
      </c>
      <c r="AZ3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+IFERROR(BA357*C357,0),
IFERROR(AVERAGEIF(Tabela1[[#This Row],[COMPRA PADRÃO]:[COMPRA &gt;30%]],"&gt;"&amp;0,Tabela1[[#This Row],[COMPRA PADRÃO]:[COMPRA &gt;30%]]),
0))/Tabela1[[#This Row],[U/CX]],0)*Tabela1[[#This Row],[U/CX]]</f>
        <v>0</v>
      </c>
      <c r="BA357" s="19"/>
      <c r="BB357" s="19"/>
      <c r="BC357" s="5"/>
      <c r="BD357" s="41">
        <v>2.7169811320754715</v>
      </c>
      <c r="BE357" s="42">
        <v>407.54716981132071</v>
      </c>
      <c r="BF357" s="42">
        <v>179.32075471698113</v>
      </c>
      <c r="BG357" s="42">
        <v>525</v>
      </c>
      <c r="BH357" s="43">
        <v>60</v>
      </c>
      <c r="BJ357" s="32"/>
      <c r="BK357" s="32"/>
    </row>
    <row r="358" spans="1:63" s="3" customFormat="1" x14ac:dyDescent="0.2">
      <c r="A358" s="4" t="s">
        <v>199</v>
      </c>
      <c r="B358" s="4" t="s">
        <v>367</v>
      </c>
      <c r="C358" s="4">
        <v>15</v>
      </c>
      <c r="D358" s="4" t="s">
        <v>17</v>
      </c>
      <c r="E358" s="5">
        <v>240</v>
      </c>
      <c r="F358" s="4">
        <v>465</v>
      </c>
      <c r="G358" s="4">
        <v>510</v>
      </c>
      <c r="H358" s="4">
        <v>300</v>
      </c>
      <c r="I358" s="4">
        <v>270</v>
      </c>
      <c r="J358" s="4">
        <v>360</v>
      </c>
      <c r="K358" s="4">
        <v>120</v>
      </c>
      <c r="L358" s="4">
        <v>375</v>
      </c>
      <c r="M358" s="4">
        <v>420</v>
      </c>
      <c r="N358" s="4">
        <v>360</v>
      </c>
      <c r="O358" s="4">
        <v>315</v>
      </c>
      <c r="P358" s="4">
        <v>330</v>
      </c>
      <c r="Q358" s="13">
        <v>0.70848708487084866</v>
      </c>
      <c r="R358" s="16">
        <v>1.3726937269372694</v>
      </c>
      <c r="S358" s="16">
        <v>1.5055350553505535</v>
      </c>
      <c r="T358" s="16">
        <v>0.88560885608856088</v>
      </c>
      <c r="U358" s="16">
        <v>0.79704797047970477</v>
      </c>
      <c r="V358" s="16">
        <v>1.0627306273062731</v>
      </c>
      <c r="W358" s="16">
        <v>0.35424354243542433</v>
      </c>
      <c r="X358" s="16">
        <v>1.1070110701107012</v>
      </c>
      <c r="Y358" s="16">
        <v>1.2398523985239853</v>
      </c>
      <c r="Z358" s="16">
        <v>1.0627306273062731</v>
      </c>
      <c r="AA358" s="16">
        <v>0.92988929889298888</v>
      </c>
      <c r="AB358" s="17">
        <v>0.97416974169741699</v>
      </c>
      <c r="AC358" s="15">
        <v>59628.15</v>
      </c>
      <c r="AD358" s="14">
        <v>338.75</v>
      </c>
      <c r="AE358" s="14">
        <v>338.75</v>
      </c>
      <c r="AF358" s="5">
        <v>0</v>
      </c>
      <c r="AG358" s="6">
        <v>1065</v>
      </c>
      <c r="AH358" s="4">
        <v>735</v>
      </c>
      <c r="AI358" s="23">
        <v>1800</v>
      </c>
      <c r="AJ358" s="4">
        <v>720</v>
      </c>
      <c r="AK358" s="4">
        <v>2115</v>
      </c>
      <c r="AL358" s="24">
        <v>2835</v>
      </c>
      <c r="AM358" s="7">
        <v>3.1439114391143912</v>
      </c>
      <c r="AN358" s="7">
        <v>2.1697416974169741</v>
      </c>
      <c r="AO358" s="8">
        <v>2.1254612546125462</v>
      </c>
      <c r="AP358" s="9">
        <v>6.2435424354243541</v>
      </c>
      <c r="AQ358" s="25">
        <v>13.682656826568266</v>
      </c>
      <c r="AR358" s="18">
        <v>3.1439114391143912</v>
      </c>
      <c r="AS358" s="7">
        <v>2.1697416974169741</v>
      </c>
      <c r="AT358" s="8">
        <v>2.1254612546125462</v>
      </c>
      <c r="AU358" s="9">
        <v>6.2435424354243541</v>
      </c>
      <c r="AV358" s="10">
        <v>13.682656826568266</v>
      </c>
      <c r="AW358" s="22">
        <f t="shared" si="5"/>
        <v>0</v>
      </c>
      <c r="AX358" s="5">
        <f>IF(OR(AND(Tabela1[[#This Row],[GRUPO | ITEM]]="PALHETAS",MID(Tabela1[[#This Row],[ITEM]],1,5)&lt;&gt;"YN-PC"),AND(Tabela1[[#This Row],[GRUPO | ITEM]]="PALHETAS",MID(Tabela1[[#This Row],[ITEM]],1,5)&lt;&gt;"YN-PF"))=TRUE,0,
IF(
ROUNDUP(
IF(
IF(D358="A",13-SUM(AM358:AP358),IF(D358="B",11-SUM(AM358:AP358),IF(D358="C",7-SUM(AM358:AP358))))
&lt;0,0,
IF(D358="A",13-SUM(AM358:AP358),IF(D358="B",11-SUM(AM358:AP358),IF(D358="C",7-SUM(AM358:AP358)))))
*AD358/C358,0)
*C358
=0,0,
ROUNDUP(
IF(
IF(D358="A",13-SUM(AM358:AP358),IF(D358="B",11-SUM(AM358:AP358),IF(D358="C",7-SUM(AM358:AP358))))
&lt;0,0,
IF(D358="A",13-SUM(AM358:AP358),IF(D358="B",11-SUM(AM358:AP358),IF(D358="C",7-SUM(AM358:AP358)))))
*AD358/C358,0)
*C358)
)</f>
        <v>0</v>
      </c>
      <c r="AY358" s="4">
        <f>IF(OR(AND(Tabela1[[#This Row],[GRUPO | ITEM]]="PALHETAS",MID(Tabela1[[#This Row],[ITEM]],1,5)&lt;&gt;"YN-PC"),AND(Tabela1[[#This Row],[GRUPO | ITEM]]="PALHETAS",MID(Tabela1[[#This Row],[ITEM]],1,5)&lt;&gt;"YN-PF"))=TRUE,0,
IF(
ROUNDUP(
IF(
IF(D358="A",13-SUM(AR358:AU358),IF(D358="B",11-SUM(AR358:AU358),IF(D358="C",7-SUM(AR358:AU358))))
&lt;0,0,
IF(D358="A",13-SUM(AR358:AU358),IF(D358="B",11-SUM(AR358:AU358),IF(D358="C",7-SUM(AR358:AU358)))))
*AE358/C358,0)
*C358
=0,0,
ROUNDUP(
IF(
IF(D358="A",13-SUM(AR358:AU358),IF(D358="B",11-SUM(AR358:AU358),IF(D358="C",7-SUM(AR358:AU358))))
&lt;0,0,
IF(D358="A",13-SUM(AR358:AU358),IF(D358="B",11-SUM(AR358:AU358),IF(D358="C",7-SUM(AR358:AU358)))))
*AE358/C358,0)
*C358)
)</f>
        <v>0</v>
      </c>
      <c r="AZ3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+IFERROR(BA358*C358,0),
IFERROR(AVERAGEIF(Tabela1[[#This Row],[COMPRA PADRÃO]:[COMPRA &gt;30%]],"&gt;"&amp;0,Tabela1[[#This Row],[COMPRA PADRÃO]:[COMPRA &gt;30%]]),
0))/Tabela1[[#This Row],[U/CX]],0)*Tabela1[[#This Row],[U/CX]]</f>
        <v>0</v>
      </c>
      <c r="BA358" s="19"/>
      <c r="BB358" s="19"/>
      <c r="BC358" s="5"/>
      <c r="BD358" s="41">
        <v>15.339622641509434</v>
      </c>
      <c r="BE358" s="42">
        <v>2300.9433962264152</v>
      </c>
      <c r="BF358" s="42">
        <v>3037.2452830188681</v>
      </c>
      <c r="BG358" s="42">
        <v>4635</v>
      </c>
      <c r="BH358" s="43">
        <v>705</v>
      </c>
      <c r="BJ358" s="32"/>
      <c r="BK358" s="32"/>
    </row>
    <row r="359" spans="1:63" s="3" customFormat="1" x14ac:dyDescent="0.2">
      <c r="A359" s="4" t="s">
        <v>199</v>
      </c>
      <c r="B359" s="4" t="s">
        <v>370</v>
      </c>
      <c r="C359" s="4">
        <v>15</v>
      </c>
      <c r="D359" s="4" t="s">
        <v>83</v>
      </c>
      <c r="E359" s="5">
        <v>60</v>
      </c>
      <c r="F359" s="4">
        <v>75</v>
      </c>
      <c r="G359" s="4">
        <v>75</v>
      </c>
      <c r="H359" s="4">
        <v>30</v>
      </c>
      <c r="I359" s="4">
        <v>30</v>
      </c>
      <c r="J359" s="4">
        <v>75</v>
      </c>
      <c r="K359" s="4"/>
      <c r="L359" s="4">
        <v>15</v>
      </c>
      <c r="M359" s="4">
        <v>15</v>
      </c>
      <c r="N359" s="4"/>
      <c r="O359" s="4">
        <v>75</v>
      </c>
      <c r="P359" s="4">
        <v>30</v>
      </c>
      <c r="Q359" s="13">
        <v>1.25</v>
      </c>
      <c r="R359" s="16">
        <v>1.5625</v>
      </c>
      <c r="S359" s="16">
        <v>1.5625</v>
      </c>
      <c r="T359" s="16">
        <v>0.625</v>
      </c>
      <c r="U359" s="16">
        <v>0.625</v>
      </c>
      <c r="V359" s="16">
        <v>1.5625</v>
      </c>
      <c r="W359" s="16">
        <v>0</v>
      </c>
      <c r="X359" s="16">
        <v>0.3125</v>
      </c>
      <c r="Y359" s="16">
        <v>0.3125</v>
      </c>
      <c r="Z359" s="16">
        <v>0</v>
      </c>
      <c r="AA359" s="16">
        <v>1.5625</v>
      </c>
      <c r="AB359" s="17">
        <v>0.625</v>
      </c>
      <c r="AC359" s="15">
        <v>7707.3</v>
      </c>
      <c r="AD359" s="14">
        <v>48</v>
      </c>
      <c r="AE359" s="14">
        <v>48</v>
      </c>
      <c r="AF359" s="5">
        <v>0</v>
      </c>
      <c r="AG359" s="6">
        <v>285</v>
      </c>
      <c r="AH359" s="4">
        <v>165</v>
      </c>
      <c r="AI359" s="23">
        <v>450</v>
      </c>
      <c r="AJ359" s="4">
        <v>0</v>
      </c>
      <c r="AK359" s="4">
        <v>0</v>
      </c>
      <c r="AL359" s="24">
        <v>0</v>
      </c>
      <c r="AM359" s="7">
        <v>5.9375</v>
      </c>
      <c r="AN359" s="7">
        <v>3.4375</v>
      </c>
      <c r="AO359" s="8">
        <v>0</v>
      </c>
      <c r="AP359" s="9">
        <v>0</v>
      </c>
      <c r="AQ359" s="25">
        <v>9.375</v>
      </c>
      <c r="AR359" s="18">
        <v>5.9375</v>
      </c>
      <c r="AS359" s="7">
        <v>3.4375</v>
      </c>
      <c r="AT359" s="8">
        <v>0</v>
      </c>
      <c r="AU359" s="9">
        <v>0</v>
      </c>
      <c r="AV359" s="10">
        <v>9.375</v>
      </c>
      <c r="AW359" s="22">
        <f t="shared" si="5"/>
        <v>0</v>
      </c>
      <c r="AX359" s="5">
        <f>IF(OR(AND(Tabela1[[#This Row],[GRUPO | ITEM]]="PALHETAS",MID(Tabela1[[#This Row],[ITEM]],1,5)&lt;&gt;"YN-PC"),AND(Tabela1[[#This Row],[GRUPO | ITEM]]="PALHETAS",MID(Tabela1[[#This Row],[ITEM]],1,5)&lt;&gt;"YN-PF"))=TRUE,0,
IF(
ROUNDUP(
IF(
IF(D359="A",13-SUM(AM359:AP359),IF(D359="B",11-SUM(AM359:AP359),IF(D359="C",7-SUM(AM359:AP359))))
&lt;0,0,
IF(D359="A",13-SUM(AM359:AP359),IF(D359="B",11-SUM(AM359:AP359),IF(D359="C",7-SUM(AM359:AP359)))))
*AD359/C359,0)
*C359
=0,0,
ROUNDUP(
IF(
IF(D359="A",13-SUM(AM359:AP359),IF(D359="B",11-SUM(AM359:AP359),IF(D359="C",7-SUM(AM359:AP359))))
&lt;0,0,
IF(D359="A",13-SUM(AM359:AP359),IF(D359="B",11-SUM(AM359:AP359),IF(D359="C",7-SUM(AM359:AP359)))))
*AD359/C359,0)
*C359)
)</f>
        <v>0</v>
      </c>
      <c r="AY359" s="4">
        <f>IF(OR(AND(Tabela1[[#This Row],[GRUPO | ITEM]]="PALHETAS",MID(Tabela1[[#This Row],[ITEM]],1,5)&lt;&gt;"YN-PC"),AND(Tabela1[[#This Row],[GRUPO | ITEM]]="PALHETAS",MID(Tabela1[[#This Row],[ITEM]],1,5)&lt;&gt;"YN-PF"))=TRUE,0,
IF(
ROUNDUP(
IF(
IF(D359="A",13-SUM(AR359:AU359),IF(D359="B",11-SUM(AR359:AU359),IF(D359="C",7-SUM(AR359:AU359))))
&lt;0,0,
IF(D359="A",13-SUM(AR359:AU359),IF(D359="B",11-SUM(AR359:AU359),IF(D359="C",7-SUM(AR359:AU359)))))
*AE359/C359,0)
*C359
=0,0,
ROUNDUP(
IF(
IF(D359="A",13-SUM(AR359:AU359),IF(D359="B",11-SUM(AR359:AU359),IF(D359="C",7-SUM(AR359:AU359))))
&lt;0,0,
IF(D359="A",13-SUM(AR359:AU359),IF(D359="B",11-SUM(AR359:AU359),IF(D359="C",7-SUM(AR359:AU359)))))
*AE359/C359,0)
*C359)
)</f>
        <v>0</v>
      </c>
      <c r="AZ3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+IFERROR(BA359*C359,0),
IFERROR(AVERAGEIF(Tabela1[[#This Row],[COMPRA PADRÃO]:[COMPRA &gt;30%]],"&gt;"&amp;0,Tabela1[[#This Row],[COMPRA PADRÃO]:[COMPRA &gt;30%]]),
0))/Tabela1[[#This Row],[U/CX]],0)*Tabela1[[#This Row],[U/CX]]</f>
        <v>0</v>
      </c>
      <c r="BA359" s="19"/>
      <c r="BB359" s="19"/>
      <c r="BC359" s="5"/>
      <c r="BD359" s="41">
        <v>1.8113207547169812</v>
      </c>
      <c r="BE359" s="42">
        <v>271.69811320754718</v>
      </c>
      <c r="BF359" s="42">
        <v>119.54716981132076</v>
      </c>
      <c r="BG359" s="42">
        <v>450</v>
      </c>
      <c r="BH359" s="43">
        <v>0</v>
      </c>
      <c r="BJ359" s="32"/>
      <c r="BK359" s="32"/>
    </row>
    <row r="360" spans="1:63" s="3" customFormat="1" x14ac:dyDescent="0.2">
      <c r="A360" s="4" t="s">
        <v>199</v>
      </c>
      <c r="B360" s="4" t="s">
        <v>261</v>
      </c>
      <c r="C360" s="4">
        <v>15</v>
      </c>
      <c r="D360" s="4" t="s">
        <v>83</v>
      </c>
      <c r="E360" s="5"/>
      <c r="F360" s="4">
        <v>15</v>
      </c>
      <c r="G360" s="4">
        <v>15</v>
      </c>
      <c r="H360" s="4">
        <v>30</v>
      </c>
      <c r="I360" s="4">
        <v>45</v>
      </c>
      <c r="J360" s="4">
        <v>15</v>
      </c>
      <c r="K360" s="4"/>
      <c r="L360" s="4"/>
      <c r="M360" s="4">
        <v>30</v>
      </c>
      <c r="N360" s="4"/>
      <c r="O360" s="4">
        <v>15</v>
      </c>
      <c r="P360" s="4"/>
      <c r="Q360" s="13">
        <v>0</v>
      </c>
      <c r="R360" s="16">
        <v>0.63636363636363635</v>
      </c>
      <c r="S360" s="16">
        <v>0.63636363636363635</v>
      </c>
      <c r="T360" s="16">
        <v>1.2727272727272727</v>
      </c>
      <c r="U360" s="16">
        <v>1.9090909090909089</v>
      </c>
      <c r="V360" s="16">
        <v>0.63636363636363635</v>
      </c>
      <c r="W360" s="16">
        <v>0</v>
      </c>
      <c r="X360" s="16">
        <v>0</v>
      </c>
      <c r="Y360" s="16">
        <v>1.2727272727272727</v>
      </c>
      <c r="Z360" s="16">
        <v>0</v>
      </c>
      <c r="AA360" s="16">
        <v>0.63636363636363635</v>
      </c>
      <c r="AB360" s="17">
        <v>0</v>
      </c>
      <c r="AC360" s="15">
        <v>2964.3</v>
      </c>
      <c r="AD360" s="14">
        <v>23.571428571428573</v>
      </c>
      <c r="AE360" s="14">
        <v>23.571428571428573</v>
      </c>
      <c r="AF360" s="5">
        <v>0</v>
      </c>
      <c r="AG360" s="6">
        <v>0</v>
      </c>
      <c r="AH360" s="4">
        <v>60</v>
      </c>
      <c r="AI360" s="23">
        <v>60</v>
      </c>
      <c r="AJ360" s="4">
        <v>180</v>
      </c>
      <c r="AK360" s="4">
        <v>135</v>
      </c>
      <c r="AL360" s="24">
        <v>315</v>
      </c>
      <c r="AM360" s="7">
        <v>0</v>
      </c>
      <c r="AN360" s="7">
        <v>2.5454545454545454</v>
      </c>
      <c r="AO360" s="8">
        <v>7.6363636363636358</v>
      </c>
      <c r="AP360" s="9">
        <v>5.7272727272727266</v>
      </c>
      <c r="AQ360" s="25">
        <v>15.909090909090908</v>
      </c>
      <c r="AR360" s="18">
        <v>0</v>
      </c>
      <c r="AS360" s="7">
        <v>2.5454545454545454</v>
      </c>
      <c r="AT360" s="8">
        <v>7.6363636363636358</v>
      </c>
      <c r="AU360" s="9">
        <v>5.7272727272727266</v>
      </c>
      <c r="AV360" s="10">
        <v>15.909090909090908</v>
      </c>
      <c r="AW360" s="22">
        <f t="shared" si="5"/>
        <v>0</v>
      </c>
      <c r="AX360" s="5">
        <f>IF(OR(AND(Tabela1[[#This Row],[GRUPO | ITEM]]="PALHETAS",MID(Tabela1[[#This Row],[ITEM]],1,5)&lt;&gt;"YN-PC"),AND(Tabela1[[#This Row],[GRUPO | ITEM]]="PALHETAS",MID(Tabela1[[#This Row],[ITEM]],1,5)&lt;&gt;"YN-PF"))=TRUE,0,
IF(
ROUNDUP(
IF(
IF(D360="A",13-SUM(AM360:AP360),IF(D360="B",11-SUM(AM360:AP360),IF(D360="C",7-SUM(AM360:AP360))))
&lt;0,0,
IF(D360="A",13-SUM(AM360:AP360),IF(D360="B",11-SUM(AM360:AP360),IF(D360="C",7-SUM(AM360:AP360)))))
*AD360/C360,0)
*C360
=0,0,
ROUNDUP(
IF(
IF(D360="A",13-SUM(AM360:AP360),IF(D360="B",11-SUM(AM360:AP360),IF(D360="C",7-SUM(AM360:AP360))))
&lt;0,0,
IF(D360="A",13-SUM(AM360:AP360),IF(D360="B",11-SUM(AM360:AP360),IF(D360="C",7-SUM(AM360:AP360)))))
*AD360/C360,0)
*C360)
)</f>
        <v>0</v>
      </c>
      <c r="AY360" s="4">
        <f>IF(OR(AND(Tabela1[[#This Row],[GRUPO | ITEM]]="PALHETAS",MID(Tabela1[[#This Row],[ITEM]],1,5)&lt;&gt;"YN-PC"),AND(Tabela1[[#This Row],[GRUPO | ITEM]]="PALHETAS",MID(Tabela1[[#This Row],[ITEM]],1,5)&lt;&gt;"YN-PF"))=TRUE,0,
IF(
ROUNDUP(
IF(
IF(D360="A",13-SUM(AR360:AU360),IF(D360="B",11-SUM(AR360:AU360),IF(D360="C",7-SUM(AR360:AU360))))
&lt;0,0,
IF(D360="A",13-SUM(AR360:AU360),IF(D360="B",11-SUM(AR360:AU360),IF(D360="C",7-SUM(AR360:AU360)))))
*AE360/C360,0)
*C360
=0,0,
ROUNDUP(
IF(
IF(D360="A",13-SUM(AR360:AU360),IF(D360="B",11-SUM(AR360:AU360),IF(D360="C",7-SUM(AR360:AU360))))
&lt;0,0,
IF(D360="A",13-SUM(AR360:AU360),IF(D360="B",11-SUM(AR360:AU360),IF(D360="C",7-SUM(AR360:AU360)))))
*AE360/C360,0)
*C360)
)</f>
        <v>0</v>
      </c>
      <c r="AZ3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+IFERROR(BA360*C360,0),
IFERROR(AVERAGEIF(Tabela1[[#This Row],[COMPRA PADRÃO]:[COMPRA &gt;30%]],"&gt;"&amp;0,Tabela1[[#This Row],[COMPRA PADRÃO]:[COMPRA &gt;30%]]),
0))/Tabela1[[#This Row],[U/CX]],0)*Tabela1[[#This Row],[U/CX]]</f>
        <v>0</v>
      </c>
      <c r="BA360" s="19"/>
      <c r="BB360" s="19"/>
      <c r="BC360" s="5"/>
      <c r="BD360" s="41">
        <v>0.62264150943396224</v>
      </c>
      <c r="BE360" s="42">
        <v>93.396226415094333</v>
      </c>
      <c r="BF360" s="42">
        <v>41.094339622641506</v>
      </c>
      <c r="BG360" s="42">
        <v>375</v>
      </c>
      <c r="BH360" s="43">
        <v>0</v>
      </c>
      <c r="BJ360" s="32"/>
      <c r="BK360" s="32"/>
    </row>
    <row r="361" spans="1:63" s="3" customFormat="1" x14ac:dyDescent="0.2">
      <c r="A361" s="4" t="s">
        <v>199</v>
      </c>
      <c r="B361" s="4" t="s">
        <v>371</v>
      </c>
      <c r="C361" s="4">
        <v>15</v>
      </c>
      <c r="D361" s="4" t="s">
        <v>17</v>
      </c>
      <c r="E361" s="5">
        <v>195</v>
      </c>
      <c r="F361" s="4">
        <v>495</v>
      </c>
      <c r="G361" s="4">
        <v>225</v>
      </c>
      <c r="H361" s="4">
        <v>45</v>
      </c>
      <c r="I361" s="4">
        <v>120</v>
      </c>
      <c r="J361" s="4">
        <v>105</v>
      </c>
      <c r="K361" s="4">
        <v>60</v>
      </c>
      <c r="L361" s="4">
        <v>105</v>
      </c>
      <c r="M361" s="4">
        <v>90</v>
      </c>
      <c r="N361" s="4">
        <v>60</v>
      </c>
      <c r="O361" s="4">
        <v>75</v>
      </c>
      <c r="P361" s="4">
        <v>150</v>
      </c>
      <c r="Q361" s="13">
        <v>1.3565217391304347</v>
      </c>
      <c r="R361" s="16">
        <v>3.4434782608695653</v>
      </c>
      <c r="S361" s="16">
        <v>1.5652173913043479</v>
      </c>
      <c r="T361" s="16">
        <v>0.31304347826086959</v>
      </c>
      <c r="U361" s="16">
        <v>0.83478260869565213</v>
      </c>
      <c r="V361" s="16">
        <v>0.73043478260869565</v>
      </c>
      <c r="W361" s="16">
        <v>0.41739130434782606</v>
      </c>
      <c r="X361" s="16">
        <v>0.73043478260869565</v>
      </c>
      <c r="Y361" s="16">
        <v>0.62608695652173918</v>
      </c>
      <c r="Z361" s="16">
        <v>0.41739130434782606</v>
      </c>
      <c r="AA361" s="16">
        <v>0.52173913043478259</v>
      </c>
      <c r="AB361" s="17">
        <v>1.0434782608695652</v>
      </c>
      <c r="AC361" s="15">
        <v>28984.05</v>
      </c>
      <c r="AD361" s="14">
        <v>143.75</v>
      </c>
      <c r="AE361" s="14">
        <v>143.75</v>
      </c>
      <c r="AF361" s="5">
        <v>2</v>
      </c>
      <c r="AG361" s="6">
        <v>660</v>
      </c>
      <c r="AH361" s="4">
        <v>540</v>
      </c>
      <c r="AI361" s="23">
        <v>1200</v>
      </c>
      <c r="AJ361" s="4">
        <v>0</v>
      </c>
      <c r="AK361" s="4">
        <v>705</v>
      </c>
      <c r="AL361" s="24">
        <v>705</v>
      </c>
      <c r="AM361" s="7">
        <v>4.5913043478260871</v>
      </c>
      <c r="AN361" s="7">
        <v>3.7565217391304349</v>
      </c>
      <c r="AO361" s="8">
        <v>0</v>
      </c>
      <c r="AP361" s="9">
        <v>4.9043478260869566</v>
      </c>
      <c r="AQ361" s="25">
        <v>13.252173913043478</v>
      </c>
      <c r="AR361" s="18">
        <v>4.5913043478260871</v>
      </c>
      <c r="AS361" s="7">
        <v>3.7565217391304349</v>
      </c>
      <c r="AT361" s="8">
        <v>0</v>
      </c>
      <c r="AU361" s="9">
        <v>4.9043478260869566</v>
      </c>
      <c r="AV361" s="10">
        <v>13.252173913043478</v>
      </c>
      <c r="AW361" s="22">
        <f t="shared" si="5"/>
        <v>0</v>
      </c>
      <c r="AX361" s="5">
        <f>IF(OR(AND(Tabela1[[#This Row],[GRUPO | ITEM]]="PALHETAS",MID(Tabela1[[#This Row],[ITEM]],1,5)&lt;&gt;"YN-PC"),AND(Tabela1[[#This Row],[GRUPO | ITEM]]="PALHETAS",MID(Tabela1[[#This Row],[ITEM]],1,5)&lt;&gt;"YN-PF"))=TRUE,0,
IF(
ROUNDUP(
IF(
IF(D361="A",13-SUM(AM361:AP361),IF(D361="B",11-SUM(AM361:AP361),IF(D361="C",7-SUM(AM361:AP361))))
&lt;0,0,
IF(D361="A",13-SUM(AM361:AP361),IF(D361="B",11-SUM(AM361:AP361),IF(D361="C",7-SUM(AM361:AP361)))))
*AD361/C361,0)
*C361
=0,0,
ROUNDUP(
IF(
IF(D361="A",13-SUM(AM361:AP361),IF(D361="B",11-SUM(AM361:AP361),IF(D361="C",7-SUM(AM361:AP361))))
&lt;0,0,
IF(D361="A",13-SUM(AM361:AP361),IF(D361="B",11-SUM(AM361:AP361),IF(D361="C",7-SUM(AM361:AP361)))))
*AD361/C361,0)
*C361)
)</f>
        <v>0</v>
      </c>
      <c r="AY361" s="4">
        <f>IF(OR(AND(Tabela1[[#This Row],[GRUPO | ITEM]]="PALHETAS",MID(Tabela1[[#This Row],[ITEM]],1,5)&lt;&gt;"YN-PC"),AND(Tabela1[[#This Row],[GRUPO | ITEM]]="PALHETAS",MID(Tabela1[[#This Row],[ITEM]],1,5)&lt;&gt;"YN-PF"))=TRUE,0,
IF(
ROUNDUP(
IF(
IF(D361="A",13-SUM(AR361:AU361),IF(D361="B",11-SUM(AR361:AU361),IF(D361="C",7-SUM(AR361:AU361))))
&lt;0,0,
IF(D361="A",13-SUM(AR361:AU361),IF(D361="B",11-SUM(AR361:AU361),IF(D361="C",7-SUM(AR361:AU361)))))
*AE361/C361,0)
*C361
=0,0,
ROUNDUP(
IF(
IF(D361="A",13-SUM(AR361:AU361),IF(D361="B",11-SUM(AR361:AU361),IF(D361="C",7-SUM(AR361:AU361))))
&lt;0,0,
IF(D361="A",13-SUM(AR361:AU361),IF(D361="B",11-SUM(AR361:AU361),IF(D361="C",7-SUM(AR361:AU361)))))
*AE361/C361,0)
*C361)
)</f>
        <v>0</v>
      </c>
      <c r="AZ3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+IFERROR(BA361*C361,0),
IFERROR(AVERAGEIF(Tabela1[[#This Row],[COMPRA PADRÃO]:[COMPRA &gt;30%]],"&gt;"&amp;0,Tabela1[[#This Row],[COMPRA PADRÃO]:[COMPRA &gt;30%]]),
0))/Tabela1[[#This Row],[U/CX]],0)*Tabela1[[#This Row],[U/CX]]</f>
        <v>0</v>
      </c>
      <c r="BA361" s="19"/>
      <c r="BB361" s="19"/>
      <c r="BC361" s="5"/>
      <c r="BD361" s="41">
        <v>6.5094339622641506</v>
      </c>
      <c r="BE361" s="42">
        <v>976.41509433962256</v>
      </c>
      <c r="BF361" s="42">
        <v>1288.8679245283017</v>
      </c>
      <c r="BG361" s="42">
        <v>1905</v>
      </c>
      <c r="BH361" s="43">
        <v>360</v>
      </c>
      <c r="BJ361" s="32"/>
      <c r="BK361" s="32"/>
    </row>
    <row r="362" spans="1:63" s="3" customFormat="1" x14ac:dyDescent="0.2">
      <c r="A362" s="4" t="s">
        <v>199</v>
      </c>
      <c r="B362" s="4" t="s">
        <v>200</v>
      </c>
      <c r="C362" s="4">
        <v>15</v>
      </c>
      <c r="D362" s="4" t="s">
        <v>17</v>
      </c>
      <c r="E362" s="5">
        <v>405</v>
      </c>
      <c r="F362" s="4">
        <v>645</v>
      </c>
      <c r="G362" s="4">
        <v>615</v>
      </c>
      <c r="H362" s="4">
        <v>555</v>
      </c>
      <c r="I362" s="4">
        <v>870</v>
      </c>
      <c r="J362" s="4">
        <v>660</v>
      </c>
      <c r="K362" s="4">
        <v>270</v>
      </c>
      <c r="L362" s="4">
        <v>285</v>
      </c>
      <c r="M362" s="4">
        <v>390</v>
      </c>
      <c r="N362" s="4">
        <v>330</v>
      </c>
      <c r="O362" s="4">
        <v>240</v>
      </c>
      <c r="P362" s="4">
        <v>330</v>
      </c>
      <c r="Q362" s="13">
        <v>0.86863270777479895</v>
      </c>
      <c r="R362" s="16">
        <v>1.3833780160857909</v>
      </c>
      <c r="S362" s="16">
        <v>1.3190348525469169</v>
      </c>
      <c r="T362" s="16">
        <v>1.1903485254691688</v>
      </c>
      <c r="U362" s="16">
        <v>1.8659517426273458</v>
      </c>
      <c r="V362" s="16">
        <v>1.4155495978552279</v>
      </c>
      <c r="W362" s="16">
        <v>0.579088471849866</v>
      </c>
      <c r="X362" s="16">
        <v>0.61126005361930291</v>
      </c>
      <c r="Y362" s="16">
        <v>0.83646112600536193</v>
      </c>
      <c r="Z362" s="16">
        <v>0.70777479892761397</v>
      </c>
      <c r="AA362" s="16">
        <v>0.51474530831099197</v>
      </c>
      <c r="AB362" s="17">
        <v>0.70777479892761397</v>
      </c>
      <c r="AC362" s="15">
        <v>82192.800000000003</v>
      </c>
      <c r="AD362" s="14">
        <v>466.25</v>
      </c>
      <c r="AE362" s="14">
        <v>466.25</v>
      </c>
      <c r="AF362" s="5">
        <v>4</v>
      </c>
      <c r="AG362" s="6">
        <v>2880</v>
      </c>
      <c r="AH362" s="4">
        <v>1365</v>
      </c>
      <c r="AI362" s="23">
        <v>4245</v>
      </c>
      <c r="AJ362" s="4">
        <v>1260</v>
      </c>
      <c r="AK362" s="4">
        <v>0</v>
      </c>
      <c r="AL362" s="24">
        <v>1260</v>
      </c>
      <c r="AM362" s="7">
        <v>6.1769436997319032</v>
      </c>
      <c r="AN362" s="7">
        <v>2.9276139410187669</v>
      </c>
      <c r="AO362" s="8">
        <v>2.7024128686327078</v>
      </c>
      <c r="AP362" s="9">
        <v>0</v>
      </c>
      <c r="AQ362" s="25">
        <v>11.806970509383378</v>
      </c>
      <c r="AR362" s="18">
        <v>6.1769436997319032</v>
      </c>
      <c r="AS362" s="7">
        <v>2.9276139410187669</v>
      </c>
      <c r="AT362" s="8">
        <v>2.7024128686327078</v>
      </c>
      <c r="AU362" s="9">
        <v>0</v>
      </c>
      <c r="AV362" s="10">
        <v>11.806970509383378</v>
      </c>
      <c r="AW362" s="22">
        <f t="shared" si="5"/>
        <v>0</v>
      </c>
      <c r="AX362" s="5">
        <f>IF(OR(AND(Tabela1[[#This Row],[GRUPO | ITEM]]="PALHETAS",MID(Tabela1[[#This Row],[ITEM]],1,5)&lt;&gt;"YN-PC"),AND(Tabela1[[#This Row],[GRUPO | ITEM]]="PALHETAS",MID(Tabela1[[#This Row],[ITEM]],1,5)&lt;&gt;"YN-PF"))=TRUE,0,
IF(
ROUNDUP(
IF(
IF(D362="A",13-SUM(AM362:AP362),IF(D362="B",11-SUM(AM362:AP362),IF(D362="C",7-SUM(AM362:AP362))))
&lt;0,0,
IF(D362="A",13-SUM(AM362:AP362),IF(D362="B",11-SUM(AM362:AP362),IF(D362="C",7-SUM(AM362:AP362)))))
*AD362/C362,0)
*C362
=0,0,
ROUNDUP(
IF(
IF(D362="A",13-SUM(AM362:AP362),IF(D362="B",11-SUM(AM362:AP362),IF(D362="C",7-SUM(AM362:AP362))))
&lt;0,0,
IF(D362="A",13-SUM(AM362:AP362),IF(D362="B",11-SUM(AM362:AP362),IF(D362="C",7-SUM(AM362:AP362)))))
*AD362/C362,0)
*C362)
)</f>
        <v>0</v>
      </c>
      <c r="AY362" s="4">
        <f>IF(OR(AND(Tabela1[[#This Row],[GRUPO | ITEM]]="PALHETAS",MID(Tabela1[[#This Row],[ITEM]],1,5)&lt;&gt;"YN-PC"),AND(Tabela1[[#This Row],[GRUPO | ITEM]]="PALHETAS",MID(Tabela1[[#This Row],[ITEM]],1,5)&lt;&gt;"YN-PF"))=TRUE,0,
IF(
ROUNDUP(
IF(
IF(D362="A",13-SUM(AR362:AU362),IF(D362="B",11-SUM(AR362:AU362),IF(D362="C",7-SUM(AR362:AU362))))
&lt;0,0,
IF(D362="A",13-SUM(AR362:AU362),IF(D362="B",11-SUM(AR362:AU362),IF(D362="C",7-SUM(AR362:AU362)))))
*AE362/C362,0)
*C362
=0,0,
ROUNDUP(
IF(
IF(D362="A",13-SUM(AR362:AU362),IF(D362="B",11-SUM(AR362:AU362),IF(D362="C",7-SUM(AR362:AU362))))
&lt;0,0,
IF(D362="A",13-SUM(AR362:AU362),IF(D362="B",11-SUM(AR362:AU362),IF(D362="C",7-SUM(AR362:AU362)))))
*AE362/C362,0)
*C362)
)</f>
        <v>0</v>
      </c>
      <c r="AZ3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+IFERROR(BA362*C362,0),
IFERROR(AVERAGEIF(Tabela1[[#This Row],[COMPRA PADRÃO]:[COMPRA &gt;30%]],"&gt;"&amp;0,Tabela1[[#This Row],[COMPRA PADRÃO]:[COMPRA &gt;30%]]),
0))/Tabela1[[#This Row],[U/CX]],0)*Tabela1[[#This Row],[U/CX]]</f>
        <v>0</v>
      </c>
      <c r="BA362" s="19"/>
      <c r="BB362" s="19"/>
      <c r="BC362" s="5"/>
      <c r="BD362" s="41">
        <v>21.113207547169811</v>
      </c>
      <c r="BE362" s="42">
        <v>3166.9811320754716</v>
      </c>
      <c r="BF362" s="42">
        <v>4180.4150943396226</v>
      </c>
      <c r="BG362" s="42">
        <v>5505</v>
      </c>
      <c r="BH362" s="43">
        <v>1845</v>
      </c>
      <c r="BJ362" s="32"/>
      <c r="BK362" s="32"/>
    </row>
    <row r="363" spans="1:63" s="3" customFormat="1" x14ac:dyDescent="0.2">
      <c r="A363" s="4" t="s">
        <v>199</v>
      </c>
      <c r="B363" s="4" t="s">
        <v>375</v>
      </c>
      <c r="C363" s="4">
        <v>15</v>
      </c>
      <c r="D363" s="4" t="s">
        <v>83</v>
      </c>
      <c r="E363" s="5">
        <v>105</v>
      </c>
      <c r="F363" s="4">
        <v>105</v>
      </c>
      <c r="G363" s="4">
        <v>120</v>
      </c>
      <c r="H363" s="4">
        <v>105</v>
      </c>
      <c r="I363" s="4">
        <v>210</v>
      </c>
      <c r="J363" s="4">
        <v>120</v>
      </c>
      <c r="K363" s="4"/>
      <c r="L363" s="4">
        <v>120</v>
      </c>
      <c r="M363" s="4">
        <v>75</v>
      </c>
      <c r="N363" s="4">
        <v>75</v>
      </c>
      <c r="O363" s="4">
        <v>105</v>
      </c>
      <c r="P363" s="4">
        <v>75</v>
      </c>
      <c r="Q363" s="13">
        <v>0.95061728395061729</v>
      </c>
      <c r="R363" s="16">
        <v>0.95061728395061729</v>
      </c>
      <c r="S363" s="16">
        <v>1.0864197530864197</v>
      </c>
      <c r="T363" s="16">
        <v>0.95061728395061729</v>
      </c>
      <c r="U363" s="16">
        <v>1.9012345679012346</v>
      </c>
      <c r="V363" s="16">
        <v>1.0864197530864197</v>
      </c>
      <c r="W363" s="16">
        <v>0</v>
      </c>
      <c r="X363" s="16">
        <v>1.0864197530864197</v>
      </c>
      <c r="Y363" s="16">
        <v>0.67901234567901236</v>
      </c>
      <c r="Z363" s="16">
        <v>0.67901234567901236</v>
      </c>
      <c r="AA363" s="16">
        <v>0.95061728395061729</v>
      </c>
      <c r="AB363" s="17">
        <v>0.67901234567901236</v>
      </c>
      <c r="AC363" s="15">
        <v>17580.900000000001</v>
      </c>
      <c r="AD363" s="14">
        <v>110.45454545454545</v>
      </c>
      <c r="AE363" s="14">
        <v>110.45454545454545</v>
      </c>
      <c r="AF363" s="5">
        <v>0</v>
      </c>
      <c r="AG363" s="6">
        <v>555</v>
      </c>
      <c r="AH363" s="4">
        <v>315</v>
      </c>
      <c r="AI363" s="23">
        <v>870</v>
      </c>
      <c r="AJ363" s="4">
        <v>105</v>
      </c>
      <c r="AK363" s="4">
        <v>0</v>
      </c>
      <c r="AL363" s="24">
        <v>105</v>
      </c>
      <c r="AM363" s="7">
        <v>5.0246913580246915</v>
      </c>
      <c r="AN363" s="7">
        <v>2.8518518518518521</v>
      </c>
      <c r="AO363" s="8">
        <v>0.95061728395061729</v>
      </c>
      <c r="AP363" s="9">
        <v>0</v>
      </c>
      <c r="AQ363" s="25">
        <v>8.8271604938271615</v>
      </c>
      <c r="AR363" s="18">
        <v>5.0246913580246915</v>
      </c>
      <c r="AS363" s="7">
        <v>2.8518518518518521</v>
      </c>
      <c r="AT363" s="8">
        <v>0.95061728395061729</v>
      </c>
      <c r="AU363" s="9">
        <v>0</v>
      </c>
      <c r="AV363" s="10">
        <v>8.8271604938271615</v>
      </c>
      <c r="AW363" s="22">
        <f t="shared" si="5"/>
        <v>0</v>
      </c>
      <c r="AX363" s="5">
        <f>IF(OR(AND(Tabela1[[#This Row],[GRUPO | ITEM]]="PALHETAS",MID(Tabela1[[#This Row],[ITEM]],1,5)&lt;&gt;"YN-PC"),AND(Tabela1[[#This Row],[GRUPO | ITEM]]="PALHETAS",MID(Tabela1[[#This Row],[ITEM]],1,5)&lt;&gt;"YN-PF"))=TRUE,0,
IF(
ROUNDUP(
IF(
IF(D363="A",13-SUM(AM363:AP363),IF(D363="B",11-SUM(AM363:AP363),IF(D363="C",7-SUM(AM363:AP363))))
&lt;0,0,
IF(D363="A",13-SUM(AM363:AP363),IF(D363="B",11-SUM(AM363:AP363),IF(D363="C",7-SUM(AM363:AP363)))))
*AD363/C363,0)
*C363
=0,0,
ROUNDUP(
IF(
IF(D363="A",13-SUM(AM363:AP363),IF(D363="B",11-SUM(AM363:AP363),IF(D363="C",7-SUM(AM363:AP363))))
&lt;0,0,
IF(D363="A",13-SUM(AM363:AP363),IF(D363="B",11-SUM(AM363:AP363),IF(D363="C",7-SUM(AM363:AP363)))))
*AD363/C363,0)
*C363)
)</f>
        <v>0</v>
      </c>
      <c r="AY363" s="4">
        <f>IF(OR(AND(Tabela1[[#This Row],[GRUPO | ITEM]]="PALHETAS",MID(Tabela1[[#This Row],[ITEM]],1,5)&lt;&gt;"YN-PC"),AND(Tabela1[[#This Row],[GRUPO | ITEM]]="PALHETAS",MID(Tabela1[[#This Row],[ITEM]],1,5)&lt;&gt;"YN-PF"))=TRUE,0,
IF(
ROUNDUP(
IF(
IF(D363="A",13-SUM(AR363:AU363),IF(D363="B",11-SUM(AR363:AU363),IF(D363="C",7-SUM(AR363:AU363))))
&lt;0,0,
IF(D363="A",13-SUM(AR363:AU363),IF(D363="B",11-SUM(AR363:AU363),IF(D363="C",7-SUM(AR363:AU363)))))
*AE363/C363,0)
*C363
=0,0,
ROUNDUP(
IF(
IF(D363="A",13-SUM(AR363:AU363),IF(D363="B",11-SUM(AR363:AU363),IF(D363="C",7-SUM(AR363:AU363))))
&lt;0,0,
IF(D363="A",13-SUM(AR363:AU363),IF(D363="B",11-SUM(AR363:AU363),IF(D363="C",7-SUM(AR363:AU363)))))
*AE363/C363,0)
*C363)
)</f>
        <v>0</v>
      </c>
      <c r="AZ3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+IFERROR(BA363*C363,0),
IFERROR(AVERAGEIF(Tabela1[[#This Row],[COMPRA PADRÃO]:[COMPRA &gt;30%]],"&gt;"&amp;0,Tabela1[[#This Row],[COMPRA PADRÃO]:[COMPRA &gt;30%]]),
0))/Tabela1[[#This Row],[U/CX]],0)*Tabela1[[#This Row],[U/CX]]</f>
        <v>0</v>
      </c>
      <c r="BA363" s="19"/>
      <c r="BB363" s="19"/>
      <c r="BC363" s="5"/>
      <c r="BD363" s="41">
        <v>4.5849056603773581</v>
      </c>
      <c r="BE363" s="42">
        <v>687.73584905660368</v>
      </c>
      <c r="BF363" s="42">
        <v>302.60377358490564</v>
      </c>
      <c r="BG363" s="42">
        <v>975</v>
      </c>
      <c r="BH363" s="43">
        <v>15</v>
      </c>
      <c r="BJ363" s="32"/>
      <c r="BK363" s="32"/>
    </row>
    <row r="364" spans="1:63" s="3" customFormat="1" x14ac:dyDescent="0.2">
      <c r="A364" s="4" t="s">
        <v>199</v>
      </c>
      <c r="B364" s="4" t="s">
        <v>376</v>
      </c>
      <c r="C364" s="4">
        <v>15</v>
      </c>
      <c r="D364" s="4" t="s">
        <v>83</v>
      </c>
      <c r="E364" s="5">
        <v>75</v>
      </c>
      <c r="F364" s="4">
        <v>15</v>
      </c>
      <c r="G364" s="4">
        <v>15</v>
      </c>
      <c r="H364" s="4">
        <v>15</v>
      </c>
      <c r="I364" s="4">
        <v>45</v>
      </c>
      <c r="J364" s="4"/>
      <c r="K364" s="4"/>
      <c r="L364" s="4">
        <v>15</v>
      </c>
      <c r="M364" s="4">
        <v>45</v>
      </c>
      <c r="N364" s="4"/>
      <c r="O364" s="4"/>
      <c r="P364" s="4">
        <v>45</v>
      </c>
      <c r="Q364" s="13">
        <v>2.2222222222222223</v>
      </c>
      <c r="R364" s="16">
        <v>0.44444444444444442</v>
      </c>
      <c r="S364" s="16">
        <v>0.44444444444444442</v>
      </c>
      <c r="T364" s="16">
        <v>0.44444444444444442</v>
      </c>
      <c r="U364" s="16">
        <v>1.3333333333333333</v>
      </c>
      <c r="V364" s="16">
        <v>0</v>
      </c>
      <c r="W364" s="16">
        <v>0</v>
      </c>
      <c r="X364" s="16">
        <v>0.44444444444444442</v>
      </c>
      <c r="Y364" s="16">
        <v>1.3333333333333333</v>
      </c>
      <c r="Z364" s="16">
        <v>0</v>
      </c>
      <c r="AA364" s="16">
        <v>0</v>
      </c>
      <c r="AB364" s="17">
        <v>1.3333333333333333</v>
      </c>
      <c r="AC364" s="15">
        <v>4686.45</v>
      </c>
      <c r="AD364" s="14">
        <v>33.75</v>
      </c>
      <c r="AE364" s="14">
        <v>33.75</v>
      </c>
      <c r="AF364" s="5">
        <v>0</v>
      </c>
      <c r="AG364" s="6">
        <v>330</v>
      </c>
      <c r="AH364" s="4">
        <v>105</v>
      </c>
      <c r="AI364" s="23">
        <v>435</v>
      </c>
      <c r="AJ364" s="4">
        <v>0</v>
      </c>
      <c r="AK364" s="4">
        <v>0</v>
      </c>
      <c r="AL364" s="24">
        <v>0</v>
      </c>
      <c r="AM364" s="7">
        <v>9.7777777777777786</v>
      </c>
      <c r="AN364" s="7">
        <v>3.1111111111111112</v>
      </c>
      <c r="AO364" s="8">
        <v>0</v>
      </c>
      <c r="AP364" s="9">
        <v>0</v>
      </c>
      <c r="AQ364" s="25">
        <v>12.888888888888889</v>
      </c>
      <c r="AR364" s="18">
        <v>9.7777777777777786</v>
      </c>
      <c r="AS364" s="7">
        <v>3.1111111111111112</v>
      </c>
      <c r="AT364" s="8">
        <v>0</v>
      </c>
      <c r="AU364" s="9">
        <v>0</v>
      </c>
      <c r="AV364" s="10">
        <v>12.888888888888889</v>
      </c>
      <c r="AW364" s="22">
        <f t="shared" si="5"/>
        <v>0</v>
      </c>
      <c r="AX364" s="5">
        <f>IF(OR(AND(Tabela1[[#This Row],[GRUPO | ITEM]]="PALHETAS",MID(Tabela1[[#This Row],[ITEM]],1,5)&lt;&gt;"YN-PC"),AND(Tabela1[[#This Row],[GRUPO | ITEM]]="PALHETAS",MID(Tabela1[[#This Row],[ITEM]],1,5)&lt;&gt;"YN-PF"))=TRUE,0,
IF(
ROUNDUP(
IF(
IF(D364="A",13-SUM(AM364:AP364),IF(D364="B",11-SUM(AM364:AP364),IF(D364="C",7-SUM(AM364:AP364))))
&lt;0,0,
IF(D364="A",13-SUM(AM364:AP364),IF(D364="B",11-SUM(AM364:AP364),IF(D364="C",7-SUM(AM364:AP364)))))
*AD364/C364,0)
*C364
=0,0,
ROUNDUP(
IF(
IF(D364="A",13-SUM(AM364:AP364),IF(D364="B",11-SUM(AM364:AP364),IF(D364="C",7-SUM(AM364:AP364))))
&lt;0,0,
IF(D364="A",13-SUM(AM364:AP364),IF(D364="B",11-SUM(AM364:AP364),IF(D364="C",7-SUM(AM364:AP364)))))
*AD364/C364,0)
*C364)
)</f>
        <v>0</v>
      </c>
      <c r="AY364" s="4">
        <f>IF(OR(AND(Tabela1[[#This Row],[GRUPO | ITEM]]="PALHETAS",MID(Tabela1[[#This Row],[ITEM]],1,5)&lt;&gt;"YN-PC"),AND(Tabela1[[#This Row],[GRUPO | ITEM]]="PALHETAS",MID(Tabela1[[#This Row],[ITEM]],1,5)&lt;&gt;"YN-PF"))=TRUE,0,
IF(
ROUNDUP(
IF(
IF(D364="A",13-SUM(AR364:AU364),IF(D364="B",11-SUM(AR364:AU364),IF(D364="C",7-SUM(AR364:AU364))))
&lt;0,0,
IF(D364="A",13-SUM(AR364:AU364),IF(D364="B",11-SUM(AR364:AU364),IF(D364="C",7-SUM(AR364:AU364)))))
*AE364/C364,0)
*C364
=0,0,
ROUNDUP(
IF(
IF(D364="A",13-SUM(AR364:AU364),IF(D364="B",11-SUM(AR364:AU364),IF(D364="C",7-SUM(AR364:AU364))))
&lt;0,0,
IF(D364="A",13-SUM(AR364:AU364),IF(D364="B",11-SUM(AR364:AU364),IF(D364="C",7-SUM(AR364:AU364)))))
*AE364/C364,0)
*C364)
)</f>
        <v>0</v>
      </c>
      <c r="AZ3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+IFERROR(BA364*C364,0),
IFERROR(AVERAGEIF(Tabela1[[#This Row],[COMPRA PADRÃO]:[COMPRA &gt;30%]],"&gt;"&amp;0,Tabela1[[#This Row],[COMPRA PADRÃO]:[COMPRA &gt;30%]]),
0))/Tabela1[[#This Row],[U/CX]],0)*Tabela1[[#This Row],[U/CX]]</f>
        <v>0</v>
      </c>
      <c r="BA364" s="19"/>
      <c r="BB364" s="19"/>
      <c r="BC364" s="5"/>
      <c r="BD364" s="41">
        <v>1.0188679245283019</v>
      </c>
      <c r="BE364" s="42">
        <v>152.83018867924528</v>
      </c>
      <c r="BF364" s="42">
        <v>67.245283018867923</v>
      </c>
      <c r="BG364" s="42">
        <v>435</v>
      </c>
      <c r="BH364" s="43">
        <v>0</v>
      </c>
      <c r="BJ364" s="32"/>
      <c r="BK364" s="32"/>
    </row>
    <row r="365" spans="1:63" s="3" customFormat="1" x14ac:dyDescent="0.2">
      <c r="A365" s="4" t="s">
        <v>199</v>
      </c>
      <c r="B365" s="4" t="s">
        <v>379</v>
      </c>
      <c r="C365" s="4">
        <v>15</v>
      </c>
      <c r="D365" s="4" t="s">
        <v>83</v>
      </c>
      <c r="E365" s="5">
        <v>15</v>
      </c>
      <c r="F365" s="4">
        <v>240</v>
      </c>
      <c r="G365" s="4"/>
      <c r="H365" s="4">
        <v>15</v>
      </c>
      <c r="I365" s="4"/>
      <c r="J365" s="4">
        <v>30</v>
      </c>
      <c r="K365" s="4"/>
      <c r="L365" s="4">
        <v>15</v>
      </c>
      <c r="M365" s="4">
        <v>15</v>
      </c>
      <c r="N365" s="4">
        <v>30</v>
      </c>
      <c r="O365" s="4"/>
      <c r="P365" s="4">
        <v>15</v>
      </c>
      <c r="Q365" s="13">
        <v>0.32</v>
      </c>
      <c r="R365" s="16">
        <v>5.12</v>
      </c>
      <c r="S365" s="16">
        <v>0</v>
      </c>
      <c r="T365" s="16">
        <v>0.32</v>
      </c>
      <c r="U365" s="16">
        <v>0</v>
      </c>
      <c r="V365" s="16">
        <v>0.64</v>
      </c>
      <c r="W365" s="16">
        <v>0</v>
      </c>
      <c r="X365" s="16">
        <v>0.32</v>
      </c>
      <c r="Y365" s="16">
        <v>0.32</v>
      </c>
      <c r="Z365" s="16">
        <v>0.64</v>
      </c>
      <c r="AA365" s="16">
        <v>0</v>
      </c>
      <c r="AB365" s="17">
        <v>0.32</v>
      </c>
      <c r="AC365" s="15">
        <v>5902.5</v>
      </c>
      <c r="AD365" s="14">
        <v>46.875</v>
      </c>
      <c r="AE365" s="14">
        <v>46.875</v>
      </c>
      <c r="AF365" s="5">
        <v>1</v>
      </c>
      <c r="AG365" s="6">
        <v>270</v>
      </c>
      <c r="AH365" s="4">
        <v>285</v>
      </c>
      <c r="AI365" s="23">
        <v>555</v>
      </c>
      <c r="AJ365" s="4">
        <v>0</v>
      </c>
      <c r="AK365" s="4">
        <v>645</v>
      </c>
      <c r="AL365" s="24">
        <v>645</v>
      </c>
      <c r="AM365" s="7">
        <v>5.76</v>
      </c>
      <c r="AN365" s="7">
        <v>6.08</v>
      </c>
      <c r="AO365" s="8">
        <v>0</v>
      </c>
      <c r="AP365" s="9">
        <v>13.76</v>
      </c>
      <c r="AQ365" s="25">
        <v>25.6</v>
      </c>
      <c r="AR365" s="18">
        <v>5.76</v>
      </c>
      <c r="AS365" s="7">
        <v>6.08</v>
      </c>
      <c r="AT365" s="8">
        <v>0</v>
      </c>
      <c r="AU365" s="9">
        <v>13.76</v>
      </c>
      <c r="AV365" s="10">
        <v>25.6</v>
      </c>
      <c r="AW365" s="22">
        <f t="shared" si="5"/>
        <v>0</v>
      </c>
      <c r="AX365" s="5">
        <f>IF(OR(AND(Tabela1[[#This Row],[GRUPO | ITEM]]="PALHETAS",MID(Tabela1[[#This Row],[ITEM]],1,5)&lt;&gt;"YN-PC"),AND(Tabela1[[#This Row],[GRUPO | ITEM]]="PALHETAS",MID(Tabela1[[#This Row],[ITEM]],1,5)&lt;&gt;"YN-PF"))=TRUE,0,
IF(
ROUNDUP(
IF(
IF(D365="A",13-SUM(AM365:AP365),IF(D365="B",11-SUM(AM365:AP365),IF(D365="C",7-SUM(AM365:AP365))))
&lt;0,0,
IF(D365="A",13-SUM(AM365:AP365),IF(D365="B",11-SUM(AM365:AP365),IF(D365="C",7-SUM(AM365:AP365)))))
*AD365/C365,0)
*C365
=0,0,
ROUNDUP(
IF(
IF(D365="A",13-SUM(AM365:AP365),IF(D365="B",11-SUM(AM365:AP365),IF(D365="C",7-SUM(AM365:AP365))))
&lt;0,0,
IF(D365="A",13-SUM(AM365:AP365),IF(D365="B",11-SUM(AM365:AP365),IF(D365="C",7-SUM(AM365:AP365)))))
*AD365/C365,0)
*C365)
)</f>
        <v>0</v>
      </c>
      <c r="AY365" s="4">
        <f>IF(OR(AND(Tabela1[[#This Row],[GRUPO | ITEM]]="PALHETAS",MID(Tabela1[[#This Row],[ITEM]],1,5)&lt;&gt;"YN-PC"),AND(Tabela1[[#This Row],[GRUPO | ITEM]]="PALHETAS",MID(Tabela1[[#This Row],[ITEM]],1,5)&lt;&gt;"YN-PF"))=TRUE,0,
IF(
ROUNDUP(
IF(
IF(D365="A",13-SUM(AR365:AU365),IF(D365="B",11-SUM(AR365:AU365),IF(D365="C",7-SUM(AR365:AU365))))
&lt;0,0,
IF(D365="A",13-SUM(AR365:AU365),IF(D365="B",11-SUM(AR365:AU365),IF(D365="C",7-SUM(AR365:AU365)))))
*AE365/C365,0)
*C365
=0,0,
ROUNDUP(
IF(
IF(D365="A",13-SUM(AR365:AU365),IF(D365="B",11-SUM(AR365:AU365),IF(D365="C",7-SUM(AR365:AU365))))
&lt;0,0,
IF(D365="A",13-SUM(AR365:AU365),IF(D365="B",11-SUM(AR365:AU365),IF(D365="C",7-SUM(AR365:AU365)))))
*AE365/C365,0)
*C365)
)</f>
        <v>0</v>
      </c>
      <c r="AZ3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+IFERROR(BA365*C365,0),
IFERROR(AVERAGEIF(Tabela1[[#This Row],[COMPRA PADRÃO]:[COMPRA &gt;30%]],"&gt;"&amp;0,Tabela1[[#This Row],[COMPRA PADRÃO]:[COMPRA &gt;30%]]),
0))/Tabela1[[#This Row],[U/CX]],0)*Tabela1[[#This Row],[U/CX]]</f>
        <v>0</v>
      </c>
      <c r="BA365" s="33"/>
      <c r="BB365" s="33"/>
      <c r="BC365" s="44"/>
      <c r="BD365" s="41">
        <v>1.4150943396226414</v>
      </c>
      <c r="BE365" s="42">
        <v>212.2641509433962</v>
      </c>
      <c r="BF365" s="42">
        <v>93.396226415094333</v>
      </c>
      <c r="BG365" s="42">
        <v>1200</v>
      </c>
      <c r="BH365" s="43">
        <v>0</v>
      </c>
      <c r="BJ365" s="32"/>
      <c r="BK365" s="32"/>
    </row>
    <row r="366" spans="1:63" s="3" customFormat="1" x14ac:dyDescent="0.2">
      <c r="A366" s="4" t="s">
        <v>199</v>
      </c>
      <c r="B366" s="4" t="s">
        <v>380</v>
      </c>
      <c r="C366" s="4">
        <v>15</v>
      </c>
      <c r="D366" s="4" t="s">
        <v>83</v>
      </c>
      <c r="E366" s="5">
        <v>15</v>
      </c>
      <c r="F366" s="4">
        <v>60</v>
      </c>
      <c r="G366" s="4">
        <v>30</v>
      </c>
      <c r="H366" s="4"/>
      <c r="I366" s="4">
        <v>75</v>
      </c>
      <c r="J366" s="4"/>
      <c r="K366" s="4">
        <v>30</v>
      </c>
      <c r="L366" s="4">
        <v>30</v>
      </c>
      <c r="M366" s="4">
        <v>45</v>
      </c>
      <c r="N366" s="4">
        <v>90</v>
      </c>
      <c r="O366" s="4"/>
      <c r="P366" s="4">
        <v>15</v>
      </c>
      <c r="Q366" s="13">
        <v>0.34615384615384615</v>
      </c>
      <c r="R366" s="16">
        <v>1.3846153846153846</v>
      </c>
      <c r="S366" s="16">
        <v>0.69230769230769229</v>
      </c>
      <c r="T366" s="16">
        <v>0</v>
      </c>
      <c r="U366" s="16">
        <v>1.7307692307692306</v>
      </c>
      <c r="V366" s="16">
        <v>0</v>
      </c>
      <c r="W366" s="16">
        <v>0.69230769230769229</v>
      </c>
      <c r="X366" s="16">
        <v>0.69230769230769229</v>
      </c>
      <c r="Y366" s="16">
        <v>1.0384615384615383</v>
      </c>
      <c r="Z366" s="16">
        <v>2.0769230769230766</v>
      </c>
      <c r="AA366" s="16">
        <v>0</v>
      </c>
      <c r="AB366" s="17">
        <v>0.34615384615384615</v>
      </c>
      <c r="AC366" s="15">
        <v>5709</v>
      </c>
      <c r="AD366" s="14">
        <v>43.333333333333336</v>
      </c>
      <c r="AE366" s="14">
        <v>43.333333333333336</v>
      </c>
      <c r="AF366" s="5">
        <v>0</v>
      </c>
      <c r="AG366" s="6">
        <v>45</v>
      </c>
      <c r="AH366" s="4">
        <v>330</v>
      </c>
      <c r="AI366" s="23">
        <v>375</v>
      </c>
      <c r="AJ366" s="4">
        <v>0</v>
      </c>
      <c r="AK366" s="4">
        <v>0</v>
      </c>
      <c r="AL366" s="24">
        <v>0</v>
      </c>
      <c r="AM366" s="7">
        <v>1.0384615384615383</v>
      </c>
      <c r="AN366" s="7">
        <v>7.615384615384615</v>
      </c>
      <c r="AO366" s="8">
        <v>0</v>
      </c>
      <c r="AP366" s="9">
        <v>0</v>
      </c>
      <c r="AQ366" s="25">
        <v>8.6538461538461533</v>
      </c>
      <c r="AR366" s="18">
        <v>1.0384615384615383</v>
      </c>
      <c r="AS366" s="7">
        <v>7.615384615384615</v>
      </c>
      <c r="AT366" s="8">
        <v>0</v>
      </c>
      <c r="AU366" s="9">
        <v>0</v>
      </c>
      <c r="AV366" s="10">
        <v>8.6538461538461533</v>
      </c>
      <c r="AW366" s="22">
        <f t="shared" si="5"/>
        <v>0</v>
      </c>
      <c r="AX366" s="5">
        <f>IF(OR(AND(Tabela1[[#This Row],[GRUPO | ITEM]]="PALHETAS",MID(Tabela1[[#This Row],[ITEM]],1,5)&lt;&gt;"YN-PC"),AND(Tabela1[[#This Row],[GRUPO | ITEM]]="PALHETAS",MID(Tabela1[[#This Row],[ITEM]],1,5)&lt;&gt;"YN-PF"))=TRUE,0,
IF(
ROUNDUP(
IF(
IF(D366="A",13-SUM(AM366:AP366),IF(D366="B",11-SUM(AM366:AP366),IF(D366="C",7-SUM(AM366:AP366))))
&lt;0,0,
IF(D366="A",13-SUM(AM366:AP366),IF(D366="B",11-SUM(AM366:AP366),IF(D366="C",7-SUM(AM366:AP366)))))
*AD366/C366,0)
*C366
=0,0,
ROUNDUP(
IF(
IF(D366="A",13-SUM(AM366:AP366),IF(D366="B",11-SUM(AM366:AP366),IF(D366="C",7-SUM(AM366:AP366))))
&lt;0,0,
IF(D366="A",13-SUM(AM366:AP366),IF(D366="B",11-SUM(AM366:AP366),IF(D366="C",7-SUM(AM366:AP366)))))
*AD366/C366,0)
*C366)
)</f>
        <v>0</v>
      </c>
      <c r="AY366" s="4">
        <f>IF(OR(AND(Tabela1[[#This Row],[GRUPO | ITEM]]="PALHETAS",MID(Tabela1[[#This Row],[ITEM]],1,5)&lt;&gt;"YN-PC"),AND(Tabela1[[#This Row],[GRUPO | ITEM]]="PALHETAS",MID(Tabela1[[#This Row],[ITEM]],1,5)&lt;&gt;"YN-PF"))=TRUE,0,
IF(
ROUNDUP(
IF(
IF(D366="A",13-SUM(AR366:AU366),IF(D366="B",11-SUM(AR366:AU366),IF(D366="C",7-SUM(AR366:AU366))))
&lt;0,0,
IF(D366="A",13-SUM(AR366:AU366),IF(D366="B",11-SUM(AR366:AU366),IF(D366="C",7-SUM(AR366:AU366)))))
*AE366/C366,0)
*C366
=0,0,
ROUNDUP(
IF(
IF(D366="A",13-SUM(AR366:AU366),IF(D366="B",11-SUM(AR366:AU366),IF(D366="C",7-SUM(AR366:AU366))))
&lt;0,0,
IF(D366="A",13-SUM(AR366:AU366),IF(D366="B",11-SUM(AR366:AU366),IF(D366="C",7-SUM(AR366:AU366)))))
*AE366/C366,0)
*C366)
)</f>
        <v>0</v>
      </c>
      <c r="AZ3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+IFERROR(BA366*C366,0),
IFERROR(AVERAGEIF(Tabela1[[#This Row],[COMPRA PADRÃO]:[COMPRA &gt;30%]],"&gt;"&amp;0,Tabela1[[#This Row],[COMPRA PADRÃO]:[COMPRA &gt;30%]]),
0))/Tabela1[[#This Row],[U/CX]],0)*Tabela1[[#This Row],[U/CX]]</f>
        <v>0</v>
      </c>
      <c r="BA366" s="19"/>
      <c r="BB366" s="19"/>
      <c r="BC366" s="5"/>
      <c r="BD366" s="41">
        <v>1.4716981132075471</v>
      </c>
      <c r="BE366" s="42">
        <v>220.75471698113205</v>
      </c>
      <c r="BF366" s="42">
        <v>97.132075471698101</v>
      </c>
      <c r="BG366" s="42">
        <v>375</v>
      </c>
      <c r="BH366" s="43">
        <v>0</v>
      </c>
      <c r="BJ366" s="32"/>
      <c r="BK366" s="32"/>
    </row>
    <row r="367" spans="1:63" s="3" customFormat="1" x14ac:dyDescent="0.2">
      <c r="A367" s="4" t="s">
        <v>199</v>
      </c>
      <c r="B367" s="4" t="s">
        <v>381</v>
      </c>
      <c r="C367" s="4">
        <v>15</v>
      </c>
      <c r="D367" s="4" t="s">
        <v>83</v>
      </c>
      <c r="E367" s="5">
        <v>45</v>
      </c>
      <c r="F367" s="4">
        <v>60</v>
      </c>
      <c r="G367" s="4">
        <v>45</v>
      </c>
      <c r="H367" s="4">
        <v>60</v>
      </c>
      <c r="I367" s="4">
        <v>120</v>
      </c>
      <c r="J367" s="4">
        <v>105</v>
      </c>
      <c r="K367" s="4">
        <v>30</v>
      </c>
      <c r="L367" s="4">
        <v>60</v>
      </c>
      <c r="M367" s="4">
        <v>45</v>
      </c>
      <c r="N367" s="4">
        <v>60</v>
      </c>
      <c r="O367" s="4">
        <v>30</v>
      </c>
      <c r="P367" s="4">
        <v>75</v>
      </c>
      <c r="Q367" s="13">
        <v>0.73469387755102045</v>
      </c>
      <c r="R367" s="16">
        <v>0.97959183673469385</v>
      </c>
      <c r="S367" s="16">
        <v>0.73469387755102045</v>
      </c>
      <c r="T367" s="16">
        <v>0.97959183673469385</v>
      </c>
      <c r="U367" s="16">
        <v>1.9591836734693877</v>
      </c>
      <c r="V367" s="16">
        <v>1.7142857142857142</v>
      </c>
      <c r="W367" s="16">
        <v>0.48979591836734693</v>
      </c>
      <c r="X367" s="16">
        <v>0.97959183673469385</v>
      </c>
      <c r="Y367" s="16">
        <v>0.73469387755102045</v>
      </c>
      <c r="Z367" s="16">
        <v>0.97959183673469385</v>
      </c>
      <c r="AA367" s="16">
        <v>0.48979591836734693</v>
      </c>
      <c r="AB367" s="17">
        <v>1.2244897959183674</v>
      </c>
      <c r="AC367" s="15">
        <v>10810.2</v>
      </c>
      <c r="AD367" s="14">
        <v>61.25</v>
      </c>
      <c r="AE367" s="14">
        <v>61.25</v>
      </c>
      <c r="AF367" s="5">
        <v>0</v>
      </c>
      <c r="AG367" s="6">
        <v>480</v>
      </c>
      <c r="AH367" s="4">
        <v>660</v>
      </c>
      <c r="AI367" s="23">
        <v>1140</v>
      </c>
      <c r="AJ367" s="4">
        <v>0</v>
      </c>
      <c r="AK367" s="4">
        <v>0</v>
      </c>
      <c r="AL367" s="24">
        <v>0</v>
      </c>
      <c r="AM367" s="7">
        <v>7.8367346938775508</v>
      </c>
      <c r="AN367" s="7">
        <v>10.775510204081632</v>
      </c>
      <c r="AO367" s="8">
        <v>0</v>
      </c>
      <c r="AP367" s="9">
        <v>0</v>
      </c>
      <c r="AQ367" s="25">
        <v>18.612244897959183</v>
      </c>
      <c r="AR367" s="18">
        <v>7.8367346938775508</v>
      </c>
      <c r="AS367" s="7">
        <v>10.775510204081632</v>
      </c>
      <c r="AT367" s="8">
        <v>0</v>
      </c>
      <c r="AU367" s="9">
        <v>0</v>
      </c>
      <c r="AV367" s="10">
        <v>18.612244897959183</v>
      </c>
      <c r="AW367" s="22">
        <f t="shared" si="5"/>
        <v>0</v>
      </c>
      <c r="AX367" s="5">
        <f>IF(OR(AND(Tabela1[[#This Row],[GRUPO | ITEM]]="PALHETAS",MID(Tabela1[[#This Row],[ITEM]],1,5)&lt;&gt;"YN-PC"),AND(Tabela1[[#This Row],[GRUPO | ITEM]]="PALHETAS",MID(Tabela1[[#This Row],[ITEM]],1,5)&lt;&gt;"YN-PF"))=TRUE,0,
IF(
ROUNDUP(
IF(
IF(D367="A",13-SUM(AM367:AP367),IF(D367="B",11-SUM(AM367:AP367),IF(D367="C",7-SUM(AM367:AP367))))
&lt;0,0,
IF(D367="A",13-SUM(AM367:AP367),IF(D367="B",11-SUM(AM367:AP367),IF(D367="C",7-SUM(AM367:AP367)))))
*AD367/C367,0)
*C367
=0,0,
ROUNDUP(
IF(
IF(D367="A",13-SUM(AM367:AP367),IF(D367="B",11-SUM(AM367:AP367),IF(D367="C",7-SUM(AM367:AP367))))
&lt;0,0,
IF(D367="A",13-SUM(AM367:AP367),IF(D367="B",11-SUM(AM367:AP367),IF(D367="C",7-SUM(AM367:AP367)))))
*AD367/C367,0)
*C367)
)</f>
        <v>0</v>
      </c>
      <c r="AY367" s="4">
        <f>IF(OR(AND(Tabela1[[#This Row],[GRUPO | ITEM]]="PALHETAS",MID(Tabela1[[#This Row],[ITEM]],1,5)&lt;&gt;"YN-PC"),AND(Tabela1[[#This Row],[GRUPO | ITEM]]="PALHETAS",MID(Tabela1[[#This Row],[ITEM]],1,5)&lt;&gt;"YN-PF"))=TRUE,0,
IF(
ROUNDUP(
IF(
IF(D367="A",13-SUM(AR367:AU367),IF(D367="B",11-SUM(AR367:AU367),IF(D367="C",7-SUM(AR367:AU367))))
&lt;0,0,
IF(D367="A",13-SUM(AR367:AU367),IF(D367="B",11-SUM(AR367:AU367),IF(D367="C",7-SUM(AR367:AU367)))))
*AE367/C367,0)
*C367
=0,0,
ROUNDUP(
IF(
IF(D367="A",13-SUM(AR367:AU367),IF(D367="B",11-SUM(AR367:AU367),IF(D367="C",7-SUM(AR367:AU367))))
&lt;0,0,
IF(D367="A",13-SUM(AR367:AU367),IF(D367="B",11-SUM(AR367:AU367),IF(D367="C",7-SUM(AR367:AU367)))))
*AE367/C367,0)
*C367)
)</f>
        <v>0</v>
      </c>
      <c r="AZ3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+IFERROR(BA367*C367,0),
IFERROR(AVERAGEIF(Tabela1[[#This Row],[COMPRA PADRÃO]:[COMPRA &gt;30%]],"&gt;"&amp;0,Tabela1[[#This Row],[COMPRA PADRÃO]:[COMPRA &gt;30%]]),
0))/Tabela1[[#This Row],[U/CX]],0)*Tabela1[[#This Row],[U/CX]]</f>
        <v>0</v>
      </c>
      <c r="BA367" s="33"/>
      <c r="BB367" s="33"/>
      <c r="BC367" s="5"/>
      <c r="BD367" s="41">
        <v>2.7735849056603774</v>
      </c>
      <c r="BE367" s="42">
        <v>416.03773584905662</v>
      </c>
      <c r="BF367" s="42">
        <v>183.0566037735849</v>
      </c>
      <c r="BG367" s="42">
        <v>1140</v>
      </c>
      <c r="BH367" s="43">
        <v>0</v>
      </c>
      <c r="BJ367" s="32"/>
      <c r="BK367" s="32"/>
    </row>
    <row r="368" spans="1:63" s="3" customFormat="1" x14ac:dyDescent="0.2">
      <c r="A368" s="4" t="s">
        <v>199</v>
      </c>
      <c r="B368" s="4" t="s">
        <v>283</v>
      </c>
      <c r="C368" s="4">
        <v>15</v>
      </c>
      <c r="D368" s="4" t="s">
        <v>83</v>
      </c>
      <c r="E368" s="5">
        <v>90</v>
      </c>
      <c r="F368" s="4">
        <v>315</v>
      </c>
      <c r="G368" s="4">
        <v>60</v>
      </c>
      <c r="H368" s="4">
        <v>61</v>
      </c>
      <c r="I368" s="4">
        <v>60</v>
      </c>
      <c r="J368" s="4">
        <v>90</v>
      </c>
      <c r="K368" s="4">
        <v>15</v>
      </c>
      <c r="L368" s="4">
        <v>150</v>
      </c>
      <c r="M368" s="4">
        <v>90</v>
      </c>
      <c r="N368" s="4">
        <v>195</v>
      </c>
      <c r="O368" s="4">
        <v>45</v>
      </c>
      <c r="P368" s="4">
        <v>105</v>
      </c>
      <c r="Q368" s="13">
        <v>0.8463949843260189</v>
      </c>
      <c r="R368" s="16">
        <v>2.9623824451410661</v>
      </c>
      <c r="S368" s="16">
        <v>0.5642633228840126</v>
      </c>
      <c r="T368" s="16">
        <v>0.57366771159874608</v>
      </c>
      <c r="U368" s="16">
        <v>0.5642633228840126</v>
      </c>
      <c r="V368" s="16">
        <v>0.8463949843260189</v>
      </c>
      <c r="W368" s="16">
        <v>0.14106583072100315</v>
      </c>
      <c r="X368" s="16">
        <v>1.4106583072100314</v>
      </c>
      <c r="Y368" s="16">
        <v>0.8463949843260189</v>
      </c>
      <c r="Z368" s="16">
        <v>1.8338557993730409</v>
      </c>
      <c r="AA368" s="16">
        <v>0.42319749216300945</v>
      </c>
      <c r="AB368" s="17">
        <v>0.98746081504702199</v>
      </c>
      <c r="AC368" s="15">
        <v>18850.599999999999</v>
      </c>
      <c r="AD368" s="14">
        <v>106.33333333333333</v>
      </c>
      <c r="AE368" s="14">
        <v>114.63636363636364</v>
      </c>
      <c r="AF368" s="5">
        <v>0</v>
      </c>
      <c r="AG368" s="6">
        <v>179</v>
      </c>
      <c r="AH368" s="4">
        <v>360</v>
      </c>
      <c r="AI368" s="23">
        <v>539</v>
      </c>
      <c r="AJ368" s="4">
        <v>225</v>
      </c>
      <c r="AK368" s="4">
        <v>570</v>
      </c>
      <c r="AL368" s="24">
        <v>795</v>
      </c>
      <c r="AM368" s="7">
        <v>1.6833855799373041</v>
      </c>
      <c r="AN368" s="7">
        <v>3.3855799373040756</v>
      </c>
      <c r="AO368" s="8">
        <v>2.1159874608150471</v>
      </c>
      <c r="AP368" s="9">
        <v>5.3605015673981198</v>
      </c>
      <c r="AQ368" s="25">
        <v>12.545454545454547</v>
      </c>
      <c r="AR368" s="18">
        <v>1.5614591593973037</v>
      </c>
      <c r="AS368" s="7">
        <v>3.1403647898493259</v>
      </c>
      <c r="AT368" s="8">
        <v>1.9627279936558286</v>
      </c>
      <c r="AU368" s="9">
        <v>4.9722442505947662</v>
      </c>
      <c r="AV368" s="10">
        <v>11.636796193497226</v>
      </c>
      <c r="AW368" s="22">
        <f t="shared" si="5"/>
        <v>0</v>
      </c>
      <c r="AX368" s="5">
        <f>IF(OR(AND(Tabela1[[#This Row],[GRUPO | ITEM]]="PALHETAS",MID(Tabela1[[#This Row],[ITEM]],1,5)&lt;&gt;"YN-PC"),AND(Tabela1[[#This Row],[GRUPO | ITEM]]="PALHETAS",MID(Tabela1[[#This Row],[ITEM]],1,5)&lt;&gt;"YN-PF"))=TRUE,0,
IF(
ROUNDUP(
IF(
IF(D368="A",13-SUM(AM368:AP368),IF(D368="B",11-SUM(AM368:AP368),IF(D368="C",7-SUM(AM368:AP368))))
&lt;0,0,
IF(D368="A",13-SUM(AM368:AP368),IF(D368="B",11-SUM(AM368:AP368),IF(D368="C",7-SUM(AM368:AP368)))))
*AD368/C368,0)
*C368
=0,0,
ROUNDUP(
IF(
IF(D368="A",13-SUM(AM368:AP368),IF(D368="B",11-SUM(AM368:AP368),IF(D368="C",7-SUM(AM368:AP368))))
&lt;0,0,
IF(D368="A",13-SUM(AM368:AP368),IF(D368="B",11-SUM(AM368:AP368),IF(D368="C",7-SUM(AM368:AP368)))))
*AD368/C368,0)
*C368)
)</f>
        <v>0</v>
      </c>
      <c r="AY368" s="4">
        <f>IF(OR(AND(Tabela1[[#This Row],[GRUPO | ITEM]]="PALHETAS",MID(Tabela1[[#This Row],[ITEM]],1,5)&lt;&gt;"YN-PC"),AND(Tabela1[[#This Row],[GRUPO | ITEM]]="PALHETAS",MID(Tabela1[[#This Row],[ITEM]],1,5)&lt;&gt;"YN-PF"))=TRUE,0,
IF(
ROUNDUP(
IF(
IF(D368="A",13-SUM(AR368:AU368),IF(D368="B",11-SUM(AR368:AU368),IF(D368="C",7-SUM(AR368:AU368))))
&lt;0,0,
IF(D368="A",13-SUM(AR368:AU368),IF(D368="B",11-SUM(AR368:AU368),IF(D368="C",7-SUM(AR368:AU368)))))
*AE368/C368,0)
*C368
=0,0,
ROUNDUP(
IF(
IF(D368="A",13-SUM(AR368:AU368),IF(D368="B",11-SUM(AR368:AU368),IF(D368="C",7-SUM(AR368:AU368))))
&lt;0,0,
IF(D368="A",13-SUM(AR368:AU368),IF(D368="B",11-SUM(AR368:AU368),IF(D368="C",7-SUM(AR368:AU368)))))
*AE368/C368,0)
*C368)
)</f>
        <v>0</v>
      </c>
      <c r="AZ3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+IFERROR(BA368*C368,0),
IFERROR(AVERAGEIF(Tabela1[[#This Row],[COMPRA PADRÃO]:[COMPRA &gt;30%]],"&gt;"&amp;0,Tabela1[[#This Row],[COMPRA PADRÃO]:[COMPRA &gt;30%]]),
0))/Tabela1[[#This Row],[U/CX]],0)*Tabela1[[#This Row],[U/CX]]</f>
        <v>0</v>
      </c>
      <c r="BA368" s="19"/>
      <c r="BB368" s="19"/>
      <c r="BC368" s="5"/>
      <c r="BD368" s="41">
        <v>4.8150943396226413</v>
      </c>
      <c r="BE368" s="42">
        <v>722.2641509433962</v>
      </c>
      <c r="BF368" s="42">
        <v>317.79622641509434</v>
      </c>
      <c r="BG368" s="42">
        <v>1334</v>
      </c>
      <c r="BH368" s="43">
        <v>0</v>
      </c>
      <c r="BJ368" s="32"/>
      <c r="BK368" s="32"/>
    </row>
    <row r="369" spans="1:63" s="3" customFormat="1" x14ac:dyDescent="0.2">
      <c r="A369" s="4" t="s">
        <v>199</v>
      </c>
      <c r="B369" s="4" t="s">
        <v>382</v>
      </c>
      <c r="C369" s="4">
        <v>15</v>
      </c>
      <c r="D369" s="4" t="s">
        <v>83</v>
      </c>
      <c r="E369" s="5">
        <v>60</v>
      </c>
      <c r="F369" s="4">
        <v>90</v>
      </c>
      <c r="G369" s="4">
        <v>150</v>
      </c>
      <c r="H369" s="4">
        <v>30</v>
      </c>
      <c r="I369" s="4">
        <v>30</v>
      </c>
      <c r="J369" s="4">
        <v>60</v>
      </c>
      <c r="K369" s="4"/>
      <c r="L369" s="4">
        <v>60</v>
      </c>
      <c r="M369" s="4">
        <v>165</v>
      </c>
      <c r="N369" s="4">
        <v>45</v>
      </c>
      <c r="O369" s="4">
        <v>60</v>
      </c>
      <c r="P369" s="4">
        <v>60</v>
      </c>
      <c r="Q369" s="13">
        <v>0.81481481481481477</v>
      </c>
      <c r="R369" s="16">
        <v>1.2222222222222221</v>
      </c>
      <c r="S369" s="16">
        <v>2.0370370370370368</v>
      </c>
      <c r="T369" s="16">
        <v>0.40740740740740738</v>
      </c>
      <c r="U369" s="16">
        <v>0.40740740740740738</v>
      </c>
      <c r="V369" s="16">
        <v>0.81481481481481477</v>
      </c>
      <c r="W369" s="16">
        <v>0</v>
      </c>
      <c r="X369" s="16">
        <v>0.81481481481481477</v>
      </c>
      <c r="Y369" s="16">
        <v>2.2407407407407405</v>
      </c>
      <c r="Z369" s="16">
        <v>0.61111111111111105</v>
      </c>
      <c r="AA369" s="16">
        <v>0.81481481481481477</v>
      </c>
      <c r="AB369" s="17">
        <v>0.81481481481481477</v>
      </c>
      <c r="AC369" s="15">
        <v>12033.15</v>
      </c>
      <c r="AD369" s="14">
        <v>73.63636363636364</v>
      </c>
      <c r="AE369" s="14">
        <v>73.63636363636364</v>
      </c>
      <c r="AF369" s="5">
        <v>0</v>
      </c>
      <c r="AG369" s="6">
        <v>135</v>
      </c>
      <c r="AH369" s="4">
        <v>990</v>
      </c>
      <c r="AI369" s="23">
        <v>1125</v>
      </c>
      <c r="AJ369" s="4">
        <v>0</v>
      </c>
      <c r="AK369" s="4">
        <v>0</v>
      </c>
      <c r="AL369" s="24">
        <v>0</v>
      </c>
      <c r="AM369" s="7">
        <v>1.8333333333333333</v>
      </c>
      <c r="AN369" s="7">
        <v>13.444444444444443</v>
      </c>
      <c r="AO369" s="8">
        <v>0</v>
      </c>
      <c r="AP369" s="9">
        <v>0</v>
      </c>
      <c r="AQ369" s="25">
        <v>15.277777777777777</v>
      </c>
      <c r="AR369" s="18">
        <v>1.8333333333333333</v>
      </c>
      <c r="AS369" s="7">
        <v>13.444444444444443</v>
      </c>
      <c r="AT369" s="8">
        <v>0</v>
      </c>
      <c r="AU369" s="9">
        <v>0</v>
      </c>
      <c r="AV369" s="10">
        <v>15.277777777777777</v>
      </c>
      <c r="AW369" s="22">
        <f t="shared" si="5"/>
        <v>0</v>
      </c>
      <c r="AX369" s="5">
        <f>IF(OR(AND(Tabela1[[#This Row],[GRUPO | ITEM]]="PALHETAS",MID(Tabela1[[#This Row],[ITEM]],1,5)&lt;&gt;"YN-PC"),AND(Tabela1[[#This Row],[GRUPO | ITEM]]="PALHETAS",MID(Tabela1[[#This Row],[ITEM]],1,5)&lt;&gt;"YN-PF"))=TRUE,0,
IF(
ROUNDUP(
IF(
IF(D369="A",13-SUM(AM369:AP369),IF(D369="B",11-SUM(AM369:AP369),IF(D369="C",7-SUM(AM369:AP369))))
&lt;0,0,
IF(D369="A",13-SUM(AM369:AP369),IF(D369="B",11-SUM(AM369:AP369),IF(D369="C",7-SUM(AM369:AP369)))))
*AD369/C369,0)
*C369
=0,0,
ROUNDUP(
IF(
IF(D369="A",13-SUM(AM369:AP369),IF(D369="B",11-SUM(AM369:AP369),IF(D369="C",7-SUM(AM369:AP369))))
&lt;0,0,
IF(D369="A",13-SUM(AM369:AP369),IF(D369="B",11-SUM(AM369:AP369),IF(D369="C",7-SUM(AM369:AP369)))))
*AD369/C369,0)
*C369)
)</f>
        <v>0</v>
      </c>
      <c r="AY369" s="4">
        <f>IF(OR(AND(Tabela1[[#This Row],[GRUPO | ITEM]]="PALHETAS",MID(Tabela1[[#This Row],[ITEM]],1,5)&lt;&gt;"YN-PC"),AND(Tabela1[[#This Row],[GRUPO | ITEM]]="PALHETAS",MID(Tabela1[[#This Row],[ITEM]],1,5)&lt;&gt;"YN-PF"))=TRUE,0,
IF(
ROUNDUP(
IF(
IF(D369="A",13-SUM(AR369:AU369),IF(D369="B",11-SUM(AR369:AU369),IF(D369="C",7-SUM(AR369:AU369))))
&lt;0,0,
IF(D369="A",13-SUM(AR369:AU369),IF(D369="B",11-SUM(AR369:AU369),IF(D369="C",7-SUM(AR369:AU369)))))
*AE369/C369,0)
*C369
=0,0,
ROUNDUP(
IF(
IF(D369="A",13-SUM(AR369:AU369),IF(D369="B",11-SUM(AR369:AU369),IF(D369="C",7-SUM(AR369:AU369))))
&lt;0,0,
IF(D369="A",13-SUM(AR369:AU369),IF(D369="B",11-SUM(AR369:AU369),IF(D369="C",7-SUM(AR369:AU369)))))
*AE369/C369,0)
*C369)
)</f>
        <v>0</v>
      </c>
      <c r="AZ3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+IFERROR(BA369*C369,0),
IFERROR(AVERAGEIF(Tabela1[[#This Row],[COMPRA PADRÃO]:[COMPRA &gt;30%]],"&gt;"&amp;0,Tabela1[[#This Row],[COMPRA PADRÃO]:[COMPRA &gt;30%]]),
0))/Tabela1[[#This Row],[U/CX]],0)*Tabela1[[#This Row],[U/CX]]</f>
        <v>0</v>
      </c>
      <c r="BA369" s="19"/>
      <c r="BB369" s="19"/>
      <c r="BC369" s="5"/>
      <c r="BD369" s="41">
        <v>3.0566037735849059</v>
      </c>
      <c r="BE369" s="42">
        <v>458.4905660377359</v>
      </c>
      <c r="BF369" s="42">
        <v>201.7358490566038</v>
      </c>
      <c r="BG369" s="42">
        <v>1125</v>
      </c>
      <c r="BH369" s="43">
        <v>0</v>
      </c>
      <c r="BJ369" s="32"/>
      <c r="BK369" s="32"/>
    </row>
    <row r="370" spans="1:63" s="3" customFormat="1" x14ac:dyDescent="0.2">
      <c r="A370" s="4" t="s">
        <v>199</v>
      </c>
      <c r="B370" s="4" t="s">
        <v>383</v>
      </c>
      <c r="C370" s="4">
        <v>15</v>
      </c>
      <c r="D370" s="4" t="s">
        <v>83</v>
      </c>
      <c r="E370" s="5">
        <v>75</v>
      </c>
      <c r="F370" s="4">
        <v>480</v>
      </c>
      <c r="G370" s="4">
        <v>90</v>
      </c>
      <c r="H370" s="4">
        <v>390</v>
      </c>
      <c r="I370" s="4">
        <v>105</v>
      </c>
      <c r="J370" s="4">
        <v>30</v>
      </c>
      <c r="K370" s="4">
        <v>30</v>
      </c>
      <c r="L370" s="4">
        <v>240</v>
      </c>
      <c r="M370" s="4">
        <v>30</v>
      </c>
      <c r="N370" s="4">
        <v>15</v>
      </c>
      <c r="O370" s="4">
        <v>45</v>
      </c>
      <c r="P370" s="4">
        <v>45</v>
      </c>
      <c r="Q370" s="13">
        <v>0.5714285714285714</v>
      </c>
      <c r="R370" s="16">
        <v>3.657142857142857</v>
      </c>
      <c r="S370" s="16">
        <v>0.68571428571428572</v>
      </c>
      <c r="T370" s="16">
        <v>2.9714285714285715</v>
      </c>
      <c r="U370" s="16">
        <v>0.8</v>
      </c>
      <c r="V370" s="16">
        <v>0.22857142857142856</v>
      </c>
      <c r="W370" s="16">
        <v>0.22857142857142856</v>
      </c>
      <c r="X370" s="16">
        <v>1.8285714285714285</v>
      </c>
      <c r="Y370" s="16">
        <v>0.22857142857142856</v>
      </c>
      <c r="Z370" s="16">
        <v>0.11428571428571428</v>
      </c>
      <c r="AA370" s="16">
        <v>0.34285714285714286</v>
      </c>
      <c r="AB370" s="17">
        <v>0.34285714285714286</v>
      </c>
      <c r="AC370" s="15">
        <v>26021.4</v>
      </c>
      <c r="AD370" s="14">
        <v>131.25</v>
      </c>
      <c r="AE370" s="14">
        <v>183.75</v>
      </c>
      <c r="AF370" s="5">
        <v>0</v>
      </c>
      <c r="AG370" s="6">
        <v>420</v>
      </c>
      <c r="AH370" s="4">
        <v>1215</v>
      </c>
      <c r="AI370" s="23">
        <v>1635</v>
      </c>
      <c r="AJ370" s="4">
        <v>390</v>
      </c>
      <c r="AK370" s="4">
        <v>1050</v>
      </c>
      <c r="AL370" s="24">
        <v>1440</v>
      </c>
      <c r="AM370" s="7">
        <v>3.2</v>
      </c>
      <c r="AN370" s="7">
        <v>9.257142857142858</v>
      </c>
      <c r="AO370" s="8">
        <v>2.9714285714285715</v>
      </c>
      <c r="AP370" s="9">
        <v>8</v>
      </c>
      <c r="AQ370" s="25">
        <v>23.428571428571431</v>
      </c>
      <c r="AR370" s="18">
        <v>2.2857142857142856</v>
      </c>
      <c r="AS370" s="7">
        <v>6.6122448979591839</v>
      </c>
      <c r="AT370" s="8">
        <v>2.1224489795918369</v>
      </c>
      <c r="AU370" s="9">
        <v>5.7142857142857144</v>
      </c>
      <c r="AV370" s="10">
        <v>16.73469387755102</v>
      </c>
      <c r="AW370" s="22">
        <f t="shared" si="5"/>
        <v>0</v>
      </c>
      <c r="AX370" s="5">
        <f>IF(OR(AND(Tabela1[[#This Row],[GRUPO | ITEM]]="PALHETAS",MID(Tabela1[[#This Row],[ITEM]],1,5)&lt;&gt;"YN-PC"),AND(Tabela1[[#This Row],[GRUPO | ITEM]]="PALHETAS",MID(Tabela1[[#This Row],[ITEM]],1,5)&lt;&gt;"YN-PF"))=TRUE,0,
IF(
ROUNDUP(
IF(
IF(D370="A",13-SUM(AM370:AP370),IF(D370="B",11-SUM(AM370:AP370),IF(D370="C",7-SUM(AM370:AP370))))
&lt;0,0,
IF(D370="A",13-SUM(AM370:AP370),IF(D370="B",11-SUM(AM370:AP370),IF(D370="C",7-SUM(AM370:AP370)))))
*AD370/C370,0)
*C370
=0,0,
ROUNDUP(
IF(
IF(D370="A",13-SUM(AM370:AP370),IF(D370="B",11-SUM(AM370:AP370),IF(D370="C",7-SUM(AM370:AP370))))
&lt;0,0,
IF(D370="A",13-SUM(AM370:AP370),IF(D370="B",11-SUM(AM370:AP370),IF(D370="C",7-SUM(AM370:AP370)))))
*AD370/C370,0)
*C370)
)</f>
        <v>0</v>
      </c>
      <c r="AY370" s="4">
        <f>IF(OR(AND(Tabela1[[#This Row],[GRUPO | ITEM]]="PALHETAS",MID(Tabela1[[#This Row],[ITEM]],1,5)&lt;&gt;"YN-PC"),AND(Tabela1[[#This Row],[GRUPO | ITEM]]="PALHETAS",MID(Tabela1[[#This Row],[ITEM]],1,5)&lt;&gt;"YN-PF"))=TRUE,0,
IF(
ROUNDUP(
IF(
IF(D370="A",13-SUM(AR370:AU370),IF(D370="B",11-SUM(AR370:AU370),IF(D370="C",7-SUM(AR370:AU370))))
&lt;0,0,
IF(D370="A",13-SUM(AR370:AU370),IF(D370="B",11-SUM(AR370:AU370),IF(D370="C",7-SUM(AR370:AU370)))))
*AE370/C370,0)
*C370
=0,0,
ROUNDUP(
IF(
IF(D370="A",13-SUM(AR370:AU370),IF(D370="B",11-SUM(AR370:AU370),IF(D370="C",7-SUM(AR370:AU370))))
&lt;0,0,
IF(D370="A",13-SUM(AR370:AU370),IF(D370="B",11-SUM(AR370:AU370),IF(D370="C",7-SUM(AR370:AU370)))))
*AE370/C370,0)
*C370)
)</f>
        <v>0</v>
      </c>
      <c r="AZ3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+IFERROR(BA370*C370,0),
IFERROR(AVERAGEIF(Tabela1[[#This Row],[COMPRA PADRÃO]:[COMPRA &gt;30%]],"&gt;"&amp;0,Tabela1[[#This Row],[COMPRA PADRÃO]:[COMPRA &gt;30%]]),
0))/Tabela1[[#This Row],[U/CX]],0)*Tabela1[[#This Row],[U/CX]]</f>
        <v>0</v>
      </c>
      <c r="BA370" s="19"/>
      <c r="BB370" s="19"/>
      <c r="BC370" s="5"/>
      <c r="BD370" s="41">
        <v>5.9433962264150946</v>
      </c>
      <c r="BE370" s="42">
        <v>891.50943396226421</v>
      </c>
      <c r="BF370" s="42">
        <v>392.26415094339626</v>
      </c>
      <c r="BG370" s="42">
        <v>3075</v>
      </c>
      <c r="BH370" s="43">
        <v>0</v>
      </c>
      <c r="BJ370" s="32"/>
      <c r="BK370" s="32"/>
    </row>
    <row r="371" spans="1:63" s="3" customFormat="1" x14ac:dyDescent="0.2">
      <c r="A371" s="4" t="s">
        <v>199</v>
      </c>
      <c r="B371" s="4" t="s">
        <v>384</v>
      </c>
      <c r="C371" s="4">
        <v>15</v>
      </c>
      <c r="D371" s="4" t="s">
        <v>17</v>
      </c>
      <c r="E371" s="5">
        <v>285</v>
      </c>
      <c r="F371" s="4">
        <v>540</v>
      </c>
      <c r="G371" s="4">
        <v>375</v>
      </c>
      <c r="H371" s="4">
        <v>150</v>
      </c>
      <c r="I371" s="4">
        <v>480</v>
      </c>
      <c r="J371" s="4">
        <v>285</v>
      </c>
      <c r="K371" s="4">
        <v>105</v>
      </c>
      <c r="L371" s="4">
        <v>285</v>
      </c>
      <c r="M371" s="4">
        <v>165</v>
      </c>
      <c r="N371" s="4">
        <v>255</v>
      </c>
      <c r="O371" s="4">
        <v>240</v>
      </c>
      <c r="P371" s="4">
        <v>150</v>
      </c>
      <c r="Q371" s="13">
        <v>1.0316742081447965</v>
      </c>
      <c r="R371" s="16">
        <v>1.9547511312217194</v>
      </c>
      <c r="S371" s="16">
        <v>1.3574660633484164</v>
      </c>
      <c r="T371" s="16">
        <v>0.54298642533936647</v>
      </c>
      <c r="U371" s="16">
        <v>1.7375565610859729</v>
      </c>
      <c r="V371" s="16">
        <v>1.0316742081447965</v>
      </c>
      <c r="W371" s="16">
        <v>0.38009049773755654</v>
      </c>
      <c r="X371" s="16">
        <v>1.0316742081447965</v>
      </c>
      <c r="Y371" s="16">
        <v>0.59728506787330315</v>
      </c>
      <c r="Z371" s="16">
        <v>0.92307692307692313</v>
      </c>
      <c r="AA371" s="16">
        <v>0.86877828054298645</v>
      </c>
      <c r="AB371" s="17">
        <v>0.54298642533936647</v>
      </c>
      <c r="AC371" s="15">
        <v>48625.2</v>
      </c>
      <c r="AD371" s="14">
        <v>276.25</v>
      </c>
      <c r="AE371" s="14">
        <v>276.25</v>
      </c>
      <c r="AF371" s="5">
        <v>15</v>
      </c>
      <c r="AG371" s="6">
        <v>2130</v>
      </c>
      <c r="AH371" s="4">
        <v>1065</v>
      </c>
      <c r="AI371" s="23">
        <v>3195</v>
      </c>
      <c r="AJ371" s="4">
        <v>420</v>
      </c>
      <c r="AK371" s="4">
        <v>0</v>
      </c>
      <c r="AL371" s="24">
        <v>420</v>
      </c>
      <c r="AM371" s="7">
        <v>7.7104072398190047</v>
      </c>
      <c r="AN371" s="7">
        <v>3.8552036199095023</v>
      </c>
      <c r="AO371" s="8">
        <v>1.5203619909502262</v>
      </c>
      <c r="AP371" s="9">
        <v>0</v>
      </c>
      <c r="AQ371" s="25">
        <v>13.085972850678733</v>
      </c>
      <c r="AR371" s="18">
        <v>7.7104072398190047</v>
      </c>
      <c r="AS371" s="7">
        <v>3.8552036199095023</v>
      </c>
      <c r="AT371" s="8">
        <v>1.5203619909502262</v>
      </c>
      <c r="AU371" s="9">
        <v>0</v>
      </c>
      <c r="AV371" s="10">
        <v>13.085972850678733</v>
      </c>
      <c r="AW371" s="22">
        <f t="shared" si="5"/>
        <v>0</v>
      </c>
      <c r="AX371" s="5">
        <f>IF(OR(AND(Tabela1[[#This Row],[GRUPO | ITEM]]="PALHETAS",MID(Tabela1[[#This Row],[ITEM]],1,5)&lt;&gt;"YN-PC"),AND(Tabela1[[#This Row],[GRUPO | ITEM]]="PALHETAS",MID(Tabela1[[#This Row],[ITEM]],1,5)&lt;&gt;"YN-PF"))=TRUE,0,
IF(
ROUNDUP(
IF(
IF(D371="A",13-SUM(AM371:AP371),IF(D371="B",11-SUM(AM371:AP371),IF(D371="C",7-SUM(AM371:AP371))))
&lt;0,0,
IF(D371="A",13-SUM(AM371:AP371),IF(D371="B",11-SUM(AM371:AP371),IF(D371="C",7-SUM(AM371:AP371)))))
*AD371/C371,0)
*C371
=0,0,
ROUNDUP(
IF(
IF(D371="A",13-SUM(AM371:AP371),IF(D371="B",11-SUM(AM371:AP371),IF(D371="C",7-SUM(AM371:AP371))))
&lt;0,0,
IF(D371="A",13-SUM(AM371:AP371),IF(D371="B",11-SUM(AM371:AP371),IF(D371="C",7-SUM(AM371:AP371)))))
*AD371/C371,0)
*C371)
)</f>
        <v>0</v>
      </c>
      <c r="AY371" s="4">
        <f>IF(OR(AND(Tabela1[[#This Row],[GRUPO | ITEM]]="PALHETAS",MID(Tabela1[[#This Row],[ITEM]],1,5)&lt;&gt;"YN-PC"),AND(Tabela1[[#This Row],[GRUPO | ITEM]]="PALHETAS",MID(Tabela1[[#This Row],[ITEM]],1,5)&lt;&gt;"YN-PF"))=TRUE,0,
IF(
ROUNDUP(
IF(
IF(D371="A",13-SUM(AR371:AU371),IF(D371="B",11-SUM(AR371:AU371),IF(D371="C",7-SUM(AR371:AU371))))
&lt;0,0,
IF(D371="A",13-SUM(AR371:AU371),IF(D371="B",11-SUM(AR371:AU371),IF(D371="C",7-SUM(AR371:AU371)))))
*AE371/C371,0)
*C371
=0,0,
ROUNDUP(
IF(
IF(D371="A",13-SUM(AR371:AU371),IF(D371="B",11-SUM(AR371:AU371),IF(D371="C",7-SUM(AR371:AU371))))
&lt;0,0,
IF(D371="A",13-SUM(AR371:AU371),IF(D371="B",11-SUM(AR371:AU371),IF(D371="C",7-SUM(AR371:AU371)))))
*AE371/C371,0)
*C371)
)</f>
        <v>0</v>
      </c>
      <c r="AZ3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+IFERROR(BA371*C371,0),
IFERROR(AVERAGEIF(Tabela1[[#This Row],[COMPRA PADRÃO]:[COMPRA &gt;30%]],"&gt;"&amp;0,Tabela1[[#This Row],[COMPRA PADRÃO]:[COMPRA &gt;30%]]),
0))/Tabela1[[#This Row],[U/CX]],0)*Tabela1[[#This Row],[U/CX]]</f>
        <v>0</v>
      </c>
      <c r="BA371" s="33"/>
      <c r="BB371" s="33"/>
      <c r="BC371" s="44"/>
      <c r="BD371" s="41">
        <v>12.509433962264151</v>
      </c>
      <c r="BE371" s="42">
        <v>1876.4150943396226</v>
      </c>
      <c r="BF371" s="42">
        <v>2476.867924528302</v>
      </c>
      <c r="BG371" s="42">
        <v>3615</v>
      </c>
      <c r="BH371" s="43">
        <v>735</v>
      </c>
      <c r="BJ371" s="32"/>
      <c r="BK371" s="32"/>
    </row>
    <row r="372" spans="1:63" s="3" customFormat="1" x14ac:dyDescent="0.2">
      <c r="A372" s="4" t="s">
        <v>199</v>
      </c>
      <c r="B372" s="4" t="s">
        <v>385</v>
      </c>
      <c r="C372" s="4">
        <v>15</v>
      </c>
      <c r="D372" s="4" t="s">
        <v>83</v>
      </c>
      <c r="E372" s="5">
        <v>75</v>
      </c>
      <c r="F372" s="4">
        <v>120</v>
      </c>
      <c r="G372" s="4">
        <v>150</v>
      </c>
      <c r="H372" s="4">
        <v>75</v>
      </c>
      <c r="I372" s="4">
        <v>165</v>
      </c>
      <c r="J372" s="4">
        <v>75</v>
      </c>
      <c r="K372" s="4">
        <v>30</v>
      </c>
      <c r="L372" s="4">
        <v>75</v>
      </c>
      <c r="M372" s="4">
        <v>45</v>
      </c>
      <c r="N372" s="4">
        <v>90</v>
      </c>
      <c r="O372" s="4">
        <v>120</v>
      </c>
      <c r="P372" s="4">
        <v>135</v>
      </c>
      <c r="Q372" s="13">
        <v>0.77922077922077926</v>
      </c>
      <c r="R372" s="16">
        <v>1.2467532467532467</v>
      </c>
      <c r="S372" s="16">
        <v>1.5584415584415585</v>
      </c>
      <c r="T372" s="16">
        <v>0.77922077922077926</v>
      </c>
      <c r="U372" s="16">
        <v>1.7142857142857142</v>
      </c>
      <c r="V372" s="16">
        <v>0.77922077922077926</v>
      </c>
      <c r="W372" s="16">
        <v>0.31168831168831168</v>
      </c>
      <c r="X372" s="16">
        <v>0.77922077922077926</v>
      </c>
      <c r="Y372" s="16">
        <v>0.46753246753246752</v>
      </c>
      <c r="Z372" s="16">
        <v>0.93506493506493504</v>
      </c>
      <c r="AA372" s="16">
        <v>1.2467532467532467</v>
      </c>
      <c r="AB372" s="17">
        <v>1.4025974025974026</v>
      </c>
      <c r="AC372" s="15">
        <v>16983.150000000001</v>
      </c>
      <c r="AD372" s="14">
        <v>96.25</v>
      </c>
      <c r="AE372" s="14">
        <v>96.25</v>
      </c>
      <c r="AF372" s="5">
        <v>0</v>
      </c>
      <c r="AG372" s="6">
        <v>135</v>
      </c>
      <c r="AH372" s="4">
        <v>345</v>
      </c>
      <c r="AI372" s="23">
        <v>480</v>
      </c>
      <c r="AJ372" s="4">
        <v>75</v>
      </c>
      <c r="AK372" s="4">
        <v>465</v>
      </c>
      <c r="AL372" s="24">
        <v>540</v>
      </c>
      <c r="AM372" s="7">
        <v>1.4025974025974026</v>
      </c>
      <c r="AN372" s="7">
        <v>3.5844155844155843</v>
      </c>
      <c r="AO372" s="8">
        <v>0.77922077922077926</v>
      </c>
      <c r="AP372" s="9">
        <v>4.8311688311688314</v>
      </c>
      <c r="AQ372" s="25">
        <v>10.597402597402597</v>
      </c>
      <c r="AR372" s="18">
        <v>1.4025974025974026</v>
      </c>
      <c r="AS372" s="7">
        <v>3.5844155844155843</v>
      </c>
      <c r="AT372" s="8">
        <v>0.77922077922077926</v>
      </c>
      <c r="AU372" s="9">
        <v>4.8311688311688314</v>
      </c>
      <c r="AV372" s="10">
        <v>10.597402597402597</v>
      </c>
      <c r="AW372" s="22">
        <f t="shared" si="5"/>
        <v>0</v>
      </c>
      <c r="AX372" s="5">
        <f>IF(OR(AND(Tabela1[[#This Row],[GRUPO | ITEM]]="PALHETAS",MID(Tabela1[[#This Row],[ITEM]],1,5)&lt;&gt;"YN-PC"),AND(Tabela1[[#This Row],[GRUPO | ITEM]]="PALHETAS",MID(Tabela1[[#This Row],[ITEM]],1,5)&lt;&gt;"YN-PF"))=TRUE,0,
IF(
ROUNDUP(
IF(
IF(D372="A",13-SUM(AM372:AP372),IF(D372="B",11-SUM(AM372:AP372),IF(D372="C",7-SUM(AM372:AP372))))
&lt;0,0,
IF(D372="A",13-SUM(AM372:AP372),IF(D372="B",11-SUM(AM372:AP372),IF(D372="C",7-SUM(AM372:AP372)))))
*AD372/C372,0)
*C372
=0,0,
ROUNDUP(
IF(
IF(D372="A",13-SUM(AM372:AP372),IF(D372="B",11-SUM(AM372:AP372),IF(D372="C",7-SUM(AM372:AP372))))
&lt;0,0,
IF(D372="A",13-SUM(AM372:AP372),IF(D372="B",11-SUM(AM372:AP372),IF(D372="C",7-SUM(AM372:AP372)))))
*AD372/C372,0)
*C372)
)</f>
        <v>0</v>
      </c>
      <c r="AY372" s="4">
        <f>IF(OR(AND(Tabela1[[#This Row],[GRUPO | ITEM]]="PALHETAS",MID(Tabela1[[#This Row],[ITEM]],1,5)&lt;&gt;"YN-PC"),AND(Tabela1[[#This Row],[GRUPO | ITEM]]="PALHETAS",MID(Tabela1[[#This Row],[ITEM]],1,5)&lt;&gt;"YN-PF"))=TRUE,0,
IF(
ROUNDUP(
IF(
IF(D372="A",13-SUM(AR372:AU372),IF(D372="B",11-SUM(AR372:AU372),IF(D372="C",7-SUM(AR372:AU372))))
&lt;0,0,
IF(D372="A",13-SUM(AR372:AU372),IF(D372="B",11-SUM(AR372:AU372),IF(D372="C",7-SUM(AR372:AU372)))))
*AE372/C372,0)
*C372
=0,0,
ROUNDUP(
IF(
IF(D372="A",13-SUM(AR372:AU372),IF(D372="B",11-SUM(AR372:AU372),IF(D372="C",7-SUM(AR372:AU372))))
&lt;0,0,
IF(D372="A",13-SUM(AR372:AU372),IF(D372="B",11-SUM(AR372:AU372),IF(D372="C",7-SUM(AR372:AU372)))))
*AE372/C372,0)
*C372)
)</f>
        <v>0</v>
      </c>
      <c r="AZ3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+IFERROR(BA372*C372,0),
IFERROR(AVERAGEIF(Tabela1[[#This Row],[COMPRA PADRÃO]:[COMPRA &gt;30%]],"&gt;"&amp;0,Tabela1[[#This Row],[COMPRA PADRÃO]:[COMPRA &gt;30%]]),
0))/Tabela1[[#This Row],[U/CX]],0)*Tabela1[[#This Row],[U/CX]]</f>
        <v>0</v>
      </c>
      <c r="BA372" s="19"/>
      <c r="BB372" s="19"/>
      <c r="BC372" s="5"/>
      <c r="BD372" s="41">
        <v>4.3584905660377355</v>
      </c>
      <c r="BE372" s="42">
        <v>653.7735849056603</v>
      </c>
      <c r="BF372" s="42">
        <v>287.66037735849056</v>
      </c>
      <c r="BG372" s="42">
        <v>1020</v>
      </c>
      <c r="BH372" s="43">
        <v>0</v>
      </c>
      <c r="BJ372" s="32"/>
      <c r="BK372" s="32"/>
    </row>
    <row r="373" spans="1:63" s="3" customFormat="1" x14ac:dyDescent="0.2">
      <c r="A373" s="4" t="s">
        <v>199</v>
      </c>
      <c r="B373" s="4" t="s">
        <v>386</v>
      </c>
      <c r="C373" s="4">
        <v>15</v>
      </c>
      <c r="D373" s="4" t="s">
        <v>83</v>
      </c>
      <c r="E373" s="5">
        <v>15</v>
      </c>
      <c r="F373" s="4"/>
      <c r="G373" s="4">
        <v>30</v>
      </c>
      <c r="H373" s="4">
        <v>15</v>
      </c>
      <c r="I373" s="4">
        <v>60</v>
      </c>
      <c r="J373" s="4">
        <v>15</v>
      </c>
      <c r="K373" s="4"/>
      <c r="L373" s="4">
        <v>75</v>
      </c>
      <c r="M373" s="4"/>
      <c r="N373" s="4">
        <v>30</v>
      </c>
      <c r="O373" s="4">
        <v>15</v>
      </c>
      <c r="P373" s="4">
        <v>15</v>
      </c>
      <c r="Q373" s="13">
        <v>0.5</v>
      </c>
      <c r="R373" s="16">
        <v>0</v>
      </c>
      <c r="S373" s="16">
        <v>1</v>
      </c>
      <c r="T373" s="16">
        <v>0.5</v>
      </c>
      <c r="U373" s="16">
        <v>2</v>
      </c>
      <c r="V373" s="16">
        <v>0.5</v>
      </c>
      <c r="W373" s="16">
        <v>0</v>
      </c>
      <c r="X373" s="16">
        <v>2.5</v>
      </c>
      <c r="Y373" s="16">
        <v>0</v>
      </c>
      <c r="Z373" s="16">
        <v>1</v>
      </c>
      <c r="AA373" s="16">
        <v>0.5</v>
      </c>
      <c r="AB373" s="17">
        <v>0.5</v>
      </c>
      <c r="AC373" s="15">
        <v>3861.6</v>
      </c>
      <c r="AD373" s="14">
        <v>30</v>
      </c>
      <c r="AE373" s="14">
        <v>30</v>
      </c>
      <c r="AF373" s="5">
        <v>0</v>
      </c>
      <c r="AG373" s="6">
        <v>60</v>
      </c>
      <c r="AH373" s="4">
        <v>480</v>
      </c>
      <c r="AI373" s="23">
        <v>540</v>
      </c>
      <c r="AJ373" s="4">
        <v>0</v>
      </c>
      <c r="AK373" s="4">
        <v>0</v>
      </c>
      <c r="AL373" s="24">
        <v>0</v>
      </c>
      <c r="AM373" s="7">
        <v>2</v>
      </c>
      <c r="AN373" s="7">
        <v>16</v>
      </c>
      <c r="AO373" s="8">
        <v>0</v>
      </c>
      <c r="AP373" s="9">
        <v>0</v>
      </c>
      <c r="AQ373" s="25">
        <v>18</v>
      </c>
      <c r="AR373" s="18">
        <v>2</v>
      </c>
      <c r="AS373" s="7">
        <v>16</v>
      </c>
      <c r="AT373" s="8">
        <v>0</v>
      </c>
      <c r="AU373" s="9">
        <v>0</v>
      </c>
      <c r="AV373" s="10">
        <v>18</v>
      </c>
      <c r="AW373" s="22">
        <f t="shared" si="5"/>
        <v>0</v>
      </c>
      <c r="AX373" s="5">
        <f>IF(OR(AND(Tabela1[[#This Row],[GRUPO | ITEM]]="PALHETAS",MID(Tabela1[[#This Row],[ITEM]],1,5)&lt;&gt;"YN-PC"),AND(Tabela1[[#This Row],[GRUPO | ITEM]]="PALHETAS",MID(Tabela1[[#This Row],[ITEM]],1,5)&lt;&gt;"YN-PF"))=TRUE,0,
IF(
ROUNDUP(
IF(
IF(D373="A",13-SUM(AM373:AP373),IF(D373="B",11-SUM(AM373:AP373),IF(D373="C",7-SUM(AM373:AP373))))
&lt;0,0,
IF(D373="A",13-SUM(AM373:AP373),IF(D373="B",11-SUM(AM373:AP373),IF(D373="C",7-SUM(AM373:AP373)))))
*AD373/C373,0)
*C373
=0,0,
ROUNDUP(
IF(
IF(D373="A",13-SUM(AM373:AP373),IF(D373="B",11-SUM(AM373:AP373),IF(D373="C",7-SUM(AM373:AP373))))
&lt;0,0,
IF(D373="A",13-SUM(AM373:AP373),IF(D373="B",11-SUM(AM373:AP373),IF(D373="C",7-SUM(AM373:AP373)))))
*AD373/C373,0)
*C373)
)</f>
        <v>0</v>
      </c>
      <c r="AY373" s="4">
        <f>IF(OR(AND(Tabela1[[#This Row],[GRUPO | ITEM]]="PALHETAS",MID(Tabela1[[#This Row],[ITEM]],1,5)&lt;&gt;"YN-PC"),AND(Tabela1[[#This Row],[GRUPO | ITEM]]="PALHETAS",MID(Tabela1[[#This Row],[ITEM]],1,5)&lt;&gt;"YN-PF"))=TRUE,0,
IF(
ROUNDUP(
IF(
IF(D373="A",13-SUM(AR373:AU373),IF(D373="B",11-SUM(AR373:AU373),IF(D373="C",7-SUM(AR373:AU373))))
&lt;0,0,
IF(D373="A",13-SUM(AR373:AU373),IF(D373="B",11-SUM(AR373:AU373),IF(D373="C",7-SUM(AR373:AU373)))))
*AE373/C373,0)
*C373
=0,0,
ROUNDUP(
IF(
IF(D373="A",13-SUM(AR373:AU373),IF(D373="B",11-SUM(AR373:AU373),IF(D373="C",7-SUM(AR373:AU373))))
&lt;0,0,
IF(D373="A",13-SUM(AR373:AU373),IF(D373="B",11-SUM(AR373:AU373),IF(D373="C",7-SUM(AR373:AU373)))))
*AE373/C373,0)
*C373)
)</f>
        <v>0</v>
      </c>
      <c r="AZ3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+IFERROR(BA373*C373,0),
IFERROR(AVERAGEIF(Tabela1[[#This Row],[COMPRA PADRÃO]:[COMPRA &gt;30%]],"&gt;"&amp;0,Tabela1[[#This Row],[COMPRA PADRÃO]:[COMPRA &gt;30%]]),
0))/Tabela1[[#This Row],[U/CX]],0)*Tabela1[[#This Row],[U/CX]]</f>
        <v>0</v>
      </c>
      <c r="BA373" s="33"/>
      <c r="BB373" s="33"/>
      <c r="BC373" s="44"/>
      <c r="BD373" s="41">
        <v>1.0188679245283019</v>
      </c>
      <c r="BE373" s="42">
        <v>152.83018867924528</v>
      </c>
      <c r="BF373" s="42">
        <v>67.245283018867923</v>
      </c>
      <c r="BG373" s="42">
        <v>540</v>
      </c>
      <c r="BH373" s="43">
        <v>0</v>
      </c>
      <c r="BJ373" s="32"/>
      <c r="BK373" s="32"/>
    </row>
    <row r="374" spans="1:63" s="3" customFormat="1" x14ac:dyDescent="0.2">
      <c r="A374" s="4" t="s">
        <v>199</v>
      </c>
      <c r="B374" s="4" t="s">
        <v>232</v>
      </c>
      <c r="C374" s="4">
        <v>15</v>
      </c>
      <c r="D374" s="4" t="s">
        <v>83</v>
      </c>
      <c r="E374" s="5">
        <v>15</v>
      </c>
      <c r="F374" s="4">
        <v>150</v>
      </c>
      <c r="G374" s="4">
        <v>45</v>
      </c>
      <c r="H374" s="4">
        <v>105</v>
      </c>
      <c r="I374" s="4">
        <v>45</v>
      </c>
      <c r="J374" s="4">
        <v>195</v>
      </c>
      <c r="K374" s="4">
        <v>60</v>
      </c>
      <c r="L374" s="4">
        <v>270</v>
      </c>
      <c r="M374" s="4">
        <v>45</v>
      </c>
      <c r="N374" s="4">
        <v>15</v>
      </c>
      <c r="O374" s="4">
        <v>45</v>
      </c>
      <c r="P374" s="4">
        <v>75</v>
      </c>
      <c r="Q374" s="13">
        <v>0.16901408450704225</v>
      </c>
      <c r="R374" s="16">
        <v>1.6901408450704225</v>
      </c>
      <c r="S374" s="16">
        <v>0.50704225352112675</v>
      </c>
      <c r="T374" s="16">
        <v>1.1830985915492958</v>
      </c>
      <c r="U374" s="16">
        <v>0.50704225352112675</v>
      </c>
      <c r="V374" s="16">
        <v>2.1971830985915495</v>
      </c>
      <c r="W374" s="16">
        <v>0.676056338028169</v>
      </c>
      <c r="X374" s="16">
        <v>3.0422535211267605</v>
      </c>
      <c r="Y374" s="16">
        <v>0.50704225352112675</v>
      </c>
      <c r="Z374" s="16">
        <v>0.16901408450704225</v>
      </c>
      <c r="AA374" s="16">
        <v>0.50704225352112675</v>
      </c>
      <c r="AB374" s="17">
        <v>0.84507042253521125</v>
      </c>
      <c r="AC374" s="15">
        <v>15387.9</v>
      </c>
      <c r="AD374" s="14">
        <v>88.75</v>
      </c>
      <c r="AE374" s="14">
        <v>103.5</v>
      </c>
      <c r="AF374" s="5">
        <v>0</v>
      </c>
      <c r="AG374" s="6">
        <v>375</v>
      </c>
      <c r="AH374" s="4">
        <v>0</v>
      </c>
      <c r="AI374" s="23">
        <v>375</v>
      </c>
      <c r="AJ374" s="4">
        <v>615</v>
      </c>
      <c r="AK374" s="4">
        <v>495</v>
      </c>
      <c r="AL374" s="24">
        <v>1110</v>
      </c>
      <c r="AM374" s="7">
        <v>4.225352112676056</v>
      </c>
      <c r="AN374" s="7">
        <v>0</v>
      </c>
      <c r="AO374" s="8">
        <v>6.929577464788732</v>
      </c>
      <c r="AP374" s="9">
        <v>5.577464788732394</v>
      </c>
      <c r="AQ374" s="25">
        <v>16.732394366197184</v>
      </c>
      <c r="AR374" s="18">
        <v>3.6231884057971016</v>
      </c>
      <c r="AS374" s="7">
        <v>0</v>
      </c>
      <c r="AT374" s="8">
        <v>5.9420289855072461</v>
      </c>
      <c r="AU374" s="9">
        <v>4.7826086956521738</v>
      </c>
      <c r="AV374" s="10">
        <v>14.347826086956522</v>
      </c>
      <c r="AW374" s="22">
        <f t="shared" si="5"/>
        <v>0</v>
      </c>
      <c r="AX374" s="5">
        <f>IF(OR(AND(Tabela1[[#This Row],[GRUPO | ITEM]]="PALHETAS",MID(Tabela1[[#This Row],[ITEM]],1,5)&lt;&gt;"YN-PC"),AND(Tabela1[[#This Row],[GRUPO | ITEM]]="PALHETAS",MID(Tabela1[[#This Row],[ITEM]],1,5)&lt;&gt;"YN-PF"))=TRUE,0,
IF(
ROUNDUP(
IF(
IF(D374="A",13-SUM(AM374:AP374),IF(D374="B",11-SUM(AM374:AP374),IF(D374="C",7-SUM(AM374:AP374))))
&lt;0,0,
IF(D374="A",13-SUM(AM374:AP374),IF(D374="B",11-SUM(AM374:AP374),IF(D374="C",7-SUM(AM374:AP374)))))
*AD374/C374,0)
*C374
=0,0,
ROUNDUP(
IF(
IF(D374="A",13-SUM(AM374:AP374),IF(D374="B",11-SUM(AM374:AP374),IF(D374="C",7-SUM(AM374:AP374))))
&lt;0,0,
IF(D374="A",13-SUM(AM374:AP374),IF(D374="B",11-SUM(AM374:AP374),IF(D374="C",7-SUM(AM374:AP374)))))
*AD374/C374,0)
*C374)
)</f>
        <v>0</v>
      </c>
      <c r="AY374" s="4">
        <f>IF(OR(AND(Tabela1[[#This Row],[GRUPO | ITEM]]="PALHETAS",MID(Tabela1[[#This Row],[ITEM]],1,5)&lt;&gt;"YN-PC"),AND(Tabela1[[#This Row],[GRUPO | ITEM]]="PALHETAS",MID(Tabela1[[#This Row],[ITEM]],1,5)&lt;&gt;"YN-PF"))=TRUE,0,
IF(
ROUNDUP(
IF(
IF(D374="A",13-SUM(AR374:AU374),IF(D374="B",11-SUM(AR374:AU374),IF(D374="C",7-SUM(AR374:AU374))))
&lt;0,0,
IF(D374="A",13-SUM(AR374:AU374),IF(D374="B",11-SUM(AR374:AU374),IF(D374="C",7-SUM(AR374:AU374)))))
*AE374/C374,0)
*C374
=0,0,
ROUNDUP(
IF(
IF(D374="A",13-SUM(AR374:AU374),IF(D374="B",11-SUM(AR374:AU374),IF(D374="C",7-SUM(AR374:AU374))))
&lt;0,0,
IF(D374="A",13-SUM(AR374:AU374),IF(D374="B",11-SUM(AR374:AU374),IF(D374="C",7-SUM(AR374:AU374)))))
*AE374/C374,0)
*C374)
)</f>
        <v>0</v>
      </c>
      <c r="AZ3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+IFERROR(BA374*C374,0),
IFERROR(AVERAGEIF(Tabela1[[#This Row],[COMPRA PADRÃO]:[COMPRA &gt;30%]],"&gt;"&amp;0,Tabela1[[#This Row],[COMPRA PADRÃO]:[COMPRA &gt;30%]]),
0))/Tabela1[[#This Row],[U/CX]],0)*Tabela1[[#This Row],[U/CX]]</f>
        <v>0</v>
      </c>
      <c r="BA374" s="19"/>
      <c r="BB374" s="19"/>
      <c r="BC374" s="5"/>
      <c r="BD374" s="41">
        <v>4.0188679245283021</v>
      </c>
      <c r="BE374" s="42">
        <v>602.83018867924534</v>
      </c>
      <c r="BF374" s="42">
        <v>265.24528301886795</v>
      </c>
      <c r="BG374" s="42">
        <v>1485</v>
      </c>
      <c r="BH374" s="43">
        <v>0</v>
      </c>
      <c r="BJ374" s="32"/>
      <c r="BK374" s="32"/>
    </row>
    <row r="375" spans="1:63" s="3" customFormat="1" x14ac:dyDescent="0.2">
      <c r="A375" s="4" t="s">
        <v>199</v>
      </c>
      <c r="B375" s="4" t="s">
        <v>388</v>
      </c>
      <c r="C375" s="4">
        <v>15</v>
      </c>
      <c r="D375" s="4" t="s">
        <v>83</v>
      </c>
      <c r="E375" s="5">
        <v>15</v>
      </c>
      <c r="F375" s="4">
        <v>30</v>
      </c>
      <c r="G375" s="4">
        <v>15</v>
      </c>
      <c r="H375" s="4"/>
      <c r="I375" s="4">
        <v>15</v>
      </c>
      <c r="J375" s="4">
        <v>15</v>
      </c>
      <c r="K375" s="4"/>
      <c r="L375" s="4">
        <v>45</v>
      </c>
      <c r="M375" s="4"/>
      <c r="N375" s="4"/>
      <c r="O375" s="4"/>
      <c r="P375" s="4">
        <v>15</v>
      </c>
      <c r="Q375" s="13">
        <v>0.70000000000000007</v>
      </c>
      <c r="R375" s="16">
        <v>1.4000000000000001</v>
      </c>
      <c r="S375" s="16">
        <v>0.70000000000000007</v>
      </c>
      <c r="T375" s="16">
        <v>0</v>
      </c>
      <c r="U375" s="16">
        <v>0.70000000000000007</v>
      </c>
      <c r="V375" s="16">
        <v>0.70000000000000007</v>
      </c>
      <c r="W375" s="16">
        <v>0</v>
      </c>
      <c r="X375" s="16">
        <v>2.1</v>
      </c>
      <c r="Y375" s="16">
        <v>0</v>
      </c>
      <c r="Z375" s="16">
        <v>0</v>
      </c>
      <c r="AA375" s="16">
        <v>0</v>
      </c>
      <c r="AB375" s="17">
        <v>0.70000000000000007</v>
      </c>
      <c r="AC375" s="15">
        <v>2151.3000000000002</v>
      </c>
      <c r="AD375" s="14">
        <v>21.428571428571427</v>
      </c>
      <c r="AE375" s="14">
        <v>21.428571428571427</v>
      </c>
      <c r="AF375" s="5">
        <v>0</v>
      </c>
      <c r="AG375" s="6">
        <v>255</v>
      </c>
      <c r="AH375" s="4">
        <v>150</v>
      </c>
      <c r="AI375" s="23">
        <v>405</v>
      </c>
      <c r="AJ375" s="4">
        <v>0</v>
      </c>
      <c r="AK375" s="4">
        <v>0</v>
      </c>
      <c r="AL375" s="24">
        <v>0</v>
      </c>
      <c r="AM375" s="7">
        <v>11.9</v>
      </c>
      <c r="AN375" s="7">
        <v>7.0000000000000009</v>
      </c>
      <c r="AO375" s="8">
        <v>0</v>
      </c>
      <c r="AP375" s="9">
        <v>0</v>
      </c>
      <c r="AQ375" s="25">
        <v>18.900000000000002</v>
      </c>
      <c r="AR375" s="18">
        <v>11.9</v>
      </c>
      <c r="AS375" s="7">
        <v>7.0000000000000009</v>
      </c>
      <c r="AT375" s="8">
        <v>0</v>
      </c>
      <c r="AU375" s="9">
        <v>0</v>
      </c>
      <c r="AV375" s="10">
        <v>18.900000000000002</v>
      </c>
      <c r="AW375" s="22">
        <f t="shared" si="5"/>
        <v>0</v>
      </c>
      <c r="AX375" s="5">
        <f>IF(OR(AND(Tabela1[[#This Row],[GRUPO | ITEM]]="PALHETAS",MID(Tabela1[[#This Row],[ITEM]],1,5)&lt;&gt;"YN-PC"),AND(Tabela1[[#This Row],[GRUPO | ITEM]]="PALHETAS",MID(Tabela1[[#This Row],[ITEM]],1,5)&lt;&gt;"YN-PF"))=TRUE,0,
IF(
ROUNDUP(
IF(
IF(D375="A",13-SUM(AM375:AP375),IF(D375="B",11-SUM(AM375:AP375),IF(D375="C",7-SUM(AM375:AP375))))
&lt;0,0,
IF(D375="A",13-SUM(AM375:AP375),IF(D375="B",11-SUM(AM375:AP375),IF(D375="C",7-SUM(AM375:AP375)))))
*AD375/C375,0)
*C375
=0,0,
ROUNDUP(
IF(
IF(D375="A",13-SUM(AM375:AP375),IF(D375="B",11-SUM(AM375:AP375),IF(D375="C",7-SUM(AM375:AP375))))
&lt;0,0,
IF(D375="A",13-SUM(AM375:AP375),IF(D375="B",11-SUM(AM375:AP375),IF(D375="C",7-SUM(AM375:AP375)))))
*AD375/C375,0)
*C375)
)</f>
        <v>0</v>
      </c>
      <c r="AY375" s="4">
        <f>IF(OR(AND(Tabela1[[#This Row],[GRUPO | ITEM]]="PALHETAS",MID(Tabela1[[#This Row],[ITEM]],1,5)&lt;&gt;"YN-PC"),AND(Tabela1[[#This Row],[GRUPO | ITEM]]="PALHETAS",MID(Tabela1[[#This Row],[ITEM]],1,5)&lt;&gt;"YN-PF"))=TRUE,0,
IF(
ROUNDUP(
IF(
IF(D375="A",13-SUM(AR375:AU375),IF(D375="B",11-SUM(AR375:AU375),IF(D375="C",7-SUM(AR375:AU375))))
&lt;0,0,
IF(D375="A",13-SUM(AR375:AU375),IF(D375="B",11-SUM(AR375:AU375),IF(D375="C",7-SUM(AR375:AU375)))))
*AE375/C375,0)
*C375
=0,0,
ROUNDUP(
IF(
IF(D375="A",13-SUM(AR375:AU375),IF(D375="B",11-SUM(AR375:AU375),IF(D375="C",7-SUM(AR375:AU375))))
&lt;0,0,
IF(D375="A",13-SUM(AR375:AU375),IF(D375="B",11-SUM(AR375:AU375),IF(D375="C",7-SUM(AR375:AU375)))))
*AE375/C375,0)
*C375)
)</f>
        <v>0</v>
      </c>
      <c r="AZ3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+IFERROR(BA375*C375,0),
IFERROR(AVERAGEIF(Tabela1[[#This Row],[COMPRA PADRÃO]:[COMPRA &gt;30%]],"&gt;"&amp;0,Tabela1[[#This Row],[COMPRA PADRÃO]:[COMPRA &gt;30%]]),
0))/Tabela1[[#This Row],[U/CX]],0)*Tabela1[[#This Row],[U/CX]]</f>
        <v>0</v>
      </c>
      <c r="BA375" s="19"/>
      <c r="BB375" s="19"/>
      <c r="BC375" s="5"/>
      <c r="BD375" s="41">
        <v>0.56603773584905659</v>
      </c>
      <c r="BE375" s="42">
        <v>84.905660377358487</v>
      </c>
      <c r="BF375" s="42">
        <v>37.358490566037737</v>
      </c>
      <c r="BG375" s="42">
        <v>405</v>
      </c>
      <c r="BH375" s="43">
        <v>0</v>
      </c>
      <c r="BJ375" s="32"/>
      <c r="BK375" s="32"/>
    </row>
    <row r="376" spans="1:63" s="3" customFormat="1" x14ac:dyDescent="0.2">
      <c r="A376" s="4" t="s">
        <v>199</v>
      </c>
      <c r="B376" s="4" t="s">
        <v>389</v>
      </c>
      <c r="C376" s="4">
        <v>15</v>
      </c>
      <c r="D376" s="4" t="s">
        <v>83</v>
      </c>
      <c r="E376" s="5">
        <v>45</v>
      </c>
      <c r="F376" s="4">
        <v>105</v>
      </c>
      <c r="G376" s="4">
        <v>210</v>
      </c>
      <c r="H376" s="4">
        <v>45</v>
      </c>
      <c r="I376" s="4">
        <v>105</v>
      </c>
      <c r="J376" s="4">
        <v>45</v>
      </c>
      <c r="K376" s="4">
        <v>90</v>
      </c>
      <c r="L376" s="4">
        <v>60</v>
      </c>
      <c r="M376" s="4">
        <v>105</v>
      </c>
      <c r="N376" s="4">
        <v>90</v>
      </c>
      <c r="O376" s="4">
        <v>150</v>
      </c>
      <c r="P376" s="4">
        <v>150</v>
      </c>
      <c r="Q376" s="13">
        <v>0.45</v>
      </c>
      <c r="R376" s="16">
        <v>1.05</v>
      </c>
      <c r="S376" s="16">
        <v>2.1</v>
      </c>
      <c r="T376" s="16">
        <v>0.45</v>
      </c>
      <c r="U376" s="16">
        <v>1.05</v>
      </c>
      <c r="V376" s="16">
        <v>0.45</v>
      </c>
      <c r="W376" s="16">
        <v>0.9</v>
      </c>
      <c r="X376" s="16">
        <v>0.6</v>
      </c>
      <c r="Y376" s="16">
        <v>1.05</v>
      </c>
      <c r="Z376" s="16">
        <v>0.9</v>
      </c>
      <c r="AA376" s="16">
        <v>1.5</v>
      </c>
      <c r="AB376" s="17">
        <v>1.5</v>
      </c>
      <c r="AC376" s="15">
        <v>20342.099999999999</v>
      </c>
      <c r="AD376" s="14">
        <v>100</v>
      </c>
      <c r="AE376" s="14">
        <v>100</v>
      </c>
      <c r="AF376" s="5">
        <v>0</v>
      </c>
      <c r="AG376" s="6">
        <v>210</v>
      </c>
      <c r="AH376" s="4">
        <v>330</v>
      </c>
      <c r="AI376" s="23">
        <v>540</v>
      </c>
      <c r="AJ376" s="4">
        <v>150</v>
      </c>
      <c r="AK376" s="4">
        <v>570</v>
      </c>
      <c r="AL376" s="24">
        <v>720</v>
      </c>
      <c r="AM376" s="7">
        <v>2.1</v>
      </c>
      <c r="AN376" s="7">
        <v>3.3</v>
      </c>
      <c r="AO376" s="8">
        <v>1.5</v>
      </c>
      <c r="AP376" s="9">
        <v>5.7</v>
      </c>
      <c r="AQ376" s="25">
        <v>12.600000000000001</v>
      </c>
      <c r="AR376" s="18">
        <v>2.1</v>
      </c>
      <c r="AS376" s="7">
        <v>3.3</v>
      </c>
      <c r="AT376" s="8">
        <v>1.5</v>
      </c>
      <c r="AU376" s="9">
        <v>5.7</v>
      </c>
      <c r="AV376" s="10">
        <v>12.600000000000001</v>
      </c>
      <c r="AW376" s="22">
        <f t="shared" si="5"/>
        <v>0</v>
      </c>
      <c r="AX376" s="5">
        <f>IF(OR(AND(Tabela1[[#This Row],[GRUPO | ITEM]]="PALHETAS",MID(Tabela1[[#This Row],[ITEM]],1,5)&lt;&gt;"YN-PC"),AND(Tabela1[[#This Row],[GRUPO | ITEM]]="PALHETAS",MID(Tabela1[[#This Row],[ITEM]],1,5)&lt;&gt;"YN-PF"))=TRUE,0,
IF(
ROUNDUP(
IF(
IF(D376="A",13-SUM(AM376:AP376),IF(D376="B",11-SUM(AM376:AP376),IF(D376="C",7-SUM(AM376:AP376))))
&lt;0,0,
IF(D376="A",13-SUM(AM376:AP376),IF(D376="B",11-SUM(AM376:AP376),IF(D376="C",7-SUM(AM376:AP376)))))
*AD376/C376,0)
*C376
=0,0,
ROUNDUP(
IF(
IF(D376="A",13-SUM(AM376:AP376),IF(D376="B",11-SUM(AM376:AP376),IF(D376="C",7-SUM(AM376:AP376))))
&lt;0,0,
IF(D376="A",13-SUM(AM376:AP376),IF(D376="B",11-SUM(AM376:AP376),IF(D376="C",7-SUM(AM376:AP376)))))
*AD376/C376,0)
*C376)
)</f>
        <v>0</v>
      </c>
      <c r="AY376" s="4">
        <f>IF(OR(AND(Tabela1[[#This Row],[GRUPO | ITEM]]="PALHETAS",MID(Tabela1[[#This Row],[ITEM]],1,5)&lt;&gt;"YN-PC"),AND(Tabela1[[#This Row],[GRUPO | ITEM]]="PALHETAS",MID(Tabela1[[#This Row],[ITEM]],1,5)&lt;&gt;"YN-PF"))=TRUE,0,
IF(
ROUNDUP(
IF(
IF(D376="A",13-SUM(AR376:AU376),IF(D376="B",11-SUM(AR376:AU376),IF(D376="C",7-SUM(AR376:AU376))))
&lt;0,0,
IF(D376="A",13-SUM(AR376:AU376),IF(D376="B",11-SUM(AR376:AU376),IF(D376="C",7-SUM(AR376:AU376)))))
*AE376/C376,0)
*C376
=0,0,
ROUNDUP(
IF(
IF(D376="A",13-SUM(AR376:AU376),IF(D376="B",11-SUM(AR376:AU376),IF(D376="C",7-SUM(AR376:AU376))))
&lt;0,0,
IF(D376="A",13-SUM(AR376:AU376),IF(D376="B",11-SUM(AR376:AU376),IF(D376="C",7-SUM(AR376:AU376)))))
*AE376/C376,0)
*C376)
)</f>
        <v>0</v>
      </c>
      <c r="AZ3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+IFERROR(BA376*C376,0),
IFERROR(AVERAGEIF(Tabela1[[#This Row],[COMPRA PADRÃO]:[COMPRA &gt;30%]],"&gt;"&amp;0,Tabela1[[#This Row],[COMPRA PADRÃO]:[COMPRA &gt;30%]]),
0))/Tabela1[[#This Row],[U/CX]],0)*Tabela1[[#This Row],[U/CX]]</f>
        <v>0</v>
      </c>
      <c r="BA376" s="33"/>
      <c r="BB376" s="33"/>
      <c r="BC376" s="44"/>
      <c r="BD376" s="41">
        <v>4.5283018867924527</v>
      </c>
      <c r="BE376" s="42">
        <v>679.24528301886789</v>
      </c>
      <c r="BF376" s="42">
        <v>298.8679245283019</v>
      </c>
      <c r="BG376" s="42">
        <v>1260</v>
      </c>
      <c r="BH376" s="43">
        <v>0</v>
      </c>
      <c r="BJ376" s="32"/>
      <c r="BK376" s="32"/>
    </row>
    <row r="377" spans="1:63" s="3" customFormat="1" x14ac:dyDescent="0.2">
      <c r="A377" s="4" t="s">
        <v>199</v>
      </c>
      <c r="B377" s="4" t="s">
        <v>1231</v>
      </c>
      <c r="C377" s="4">
        <v>15</v>
      </c>
      <c r="D377" s="4" t="s">
        <v>83</v>
      </c>
      <c r="E377" s="5"/>
      <c r="F377" s="4">
        <v>60</v>
      </c>
      <c r="G377" s="4">
        <v>15</v>
      </c>
      <c r="H377" s="4">
        <v>15</v>
      </c>
      <c r="I377" s="4"/>
      <c r="J377" s="4"/>
      <c r="K377" s="4"/>
      <c r="L377" s="4"/>
      <c r="M377" s="4"/>
      <c r="N377" s="4"/>
      <c r="O377" s="4"/>
      <c r="P377" s="4">
        <v>15</v>
      </c>
      <c r="Q377" s="13">
        <v>0</v>
      </c>
      <c r="R377" s="16">
        <v>2.2857142857142856</v>
      </c>
      <c r="S377" s="16">
        <v>0.5714285714285714</v>
      </c>
      <c r="T377" s="16">
        <v>0.5714285714285714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0</v>
      </c>
      <c r="AA377" s="16">
        <v>0</v>
      </c>
      <c r="AB377" s="17">
        <v>0.5714285714285714</v>
      </c>
      <c r="AC377" s="15">
        <v>1471.5</v>
      </c>
      <c r="AD377" s="14">
        <v>26.25</v>
      </c>
      <c r="AE377" s="14">
        <v>26.25</v>
      </c>
      <c r="AF377" s="5">
        <v>0</v>
      </c>
      <c r="AG377" s="6">
        <v>405</v>
      </c>
      <c r="AH377" s="4">
        <v>0</v>
      </c>
      <c r="AI377" s="23">
        <v>405</v>
      </c>
      <c r="AJ377" s="4">
        <v>0</v>
      </c>
      <c r="AK377" s="4">
        <v>0</v>
      </c>
      <c r="AL377" s="24">
        <v>0</v>
      </c>
      <c r="AM377" s="7">
        <v>15.428571428571429</v>
      </c>
      <c r="AN377" s="7">
        <v>0</v>
      </c>
      <c r="AO377" s="8">
        <v>0</v>
      </c>
      <c r="AP377" s="9">
        <v>0</v>
      </c>
      <c r="AQ377" s="25">
        <v>15.428571428571429</v>
      </c>
      <c r="AR377" s="18">
        <v>15.428571428571429</v>
      </c>
      <c r="AS377" s="7">
        <v>0</v>
      </c>
      <c r="AT377" s="8">
        <v>0</v>
      </c>
      <c r="AU377" s="9">
        <v>0</v>
      </c>
      <c r="AV377" s="10">
        <v>15.428571428571429</v>
      </c>
      <c r="AW377" s="22">
        <f t="shared" si="5"/>
        <v>0</v>
      </c>
      <c r="AX377" s="5">
        <f>IF(OR(AND(Tabela1[[#This Row],[GRUPO | ITEM]]="PALHETAS",MID(Tabela1[[#This Row],[ITEM]],1,5)&lt;&gt;"YN-PC"),AND(Tabela1[[#This Row],[GRUPO | ITEM]]="PALHETAS",MID(Tabela1[[#This Row],[ITEM]],1,5)&lt;&gt;"YN-PF"))=TRUE,0,
IF(
ROUNDUP(
IF(
IF(D377="A",13-SUM(AM377:AP377),IF(D377="B",11-SUM(AM377:AP377),IF(D377="C",7-SUM(AM377:AP377))))
&lt;0,0,
IF(D377="A",13-SUM(AM377:AP377),IF(D377="B",11-SUM(AM377:AP377),IF(D377="C",7-SUM(AM377:AP377)))))
*AD377/C377,0)
*C377
=0,0,
ROUNDUP(
IF(
IF(D377="A",13-SUM(AM377:AP377),IF(D377="B",11-SUM(AM377:AP377),IF(D377="C",7-SUM(AM377:AP377))))
&lt;0,0,
IF(D377="A",13-SUM(AM377:AP377),IF(D377="B",11-SUM(AM377:AP377),IF(D377="C",7-SUM(AM377:AP377)))))
*AD377/C377,0)
*C377)
)</f>
        <v>0</v>
      </c>
      <c r="AY377" s="4">
        <f>IF(OR(AND(Tabela1[[#This Row],[GRUPO | ITEM]]="PALHETAS",MID(Tabela1[[#This Row],[ITEM]],1,5)&lt;&gt;"YN-PC"),AND(Tabela1[[#This Row],[GRUPO | ITEM]]="PALHETAS",MID(Tabela1[[#This Row],[ITEM]],1,5)&lt;&gt;"YN-PF"))=TRUE,0,
IF(
ROUNDUP(
IF(
IF(D377="A",13-SUM(AR377:AU377),IF(D377="B",11-SUM(AR377:AU377),IF(D377="C",7-SUM(AR377:AU377))))
&lt;0,0,
IF(D377="A",13-SUM(AR377:AU377),IF(D377="B",11-SUM(AR377:AU377),IF(D377="C",7-SUM(AR377:AU377)))))
*AE377/C377,0)
*C377
=0,0,
ROUNDUP(
IF(
IF(D377="A",13-SUM(AR377:AU377),IF(D377="B",11-SUM(AR377:AU377),IF(D377="C",7-SUM(AR377:AU377))))
&lt;0,0,
IF(D377="A",13-SUM(AR377:AU377),IF(D377="B",11-SUM(AR377:AU377),IF(D377="C",7-SUM(AR377:AU377)))))
*AE377/C377,0)
*C377)
)</f>
        <v>0</v>
      </c>
      <c r="AZ3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+IFERROR(BA377*C377,0),
IFERROR(AVERAGEIF(Tabela1[[#This Row],[COMPRA PADRÃO]:[COMPRA &gt;30%]],"&gt;"&amp;0,Tabela1[[#This Row],[COMPRA PADRÃO]:[COMPRA &gt;30%]]),
0))/Tabela1[[#This Row],[U/CX]],0)*Tabela1[[#This Row],[U/CX]]</f>
        <v>0</v>
      </c>
      <c r="BA377" s="19"/>
      <c r="BB377" s="19"/>
      <c r="BC377" s="5"/>
      <c r="BD377" s="41">
        <v>0.39622641509433965</v>
      </c>
      <c r="BE377" s="42">
        <v>59.433962264150949</v>
      </c>
      <c r="BF377" s="42">
        <v>26.150943396226417</v>
      </c>
      <c r="BG377" s="42">
        <v>405</v>
      </c>
      <c r="BH377" s="43">
        <v>0</v>
      </c>
      <c r="BJ377" s="32"/>
      <c r="BK377" s="32"/>
    </row>
    <row r="378" spans="1:63" s="3" customFormat="1" x14ac:dyDescent="0.2">
      <c r="A378" s="4" t="s">
        <v>199</v>
      </c>
      <c r="B378" s="4" t="s">
        <v>391</v>
      </c>
      <c r="C378" s="4">
        <v>15</v>
      </c>
      <c r="D378" s="4" t="s">
        <v>83</v>
      </c>
      <c r="E378" s="5">
        <v>45</v>
      </c>
      <c r="F378" s="4">
        <v>45</v>
      </c>
      <c r="G378" s="4">
        <v>75</v>
      </c>
      <c r="H378" s="4">
        <v>45</v>
      </c>
      <c r="I378" s="4">
        <v>45</v>
      </c>
      <c r="J378" s="4">
        <v>15</v>
      </c>
      <c r="K378" s="4">
        <v>15</v>
      </c>
      <c r="L378" s="4">
        <v>75</v>
      </c>
      <c r="M378" s="4">
        <v>135</v>
      </c>
      <c r="N378" s="4">
        <v>30</v>
      </c>
      <c r="O378" s="4">
        <v>45</v>
      </c>
      <c r="P378" s="4">
        <v>90</v>
      </c>
      <c r="Q378" s="13">
        <v>0.81818181818181823</v>
      </c>
      <c r="R378" s="16">
        <v>0.81818181818181823</v>
      </c>
      <c r="S378" s="16">
        <v>1.3636363636363635</v>
      </c>
      <c r="T378" s="16">
        <v>0.81818181818181823</v>
      </c>
      <c r="U378" s="16">
        <v>0.81818181818181823</v>
      </c>
      <c r="V378" s="16">
        <v>0.27272727272727271</v>
      </c>
      <c r="W378" s="16">
        <v>0.27272727272727271</v>
      </c>
      <c r="X378" s="16">
        <v>1.3636363636363635</v>
      </c>
      <c r="Y378" s="16">
        <v>2.4545454545454546</v>
      </c>
      <c r="Z378" s="16">
        <v>0.54545454545454541</v>
      </c>
      <c r="AA378" s="16">
        <v>0.81818181818181823</v>
      </c>
      <c r="AB378" s="17">
        <v>1.6363636363636365</v>
      </c>
      <c r="AC378" s="15">
        <v>9526.9500000000007</v>
      </c>
      <c r="AD378" s="14">
        <v>55</v>
      </c>
      <c r="AE378" s="14">
        <v>63</v>
      </c>
      <c r="AF378" s="5">
        <v>1</v>
      </c>
      <c r="AG378" s="6">
        <v>315</v>
      </c>
      <c r="AH378" s="4">
        <v>135</v>
      </c>
      <c r="AI378" s="23">
        <v>450</v>
      </c>
      <c r="AJ378" s="4">
        <v>0</v>
      </c>
      <c r="AK378" s="4">
        <v>420</v>
      </c>
      <c r="AL378" s="24">
        <v>420</v>
      </c>
      <c r="AM378" s="7">
        <v>5.7272727272727275</v>
      </c>
      <c r="AN378" s="7">
        <v>2.4545454545454546</v>
      </c>
      <c r="AO378" s="8">
        <v>0</v>
      </c>
      <c r="AP378" s="9">
        <v>7.6363636363636367</v>
      </c>
      <c r="AQ378" s="25">
        <v>15.818181818181818</v>
      </c>
      <c r="AR378" s="18">
        <v>5</v>
      </c>
      <c r="AS378" s="7">
        <v>2.1428571428571428</v>
      </c>
      <c r="AT378" s="8">
        <v>0</v>
      </c>
      <c r="AU378" s="9">
        <v>6.666666666666667</v>
      </c>
      <c r="AV378" s="10">
        <v>13.80952380952381</v>
      </c>
      <c r="AW378" s="22">
        <f t="shared" si="5"/>
        <v>0</v>
      </c>
      <c r="AX378" s="5">
        <f>IF(OR(AND(Tabela1[[#This Row],[GRUPO | ITEM]]="PALHETAS",MID(Tabela1[[#This Row],[ITEM]],1,5)&lt;&gt;"YN-PC"),AND(Tabela1[[#This Row],[GRUPO | ITEM]]="PALHETAS",MID(Tabela1[[#This Row],[ITEM]],1,5)&lt;&gt;"YN-PF"))=TRUE,0,
IF(
ROUNDUP(
IF(
IF(D378="A",13-SUM(AM378:AP378),IF(D378="B",11-SUM(AM378:AP378),IF(D378="C",7-SUM(AM378:AP378))))
&lt;0,0,
IF(D378="A",13-SUM(AM378:AP378),IF(D378="B",11-SUM(AM378:AP378),IF(D378="C",7-SUM(AM378:AP378)))))
*AD378/C378,0)
*C378
=0,0,
ROUNDUP(
IF(
IF(D378="A",13-SUM(AM378:AP378),IF(D378="B",11-SUM(AM378:AP378),IF(D378="C",7-SUM(AM378:AP378))))
&lt;0,0,
IF(D378="A",13-SUM(AM378:AP378),IF(D378="B",11-SUM(AM378:AP378),IF(D378="C",7-SUM(AM378:AP378)))))
*AD378/C378,0)
*C378)
)</f>
        <v>0</v>
      </c>
      <c r="AY378" s="4">
        <f>IF(OR(AND(Tabela1[[#This Row],[GRUPO | ITEM]]="PALHETAS",MID(Tabela1[[#This Row],[ITEM]],1,5)&lt;&gt;"YN-PC"),AND(Tabela1[[#This Row],[GRUPO | ITEM]]="PALHETAS",MID(Tabela1[[#This Row],[ITEM]],1,5)&lt;&gt;"YN-PF"))=TRUE,0,
IF(
ROUNDUP(
IF(
IF(D378="A",13-SUM(AR378:AU378),IF(D378="B",11-SUM(AR378:AU378),IF(D378="C",7-SUM(AR378:AU378))))
&lt;0,0,
IF(D378="A",13-SUM(AR378:AU378),IF(D378="B",11-SUM(AR378:AU378),IF(D378="C",7-SUM(AR378:AU378)))))
*AE378/C378,0)
*C378
=0,0,
ROUNDUP(
IF(
IF(D378="A",13-SUM(AR378:AU378),IF(D378="B",11-SUM(AR378:AU378),IF(D378="C",7-SUM(AR378:AU378))))
&lt;0,0,
IF(D378="A",13-SUM(AR378:AU378),IF(D378="B",11-SUM(AR378:AU378),IF(D378="C",7-SUM(AR378:AU378)))))
*AE378/C378,0)
*C378)
)</f>
        <v>0</v>
      </c>
      <c r="AZ3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+IFERROR(BA378*C378,0),
IFERROR(AVERAGEIF(Tabela1[[#This Row],[COMPRA PADRÃO]:[COMPRA &gt;30%]],"&gt;"&amp;0,Tabela1[[#This Row],[COMPRA PADRÃO]:[COMPRA &gt;30%]]),
0))/Tabela1[[#This Row],[U/CX]],0)*Tabela1[[#This Row],[U/CX]]</f>
        <v>0</v>
      </c>
      <c r="BA378" s="19"/>
      <c r="BB378" s="19"/>
      <c r="BC378" s="5"/>
      <c r="BD378" s="41">
        <v>2.4905660377358489</v>
      </c>
      <c r="BE378" s="42">
        <v>373.58490566037733</v>
      </c>
      <c r="BF378" s="42">
        <v>164.37735849056602</v>
      </c>
      <c r="BG378" s="42">
        <v>870</v>
      </c>
      <c r="BH378" s="43">
        <v>0</v>
      </c>
      <c r="BJ378" s="32"/>
      <c r="BK378" s="32"/>
    </row>
    <row r="379" spans="1:63" s="3" customFormat="1" x14ac:dyDescent="0.2">
      <c r="A379" s="4" t="s">
        <v>199</v>
      </c>
      <c r="B379" s="4" t="s">
        <v>392</v>
      </c>
      <c r="C379" s="4">
        <v>15</v>
      </c>
      <c r="D379" s="4" t="s">
        <v>83</v>
      </c>
      <c r="E379" s="5">
        <v>15</v>
      </c>
      <c r="F379" s="4">
        <v>15</v>
      </c>
      <c r="G379" s="4">
        <v>15</v>
      </c>
      <c r="H379" s="4">
        <v>16</v>
      </c>
      <c r="I379" s="4">
        <v>30</v>
      </c>
      <c r="J379" s="4"/>
      <c r="K379" s="4"/>
      <c r="L379" s="4">
        <v>15</v>
      </c>
      <c r="M379" s="4"/>
      <c r="N379" s="4">
        <v>45</v>
      </c>
      <c r="O379" s="4">
        <v>45</v>
      </c>
      <c r="P379" s="4">
        <v>105</v>
      </c>
      <c r="Q379" s="13">
        <v>0.44850498338870431</v>
      </c>
      <c r="R379" s="16">
        <v>0.44850498338870431</v>
      </c>
      <c r="S379" s="16">
        <v>0.44850498338870431</v>
      </c>
      <c r="T379" s="16">
        <v>0.47840531561461797</v>
      </c>
      <c r="U379" s="16">
        <v>0.89700996677740863</v>
      </c>
      <c r="V379" s="16">
        <v>0</v>
      </c>
      <c r="W379" s="16">
        <v>0</v>
      </c>
      <c r="X379" s="16">
        <v>0.44850498338870431</v>
      </c>
      <c r="Y379" s="16">
        <v>0</v>
      </c>
      <c r="Z379" s="16">
        <v>1.345514950166113</v>
      </c>
      <c r="AA379" s="16">
        <v>1.345514950166113</v>
      </c>
      <c r="AB379" s="17">
        <v>3.1395348837209305</v>
      </c>
      <c r="AC379" s="15">
        <v>4267.45</v>
      </c>
      <c r="AD379" s="14">
        <v>33.444444444444443</v>
      </c>
      <c r="AE379" s="14">
        <v>33.444444444444443</v>
      </c>
      <c r="AF379" s="5">
        <v>0</v>
      </c>
      <c r="AG379" s="6">
        <v>540</v>
      </c>
      <c r="AH379" s="4">
        <v>945</v>
      </c>
      <c r="AI379" s="23">
        <v>1485</v>
      </c>
      <c r="AJ379" s="4">
        <v>0</v>
      </c>
      <c r="AK379" s="4">
        <v>0</v>
      </c>
      <c r="AL379" s="24">
        <v>0</v>
      </c>
      <c r="AM379" s="7">
        <v>16.146179401993358</v>
      </c>
      <c r="AN379" s="7">
        <v>28.255813953488374</v>
      </c>
      <c r="AO379" s="8">
        <v>0</v>
      </c>
      <c r="AP379" s="9">
        <v>0</v>
      </c>
      <c r="AQ379" s="25">
        <v>44.401993355481736</v>
      </c>
      <c r="AR379" s="18">
        <v>16.146179401993358</v>
      </c>
      <c r="AS379" s="7">
        <v>28.255813953488374</v>
      </c>
      <c r="AT379" s="8">
        <v>0</v>
      </c>
      <c r="AU379" s="9">
        <v>0</v>
      </c>
      <c r="AV379" s="10">
        <v>44.401993355481736</v>
      </c>
      <c r="AW379" s="22">
        <f t="shared" si="5"/>
        <v>0</v>
      </c>
      <c r="AX379" s="5">
        <f>IF(OR(AND(Tabela1[[#This Row],[GRUPO | ITEM]]="PALHETAS",MID(Tabela1[[#This Row],[ITEM]],1,5)&lt;&gt;"YN-PC"),AND(Tabela1[[#This Row],[GRUPO | ITEM]]="PALHETAS",MID(Tabela1[[#This Row],[ITEM]],1,5)&lt;&gt;"YN-PF"))=TRUE,0,
IF(
ROUNDUP(
IF(
IF(D379="A",13-SUM(AM379:AP379),IF(D379="B",11-SUM(AM379:AP379),IF(D379="C",7-SUM(AM379:AP379))))
&lt;0,0,
IF(D379="A",13-SUM(AM379:AP379),IF(D379="B",11-SUM(AM379:AP379),IF(D379="C",7-SUM(AM379:AP379)))))
*AD379/C379,0)
*C379
=0,0,
ROUNDUP(
IF(
IF(D379="A",13-SUM(AM379:AP379),IF(D379="B",11-SUM(AM379:AP379),IF(D379="C",7-SUM(AM379:AP379))))
&lt;0,0,
IF(D379="A",13-SUM(AM379:AP379),IF(D379="B",11-SUM(AM379:AP379),IF(D379="C",7-SUM(AM379:AP379)))))
*AD379/C379,0)
*C379)
)</f>
        <v>0</v>
      </c>
      <c r="AY379" s="4">
        <f>IF(OR(AND(Tabela1[[#This Row],[GRUPO | ITEM]]="PALHETAS",MID(Tabela1[[#This Row],[ITEM]],1,5)&lt;&gt;"YN-PC"),AND(Tabela1[[#This Row],[GRUPO | ITEM]]="PALHETAS",MID(Tabela1[[#This Row],[ITEM]],1,5)&lt;&gt;"YN-PF"))=TRUE,0,
IF(
ROUNDUP(
IF(
IF(D379="A",13-SUM(AR379:AU379),IF(D379="B",11-SUM(AR379:AU379),IF(D379="C",7-SUM(AR379:AU379))))
&lt;0,0,
IF(D379="A",13-SUM(AR379:AU379),IF(D379="B",11-SUM(AR379:AU379),IF(D379="C",7-SUM(AR379:AU379)))))
*AE379/C379,0)
*C379
=0,0,
ROUNDUP(
IF(
IF(D379="A",13-SUM(AR379:AU379),IF(D379="B",11-SUM(AR379:AU379),IF(D379="C",7-SUM(AR379:AU379))))
&lt;0,0,
IF(D379="A",13-SUM(AR379:AU379),IF(D379="B",11-SUM(AR379:AU379),IF(D379="C",7-SUM(AR379:AU379)))))
*AE379/C379,0)
*C379)
)</f>
        <v>0</v>
      </c>
      <c r="AZ3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+IFERROR(BA379*C379,0),
IFERROR(AVERAGEIF(Tabela1[[#This Row],[COMPRA PADRÃO]:[COMPRA &gt;30%]],"&gt;"&amp;0,Tabela1[[#This Row],[COMPRA PADRÃO]:[COMPRA &gt;30%]]),
0))/Tabela1[[#This Row],[U/CX]],0)*Tabela1[[#This Row],[U/CX]]</f>
        <v>0</v>
      </c>
      <c r="BA379" s="19"/>
      <c r="BB379" s="19"/>
      <c r="BC379" s="5"/>
      <c r="BD379" s="41">
        <v>1.1358490566037736</v>
      </c>
      <c r="BE379" s="42">
        <v>170.37735849056602</v>
      </c>
      <c r="BF379" s="42">
        <v>74.966037735849056</v>
      </c>
      <c r="BG379" s="42">
        <v>1485</v>
      </c>
      <c r="BH379" s="43">
        <v>0</v>
      </c>
      <c r="BJ379" s="32"/>
      <c r="BK379" s="32"/>
    </row>
    <row r="380" spans="1:63" s="3" customFormat="1" x14ac:dyDescent="0.2">
      <c r="A380" s="4" t="s">
        <v>199</v>
      </c>
      <c r="B380" s="4" t="s">
        <v>397</v>
      </c>
      <c r="C380" s="4">
        <v>15</v>
      </c>
      <c r="D380" s="4" t="s">
        <v>83</v>
      </c>
      <c r="E380" s="5">
        <v>75</v>
      </c>
      <c r="F380" s="4">
        <v>90</v>
      </c>
      <c r="G380" s="4">
        <v>105</v>
      </c>
      <c r="H380" s="4">
        <v>45</v>
      </c>
      <c r="I380" s="4">
        <v>75</v>
      </c>
      <c r="J380" s="4">
        <v>90</v>
      </c>
      <c r="K380" s="4">
        <v>15</v>
      </c>
      <c r="L380" s="4">
        <v>30</v>
      </c>
      <c r="M380" s="4">
        <v>90</v>
      </c>
      <c r="N380" s="4">
        <v>105</v>
      </c>
      <c r="O380" s="4">
        <v>90</v>
      </c>
      <c r="P380" s="4">
        <v>30</v>
      </c>
      <c r="Q380" s="13">
        <v>1.0714285714285714</v>
      </c>
      <c r="R380" s="16">
        <v>1.2857142857142858</v>
      </c>
      <c r="S380" s="16">
        <v>1.5</v>
      </c>
      <c r="T380" s="16">
        <v>0.6428571428571429</v>
      </c>
      <c r="U380" s="16">
        <v>1.0714285714285714</v>
      </c>
      <c r="V380" s="16">
        <v>1.2857142857142858</v>
      </c>
      <c r="W380" s="16">
        <v>0.21428571428571427</v>
      </c>
      <c r="X380" s="16">
        <v>0.42857142857142855</v>
      </c>
      <c r="Y380" s="16">
        <v>1.2857142857142858</v>
      </c>
      <c r="Z380" s="16">
        <v>1.5</v>
      </c>
      <c r="AA380" s="16">
        <v>1.2857142857142858</v>
      </c>
      <c r="AB380" s="17">
        <v>0.42857142857142855</v>
      </c>
      <c r="AC380" s="15">
        <v>13264.65</v>
      </c>
      <c r="AD380" s="14">
        <v>70</v>
      </c>
      <c r="AE380" s="14">
        <v>75</v>
      </c>
      <c r="AF380" s="5">
        <v>0</v>
      </c>
      <c r="AG380" s="6">
        <v>45</v>
      </c>
      <c r="AH380" s="4">
        <v>375</v>
      </c>
      <c r="AI380" s="23">
        <v>420</v>
      </c>
      <c r="AJ380" s="4">
        <v>0</v>
      </c>
      <c r="AK380" s="4">
        <v>465</v>
      </c>
      <c r="AL380" s="24">
        <v>465</v>
      </c>
      <c r="AM380" s="7">
        <v>0.6428571428571429</v>
      </c>
      <c r="AN380" s="7">
        <v>5.3571428571428568</v>
      </c>
      <c r="AO380" s="8">
        <v>0</v>
      </c>
      <c r="AP380" s="9">
        <v>6.6428571428571432</v>
      </c>
      <c r="AQ380" s="25">
        <v>12.642857142857142</v>
      </c>
      <c r="AR380" s="18">
        <v>0.6</v>
      </c>
      <c r="AS380" s="7">
        <v>5</v>
      </c>
      <c r="AT380" s="8">
        <v>0</v>
      </c>
      <c r="AU380" s="9">
        <v>6.2</v>
      </c>
      <c r="AV380" s="10">
        <v>11.8</v>
      </c>
      <c r="AW380" s="22">
        <f t="shared" si="5"/>
        <v>0</v>
      </c>
      <c r="AX380" s="5">
        <f>IF(OR(AND(Tabela1[[#This Row],[GRUPO | ITEM]]="PALHETAS",MID(Tabela1[[#This Row],[ITEM]],1,5)&lt;&gt;"YN-PC"),AND(Tabela1[[#This Row],[GRUPO | ITEM]]="PALHETAS",MID(Tabela1[[#This Row],[ITEM]],1,5)&lt;&gt;"YN-PF"))=TRUE,0,
IF(
ROUNDUP(
IF(
IF(D380="A",13-SUM(AM380:AP380),IF(D380="B",11-SUM(AM380:AP380),IF(D380="C",7-SUM(AM380:AP380))))
&lt;0,0,
IF(D380="A",13-SUM(AM380:AP380),IF(D380="B",11-SUM(AM380:AP380),IF(D380="C",7-SUM(AM380:AP380)))))
*AD380/C380,0)
*C380
=0,0,
ROUNDUP(
IF(
IF(D380="A",13-SUM(AM380:AP380),IF(D380="B",11-SUM(AM380:AP380),IF(D380="C",7-SUM(AM380:AP380))))
&lt;0,0,
IF(D380="A",13-SUM(AM380:AP380),IF(D380="B",11-SUM(AM380:AP380),IF(D380="C",7-SUM(AM380:AP380)))))
*AD380/C380,0)
*C380)
)</f>
        <v>0</v>
      </c>
      <c r="AY380" s="4">
        <f>IF(OR(AND(Tabela1[[#This Row],[GRUPO | ITEM]]="PALHETAS",MID(Tabela1[[#This Row],[ITEM]],1,5)&lt;&gt;"YN-PC"),AND(Tabela1[[#This Row],[GRUPO | ITEM]]="PALHETAS",MID(Tabela1[[#This Row],[ITEM]],1,5)&lt;&gt;"YN-PF"))=TRUE,0,
IF(
ROUNDUP(
IF(
IF(D380="A",13-SUM(AR380:AU380),IF(D380="B",11-SUM(AR380:AU380),IF(D380="C",7-SUM(AR380:AU380))))
&lt;0,0,
IF(D380="A",13-SUM(AR380:AU380),IF(D380="B",11-SUM(AR380:AU380),IF(D380="C",7-SUM(AR380:AU380)))))
*AE380/C380,0)
*C380
=0,0,
ROUNDUP(
IF(
IF(D380="A",13-SUM(AR380:AU380),IF(D380="B",11-SUM(AR380:AU380),IF(D380="C",7-SUM(AR380:AU380))))
&lt;0,0,
IF(D380="A",13-SUM(AR380:AU380),IF(D380="B",11-SUM(AR380:AU380),IF(D380="C",7-SUM(AR380:AU380)))))
*AE380/C380,0)
*C380)
)</f>
        <v>0</v>
      </c>
      <c r="AZ3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+IFERROR(BA380*C380,0),
IFERROR(AVERAGEIF(Tabela1[[#This Row],[COMPRA PADRÃO]:[COMPRA &gt;30%]],"&gt;"&amp;0,Tabela1[[#This Row],[COMPRA PADRÃO]:[COMPRA &gt;30%]]),
0))/Tabela1[[#This Row],[U/CX]],0)*Tabela1[[#This Row],[U/CX]]</f>
        <v>0</v>
      </c>
      <c r="BA380" s="19"/>
      <c r="BB380" s="19"/>
      <c r="BC380" s="5"/>
      <c r="BD380" s="41">
        <v>3.1698113207547172</v>
      </c>
      <c r="BE380" s="42">
        <v>475.47169811320759</v>
      </c>
      <c r="BF380" s="42">
        <v>209.20754716981133</v>
      </c>
      <c r="BG380" s="42">
        <v>885</v>
      </c>
      <c r="BH380" s="43">
        <v>0</v>
      </c>
      <c r="BJ380" s="32"/>
      <c r="BK380" s="32"/>
    </row>
    <row r="381" spans="1:63" s="3" customFormat="1" x14ac:dyDescent="0.2">
      <c r="A381" s="4" t="s">
        <v>199</v>
      </c>
      <c r="B381" s="4" t="s">
        <v>399</v>
      </c>
      <c r="C381" s="4">
        <v>15</v>
      </c>
      <c r="D381" s="4" t="s">
        <v>20</v>
      </c>
      <c r="E381" s="5">
        <v>705</v>
      </c>
      <c r="F381" s="4">
        <v>945</v>
      </c>
      <c r="G381" s="4">
        <v>870</v>
      </c>
      <c r="H381" s="4">
        <v>435</v>
      </c>
      <c r="I381" s="4">
        <v>1020</v>
      </c>
      <c r="J381" s="4">
        <v>975</v>
      </c>
      <c r="K381" s="4">
        <v>510</v>
      </c>
      <c r="L381" s="4">
        <v>645</v>
      </c>
      <c r="M381" s="4">
        <v>705</v>
      </c>
      <c r="N381" s="4">
        <v>630</v>
      </c>
      <c r="O381" s="4">
        <v>750</v>
      </c>
      <c r="P381" s="4">
        <v>585</v>
      </c>
      <c r="Q381" s="13">
        <v>0.96410256410256412</v>
      </c>
      <c r="R381" s="16">
        <v>1.2923076923076924</v>
      </c>
      <c r="S381" s="16">
        <v>1.1897435897435897</v>
      </c>
      <c r="T381" s="16">
        <v>0.59487179487179487</v>
      </c>
      <c r="U381" s="16">
        <v>1.3948717948717948</v>
      </c>
      <c r="V381" s="16">
        <v>1.3333333333333333</v>
      </c>
      <c r="W381" s="16">
        <v>0.6974358974358974</v>
      </c>
      <c r="X381" s="16">
        <v>0.88205128205128203</v>
      </c>
      <c r="Y381" s="16">
        <v>0.96410256410256412</v>
      </c>
      <c r="Z381" s="16">
        <v>0.86153846153846159</v>
      </c>
      <c r="AA381" s="16">
        <v>1.0256410256410255</v>
      </c>
      <c r="AB381" s="17">
        <v>0.8</v>
      </c>
      <c r="AC381" s="15">
        <v>141634.20000000001</v>
      </c>
      <c r="AD381" s="14">
        <v>731.25</v>
      </c>
      <c r="AE381" s="14">
        <v>731.25</v>
      </c>
      <c r="AF381" s="5">
        <v>8</v>
      </c>
      <c r="AG381" s="6">
        <v>2160</v>
      </c>
      <c r="AH381" s="4">
        <v>4020</v>
      </c>
      <c r="AI381" s="23">
        <v>6180</v>
      </c>
      <c r="AJ381" s="4">
        <v>1815</v>
      </c>
      <c r="AK381" s="4">
        <v>3735</v>
      </c>
      <c r="AL381" s="24">
        <v>5550</v>
      </c>
      <c r="AM381" s="7">
        <v>2.953846153846154</v>
      </c>
      <c r="AN381" s="7">
        <v>5.4974358974358974</v>
      </c>
      <c r="AO381" s="8">
        <v>2.4820512820512821</v>
      </c>
      <c r="AP381" s="9">
        <v>5.1076923076923073</v>
      </c>
      <c r="AQ381" s="25">
        <v>16.041025641025641</v>
      </c>
      <c r="AR381" s="18">
        <v>2.953846153846154</v>
      </c>
      <c r="AS381" s="7">
        <v>5.4974358974358974</v>
      </c>
      <c r="AT381" s="8">
        <v>2.4820512820512821</v>
      </c>
      <c r="AU381" s="9">
        <v>5.1076923076923073</v>
      </c>
      <c r="AV381" s="10">
        <v>16.041025641025641</v>
      </c>
      <c r="AW381" s="22">
        <f t="shared" si="5"/>
        <v>0</v>
      </c>
      <c r="AX381" s="5">
        <f>IF(OR(AND(Tabela1[[#This Row],[GRUPO | ITEM]]="PALHETAS",MID(Tabela1[[#This Row],[ITEM]],1,5)&lt;&gt;"YN-PC"),AND(Tabela1[[#This Row],[GRUPO | ITEM]]="PALHETAS",MID(Tabela1[[#This Row],[ITEM]],1,5)&lt;&gt;"YN-PF"))=TRUE,0,
IF(
ROUNDUP(
IF(
IF(D381="A",13-SUM(AM381:AP381),IF(D381="B",11-SUM(AM381:AP381),IF(D381="C",7-SUM(AM381:AP381))))
&lt;0,0,
IF(D381="A",13-SUM(AM381:AP381),IF(D381="B",11-SUM(AM381:AP381),IF(D381="C",7-SUM(AM381:AP381)))))
*AD381/C381,0)
*C381
=0,0,
ROUNDUP(
IF(
IF(D381="A",13-SUM(AM381:AP381),IF(D381="B",11-SUM(AM381:AP381),IF(D381="C",7-SUM(AM381:AP381))))
&lt;0,0,
IF(D381="A",13-SUM(AM381:AP381),IF(D381="B",11-SUM(AM381:AP381),IF(D381="C",7-SUM(AM381:AP381)))))
*AD381/C381,0)
*C381)
)</f>
        <v>0</v>
      </c>
      <c r="AY381" s="4">
        <f>IF(OR(AND(Tabela1[[#This Row],[GRUPO | ITEM]]="PALHETAS",MID(Tabela1[[#This Row],[ITEM]],1,5)&lt;&gt;"YN-PC"),AND(Tabela1[[#This Row],[GRUPO | ITEM]]="PALHETAS",MID(Tabela1[[#This Row],[ITEM]],1,5)&lt;&gt;"YN-PF"))=TRUE,0,
IF(
ROUNDUP(
IF(
IF(D381="A",13-SUM(AR381:AU381),IF(D381="B",11-SUM(AR381:AU381),IF(D381="C",7-SUM(AR381:AU381))))
&lt;0,0,
IF(D381="A",13-SUM(AR381:AU381),IF(D381="B",11-SUM(AR381:AU381),IF(D381="C",7-SUM(AR381:AU381)))))
*AE381/C381,0)
*C381
=0,0,
ROUNDUP(
IF(
IF(D381="A",13-SUM(AR381:AU381),IF(D381="B",11-SUM(AR381:AU381),IF(D381="C",7-SUM(AR381:AU381))))
&lt;0,0,
IF(D381="A",13-SUM(AR381:AU381),IF(D381="B",11-SUM(AR381:AU381),IF(D381="C",7-SUM(AR381:AU381)))))
*AE381/C381,0)
*C381)
)</f>
        <v>0</v>
      </c>
      <c r="AZ3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+IFERROR(BA381*C381,0),
IFERROR(AVERAGEIF(Tabela1[[#This Row],[COMPRA PADRÃO]:[COMPRA &gt;30%]],"&gt;"&amp;0,Tabela1[[#This Row],[COMPRA PADRÃO]:[COMPRA &gt;30%]]),
0))/Tabela1[[#This Row],[U/CX]],0)*Tabela1[[#This Row],[U/CX]]</f>
        <v>0</v>
      </c>
      <c r="BA381" s="19"/>
      <c r="BB381" s="19"/>
      <c r="BC381" s="5"/>
      <c r="BD381" s="41">
        <v>33.113207547169814</v>
      </c>
      <c r="BE381" s="42">
        <v>4966.9811320754725</v>
      </c>
      <c r="BF381" s="42">
        <v>9470.3773584905666</v>
      </c>
      <c r="BG381" s="42">
        <v>11730</v>
      </c>
      <c r="BH381" s="43">
        <v>2700</v>
      </c>
      <c r="BJ381" s="32"/>
      <c r="BK381" s="32"/>
    </row>
    <row r="382" spans="1:63" s="3" customFormat="1" x14ac:dyDescent="0.2">
      <c r="A382" s="4" t="s">
        <v>199</v>
      </c>
      <c r="B382" s="4" t="s">
        <v>400</v>
      </c>
      <c r="C382" s="4">
        <v>15</v>
      </c>
      <c r="D382" s="4" t="s">
        <v>20</v>
      </c>
      <c r="E382" s="5">
        <v>1140</v>
      </c>
      <c r="F382" s="4">
        <v>1005</v>
      </c>
      <c r="G382" s="4">
        <v>1020</v>
      </c>
      <c r="H382" s="4">
        <v>615</v>
      </c>
      <c r="I382" s="4">
        <v>1095</v>
      </c>
      <c r="J382" s="4">
        <v>1050</v>
      </c>
      <c r="K382" s="4">
        <v>330</v>
      </c>
      <c r="L382" s="4">
        <v>1290</v>
      </c>
      <c r="M382" s="4">
        <v>675</v>
      </c>
      <c r="N382" s="4">
        <v>480</v>
      </c>
      <c r="O382" s="4">
        <v>495</v>
      </c>
      <c r="P382" s="4">
        <v>495</v>
      </c>
      <c r="Q382" s="13">
        <v>1.411764705882353</v>
      </c>
      <c r="R382" s="16">
        <v>1.2445820433436532</v>
      </c>
      <c r="S382" s="16">
        <v>1.263157894736842</v>
      </c>
      <c r="T382" s="16">
        <v>0.76160990712074306</v>
      </c>
      <c r="U382" s="16">
        <v>1.3560371517027863</v>
      </c>
      <c r="V382" s="16">
        <v>1.3003095975232197</v>
      </c>
      <c r="W382" s="16">
        <v>0.4086687306501548</v>
      </c>
      <c r="X382" s="16">
        <v>1.5975232198142415</v>
      </c>
      <c r="Y382" s="16">
        <v>0.83591331269349844</v>
      </c>
      <c r="Z382" s="16">
        <v>0.59442724458204332</v>
      </c>
      <c r="AA382" s="16">
        <v>0.61300309597523217</v>
      </c>
      <c r="AB382" s="17">
        <v>0.61300309597523217</v>
      </c>
      <c r="AC382" s="15">
        <v>141143.4</v>
      </c>
      <c r="AD382" s="14">
        <v>807.5</v>
      </c>
      <c r="AE382" s="14">
        <v>807.5</v>
      </c>
      <c r="AF382" s="5">
        <v>6</v>
      </c>
      <c r="AG382" s="6">
        <v>1530</v>
      </c>
      <c r="AH382" s="4">
        <v>5220</v>
      </c>
      <c r="AI382" s="23">
        <v>6750</v>
      </c>
      <c r="AJ382" s="4">
        <v>2880</v>
      </c>
      <c r="AK382" s="4">
        <v>3915</v>
      </c>
      <c r="AL382" s="24">
        <v>6795</v>
      </c>
      <c r="AM382" s="7">
        <v>1.8947368421052631</v>
      </c>
      <c r="AN382" s="7">
        <v>6.4643962848297214</v>
      </c>
      <c r="AO382" s="8">
        <v>3.5665634674922599</v>
      </c>
      <c r="AP382" s="9">
        <v>4.848297213622291</v>
      </c>
      <c r="AQ382" s="25">
        <v>16.773993808049536</v>
      </c>
      <c r="AR382" s="18">
        <v>1.8947368421052631</v>
      </c>
      <c r="AS382" s="7">
        <v>6.4643962848297214</v>
      </c>
      <c r="AT382" s="8">
        <v>3.5665634674922599</v>
      </c>
      <c r="AU382" s="9">
        <v>4.848297213622291</v>
      </c>
      <c r="AV382" s="10">
        <v>16.773993808049536</v>
      </c>
      <c r="AW382" s="22">
        <f t="shared" si="5"/>
        <v>0</v>
      </c>
      <c r="AX382" s="5">
        <f>IF(OR(AND(Tabela1[[#This Row],[GRUPO | ITEM]]="PALHETAS",MID(Tabela1[[#This Row],[ITEM]],1,5)&lt;&gt;"YN-PC"),AND(Tabela1[[#This Row],[GRUPO | ITEM]]="PALHETAS",MID(Tabela1[[#This Row],[ITEM]],1,5)&lt;&gt;"YN-PF"))=TRUE,0,
IF(
ROUNDUP(
IF(
IF(D382="A",13-SUM(AM382:AP382),IF(D382="B",11-SUM(AM382:AP382),IF(D382="C",7-SUM(AM382:AP382))))
&lt;0,0,
IF(D382="A",13-SUM(AM382:AP382),IF(D382="B",11-SUM(AM382:AP382),IF(D382="C",7-SUM(AM382:AP382)))))
*AD382/C382,0)
*C382
=0,0,
ROUNDUP(
IF(
IF(D382="A",13-SUM(AM382:AP382),IF(D382="B",11-SUM(AM382:AP382),IF(D382="C",7-SUM(AM382:AP382))))
&lt;0,0,
IF(D382="A",13-SUM(AM382:AP382),IF(D382="B",11-SUM(AM382:AP382),IF(D382="C",7-SUM(AM382:AP382)))))
*AD382/C382,0)
*C382)
)</f>
        <v>0</v>
      </c>
      <c r="AY382" s="4">
        <f>IF(OR(AND(Tabela1[[#This Row],[GRUPO | ITEM]]="PALHETAS",MID(Tabela1[[#This Row],[ITEM]],1,5)&lt;&gt;"YN-PC"),AND(Tabela1[[#This Row],[GRUPO | ITEM]]="PALHETAS",MID(Tabela1[[#This Row],[ITEM]],1,5)&lt;&gt;"YN-PF"))=TRUE,0,
IF(
ROUNDUP(
IF(
IF(D382="A",13-SUM(AR382:AU382),IF(D382="B",11-SUM(AR382:AU382),IF(D382="C",7-SUM(AR382:AU382))))
&lt;0,0,
IF(D382="A",13-SUM(AR382:AU382),IF(D382="B",11-SUM(AR382:AU382),IF(D382="C",7-SUM(AR382:AU382)))))
*AE382/C382,0)
*C382
=0,0,
ROUNDUP(
IF(
IF(D382="A",13-SUM(AR382:AU382),IF(D382="B",11-SUM(AR382:AU382),IF(D382="C",7-SUM(AR382:AU382))))
&lt;0,0,
IF(D382="A",13-SUM(AR382:AU382),IF(D382="B",11-SUM(AR382:AU382),IF(D382="C",7-SUM(AR382:AU382)))))
*AE382/C382,0)
*C382)
)</f>
        <v>0</v>
      </c>
      <c r="AZ3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+IFERROR(BA382*C382,0),
IFERROR(AVERAGEIF(Tabela1[[#This Row],[COMPRA PADRÃO]:[COMPRA &gt;30%]],"&gt;"&amp;0,Tabela1[[#This Row],[COMPRA PADRÃO]:[COMPRA &gt;30%]]),
0))/Tabela1[[#This Row],[U/CX]],0)*Tabela1[[#This Row],[U/CX]]</f>
        <v>0</v>
      </c>
      <c r="BA382" s="19"/>
      <c r="BB382" s="19"/>
      <c r="BC382" s="5"/>
      <c r="BD382" s="41">
        <v>36.566037735849058</v>
      </c>
      <c r="BE382" s="42">
        <v>5484.9056603773588</v>
      </c>
      <c r="BF382" s="42">
        <v>10457.886792452831</v>
      </c>
      <c r="BG382" s="42">
        <v>13545</v>
      </c>
      <c r="BH382" s="43">
        <v>2400</v>
      </c>
      <c r="BJ382" s="32"/>
      <c r="BK382" s="32"/>
    </row>
    <row r="383" spans="1:63" s="3" customFormat="1" x14ac:dyDescent="0.2">
      <c r="A383" s="4" t="s">
        <v>405</v>
      </c>
      <c r="B383" s="4" t="s">
        <v>407</v>
      </c>
      <c r="C383" s="4">
        <v>250</v>
      </c>
      <c r="D383" s="4" t="s">
        <v>20</v>
      </c>
      <c r="E383" s="5">
        <v>2325</v>
      </c>
      <c r="F383" s="4">
        <v>2878</v>
      </c>
      <c r="G383" s="4">
        <v>550</v>
      </c>
      <c r="H383" s="4">
        <v>3500</v>
      </c>
      <c r="I383" s="4">
        <v>3450</v>
      </c>
      <c r="J383" s="4">
        <v>3450</v>
      </c>
      <c r="K383" s="4">
        <v>500</v>
      </c>
      <c r="L383" s="4">
        <v>5080</v>
      </c>
      <c r="M383" s="4">
        <v>2300</v>
      </c>
      <c r="N383" s="4">
        <v>1800</v>
      </c>
      <c r="O383" s="4">
        <v>2550</v>
      </c>
      <c r="P383" s="4">
        <v>2770</v>
      </c>
      <c r="Q383" s="13">
        <v>0.89557987994735655</v>
      </c>
      <c r="R383" s="16">
        <v>1.1085930728982762</v>
      </c>
      <c r="S383" s="16">
        <v>0.2118576060090521</v>
      </c>
      <c r="T383" s="16">
        <v>1.3481847655121497</v>
      </c>
      <c r="U383" s="16">
        <v>1.3289249831476904</v>
      </c>
      <c r="V383" s="16">
        <v>1.3289249831476904</v>
      </c>
      <c r="W383" s="16">
        <v>0.1925978236445928</v>
      </c>
      <c r="X383" s="16">
        <v>1.956793888229063</v>
      </c>
      <c r="Y383" s="16">
        <v>0.88594998876512687</v>
      </c>
      <c r="Z383" s="16">
        <v>0.6933521651205341</v>
      </c>
      <c r="AA383" s="16">
        <v>0.98224890058742331</v>
      </c>
      <c r="AB383" s="17">
        <v>1.0669919429910442</v>
      </c>
      <c r="AC383" s="15">
        <v>227045.11</v>
      </c>
      <c r="AD383" s="14">
        <v>2596.0833333333335</v>
      </c>
      <c r="AE383" s="14">
        <v>3010.3</v>
      </c>
      <c r="AF383" s="5">
        <v>4</v>
      </c>
      <c r="AG383" s="6">
        <v>5798</v>
      </c>
      <c r="AH383" s="4">
        <v>10000</v>
      </c>
      <c r="AI383" s="23">
        <v>15798</v>
      </c>
      <c r="AJ383" s="4">
        <v>15500</v>
      </c>
      <c r="AK383" s="4">
        <v>15250</v>
      </c>
      <c r="AL383" s="24">
        <v>30750</v>
      </c>
      <c r="AM383" s="7">
        <v>2.233364362982698</v>
      </c>
      <c r="AN383" s="7">
        <v>3.8519564728918563</v>
      </c>
      <c r="AO383" s="8">
        <v>5.9705325329823768</v>
      </c>
      <c r="AP383" s="9">
        <v>5.874233621160081</v>
      </c>
      <c r="AQ383" s="25">
        <v>17.930086990017013</v>
      </c>
      <c r="AR383" s="18">
        <v>1.9260538816729229</v>
      </c>
      <c r="AS383" s="7">
        <v>3.3219280470385009</v>
      </c>
      <c r="AT383" s="8">
        <v>5.1489884729096769</v>
      </c>
      <c r="AU383" s="9">
        <v>5.0659402717337141</v>
      </c>
      <c r="AV383" s="10">
        <v>15.462910673354815</v>
      </c>
      <c r="AW383" s="22">
        <f t="shared" si="5"/>
        <v>0</v>
      </c>
      <c r="AX383" s="5">
        <f>IF(OR(AND(Tabela1[[#This Row],[GRUPO | ITEM]]="PALHETAS",MID(Tabela1[[#This Row],[ITEM]],1,5)&lt;&gt;"YN-PC"),AND(Tabela1[[#This Row],[GRUPO | ITEM]]="PALHETAS",MID(Tabela1[[#This Row],[ITEM]],1,5)&lt;&gt;"YN-PF"))=TRUE,0,
IF(
ROUNDUP(
IF(
IF(D383="A",13-SUM(AM383:AP383),IF(D383="B",11-SUM(AM383:AP383),IF(D383="C",7-SUM(AM383:AP383))))
&lt;0,0,
IF(D383="A",13-SUM(AM383:AP383),IF(D383="B",11-SUM(AM383:AP383),IF(D383="C",7-SUM(AM383:AP383)))))
*AD383/C383,0)
*C383
=0,0,
ROUNDUP(
IF(
IF(D383="A",13-SUM(AM383:AP383),IF(D383="B",11-SUM(AM383:AP383),IF(D383="C",7-SUM(AM383:AP383))))
&lt;0,0,
IF(D383="A",13-SUM(AM383:AP383),IF(D383="B",11-SUM(AM383:AP383),IF(D383="C",7-SUM(AM383:AP383)))))
*AD383/C383,0)
*C383)
)</f>
        <v>0</v>
      </c>
      <c r="AY383" s="4">
        <f>IF(OR(AND(Tabela1[[#This Row],[GRUPO | ITEM]]="PALHETAS",MID(Tabela1[[#This Row],[ITEM]],1,5)&lt;&gt;"YN-PC"),AND(Tabela1[[#This Row],[GRUPO | ITEM]]="PALHETAS",MID(Tabela1[[#This Row],[ITEM]],1,5)&lt;&gt;"YN-PF"))=TRUE,0,
IF(
ROUNDUP(
IF(
IF(D383="A",13-SUM(AR383:AU383),IF(D383="B",11-SUM(AR383:AU383),IF(D383="C",7-SUM(AR383:AU383))))
&lt;0,0,
IF(D383="A",13-SUM(AR383:AU383),IF(D383="B",11-SUM(AR383:AU383),IF(D383="C",7-SUM(AR383:AU383)))))
*AE383/C383,0)
*C383
=0,0,
ROUNDUP(
IF(
IF(D383="A",13-SUM(AR383:AU383),IF(D383="B",11-SUM(AR383:AU383),IF(D383="C",7-SUM(AR383:AU383))))
&lt;0,0,
IF(D383="A",13-SUM(AR383:AU383),IF(D383="B",11-SUM(AR383:AU383),IF(D383="C",7-SUM(AR383:AU383)))))
*AE383/C383,0)
*C383)
)</f>
        <v>0</v>
      </c>
      <c r="AZ3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+IFERROR(BA383*C383,0),
IFERROR(AVERAGEIF(Tabela1[[#This Row],[COMPRA PADRÃO]:[COMPRA &gt;30%]],"&gt;"&amp;0,Tabela1[[#This Row],[COMPRA PADRÃO]:[COMPRA &gt;30%]]),
0))/Tabela1[[#This Row],[U/CX]],0)*Tabela1[[#This Row],[U/CX]]</f>
        <v>0</v>
      </c>
      <c r="BA383" s="19"/>
      <c r="BB383" s="19"/>
      <c r="BC383" s="5"/>
      <c r="BD383" s="41">
        <v>117.55849056603773</v>
      </c>
      <c r="BE383" s="42">
        <v>17633.773584905659</v>
      </c>
      <c r="BF383" s="42">
        <v>33621.728301886789</v>
      </c>
      <c r="BG383" s="42">
        <v>46548</v>
      </c>
      <c r="BH383" s="43">
        <v>4750</v>
      </c>
      <c r="BJ383" s="32"/>
      <c r="BK383" s="32"/>
    </row>
    <row r="384" spans="1:63" s="3" customFormat="1" x14ac:dyDescent="0.2">
      <c r="A384" s="4" t="s">
        <v>405</v>
      </c>
      <c r="B384" s="4" t="s">
        <v>408</v>
      </c>
      <c r="C384" s="4">
        <v>250</v>
      </c>
      <c r="D384" s="4" t="s">
        <v>17</v>
      </c>
      <c r="E384" s="5">
        <v>1500</v>
      </c>
      <c r="F384" s="4">
        <v>1150</v>
      </c>
      <c r="G384" s="4">
        <v>2310</v>
      </c>
      <c r="H384" s="4">
        <v>220</v>
      </c>
      <c r="I384" s="4">
        <v>2250</v>
      </c>
      <c r="J384" s="4">
        <v>1250</v>
      </c>
      <c r="K384" s="4">
        <v>350</v>
      </c>
      <c r="L384" s="4">
        <v>900</v>
      </c>
      <c r="M384" s="4">
        <v>650</v>
      </c>
      <c r="N384" s="4">
        <v>1000</v>
      </c>
      <c r="O384" s="4">
        <v>1360</v>
      </c>
      <c r="P384" s="4">
        <v>400</v>
      </c>
      <c r="Q384" s="13">
        <v>1.3493253373313343</v>
      </c>
      <c r="R384" s="16">
        <v>1.0344827586206895</v>
      </c>
      <c r="S384" s="16">
        <v>2.0779610194902549</v>
      </c>
      <c r="T384" s="16">
        <v>0.19790104947526235</v>
      </c>
      <c r="U384" s="16">
        <v>2.0239880059970012</v>
      </c>
      <c r="V384" s="16">
        <v>1.1244377811094453</v>
      </c>
      <c r="W384" s="16">
        <v>0.31484257871064464</v>
      </c>
      <c r="X384" s="16">
        <v>0.80959520239880056</v>
      </c>
      <c r="Y384" s="16">
        <v>0.58470764617691151</v>
      </c>
      <c r="Z384" s="16">
        <v>0.8995502248875562</v>
      </c>
      <c r="AA384" s="16">
        <v>1.2233883058470765</v>
      </c>
      <c r="AB384" s="17">
        <v>0.35982008995502246</v>
      </c>
      <c r="AC384" s="15">
        <v>54622.9</v>
      </c>
      <c r="AD384" s="14">
        <v>1111.6666666666667</v>
      </c>
      <c r="AE384" s="14">
        <v>1192.7272727272727</v>
      </c>
      <c r="AF384" s="5">
        <v>0</v>
      </c>
      <c r="AG384" s="6">
        <v>7483</v>
      </c>
      <c r="AH384" s="4">
        <v>5500</v>
      </c>
      <c r="AI384" s="23">
        <v>12983</v>
      </c>
      <c r="AJ384" s="4">
        <v>1500</v>
      </c>
      <c r="AK384" s="4">
        <v>0</v>
      </c>
      <c r="AL384" s="24">
        <v>1500</v>
      </c>
      <c r="AM384" s="7">
        <v>6.7313343328335824</v>
      </c>
      <c r="AN384" s="7">
        <v>4.9475262368815587</v>
      </c>
      <c r="AO384" s="8">
        <v>1.3493253373313343</v>
      </c>
      <c r="AP384" s="9">
        <v>0</v>
      </c>
      <c r="AQ384" s="25">
        <v>13.028185907046476</v>
      </c>
      <c r="AR384" s="18">
        <v>6.2738567073170728</v>
      </c>
      <c r="AS384" s="7">
        <v>4.6112804878048781</v>
      </c>
      <c r="AT384" s="8">
        <v>1.2576219512195121</v>
      </c>
      <c r="AU384" s="9">
        <v>0</v>
      </c>
      <c r="AV384" s="10">
        <v>12.142759146341463</v>
      </c>
      <c r="AW384" s="22">
        <f t="shared" si="5"/>
        <v>0</v>
      </c>
      <c r="AX384" s="5">
        <f>IF(OR(AND(Tabela1[[#This Row],[GRUPO | ITEM]]="PALHETAS",MID(Tabela1[[#This Row],[ITEM]],1,5)&lt;&gt;"YN-PC"),AND(Tabela1[[#This Row],[GRUPO | ITEM]]="PALHETAS",MID(Tabela1[[#This Row],[ITEM]],1,5)&lt;&gt;"YN-PF"))=TRUE,0,
IF(
ROUNDUP(
IF(
IF(D384="A",13-SUM(AM384:AP384),IF(D384="B",11-SUM(AM384:AP384),IF(D384="C",7-SUM(AM384:AP384))))
&lt;0,0,
IF(D384="A",13-SUM(AM384:AP384),IF(D384="B",11-SUM(AM384:AP384),IF(D384="C",7-SUM(AM384:AP384)))))
*AD384/C384,0)
*C384
=0,0,
ROUNDUP(
IF(
IF(D384="A",13-SUM(AM384:AP384),IF(D384="B",11-SUM(AM384:AP384),IF(D384="C",7-SUM(AM384:AP384))))
&lt;0,0,
IF(D384="A",13-SUM(AM384:AP384),IF(D384="B",11-SUM(AM384:AP384),IF(D384="C",7-SUM(AM384:AP384)))))
*AD384/C384,0)
*C384)
)</f>
        <v>0</v>
      </c>
      <c r="AY384" s="4">
        <f>IF(OR(AND(Tabela1[[#This Row],[GRUPO | ITEM]]="PALHETAS",MID(Tabela1[[#This Row],[ITEM]],1,5)&lt;&gt;"YN-PC"),AND(Tabela1[[#This Row],[GRUPO | ITEM]]="PALHETAS",MID(Tabela1[[#This Row],[ITEM]],1,5)&lt;&gt;"YN-PF"))=TRUE,0,
IF(
ROUNDUP(
IF(
IF(D384="A",13-SUM(AR384:AU384),IF(D384="B",11-SUM(AR384:AU384),IF(D384="C",7-SUM(AR384:AU384))))
&lt;0,0,
IF(D384="A",13-SUM(AR384:AU384),IF(D384="B",11-SUM(AR384:AU384),IF(D384="C",7-SUM(AR384:AU384)))))
*AE384/C384,0)
*C384
=0,0,
ROUNDUP(
IF(
IF(D384="A",13-SUM(AR384:AU384),IF(D384="B",11-SUM(AR384:AU384),IF(D384="C",7-SUM(AR384:AU384))))
&lt;0,0,
IF(D384="A",13-SUM(AR384:AU384),IF(D384="B",11-SUM(AR384:AU384),IF(D384="C",7-SUM(AR384:AU384)))))
*AE384/C384,0)
*C384)
)</f>
        <v>0</v>
      </c>
      <c r="AZ3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+IFERROR(BA384*C384,0),
IFERROR(AVERAGEIF(Tabela1[[#This Row],[COMPRA PADRÃO]:[COMPRA &gt;30%]],"&gt;"&amp;0,Tabela1[[#This Row],[COMPRA PADRÃO]:[COMPRA &gt;30%]]),
0))/Tabela1[[#This Row],[U/CX]],0)*Tabela1[[#This Row],[U/CX]]</f>
        <v>0</v>
      </c>
      <c r="BA384" s="33"/>
      <c r="BB384" s="33"/>
      <c r="BC384" s="44"/>
      <c r="BD384" s="41">
        <v>50.339622641509436</v>
      </c>
      <c r="BE384" s="42">
        <v>7550.9433962264156</v>
      </c>
      <c r="BF384" s="42">
        <v>9967.2452830188686</v>
      </c>
      <c r="BG384" s="42">
        <v>14483</v>
      </c>
      <c r="BH384" s="43">
        <v>3000</v>
      </c>
      <c r="BJ384" s="32"/>
      <c r="BK384" s="32"/>
    </row>
    <row r="385" spans="1:63" s="3" customFormat="1" x14ac:dyDescent="0.2">
      <c r="A385" s="4" t="s">
        <v>409</v>
      </c>
      <c r="B385" s="4" t="s">
        <v>1232</v>
      </c>
      <c r="C385" s="4">
        <v>200</v>
      </c>
      <c r="D385" s="4" t="s">
        <v>83</v>
      </c>
      <c r="E385" s="5"/>
      <c r="F385" s="4"/>
      <c r="G385" s="4"/>
      <c r="H385" s="4"/>
      <c r="I385" s="4">
        <v>50</v>
      </c>
      <c r="J385" s="4"/>
      <c r="K385" s="4"/>
      <c r="L385" s="4"/>
      <c r="M385" s="4"/>
      <c r="N385" s="4"/>
      <c r="O385" s="4"/>
      <c r="P385" s="4"/>
      <c r="Q385" s="13">
        <v>0</v>
      </c>
      <c r="R385" s="16">
        <v>0</v>
      </c>
      <c r="S385" s="16">
        <v>0</v>
      </c>
      <c r="T385" s="16">
        <v>0</v>
      </c>
      <c r="U385" s="16">
        <v>1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7">
        <v>0</v>
      </c>
      <c r="AC385" s="15">
        <v>470.5</v>
      </c>
      <c r="AD385" s="14">
        <v>50</v>
      </c>
      <c r="AE385" s="14">
        <v>50</v>
      </c>
      <c r="AF385" s="5">
        <v>0</v>
      </c>
      <c r="AG385" s="6">
        <v>1206</v>
      </c>
      <c r="AH385" s="4">
        <v>0</v>
      </c>
      <c r="AI385" s="23">
        <v>1206</v>
      </c>
      <c r="AJ385" s="4">
        <v>0</v>
      </c>
      <c r="AK385" s="4">
        <v>0</v>
      </c>
      <c r="AL385" s="24">
        <v>0</v>
      </c>
      <c r="AM385" s="7">
        <v>24.12</v>
      </c>
      <c r="AN385" s="7">
        <v>0</v>
      </c>
      <c r="AO385" s="8">
        <v>0</v>
      </c>
      <c r="AP385" s="9">
        <v>0</v>
      </c>
      <c r="AQ385" s="25">
        <v>24.12</v>
      </c>
      <c r="AR385" s="18">
        <v>24.12</v>
      </c>
      <c r="AS385" s="7">
        <v>0</v>
      </c>
      <c r="AT385" s="8">
        <v>0</v>
      </c>
      <c r="AU385" s="9">
        <v>0</v>
      </c>
      <c r="AV385" s="10">
        <v>24.12</v>
      </c>
      <c r="AW385" s="22">
        <f t="shared" si="5"/>
        <v>0</v>
      </c>
      <c r="AX385" s="5">
        <f>IF(OR(AND(Tabela1[[#This Row],[GRUPO | ITEM]]="PALHETAS",MID(Tabela1[[#This Row],[ITEM]],1,5)&lt;&gt;"YN-PC"),AND(Tabela1[[#This Row],[GRUPO | ITEM]]="PALHETAS",MID(Tabela1[[#This Row],[ITEM]],1,5)&lt;&gt;"YN-PF"))=TRUE,0,
IF(
ROUNDUP(
IF(
IF(D385="A",13-SUM(AM385:AP385),IF(D385="B",11-SUM(AM385:AP385),IF(D385="C",7-SUM(AM385:AP385))))
&lt;0,0,
IF(D385="A",13-SUM(AM385:AP385),IF(D385="B",11-SUM(AM385:AP385),IF(D385="C",7-SUM(AM385:AP385)))))
*AD385/C385,0)
*C385
=0,0,
ROUNDUP(
IF(
IF(D385="A",13-SUM(AM385:AP385),IF(D385="B",11-SUM(AM385:AP385),IF(D385="C",7-SUM(AM385:AP385))))
&lt;0,0,
IF(D385="A",13-SUM(AM385:AP385),IF(D385="B",11-SUM(AM385:AP385),IF(D385="C",7-SUM(AM385:AP385)))))
*AD385/C385,0)
*C385)
)</f>
        <v>0</v>
      </c>
      <c r="AY385" s="4">
        <f>IF(OR(AND(Tabela1[[#This Row],[GRUPO | ITEM]]="PALHETAS",MID(Tabela1[[#This Row],[ITEM]],1,5)&lt;&gt;"YN-PC"),AND(Tabela1[[#This Row],[GRUPO | ITEM]]="PALHETAS",MID(Tabela1[[#This Row],[ITEM]],1,5)&lt;&gt;"YN-PF"))=TRUE,0,
IF(
ROUNDUP(
IF(
IF(D385="A",13-SUM(AR385:AU385),IF(D385="B",11-SUM(AR385:AU385),IF(D385="C",7-SUM(AR385:AU385))))
&lt;0,0,
IF(D385="A",13-SUM(AR385:AU385),IF(D385="B",11-SUM(AR385:AU385),IF(D385="C",7-SUM(AR385:AU385)))))
*AE385/C385,0)
*C385
=0,0,
ROUNDUP(
IF(
IF(D385="A",13-SUM(AR385:AU385),IF(D385="B",11-SUM(AR385:AU385),IF(D385="C",7-SUM(AR385:AU385))))
&lt;0,0,
IF(D385="A",13-SUM(AR385:AU385),IF(D385="B",11-SUM(AR385:AU385),IF(D385="C",7-SUM(AR385:AU385)))))
*AE385/C385,0)
*C385)
)</f>
        <v>0</v>
      </c>
      <c r="AZ3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+IFERROR(BA385*C385,0),
IFERROR(AVERAGEIF(Tabela1[[#This Row],[COMPRA PADRÃO]:[COMPRA &gt;30%]],"&gt;"&amp;0,Tabela1[[#This Row],[COMPRA PADRÃO]:[COMPRA &gt;30%]]),
0))/Tabela1[[#This Row],[U/CX]],0)*Tabela1[[#This Row],[U/CX]]</f>
        <v>0</v>
      </c>
      <c r="BA385" s="19"/>
      <c r="BB385" s="19"/>
      <c r="BC385" s="5"/>
      <c r="BD385" s="41">
        <v>0.18867924528301888</v>
      </c>
      <c r="BE385" s="42">
        <v>28.301886792452834</v>
      </c>
      <c r="BF385" s="42">
        <v>12.452830188679247</v>
      </c>
      <c r="BG385" s="42">
        <v>1206</v>
      </c>
      <c r="BH385" s="43">
        <v>0</v>
      </c>
      <c r="BJ385" s="32"/>
      <c r="BK385" s="32"/>
    </row>
    <row r="386" spans="1:63" s="3" customFormat="1" x14ac:dyDescent="0.2">
      <c r="A386" s="4" t="s">
        <v>409</v>
      </c>
      <c r="B386" s="4" t="s">
        <v>417</v>
      </c>
      <c r="C386" s="4">
        <v>200</v>
      </c>
      <c r="D386" s="4" t="s">
        <v>20</v>
      </c>
      <c r="E386" s="5">
        <v>4980</v>
      </c>
      <c r="F386" s="4">
        <v>3830</v>
      </c>
      <c r="G386" s="4">
        <v>5170</v>
      </c>
      <c r="H386" s="4">
        <v>3740</v>
      </c>
      <c r="I386" s="4">
        <v>5550</v>
      </c>
      <c r="J386" s="4">
        <v>4900</v>
      </c>
      <c r="K386" s="4">
        <v>1170</v>
      </c>
      <c r="L386" s="4">
        <v>5160</v>
      </c>
      <c r="M386" s="4">
        <v>2850</v>
      </c>
      <c r="N386" s="4">
        <v>4250</v>
      </c>
      <c r="O386" s="4">
        <v>2400</v>
      </c>
      <c r="P386" s="4">
        <v>2550</v>
      </c>
      <c r="Q386" s="13">
        <v>1.2837808807733619</v>
      </c>
      <c r="R386" s="16">
        <v>0.98732545649838888</v>
      </c>
      <c r="S386" s="16">
        <v>1.3327604726100968</v>
      </c>
      <c r="T386" s="16">
        <v>0.96412459720730403</v>
      </c>
      <c r="U386" s="16">
        <v>1.430719656283566</v>
      </c>
      <c r="V386" s="16">
        <v>1.2631578947368423</v>
      </c>
      <c r="W386" s="16">
        <v>0.3016111707841031</v>
      </c>
      <c r="X386" s="16">
        <v>1.3301825993555318</v>
      </c>
      <c r="Y386" s="16">
        <v>0.73469387755102045</v>
      </c>
      <c r="Z386" s="16">
        <v>1.0955961331901183</v>
      </c>
      <c r="AA386" s="16">
        <v>0.61868958109559613</v>
      </c>
      <c r="AB386" s="17">
        <v>0.6573576799140709</v>
      </c>
      <c r="AC386" s="15">
        <v>398393.9</v>
      </c>
      <c r="AD386" s="14">
        <v>3879.1666666666665</v>
      </c>
      <c r="AE386" s="14">
        <v>3879.1666666666665</v>
      </c>
      <c r="AF386" s="5">
        <v>28</v>
      </c>
      <c r="AG386" s="6">
        <v>21294</v>
      </c>
      <c r="AH386" s="4">
        <v>9000</v>
      </c>
      <c r="AI386" s="23">
        <v>30294</v>
      </c>
      <c r="AJ386" s="4">
        <v>23800</v>
      </c>
      <c r="AK386" s="4">
        <v>0</v>
      </c>
      <c r="AL386" s="24">
        <v>23800</v>
      </c>
      <c r="AM386" s="7">
        <v>5.4893233082706772</v>
      </c>
      <c r="AN386" s="7">
        <v>2.3200859291084854</v>
      </c>
      <c r="AO386" s="8">
        <v>6.1353383458646622</v>
      </c>
      <c r="AP386" s="9">
        <v>0</v>
      </c>
      <c r="AQ386" s="25">
        <v>13.944747583243824</v>
      </c>
      <c r="AR386" s="18">
        <v>5.4893233082706772</v>
      </c>
      <c r="AS386" s="7">
        <v>2.3200859291084854</v>
      </c>
      <c r="AT386" s="8">
        <v>6.1353383458646622</v>
      </c>
      <c r="AU386" s="9">
        <v>0</v>
      </c>
      <c r="AV386" s="10">
        <v>13.944747583243824</v>
      </c>
      <c r="AW386" s="22">
        <f t="shared" ref="AW386:AW449" si="6">IFERROR(AZ386/AVERAGE(AD386:AE386),0)</f>
        <v>0</v>
      </c>
      <c r="AX386" s="5">
        <f>IF(OR(AND(Tabela1[[#This Row],[GRUPO | ITEM]]="PALHETAS",MID(Tabela1[[#This Row],[ITEM]],1,5)&lt;&gt;"YN-PC"),AND(Tabela1[[#This Row],[GRUPO | ITEM]]="PALHETAS",MID(Tabela1[[#This Row],[ITEM]],1,5)&lt;&gt;"YN-PF"))=TRUE,0,
IF(
ROUNDUP(
IF(
IF(D386="A",13-SUM(AM386:AP386),IF(D386="B",11-SUM(AM386:AP386),IF(D386="C",7-SUM(AM386:AP386))))
&lt;0,0,
IF(D386="A",13-SUM(AM386:AP386),IF(D386="B",11-SUM(AM386:AP386),IF(D386="C",7-SUM(AM386:AP386)))))
*AD386/C386,0)
*C386
=0,0,
ROUNDUP(
IF(
IF(D386="A",13-SUM(AM386:AP386),IF(D386="B",11-SUM(AM386:AP386),IF(D386="C",7-SUM(AM386:AP386))))
&lt;0,0,
IF(D386="A",13-SUM(AM386:AP386),IF(D386="B",11-SUM(AM386:AP386),IF(D386="C",7-SUM(AM386:AP386)))))
*AD386/C386,0)
*C386)
)</f>
        <v>0</v>
      </c>
      <c r="AY386" s="4">
        <f>IF(OR(AND(Tabela1[[#This Row],[GRUPO | ITEM]]="PALHETAS",MID(Tabela1[[#This Row],[ITEM]],1,5)&lt;&gt;"YN-PC"),AND(Tabela1[[#This Row],[GRUPO | ITEM]]="PALHETAS",MID(Tabela1[[#This Row],[ITEM]],1,5)&lt;&gt;"YN-PF"))=TRUE,0,
IF(
ROUNDUP(
IF(
IF(D386="A",13-SUM(AR386:AU386),IF(D386="B",11-SUM(AR386:AU386),IF(D386="C",7-SUM(AR386:AU386))))
&lt;0,0,
IF(D386="A",13-SUM(AR386:AU386),IF(D386="B",11-SUM(AR386:AU386),IF(D386="C",7-SUM(AR386:AU386)))))
*AE386/C386,0)
*C386
=0,0,
ROUNDUP(
IF(
IF(D386="A",13-SUM(AR386:AU386),IF(D386="B",11-SUM(AR386:AU386),IF(D386="C",7-SUM(AR386:AU386))))
&lt;0,0,
IF(D386="A",13-SUM(AR386:AU386),IF(D386="B",11-SUM(AR386:AU386),IF(D386="C",7-SUM(AR386:AU386)))))
*AE386/C386,0)
*C386)
)</f>
        <v>0</v>
      </c>
      <c r="AZ3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+IFERROR(BA386*C386,0),
IFERROR(AVERAGEIF(Tabela1[[#This Row],[COMPRA PADRÃO]:[COMPRA &gt;30%]],"&gt;"&amp;0,Tabela1[[#This Row],[COMPRA PADRÃO]:[COMPRA &gt;30%]]),
0))/Tabela1[[#This Row],[U/CX]],0)*Tabela1[[#This Row],[U/CX]]</f>
        <v>0</v>
      </c>
      <c r="BA386" s="19"/>
      <c r="BB386" s="19"/>
      <c r="BC386" s="5"/>
      <c r="BD386" s="41">
        <v>175.66037735849056</v>
      </c>
      <c r="BE386" s="42">
        <v>26349.056603773584</v>
      </c>
      <c r="BF386" s="42">
        <v>50238.867924528298</v>
      </c>
      <c r="BG386" s="42">
        <v>54094</v>
      </c>
      <c r="BH386" s="43">
        <v>22400</v>
      </c>
      <c r="BJ386" s="32"/>
      <c r="BK386" s="32"/>
    </row>
    <row r="387" spans="1:63" s="3" customFormat="1" x14ac:dyDescent="0.2">
      <c r="A387" s="4" t="s">
        <v>409</v>
      </c>
      <c r="B387" s="4" t="s">
        <v>418</v>
      </c>
      <c r="C387" s="4">
        <v>200</v>
      </c>
      <c r="D387" s="4" t="s">
        <v>20</v>
      </c>
      <c r="E387" s="5">
        <v>3050</v>
      </c>
      <c r="F387" s="4">
        <v>300</v>
      </c>
      <c r="G387" s="4">
        <v>1300</v>
      </c>
      <c r="H387" s="4">
        <v>550</v>
      </c>
      <c r="I387" s="4">
        <v>6350</v>
      </c>
      <c r="J387" s="4">
        <v>3700</v>
      </c>
      <c r="K387" s="4"/>
      <c r="L387" s="4">
        <v>2900</v>
      </c>
      <c r="M387" s="4">
        <v>2050</v>
      </c>
      <c r="N387" s="4">
        <v>2700</v>
      </c>
      <c r="O387" s="4">
        <v>1200</v>
      </c>
      <c r="P387" s="4">
        <v>1150</v>
      </c>
      <c r="Q387" s="13">
        <v>1.3287128712871288</v>
      </c>
      <c r="R387" s="16">
        <v>0.1306930693069307</v>
      </c>
      <c r="S387" s="16">
        <v>0.56633663366336628</v>
      </c>
      <c r="T387" s="16">
        <v>0.23960396039603959</v>
      </c>
      <c r="U387" s="16">
        <v>2.7663366336633661</v>
      </c>
      <c r="V387" s="16">
        <v>1.6118811881188118</v>
      </c>
      <c r="W387" s="16">
        <v>0</v>
      </c>
      <c r="X387" s="16">
        <v>1.2633663366336634</v>
      </c>
      <c r="Y387" s="16">
        <v>0.89306930693069309</v>
      </c>
      <c r="Z387" s="16">
        <v>1.1762376237623762</v>
      </c>
      <c r="AA387" s="16">
        <v>0.52277227722772279</v>
      </c>
      <c r="AB387" s="17">
        <v>0.50099009900990099</v>
      </c>
      <c r="AC387" s="15">
        <v>212277.5</v>
      </c>
      <c r="AD387" s="14">
        <v>2295.4545454545455</v>
      </c>
      <c r="AE387" s="14">
        <v>2711.1111111111113</v>
      </c>
      <c r="AF387" s="5">
        <v>0</v>
      </c>
      <c r="AG387" s="6">
        <v>10049</v>
      </c>
      <c r="AH387" s="4">
        <v>11000</v>
      </c>
      <c r="AI387" s="23">
        <v>21049</v>
      </c>
      <c r="AJ387" s="4">
        <v>16000</v>
      </c>
      <c r="AK387" s="4">
        <v>5600</v>
      </c>
      <c r="AL387" s="24">
        <v>21600</v>
      </c>
      <c r="AM387" s="7">
        <v>4.3777821782178217</v>
      </c>
      <c r="AN387" s="7">
        <v>4.7920792079207919</v>
      </c>
      <c r="AO387" s="8">
        <v>6.9702970297029703</v>
      </c>
      <c r="AP387" s="9">
        <v>2.4396039603960396</v>
      </c>
      <c r="AQ387" s="25">
        <v>18.579762376237621</v>
      </c>
      <c r="AR387" s="18">
        <v>3.7065983606557373</v>
      </c>
      <c r="AS387" s="7">
        <v>4.0573770491803272</v>
      </c>
      <c r="AT387" s="8">
        <v>5.9016393442622945</v>
      </c>
      <c r="AU387" s="9">
        <v>2.0655737704918029</v>
      </c>
      <c r="AV387" s="10">
        <v>15.731188524590161</v>
      </c>
      <c r="AW387" s="22">
        <f t="shared" si="6"/>
        <v>0</v>
      </c>
      <c r="AX387" s="5">
        <f>IF(OR(AND(Tabela1[[#This Row],[GRUPO | ITEM]]="PALHETAS",MID(Tabela1[[#This Row],[ITEM]],1,5)&lt;&gt;"YN-PC"),AND(Tabela1[[#This Row],[GRUPO | ITEM]]="PALHETAS",MID(Tabela1[[#This Row],[ITEM]],1,5)&lt;&gt;"YN-PF"))=TRUE,0,
IF(
ROUNDUP(
IF(
IF(D387="A",13-SUM(AM387:AP387),IF(D387="B",11-SUM(AM387:AP387),IF(D387="C",7-SUM(AM387:AP387))))
&lt;0,0,
IF(D387="A",13-SUM(AM387:AP387),IF(D387="B",11-SUM(AM387:AP387),IF(D387="C",7-SUM(AM387:AP387)))))
*AD387/C387,0)
*C387
=0,0,
ROUNDUP(
IF(
IF(D387="A",13-SUM(AM387:AP387),IF(D387="B",11-SUM(AM387:AP387),IF(D387="C",7-SUM(AM387:AP387))))
&lt;0,0,
IF(D387="A",13-SUM(AM387:AP387),IF(D387="B",11-SUM(AM387:AP387),IF(D387="C",7-SUM(AM387:AP387)))))
*AD387/C387,0)
*C387)
)</f>
        <v>0</v>
      </c>
      <c r="AY387" s="4">
        <f>IF(OR(AND(Tabela1[[#This Row],[GRUPO | ITEM]]="PALHETAS",MID(Tabela1[[#This Row],[ITEM]],1,5)&lt;&gt;"YN-PC"),AND(Tabela1[[#This Row],[GRUPO | ITEM]]="PALHETAS",MID(Tabela1[[#This Row],[ITEM]],1,5)&lt;&gt;"YN-PF"))=TRUE,0,
IF(
ROUNDUP(
IF(
IF(D387="A",13-SUM(AR387:AU387),IF(D387="B",11-SUM(AR387:AU387),IF(D387="C",7-SUM(AR387:AU387))))
&lt;0,0,
IF(D387="A",13-SUM(AR387:AU387),IF(D387="B",11-SUM(AR387:AU387),IF(D387="C",7-SUM(AR387:AU387)))))
*AE387/C387,0)
*C387
=0,0,
ROUNDUP(
IF(
IF(D387="A",13-SUM(AR387:AU387),IF(D387="B",11-SUM(AR387:AU387),IF(D387="C",7-SUM(AR387:AU387))))
&lt;0,0,
IF(D387="A",13-SUM(AR387:AU387),IF(D387="B",11-SUM(AR387:AU387),IF(D387="C",7-SUM(AR387:AU387)))))
*AE387/C387,0)
*C387)
)</f>
        <v>0</v>
      </c>
      <c r="AZ3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+IFERROR(BA387*C387,0),
IFERROR(AVERAGEIF(Tabela1[[#This Row],[COMPRA PADRÃO]:[COMPRA &gt;30%]],"&gt;"&amp;0,Tabela1[[#This Row],[COMPRA PADRÃO]:[COMPRA &gt;30%]]),
0))/Tabela1[[#This Row],[U/CX]],0)*Tabela1[[#This Row],[U/CX]]</f>
        <v>0</v>
      </c>
      <c r="BA387" s="19"/>
      <c r="BB387" s="19"/>
      <c r="BC387" s="5"/>
      <c r="BD387" s="41">
        <v>95.283018867924525</v>
      </c>
      <c r="BE387" s="42">
        <v>14292.452830188678</v>
      </c>
      <c r="BF387" s="42">
        <v>27250.943396226416</v>
      </c>
      <c r="BG387" s="42">
        <v>42649</v>
      </c>
      <c r="BH387" s="43">
        <v>0</v>
      </c>
      <c r="BJ387" s="32"/>
      <c r="BK387" s="32"/>
    </row>
    <row r="388" spans="1:63" s="3" customFormat="1" x14ac:dyDescent="0.2">
      <c r="A388" s="4" t="s">
        <v>409</v>
      </c>
      <c r="B388" s="4" t="s">
        <v>419</v>
      </c>
      <c r="C388" s="4">
        <v>50</v>
      </c>
      <c r="D388" s="4" t="s">
        <v>83</v>
      </c>
      <c r="E388" s="5">
        <v>40</v>
      </c>
      <c r="F388" s="4"/>
      <c r="G388" s="4">
        <v>65</v>
      </c>
      <c r="H388" s="4"/>
      <c r="I388" s="4">
        <v>20</v>
      </c>
      <c r="J388" s="4">
        <v>100</v>
      </c>
      <c r="K388" s="4"/>
      <c r="L388" s="4">
        <v>30</v>
      </c>
      <c r="M388" s="4"/>
      <c r="N388" s="4">
        <v>20</v>
      </c>
      <c r="O388" s="4"/>
      <c r="P388" s="4"/>
      <c r="Q388" s="13">
        <v>0.87272727272727268</v>
      </c>
      <c r="R388" s="16">
        <v>0</v>
      </c>
      <c r="S388" s="16">
        <v>1.4181818181818182</v>
      </c>
      <c r="T388" s="16">
        <v>0</v>
      </c>
      <c r="U388" s="16">
        <v>0.43636363636363634</v>
      </c>
      <c r="V388" s="16">
        <v>2.1818181818181817</v>
      </c>
      <c r="W388" s="16">
        <v>0</v>
      </c>
      <c r="X388" s="16">
        <v>0.65454545454545454</v>
      </c>
      <c r="Y388" s="16">
        <v>0</v>
      </c>
      <c r="Z388" s="16">
        <v>0.43636363636363634</v>
      </c>
      <c r="AA388" s="16">
        <v>0</v>
      </c>
      <c r="AB388" s="17">
        <v>0</v>
      </c>
      <c r="AC388" s="15">
        <v>9916.5499999999993</v>
      </c>
      <c r="AD388" s="14">
        <v>45.833333333333336</v>
      </c>
      <c r="AE388" s="14">
        <v>45.833333333333336</v>
      </c>
      <c r="AF388" s="5">
        <v>3</v>
      </c>
      <c r="AG388" s="6">
        <v>291</v>
      </c>
      <c r="AH388" s="4">
        <v>500</v>
      </c>
      <c r="AI388" s="23">
        <v>791</v>
      </c>
      <c r="AJ388" s="4">
        <v>0</v>
      </c>
      <c r="AK388" s="4">
        <v>0</v>
      </c>
      <c r="AL388" s="24">
        <v>0</v>
      </c>
      <c r="AM388" s="7">
        <v>6.3490909090909087</v>
      </c>
      <c r="AN388" s="7">
        <v>10.909090909090908</v>
      </c>
      <c r="AO388" s="8">
        <v>0</v>
      </c>
      <c r="AP388" s="9">
        <v>0</v>
      </c>
      <c r="AQ388" s="25">
        <v>17.258181818181818</v>
      </c>
      <c r="AR388" s="18">
        <v>6.3490909090909087</v>
      </c>
      <c r="AS388" s="7">
        <v>10.909090909090908</v>
      </c>
      <c r="AT388" s="8">
        <v>0</v>
      </c>
      <c r="AU388" s="9">
        <v>0</v>
      </c>
      <c r="AV388" s="10">
        <v>17.258181818181818</v>
      </c>
      <c r="AW388" s="22">
        <f t="shared" si="6"/>
        <v>0</v>
      </c>
      <c r="AX388" s="5">
        <f>IF(OR(AND(Tabela1[[#This Row],[GRUPO | ITEM]]="PALHETAS",MID(Tabela1[[#This Row],[ITEM]],1,5)&lt;&gt;"YN-PC"),AND(Tabela1[[#This Row],[GRUPO | ITEM]]="PALHETAS",MID(Tabela1[[#This Row],[ITEM]],1,5)&lt;&gt;"YN-PF"))=TRUE,0,
IF(
ROUNDUP(
IF(
IF(D388="A",13-SUM(AM388:AP388),IF(D388="B",11-SUM(AM388:AP388),IF(D388="C",7-SUM(AM388:AP388))))
&lt;0,0,
IF(D388="A",13-SUM(AM388:AP388),IF(D388="B",11-SUM(AM388:AP388),IF(D388="C",7-SUM(AM388:AP388)))))
*AD388/C388,0)
*C388
=0,0,
ROUNDUP(
IF(
IF(D388="A",13-SUM(AM388:AP388),IF(D388="B",11-SUM(AM388:AP388),IF(D388="C",7-SUM(AM388:AP388))))
&lt;0,0,
IF(D388="A",13-SUM(AM388:AP388),IF(D388="B",11-SUM(AM388:AP388),IF(D388="C",7-SUM(AM388:AP388)))))
*AD388/C388,0)
*C388)
)</f>
        <v>0</v>
      </c>
      <c r="AY388" s="4">
        <f>IF(OR(AND(Tabela1[[#This Row],[GRUPO | ITEM]]="PALHETAS",MID(Tabela1[[#This Row],[ITEM]],1,5)&lt;&gt;"YN-PC"),AND(Tabela1[[#This Row],[GRUPO | ITEM]]="PALHETAS",MID(Tabela1[[#This Row],[ITEM]],1,5)&lt;&gt;"YN-PF"))=TRUE,0,
IF(
ROUNDUP(
IF(
IF(D388="A",13-SUM(AR388:AU388),IF(D388="B",11-SUM(AR388:AU388),IF(D388="C",7-SUM(AR388:AU388))))
&lt;0,0,
IF(D388="A",13-SUM(AR388:AU388),IF(D388="B",11-SUM(AR388:AU388),IF(D388="C",7-SUM(AR388:AU388)))))
*AE388/C388,0)
*C388
=0,0,
ROUNDUP(
IF(
IF(D388="A",13-SUM(AR388:AU388),IF(D388="B",11-SUM(AR388:AU388),IF(D388="C",7-SUM(AR388:AU388))))
&lt;0,0,
IF(D388="A",13-SUM(AR388:AU388),IF(D388="B",11-SUM(AR388:AU388),IF(D388="C",7-SUM(AR388:AU388)))))
*AE388/C388,0)
*C388)
)</f>
        <v>0</v>
      </c>
      <c r="AZ3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+IFERROR(BA388*C388,0),
IFERROR(AVERAGEIF(Tabela1[[#This Row],[COMPRA PADRÃO]:[COMPRA &gt;30%]],"&gt;"&amp;0,Tabela1[[#This Row],[COMPRA PADRÃO]:[COMPRA &gt;30%]]),
0))/Tabela1[[#This Row],[U/CX]],0)*Tabela1[[#This Row],[U/CX]]</f>
        <v>0</v>
      </c>
      <c r="BA388" s="19"/>
      <c r="BB388" s="19"/>
      <c r="BC388" s="5"/>
      <c r="BD388" s="41">
        <v>1.0377358490566038</v>
      </c>
      <c r="BE388" s="42">
        <v>155.66037735849056</v>
      </c>
      <c r="BF388" s="42">
        <v>68.490566037735846</v>
      </c>
      <c r="BG388" s="42">
        <v>791</v>
      </c>
      <c r="BH388" s="43">
        <v>0</v>
      </c>
      <c r="BJ388" s="32"/>
      <c r="BK388" s="32"/>
    </row>
    <row r="389" spans="1:63" s="3" customFormat="1" x14ac:dyDescent="0.2">
      <c r="A389" s="4" t="s">
        <v>409</v>
      </c>
      <c r="B389" s="4" t="s">
        <v>420</v>
      </c>
      <c r="C389" s="4">
        <v>50</v>
      </c>
      <c r="D389" s="4" t="s">
        <v>83</v>
      </c>
      <c r="E389" s="5">
        <v>30</v>
      </c>
      <c r="F389" s="4"/>
      <c r="G389" s="4">
        <v>20</v>
      </c>
      <c r="H389" s="4">
        <v>150</v>
      </c>
      <c r="I389" s="4"/>
      <c r="J389" s="4">
        <v>20</v>
      </c>
      <c r="K389" s="4"/>
      <c r="L389" s="4">
        <v>100</v>
      </c>
      <c r="M389" s="4"/>
      <c r="N389" s="4">
        <v>20</v>
      </c>
      <c r="O389" s="4"/>
      <c r="P389" s="4"/>
      <c r="Q389" s="13">
        <v>0.52941176470588236</v>
      </c>
      <c r="R389" s="16">
        <v>0</v>
      </c>
      <c r="S389" s="16">
        <v>0.35294117647058826</v>
      </c>
      <c r="T389" s="16">
        <v>2.6470588235294117</v>
      </c>
      <c r="U389" s="16">
        <v>0</v>
      </c>
      <c r="V389" s="16">
        <v>0.35294117647058826</v>
      </c>
      <c r="W389" s="16">
        <v>0</v>
      </c>
      <c r="X389" s="16">
        <v>1.7647058823529413</v>
      </c>
      <c r="Y389" s="16">
        <v>0</v>
      </c>
      <c r="Z389" s="16">
        <v>0.35294117647058826</v>
      </c>
      <c r="AA389" s="16">
        <v>0</v>
      </c>
      <c r="AB389" s="17">
        <v>0</v>
      </c>
      <c r="AC389" s="15">
        <v>13784.6</v>
      </c>
      <c r="AD389" s="14">
        <v>56.666666666666664</v>
      </c>
      <c r="AE389" s="14">
        <v>56.666666666666664</v>
      </c>
      <c r="AF389" s="5">
        <v>2</v>
      </c>
      <c r="AG389" s="6">
        <v>242</v>
      </c>
      <c r="AH389" s="4">
        <v>300</v>
      </c>
      <c r="AI389" s="23">
        <v>542</v>
      </c>
      <c r="AJ389" s="4">
        <v>0</v>
      </c>
      <c r="AK389" s="4">
        <v>0</v>
      </c>
      <c r="AL389" s="24">
        <v>0</v>
      </c>
      <c r="AM389" s="7">
        <v>4.2705882352941176</v>
      </c>
      <c r="AN389" s="7">
        <v>5.2941176470588234</v>
      </c>
      <c r="AO389" s="8">
        <v>0</v>
      </c>
      <c r="AP389" s="9">
        <v>0</v>
      </c>
      <c r="AQ389" s="25">
        <v>9.5647058823529409</v>
      </c>
      <c r="AR389" s="18">
        <v>4.2705882352941176</v>
      </c>
      <c r="AS389" s="7">
        <v>5.2941176470588234</v>
      </c>
      <c r="AT389" s="8">
        <v>0</v>
      </c>
      <c r="AU389" s="9">
        <v>0</v>
      </c>
      <c r="AV389" s="10">
        <v>9.5647058823529409</v>
      </c>
      <c r="AW389" s="22">
        <f t="shared" si="6"/>
        <v>0</v>
      </c>
      <c r="AX389" s="5">
        <f>IF(OR(AND(Tabela1[[#This Row],[GRUPO | ITEM]]="PALHETAS",MID(Tabela1[[#This Row],[ITEM]],1,5)&lt;&gt;"YN-PC"),AND(Tabela1[[#This Row],[GRUPO | ITEM]]="PALHETAS",MID(Tabela1[[#This Row],[ITEM]],1,5)&lt;&gt;"YN-PF"))=TRUE,0,
IF(
ROUNDUP(
IF(
IF(D389="A",13-SUM(AM389:AP389),IF(D389="B",11-SUM(AM389:AP389),IF(D389="C",7-SUM(AM389:AP389))))
&lt;0,0,
IF(D389="A",13-SUM(AM389:AP389),IF(D389="B",11-SUM(AM389:AP389),IF(D389="C",7-SUM(AM389:AP389)))))
*AD389/C389,0)
*C389
=0,0,
ROUNDUP(
IF(
IF(D389="A",13-SUM(AM389:AP389),IF(D389="B",11-SUM(AM389:AP389),IF(D389="C",7-SUM(AM389:AP389))))
&lt;0,0,
IF(D389="A",13-SUM(AM389:AP389),IF(D389="B",11-SUM(AM389:AP389),IF(D389="C",7-SUM(AM389:AP389)))))
*AD389/C389,0)
*C389)
)</f>
        <v>0</v>
      </c>
      <c r="AY389" s="4">
        <f>IF(OR(AND(Tabela1[[#This Row],[GRUPO | ITEM]]="PALHETAS",MID(Tabela1[[#This Row],[ITEM]],1,5)&lt;&gt;"YN-PC"),AND(Tabela1[[#This Row],[GRUPO | ITEM]]="PALHETAS",MID(Tabela1[[#This Row],[ITEM]],1,5)&lt;&gt;"YN-PF"))=TRUE,0,
IF(
ROUNDUP(
IF(
IF(D389="A",13-SUM(AR389:AU389),IF(D389="B",11-SUM(AR389:AU389),IF(D389="C",7-SUM(AR389:AU389))))
&lt;0,0,
IF(D389="A",13-SUM(AR389:AU389),IF(D389="B",11-SUM(AR389:AU389),IF(D389="C",7-SUM(AR389:AU389)))))
*AE389/C389,0)
*C389
=0,0,
ROUNDUP(
IF(
IF(D389="A",13-SUM(AR389:AU389),IF(D389="B",11-SUM(AR389:AU389),IF(D389="C",7-SUM(AR389:AU389))))
&lt;0,0,
IF(D389="A",13-SUM(AR389:AU389),IF(D389="B",11-SUM(AR389:AU389),IF(D389="C",7-SUM(AR389:AU389)))))
*AE389/C389,0)
*C389)
)</f>
        <v>0</v>
      </c>
      <c r="AZ3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+IFERROR(BA389*C389,0),
IFERROR(AVERAGEIF(Tabela1[[#This Row],[COMPRA PADRÃO]:[COMPRA &gt;30%]],"&gt;"&amp;0,Tabela1[[#This Row],[COMPRA PADRÃO]:[COMPRA &gt;30%]]),
0))/Tabela1[[#This Row],[U/CX]],0)*Tabela1[[#This Row],[U/CX]]</f>
        <v>0</v>
      </c>
      <c r="BA389" s="33"/>
      <c r="BB389" s="33"/>
      <c r="BC389" s="44"/>
      <c r="BD389" s="41">
        <v>1.2830188679245282</v>
      </c>
      <c r="BE389" s="42">
        <v>192.45283018867923</v>
      </c>
      <c r="BF389" s="42">
        <v>84.679245283018858</v>
      </c>
      <c r="BG389" s="42">
        <v>542</v>
      </c>
      <c r="BH389" s="43">
        <v>0</v>
      </c>
      <c r="BJ389" s="32"/>
      <c r="BK389" s="32"/>
    </row>
    <row r="390" spans="1:63" s="3" customFormat="1" x14ac:dyDescent="0.2">
      <c r="A390" s="4" t="s">
        <v>409</v>
      </c>
      <c r="B390" s="4" t="s">
        <v>421</v>
      </c>
      <c r="C390" s="4">
        <v>50</v>
      </c>
      <c r="D390" s="4" t="s">
        <v>83</v>
      </c>
      <c r="E390" s="5">
        <v>20</v>
      </c>
      <c r="F390" s="4"/>
      <c r="G390" s="4">
        <v>50</v>
      </c>
      <c r="H390" s="4">
        <v>50</v>
      </c>
      <c r="I390" s="4">
        <v>70</v>
      </c>
      <c r="J390" s="4">
        <v>20</v>
      </c>
      <c r="K390" s="4"/>
      <c r="L390" s="4">
        <v>10</v>
      </c>
      <c r="M390" s="4"/>
      <c r="N390" s="4"/>
      <c r="O390" s="4"/>
      <c r="P390" s="4"/>
      <c r="Q390" s="13">
        <v>0.54545454545454553</v>
      </c>
      <c r="R390" s="16">
        <v>0</v>
      </c>
      <c r="S390" s="16">
        <v>1.3636363636363638</v>
      </c>
      <c r="T390" s="16">
        <v>1.3636363636363638</v>
      </c>
      <c r="U390" s="16">
        <v>1.9090909090909092</v>
      </c>
      <c r="V390" s="16">
        <v>0.54545454545454553</v>
      </c>
      <c r="W390" s="16">
        <v>0</v>
      </c>
      <c r="X390" s="16">
        <v>0.27272727272727276</v>
      </c>
      <c r="Y390" s="16">
        <v>0</v>
      </c>
      <c r="Z390" s="16">
        <v>0</v>
      </c>
      <c r="AA390" s="16">
        <v>0</v>
      </c>
      <c r="AB390" s="17">
        <v>0</v>
      </c>
      <c r="AC390" s="15">
        <v>8446.9</v>
      </c>
      <c r="AD390" s="14">
        <v>36.666666666666664</v>
      </c>
      <c r="AE390" s="14">
        <v>42</v>
      </c>
      <c r="AF390" s="5">
        <v>3</v>
      </c>
      <c r="AG390" s="6">
        <v>2034</v>
      </c>
      <c r="AH390" s="4">
        <v>0</v>
      </c>
      <c r="AI390" s="23">
        <v>2034</v>
      </c>
      <c r="AJ390" s="4">
        <v>0</v>
      </c>
      <c r="AK390" s="4">
        <v>0</v>
      </c>
      <c r="AL390" s="24">
        <v>0</v>
      </c>
      <c r="AM390" s="7">
        <v>55.472727272727276</v>
      </c>
      <c r="AN390" s="7">
        <v>0</v>
      </c>
      <c r="AO390" s="8">
        <v>0</v>
      </c>
      <c r="AP390" s="9">
        <v>0</v>
      </c>
      <c r="AQ390" s="25">
        <v>55.472727272727276</v>
      </c>
      <c r="AR390" s="18">
        <v>48.428571428571431</v>
      </c>
      <c r="AS390" s="7">
        <v>0</v>
      </c>
      <c r="AT390" s="8">
        <v>0</v>
      </c>
      <c r="AU390" s="9">
        <v>0</v>
      </c>
      <c r="AV390" s="10">
        <v>48.428571428571431</v>
      </c>
      <c r="AW390" s="22">
        <f t="shared" si="6"/>
        <v>0</v>
      </c>
      <c r="AX390" s="5">
        <f>IF(OR(AND(Tabela1[[#This Row],[GRUPO | ITEM]]="PALHETAS",MID(Tabela1[[#This Row],[ITEM]],1,5)&lt;&gt;"YN-PC"),AND(Tabela1[[#This Row],[GRUPO | ITEM]]="PALHETAS",MID(Tabela1[[#This Row],[ITEM]],1,5)&lt;&gt;"YN-PF"))=TRUE,0,
IF(
ROUNDUP(
IF(
IF(D390="A",13-SUM(AM390:AP390),IF(D390="B",11-SUM(AM390:AP390),IF(D390="C",7-SUM(AM390:AP390))))
&lt;0,0,
IF(D390="A",13-SUM(AM390:AP390),IF(D390="B",11-SUM(AM390:AP390),IF(D390="C",7-SUM(AM390:AP390)))))
*AD390/C390,0)
*C390
=0,0,
ROUNDUP(
IF(
IF(D390="A",13-SUM(AM390:AP390),IF(D390="B",11-SUM(AM390:AP390),IF(D390="C",7-SUM(AM390:AP390))))
&lt;0,0,
IF(D390="A",13-SUM(AM390:AP390),IF(D390="B",11-SUM(AM390:AP390),IF(D390="C",7-SUM(AM390:AP390)))))
*AD390/C390,0)
*C390)
)</f>
        <v>0</v>
      </c>
      <c r="AY390" s="4">
        <f>IF(OR(AND(Tabela1[[#This Row],[GRUPO | ITEM]]="PALHETAS",MID(Tabela1[[#This Row],[ITEM]],1,5)&lt;&gt;"YN-PC"),AND(Tabela1[[#This Row],[GRUPO | ITEM]]="PALHETAS",MID(Tabela1[[#This Row],[ITEM]],1,5)&lt;&gt;"YN-PF"))=TRUE,0,
IF(
ROUNDUP(
IF(
IF(D390="A",13-SUM(AR390:AU390),IF(D390="B",11-SUM(AR390:AU390),IF(D390="C",7-SUM(AR390:AU390))))
&lt;0,0,
IF(D390="A",13-SUM(AR390:AU390),IF(D390="B",11-SUM(AR390:AU390),IF(D390="C",7-SUM(AR390:AU390)))))
*AE390/C390,0)
*C390
=0,0,
ROUNDUP(
IF(
IF(D390="A",13-SUM(AR390:AU390),IF(D390="B",11-SUM(AR390:AU390),IF(D390="C",7-SUM(AR390:AU390))))
&lt;0,0,
IF(D390="A",13-SUM(AR390:AU390),IF(D390="B",11-SUM(AR390:AU390),IF(D390="C",7-SUM(AR390:AU390)))))
*AE390/C390,0)
*C390)
)</f>
        <v>0</v>
      </c>
      <c r="AZ3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+IFERROR(BA390*C390,0),
IFERROR(AVERAGEIF(Tabela1[[#This Row],[COMPRA PADRÃO]:[COMPRA &gt;30%]],"&gt;"&amp;0,Tabela1[[#This Row],[COMPRA PADRÃO]:[COMPRA &gt;30%]]),
0))/Tabela1[[#This Row],[U/CX]],0)*Tabela1[[#This Row],[U/CX]]</f>
        <v>0</v>
      </c>
      <c r="BA390" s="19"/>
      <c r="BB390" s="19"/>
      <c r="BC390" s="5"/>
      <c r="BD390" s="41">
        <v>0.83018867924528306</v>
      </c>
      <c r="BE390" s="42">
        <v>124.52830188679246</v>
      </c>
      <c r="BF390" s="42">
        <v>54.79245283018868</v>
      </c>
      <c r="BG390" s="42">
        <v>2034</v>
      </c>
      <c r="BH390" s="43">
        <v>0</v>
      </c>
      <c r="BJ390" s="32"/>
      <c r="BK390" s="32"/>
    </row>
    <row r="391" spans="1:63" s="3" customFormat="1" x14ac:dyDescent="0.2">
      <c r="A391" s="4" t="s">
        <v>409</v>
      </c>
      <c r="B391" s="4" t="s">
        <v>422</v>
      </c>
      <c r="C391" s="4">
        <v>50</v>
      </c>
      <c r="D391" s="4" t="s">
        <v>83</v>
      </c>
      <c r="E391" s="5">
        <v>40</v>
      </c>
      <c r="F391" s="4"/>
      <c r="G391" s="4"/>
      <c r="H391" s="4">
        <v>50</v>
      </c>
      <c r="I391" s="4">
        <v>20</v>
      </c>
      <c r="J391" s="4"/>
      <c r="K391" s="4"/>
      <c r="L391" s="4">
        <v>20</v>
      </c>
      <c r="M391" s="4"/>
      <c r="N391" s="4"/>
      <c r="O391" s="4"/>
      <c r="P391" s="4"/>
      <c r="Q391" s="13">
        <v>1.2307692307692308</v>
      </c>
      <c r="R391" s="16">
        <v>0</v>
      </c>
      <c r="S391" s="16">
        <v>0</v>
      </c>
      <c r="T391" s="16">
        <v>1.5384615384615385</v>
      </c>
      <c r="U391" s="16">
        <v>0.61538461538461542</v>
      </c>
      <c r="V391" s="16">
        <v>0</v>
      </c>
      <c r="W391" s="16">
        <v>0</v>
      </c>
      <c r="X391" s="16">
        <v>0.61538461538461542</v>
      </c>
      <c r="Y391" s="16">
        <v>0</v>
      </c>
      <c r="Z391" s="16">
        <v>0</v>
      </c>
      <c r="AA391" s="16">
        <v>0</v>
      </c>
      <c r="AB391" s="17">
        <v>0</v>
      </c>
      <c r="AC391" s="15">
        <v>6741</v>
      </c>
      <c r="AD391" s="14">
        <v>32.5</v>
      </c>
      <c r="AE391" s="14">
        <v>32.5</v>
      </c>
      <c r="AF391" s="5">
        <v>2</v>
      </c>
      <c r="AG391" s="6">
        <v>1410</v>
      </c>
      <c r="AH391" s="4">
        <v>0</v>
      </c>
      <c r="AI391" s="23">
        <v>1410</v>
      </c>
      <c r="AJ391" s="4">
        <v>0</v>
      </c>
      <c r="AK391" s="4">
        <v>0</v>
      </c>
      <c r="AL391" s="24">
        <v>0</v>
      </c>
      <c r="AM391" s="7">
        <v>43.384615384615387</v>
      </c>
      <c r="AN391" s="7">
        <v>0</v>
      </c>
      <c r="AO391" s="8">
        <v>0</v>
      </c>
      <c r="AP391" s="9">
        <v>0</v>
      </c>
      <c r="AQ391" s="25">
        <v>43.384615384615387</v>
      </c>
      <c r="AR391" s="18">
        <v>43.384615384615387</v>
      </c>
      <c r="AS391" s="7">
        <v>0</v>
      </c>
      <c r="AT391" s="8">
        <v>0</v>
      </c>
      <c r="AU391" s="9">
        <v>0</v>
      </c>
      <c r="AV391" s="10">
        <v>43.384615384615387</v>
      </c>
      <c r="AW391" s="22">
        <f t="shared" si="6"/>
        <v>0</v>
      </c>
      <c r="AX391" s="5">
        <f>IF(OR(AND(Tabela1[[#This Row],[GRUPO | ITEM]]="PALHETAS",MID(Tabela1[[#This Row],[ITEM]],1,5)&lt;&gt;"YN-PC"),AND(Tabela1[[#This Row],[GRUPO | ITEM]]="PALHETAS",MID(Tabela1[[#This Row],[ITEM]],1,5)&lt;&gt;"YN-PF"))=TRUE,0,
IF(
ROUNDUP(
IF(
IF(D391="A",13-SUM(AM391:AP391),IF(D391="B",11-SUM(AM391:AP391),IF(D391="C",7-SUM(AM391:AP391))))
&lt;0,0,
IF(D391="A",13-SUM(AM391:AP391),IF(D391="B",11-SUM(AM391:AP391),IF(D391="C",7-SUM(AM391:AP391)))))
*AD391/C391,0)
*C391
=0,0,
ROUNDUP(
IF(
IF(D391="A",13-SUM(AM391:AP391),IF(D391="B",11-SUM(AM391:AP391),IF(D391="C",7-SUM(AM391:AP391))))
&lt;0,0,
IF(D391="A",13-SUM(AM391:AP391),IF(D391="B",11-SUM(AM391:AP391),IF(D391="C",7-SUM(AM391:AP391)))))
*AD391/C391,0)
*C391)
)</f>
        <v>0</v>
      </c>
      <c r="AY391" s="4">
        <f>IF(OR(AND(Tabela1[[#This Row],[GRUPO | ITEM]]="PALHETAS",MID(Tabela1[[#This Row],[ITEM]],1,5)&lt;&gt;"YN-PC"),AND(Tabela1[[#This Row],[GRUPO | ITEM]]="PALHETAS",MID(Tabela1[[#This Row],[ITEM]],1,5)&lt;&gt;"YN-PF"))=TRUE,0,
IF(
ROUNDUP(
IF(
IF(D391="A",13-SUM(AR391:AU391),IF(D391="B",11-SUM(AR391:AU391),IF(D391="C",7-SUM(AR391:AU391))))
&lt;0,0,
IF(D391="A",13-SUM(AR391:AU391),IF(D391="B",11-SUM(AR391:AU391),IF(D391="C",7-SUM(AR391:AU391)))))
*AE391/C391,0)
*C391
=0,0,
ROUNDUP(
IF(
IF(D391="A",13-SUM(AR391:AU391),IF(D391="B",11-SUM(AR391:AU391),IF(D391="C",7-SUM(AR391:AU391))))
&lt;0,0,
IF(D391="A",13-SUM(AR391:AU391),IF(D391="B",11-SUM(AR391:AU391),IF(D391="C",7-SUM(AR391:AU391)))))
*AE391/C391,0)
*C391)
)</f>
        <v>0</v>
      </c>
      <c r="AZ3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+IFERROR(BA391*C391,0),
IFERROR(AVERAGEIF(Tabela1[[#This Row],[COMPRA PADRÃO]:[COMPRA &gt;30%]],"&gt;"&amp;0,Tabela1[[#This Row],[COMPRA PADRÃO]:[COMPRA &gt;30%]]),
0))/Tabela1[[#This Row],[U/CX]],0)*Tabela1[[#This Row],[U/CX]]</f>
        <v>0</v>
      </c>
      <c r="BA391" s="19"/>
      <c r="BB391" s="19"/>
      <c r="BC391" s="5"/>
      <c r="BD391" s="41">
        <v>0.49056603773584906</v>
      </c>
      <c r="BE391" s="42">
        <v>73.584905660377359</v>
      </c>
      <c r="BF391" s="42">
        <v>32.377358490566039</v>
      </c>
      <c r="BG391" s="42">
        <v>1410</v>
      </c>
      <c r="BH391" s="43">
        <v>0</v>
      </c>
      <c r="BJ391" s="32"/>
      <c r="BK391" s="32"/>
    </row>
    <row r="392" spans="1:63" s="3" customFormat="1" x14ac:dyDescent="0.2">
      <c r="A392" s="4" t="s">
        <v>409</v>
      </c>
      <c r="B392" s="4" t="s">
        <v>423</v>
      </c>
      <c r="C392" s="4">
        <v>50</v>
      </c>
      <c r="D392" s="4" t="s">
        <v>17</v>
      </c>
      <c r="E392" s="5"/>
      <c r="F392" s="4"/>
      <c r="G392" s="4"/>
      <c r="H392" s="4">
        <v>750</v>
      </c>
      <c r="I392" s="4">
        <v>50</v>
      </c>
      <c r="J392" s="4">
        <v>300</v>
      </c>
      <c r="K392" s="4">
        <v>20</v>
      </c>
      <c r="L392" s="4">
        <v>120</v>
      </c>
      <c r="M392" s="4">
        <v>60</v>
      </c>
      <c r="N392" s="4">
        <v>190</v>
      </c>
      <c r="O392" s="4">
        <v>70</v>
      </c>
      <c r="P392" s="4"/>
      <c r="Q392" s="13">
        <v>0</v>
      </c>
      <c r="R392" s="16">
        <v>0</v>
      </c>
      <c r="S392" s="16">
        <v>0</v>
      </c>
      <c r="T392" s="16">
        <v>3.8461538461538463</v>
      </c>
      <c r="U392" s="16">
        <v>0.25641025641025639</v>
      </c>
      <c r="V392" s="16">
        <v>1.5384615384615385</v>
      </c>
      <c r="W392" s="16">
        <v>0.10256410256410256</v>
      </c>
      <c r="X392" s="16">
        <v>0.61538461538461542</v>
      </c>
      <c r="Y392" s="16">
        <v>0.30769230769230771</v>
      </c>
      <c r="Z392" s="16">
        <v>0.97435897435897434</v>
      </c>
      <c r="AA392" s="16">
        <v>0.35897435897435898</v>
      </c>
      <c r="AB392" s="17">
        <v>0</v>
      </c>
      <c r="AC392" s="15">
        <v>72102.5</v>
      </c>
      <c r="AD392" s="14">
        <v>195</v>
      </c>
      <c r="AE392" s="14">
        <v>248.33333333333334</v>
      </c>
      <c r="AF392" s="5">
        <v>31</v>
      </c>
      <c r="AG392" s="6">
        <v>2410</v>
      </c>
      <c r="AH392" s="4">
        <v>4050</v>
      </c>
      <c r="AI392" s="23">
        <v>6460</v>
      </c>
      <c r="AJ392" s="4">
        <v>0</v>
      </c>
      <c r="AK392" s="4">
        <v>0</v>
      </c>
      <c r="AL392" s="24">
        <v>0</v>
      </c>
      <c r="AM392" s="7">
        <v>12.358974358974359</v>
      </c>
      <c r="AN392" s="7">
        <v>20.76923076923077</v>
      </c>
      <c r="AO392" s="8">
        <v>0</v>
      </c>
      <c r="AP392" s="9">
        <v>0</v>
      </c>
      <c r="AQ392" s="25">
        <v>33.128205128205131</v>
      </c>
      <c r="AR392" s="18">
        <v>9.7046979865771803</v>
      </c>
      <c r="AS392" s="7">
        <v>16.308724832214764</v>
      </c>
      <c r="AT392" s="8">
        <v>0</v>
      </c>
      <c r="AU392" s="9">
        <v>0</v>
      </c>
      <c r="AV392" s="10">
        <v>26.013422818791945</v>
      </c>
      <c r="AW392" s="22">
        <f t="shared" si="6"/>
        <v>0</v>
      </c>
      <c r="AX392" s="5">
        <f>IF(OR(AND(Tabela1[[#This Row],[GRUPO | ITEM]]="PALHETAS",MID(Tabela1[[#This Row],[ITEM]],1,5)&lt;&gt;"YN-PC"),AND(Tabela1[[#This Row],[GRUPO | ITEM]]="PALHETAS",MID(Tabela1[[#This Row],[ITEM]],1,5)&lt;&gt;"YN-PF"))=TRUE,0,
IF(
ROUNDUP(
IF(
IF(D392="A",13-SUM(AM392:AP392),IF(D392="B",11-SUM(AM392:AP392),IF(D392="C",7-SUM(AM392:AP392))))
&lt;0,0,
IF(D392="A",13-SUM(AM392:AP392),IF(D392="B",11-SUM(AM392:AP392),IF(D392="C",7-SUM(AM392:AP392)))))
*AD392/C392,0)
*C392
=0,0,
ROUNDUP(
IF(
IF(D392="A",13-SUM(AM392:AP392),IF(D392="B",11-SUM(AM392:AP392),IF(D392="C",7-SUM(AM392:AP392))))
&lt;0,0,
IF(D392="A",13-SUM(AM392:AP392),IF(D392="B",11-SUM(AM392:AP392),IF(D392="C",7-SUM(AM392:AP392)))))
*AD392/C392,0)
*C392)
)</f>
        <v>0</v>
      </c>
      <c r="AY392" s="4">
        <f>IF(OR(AND(Tabela1[[#This Row],[GRUPO | ITEM]]="PALHETAS",MID(Tabela1[[#This Row],[ITEM]],1,5)&lt;&gt;"YN-PC"),AND(Tabela1[[#This Row],[GRUPO | ITEM]]="PALHETAS",MID(Tabela1[[#This Row],[ITEM]],1,5)&lt;&gt;"YN-PF"))=TRUE,0,
IF(
ROUNDUP(
IF(
IF(D392="A",13-SUM(AR392:AU392),IF(D392="B",11-SUM(AR392:AU392),IF(D392="C",7-SUM(AR392:AU392))))
&lt;0,0,
IF(D392="A",13-SUM(AR392:AU392),IF(D392="B",11-SUM(AR392:AU392),IF(D392="C",7-SUM(AR392:AU392)))))
*AE392/C392,0)
*C392
=0,0,
ROUNDUP(
IF(
IF(D392="A",13-SUM(AR392:AU392),IF(D392="B",11-SUM(AR392:AU392),IF(D392="C",7-SUM(AR392:AU392))))
&lt;0,0,
IF(D392="A",13-SUM(AR392:AU392),IF(D392="B",11-SUM(AR392:AU392),IF(D392="C",7-SUM(AR392:AU392)))))
*AE392/C392,0)
*C392)
)</f>
        <v>0</v>
      </c>
      <c r="AZ3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+IFERROR(BA392*C392,0),
IFERROR(AVERAGEIF(Tabela1[[#This Row],[COMPRA PADRÃO]:[COMPRA &gt;30%]],"&gt;"&amp;0,Tabela1[[#This Row],[COMPRA PADRÃO]:[COMPRA &gt;30%]]),
0))/Tabela1[[#This Row],[U/CX]],0)*Tabela1[[#This Row],[U/CX]]</f>
        <v>0</v>
      </c>
      <c r="BA392" s="19"/>
      <c r="BB392" s="19"/>
      <c r="BC392" s="5"/>
      <c r="BD392" s="41">
        <v>5.8867924528301883</v>
      </c>
      <c r="BE392" s="42">
        <v>883.01886792452819</v>
      </c>
      <c r="BF392" s="42">
        <v>1165.5849056603772</v>
      </c>
      <c r="BG392" s="42">
        <v>6460</v>
      </c>
      <c r="BH392" s="43">
        <v>0</v>
      </c>
      <c r="BJ392" s="32"/>
      <c r="BK392" s="32"/>
    </row>
    <row r="393" spans="1:63" s="3" customFormat="1" x14ac:dyDescent="0.2">
      <c r="A393" s="4" t="s">
        <v>409</v>
      </c>
      <c r="B393" s="4" t="s">
        <v>424</v>
      </c>
      <c r="C393" s="4">
        <v>50</v>
      </c>
      <c r="D393" s="4" t="s">
        <v>83</v>
      </c>
      <c r="E393" s="5">
        <v>10</v>
      </c>
      <c r="F393" s="4">
        <v>50</v>
      </c>
      <c r="G393" s="4">
        <v>60</v>
      </c>
      <c r="H393" s="4">
        <v>50</v>
      </c>
      <c r="I393" s="4"/>
      <c r="J393" s="4">
        <v>20</v>
      </c>
      <c r="K393" s="4">
        <v>40</v>
      </c>
      <c r="L393" s="4">
        <v>70</v>
      </c>
      <c r="M393" s="4"/>
      <c r="N393" s="4"/>
      <c r="O393" s="4">
        <v>50</v>
      </c>
      <c r="P393" s="4"/>
      <c r="Q393" s="13">
        <v>0.22857142857142856</v>
      </c>
      <c r="R393" s="16">
        <v>1.1428571428571428</v>
      </c>
      <c r="S393" s="16">
        <v>1.3714285714285714</v>
      </c>
      <c r="T393" s="16">
        <v>1.1428571428571428</v>
      </c>
      <c r="U393" s="16">
        <v>0</v>
      </c>
      <c r="V393" s="16">
        <v>0.45714285714285713</v>
      </c>
      <c r="W393" s="16">
        <v>0.91428571428571426</v>
      </c>
      <c r="X393" s="16">
        <v>1.6</v>
      </c>
      <c r="Y393" s="16">
        <v>0</v>
      </c>
      <c r="Z393" s="16">
        <v>0</v>
      </c>
      <c r="AA393" s="16">
        <v>1.1428571428571428</v>
      </c>
      <c r="AB393" s="17">
        <v>0</v>
      </c>
      <c r="AC393" s="15">
        <v>13192.4</v>
      </c>
      <c r="AD393" s="14">
        <v>43.75</v>
      </c>
      <c r="AE393" s="14">
        <v>48.571428571428569</v>
      </c>
      <c r="AF393" s="5">
        <v>4</v>
      </c>
      <c r="AG393" s="6">
        <v>1792</v>
      </c>
      <c r="AH393" s="4">
        <v>100</v>
      </c>
      <c r="AI393" s="23">
        <v>1892</v>
      </c>
      <c r="AJ393" s="4">
        <v>0</v>
      </c>
      <c r="AK393" s="4">
        <v>0</v>
      </c>
      <c r="AL393" s="24">
        <v>0</v>
      </c>
      <c r="AM393" s="7">
        <v>40.96</v>
      </c>
      <c r="AN393" s="7">
        <v>2.2857142857142856</v>
      </c>
      <c r="AO393" s="8">
        <v>0</v>
      </c>
      <c r="AP393" s="9">
        <v>0</v>
      </c>
      <c r="AQ393" s="25">
        <v>43.245714285714286</v>
      </c>
      <c r="AR393" s="18">
        <v>36.894117647058827</v>
      </c>
      <c r="AS393" s="7">
        <v>2.0588235294117649</v>
      </c>
      <c r="AT393" s="8">
        <v>0</v>
      </c>
      <c r="AU393" s="9">
        <v>0</v>
      </c>
      <c r="AV393" s="10">
        <v>38.952941176470596</v>
      </c>
      <c r="AW393" s="22">
        <f t="shared" si="6"/>
        <v>0</v>
      </c>
      <c r="AX393" s="5">
        <f>IF(OR(AND(Tabela1[[#This Row],[GRUPO | ITEM]]="PALHETAS",MID(Tabela1[[#This Row],[ITEM]],1,5)&lt;&gt;"YN-PC"),AND(Tabela1[[#This Row],[GRUPO | ITEM]]="PALHETAS",MID(Tabela1[[#This Row],[ITEM]],1,5)&lt;&gt;"YN-PF"))=TRUE,0,
IF(
ROUNDUP(
IF(
IF(D393="A",13-SUM(AM393:AP393),IF(D393="B",11-SUM(AM393:AP393),IF(D393="C",7-SUM(AM393:AP393))))
&lt;0,0,
IF(D393="A",13-SUM(AM393:AP393),IF(D393="B",11-SUM(AM393:AP393),IF(D393="C",7-SUM(AM393:AP393)))))
*AD393/C393,0)
*C393
=0,0,
ROUNDUP(
IF(
IF(D393="A",13-SUM(AM393:AP393),IF(D393="B",11-SUM(AM393:AP393),IF(D393="C",7-SUM(AM393:AP393))))
&lt;0,0,
IF(D393="A",13-SUM(AM393:AP393),IF(D393="B",11-SUM(AM393:AP393),IF(D393="C",7-SUM(AM393:AP393)))))
*AD393/C393,0)
*C393)
)</f>
        <v>0</v>
      </c>
      <c r="AY393" s="4">
        <f>IF(OR(AND(Tabela1[[#This Row],[GRUPO | ITEM]]="PALHETAS",MID(Tabela1[[#This Row],[ITEM]],1,5)&lt;&gt;"YN-PC"),AND(Tabela1[[#This Row],[GRUPO | ITEM]]="PALHETAS",MID(Tabela1[[#This Row],[ITEM]],1,5)&lt;&gt;"YN-PF"))=TRUE,0,
IF(
ROUNDUP(
IF(
IF(D393="A",13-SUM(AR393:AU393),IF(D393="B",11-SUM(AR393:AU393),IF(D393="C",7-SUM(AR393:AU393))))
&lt;0,0,
IF(D393="A",13-SUM(AR393:AU393),IF(D393="B",11-SUM(AR393:AU393),IF(D393="C",7-SUM(AR393:AU393)))))
*AE393/C393,0)
*C393
=0,0,
ROUNDUP(
IF(
IF(D393="A",13-SUM(AR393:AU393),IF(D393="B",11-SUM(AR393:AU393),IF(D393="C",7-SUM(AR393:AU393))))
&lt;0,0,
IF(D393="A",13-SUM(AR393:AU393),IF(D393="B",11-SUM(AR393:AU393),IF(D393="C",7-SUM(AR393:AU393)))))
*AE393/C393,0)
*C393)
)</f>
        <v>0</v>
      </c>
      <c r="AZ3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+IFERROR(BA393*C393,0),
IFERROR(AVERAGEIF(Tabela1[[#This Row],[COMPRA PADRÃO]:[COMPRA &gt;30%]],"&gt;"&amp;0,Tabela1[[#This Row],[COMPRA PADRÃO]:[COMPRA &gt;30%]]),
0))/Tabela1[[#This Row],[U/CX]],0)*Tabela1[[#This Row],[U/CX]]</f>
        <v>0</v>
      </c>
      <c r="BA393" s="19"/>
      <c r="BB393" s="19"/>
      <c r="BC393" s="5"/>
      <c r="BD393" s="41">
        <v>1.320754716981132</v>
      </c>
      <c r="BE393" s="42">
        <v>198.11320754716979</v>
      </c>
      <c r="BF393" s="42">
        <v>87.169811320754718</v>
      </c>
      <c r="BG393" s="42">
        <v>1892</v>
      </c>
      <c r="BH393" s="43">
        <v>0</v>
      </c>
      <c r="BJ393" s="32"/>
      <c r="BK393" s="32"/>
    </row>
    <row r="394" spans="1:63" s="3" customFormat="1" x14ac:dyDescent="0.2">
      <c r="A394" s="4" t="s">
        <v>409</v>
      </c>
      <c r="B394" s="4" t="s">
        <v>425</v>
      </c>
      <c r="C394" s="4">
        <v>50</v>
      </c>
      <c r="D394" s="4" t="s">
        <v>17</v>
      </c>
      <c r="E394" s="5">
        <v>250</v>
      </c>
      <c r="F394" s="4"/>
      <c r="G394" s="4">
        <v>80</v>
      </c>
      <c r="H394" s="4"/>
      <c r="I394" s="4">
        <v>30</v>
      </c>
      <c r="J394" s="4">
        <v>90</v>
      </c>
      <c r="K394" s="4">
        <v>18</v>
      </c>
      <c r="L394" s="4">
        <v>51</v>
      </c>
      <c r="M394" s="4">
        <v>50</v>
      </c>
      <c r="N394" s="4">
        <v>100</v>
      </c>
      <c r="O394" s="4"/>
      <c r="P394" s="4"/>
      <c r="Q394" s="13">
        <v>2.9895366218236172</v>
      </c>
      <c r="R394" s="16">
        <v>0</v>
      </c>
      <c r="S394" s="16">
        <v>0.9566517189835575</v>
      </c>
      <c r="T394" s="16">
        <v>0</v>
      </c>
      <c r="U394" s="16">
        <v>0.35874439461883406</v>
      </c>
      <c r="V394" s="16">
        <v>1.0762331838565022</v>
      </c>
      <c r="W394" s="16">
        <v>0.21524663677130046</v>
      </c>
      <c r="X394" s="16">
        <v>0.60986547085201792</v>
      </c>
      <c r="Y394" s="16">
        <v>0.59790732436472349</v>
      </c>
      <c r="Z394" s="16">
        <v>1.195814648729447</v>
      </c>
      <c r="AA394" s="16">
        <v>0</v>
      </c>
      <c r="AB394" s="17">
        <v>0</v>
      </c>
      <c r="AC394" s="15">
        <v>30949.61</v>
      </c>
      <c r="AD394" s="14">
        <v>83.625</v>
      </c>
      <c r="AE394" s="14">
        <v>93</v>
      </c>
      <c r="AF394" s="5">
        <v>7</v>
      </c>
      <c r="AG394" s="6">
        <v>430</v>
      </c>
      <c r="AH394" s="4">
        <v>650</v>
      </c>
      <c r="AI394" s="23">
        <v>1080</v>
      </c>
      <c r="AJ394" s="4">
        <v>0</v>
      </c>
      <c r="AK394" s="4">
        <v>0</v>
      </c>
      <c r="AL394" s="24">
        <v>0</v>
      </c>
      <c r="AM394" s="7">
        <v>5.1420029895366222</v>
      </c>
      <c r="AN394" s="7">
        <v>7.7727952167414047</v>
      </c>
      <c r="AO394" s="8">
        <v>0</v>
      </c>
      <c r="AP394" s="9">
        <v>0</v>
      </c>
      <c r="AQ394" s="25">
        <v>12.914798206278027</v>
      </c>
      <c r="AR394" s="18">
        <v>4.623655913978495</v>
      </c>
      <c r="AS394" s="7">
        <v>6.989247311827957</v>
      </c>
      <c r="AT394" s="8">
        <v>0</v>
      </c>
      <c r="AU394" s="9">
        <v>0</v>
      </c>
      <c r="AV394" s="10">
        <v>11.612903225806452</v>
      </c>
      <c r="AW394" s="22">
        <f t="shared" si="6"/>
        <v>0</v>
      </c>
      <c r="AX394" s="5">
        <f>IF(OR(AND(Tabela1[[#This Row],[GRUPO | ITEM]]="PALHETAS",MID(Tabela1[[#This Row],[ITEM]],1,5)&lt;&gt;"YN-PC"),AND(Tabela1[[#This Row],[GRUPO | ITEM]]="PALHETAS",MID(Tabela1[[#This Row],[ITEM]],1,5)&lt;&gt;"YN-PF"))=TRUE,0,
IF(
ROUNDUP(
IF(
IF(D394="A",13-SUM(AM394:AP394),IF(D394="B",11-SUM(AM394:AP394),IF(D394="C",7-SUM(AM394:AP394))))
&lt;0,0,
IF(D394="A",13-SUM(AM394:AP394),IF(D394="B",11-SUM(AM394:AP394),IF(D394="C",7-SUM(AM394:AP394)))))
*AD394/C394,0)
*C394
=0,0,
ROUNDUP(
IF(
IF(D394="A",13-SUM(AM394:AP394),IF(D394="B",11-SUM(AM394:AP394),IF(D394="C",7-SUM(AM394:AP394))))
&lt;0,0,
IF(D394="A",13-SUM(AM394:AP394),IF(D394="B",11-SUM(AM394:AP394),IF(D394="C",7-SUM(AM394:AP394)))))
*AD394/C394,0)
*C394)
)</f>
        <v>0</v>
      </c>
      <c r="AY394" s="4">
        <f>IF(OR(AND(Tabela1[[#This Row],[GRUPO | ITEM]]="PALHETAS",MID(Tabela1[[#This Row],[ITEM]],1,5)&lt;&gt;"YN-PC"),AND(Tabela1[[#This Row],[GRUPO | ITEM]]="PALHETAS",MID(Tabela1[[#This Row],[ITEM]],1,5)&lt;&gt;"YN-PF"))=TRUE,0,
IF(
ROUNDUP(
IF(
IF(D394="A",13-SUM(AR394:AU394),IF(D394="B",11-SUM(AR394:AU394),IF(D394="C",7-SUM(AR394:AU394))))
&lt;0,0,
IF(D394="A",13-SUM(AR394:AU394),IF(D394="B",11-SUM(AR394:AU394),IF(D394="C",7-SUM(AR394:AU394)))))
*AE394/C394,0)
*C394
=0,0,
ROUNDUP(
IF(
IF(D394="A",13-SUM(AR394:AU394),IF(D394="B",11-SUM(AR394:AU394),IF(D394="C",7-SUM(AR394:AU394))))
&lt;0,0,
IF(D394="A",13-SUM(AR394:AU394),IF(D394="B",11-SUM(AR394:AU394),IF(D394="C",7-SUM(AR394:AU394)))))
*AE394/C394,0)
*C394)
)</f>
        <v>0</v>
      </c>
      <c r="AZ3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+IFERROR(BA394*C394,0),
IFERROR(AVERAGEIF(Tabela1[[#This Row],[COMPRA PADRÃO]:[COMPRA &gt;30%]],"&gt;"&amp;0,Tabela1[[#This Row],[COMPRA PADRÃO]:[COMPRA &gt;30%]]),
0))/Tabela1[[#This Row],[U/CX]],0)*Tabela1[[#This Row],[U/CX]]</f>
        <v>0</v>
      </c>
      <c r="BA394" s="19"/>
      <c r="BB394" s="19"/>
      <c r="BC394" s="5"/>
      <c r="BD394" s="41">
        <v>2.5245283018867926</v>
      </c>
      <c r="BE394" s="42">
        <v>378.67924528301887</v>
      </c>
      <c r="BF394" s="42">
        <v>499.85660377358494</v>
      </c>
      <c r="BG394" s="42">
        <v>1080</v>
      </c>
      <c r="BH394" s="43">
        <v>0</v>
      </c>
      <c r="BJ394" s="32"/>
      <c r="BK394" s="32"/>
    </row>
    <row r="395" spans="1:63" s="3" customFormat="1" x14ac:dyDescent="0.2">
      <c r="A395" s="4" t="s">
        <v>409</v>
      </c>
      <c r="B395" s="4" t="s">
        <v>426</v>
      </c>
      <c r="C395" s="4">
        <v>50</v>
      </c>
      <c r="D395" s="4" t="s">
        <v>83</v>
      </c>
      <c r="E395" s="5">
        <v>20</v>
      </c>
      <c r="F395" s="4"/>
      <c r="G395" s="4">
        <v>90</v>
      </c>
      <c r="H395" s="4"/>
      <c r="I395" s="4">
        <v>20</v>
      </c>
      <c r="J395" s="4">
        <v>50</v>
      </c>
      <c r="K395" s="4"/>
      <c r="L395" s="4">
        <v>30</v>
      </c>
      <c r="M395" s="4"/>
      <c r="N395" s="4"/>
      <c r="O395" s="4"/>
      <c r="P395" s="4"/>
      <c r="Q395" s="13">
        <v>0.47619047619047616</v>
      </c>
      <c r="R395" s="16">
        <v>0</v>
      </c>
      <c r="S395" s="16">
        <v>2.1428571428571428</v>
      </c>
      <c r="T395" s="16">
        <v>0</v>
      </c>
      <c r="U395" s="16">
        <v>0.47619047619047616</v>
      </c>
      <c r="V395" s="16">
        <v>1.1904761904761905</v>
      </c>
      <c r="W395" s="16">
        <v>0</v>
      </c>
      <c r="X395" s="16">
        <v>0.7142857142857143</v>
      </c>
      <c r="Y395" s="16">
        <v>0</v>
      </c>
      <c r="Z395" s="16">
        <v>0</v>
      </c>
      <c r="AA395" s="16">
        <v>0</v>
      </c>
      <c r="AB395" s="17">
        <v>0</v>
      </c>
      <c r="AC395" s="15">
        <v>12214.4</v>
      </c>
      <c r="AD395" s="14">
        <v>42</v>
      </c>
      <c r="AE395" s="14">
        <v>42</v>
      </c>
      <c r="AF395" s="5">
        <v>1</v>
      </c>
      <c r="AG395" s="6">
        <v>350</v>
      </c>
      <c r="AH395" s="4">
        <v>250</v>
      </c>
      <c r="AI395" s="23">
        <v>600</v>
      </c>
      <c r="AJ395" s="4">
        <v>0</v>
      </c>
      <c r="AK395" s="4">
        <v>0</v>
      </c>
      <c r="AL395" s="24">
        <v>0</v>
      </c>
      <c r="AM395" s="7">
        <v>8.3333333333333339</v>
      </c>
      <c r="AN395" s="7">
        <v>5.9523809523809526</v>
      </c>
      <c r="AO395" s="8">
        <v>0</v>
      </c>
      <c r="AP395" s="9">
        <v>0</v>
      </c>
      <c r="AQ395" s="25">
        <v>14.285714285714286</v>
      </c>
      <c r="AR395" s="18">
        <v>8.3333333333333339</v>
      </c>
      <c r="AS395" s="7">
        <v>5.9523809523809526</v>
      </c>
      <c r="AT395" s="8">
        <v>0</v>
      </c>
      <c r="AU395" s="9">
        <v>0</v>
      </c>
      <c r="AV395" s="10">
        <v>14.285714285714286</v>
      </c>
      <c r="AW395" s="22">
        <f t="shared" si="6"/>
        <v>0</v>
      </c>
      <c r="AX395" s="5">
        <f>IF(OR(AND(Tabela1[[#This Row],[GRUPO | ITEM]]="PALHETAS",MID(Tabela1[[#This Row],[ITEM]],1,5)&lt;&gt;"YN-PC"),AND(Tabela1[[#This Row],[GRUPO | ITEM]]="PALHETAS",MID(Tabela1[[#This Row],[ITEM]],1,5)&lt;&gt;"YN-PF"))=TRUE,0,
IF(
ROUNDUP(
IF(
IF(D395="A",13-SUM(AM395:AP395),IF(D395="B",11-SUM(AM395:AP395),IF(D395="C",7-SUM(AM395:AP395))))
&lt;0,0,
IF(D395="A",13-SUM(AM395:AP395),IF(D395="B",11-SUM(AM395:AP395),IF(D395="C",7-SUM(AM395:AP395)))))
*AD395/C395,0)
*C395
=0,0,
ROUNDUP(
IF(
IF(D395="A",13-SUM(AM395:AP395),IF(D395="B",11-SUM(AM395:AP395),IF(D395="C",7-SUM(AM395:AP395))))
&lt;0,0,
IF(D395="A",13-SUM(AM395:AP395),IF(D395="B",11-SUM(AM395:AP395),IF(D395="C",7-SUM(AM395:AP395)))))
*AD395/C395,0)
*C395)
)</f>
        <v>0</v>
      </c>
      <c r="AY395" s="4">
        <f>IF(OR(AND(Tabela1[[#This Row],[GRUPO | ITEM]]="PALHETAS",MID(Tabela1[[#This Row],[ITEM]],1,5)&lt;&gt;"YN-PC"),AND(Tabela1[[#This Row],[GRUPO | ITEM]]="PALHETAS",MID(Tabela1[[#This Row],[ITEM]],1,5)&lt;&gt;"YN-PF"))=TRUE,0,
IF(
ROUNDUP(
IF(
IF(D395="A",13-SUM(AR395:AU395),IF(D395="B",11-SUM(AR395:AU395),IF(D395="C",7-SUM(AR395:AU395))))
&lt;0,0,
IF(D395="A",13-SUM(AR395:AU395),IF(D395="B",11-SUM(AR395:AU395),IF(D395="C",7-SUM(AR395:AU395)))))
*AE395/C395,0)
*C395
=0,0,
ROUNDUP(
IF(
IF(D395="A",13-SUM(AR395:AU395),IF(D395="B",11-SUM(AR395:AU395),IF(D395="C",7-SUM(AR395:AU395))))
&lt;0,0,
IF(D395="A",13-SUM(AR395:AU395),IF(D395="B",11-SUM(AR395:AU395),IF(D395="C",7-SUM(AR395:AU395)))))
*AE395/C395,0)
*C395)
)</f>
        <v>0</v>
      </c>
      <c r="AZ3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+IFERROR(BA395*C395,0),
IFERROR(AVERAGEIF(Tabela1[[#This Row],[COMPRA PADRÃO]:[COMPRA &gt;30%]],"&gt;"&amp;0,Tabela1[[#This Row],[COMPRA PADRÃO]:[COMPRA &gt;30%]]),
0))/Tabela1[[#This Row],[U/CX]],0)*Tabela1[[#This Row],[U/CX]]</f>
        <v>0</v>
      </c>
      <c r="BA395" s="19"/>
      <c r="BB395" s="19"/>
      <c r="BC395" s="5"/>
      <c r="BD395" s="41">
        <v>0.79245283018867929</v>
      </c>
      <c r="BE395" s="42">
        <v>118.8679245283019</v>
      </c>
      <c r="BF395" s="42">
        <v>52.301886792452834</v>
      </c>
      <c r="BG395" s="42">
        <v>600</v>
      </c>
      <c r="BH395" s="43">
        <v>0</v>
      </c>
      <c r="BJ395" s="32"/>
      <c r="BK395" s="32"/>
    </row>
    <row r="396" spans="1:63" s="3" customFormat="1" x14ac:dyDescent="0.2">
      <c r="A396" s="4" t="s">
        <v>264</v>
      </c>
      <c r="B396" s="4" t="s">
        <v>265</v>
      </c>
      <c r="C396" s="4">
        <v>100</v>
      </c>
      <c r="D396" s="4" t="s">
        <v>17</v>
      </c>
      <c r="E396" s="5">
        <v>200</v>
      </c>
      <c r="F396" s="4">
        <v>1055</v>
      </c>
      <c r="G396" s="4">
        <v>150</v>
      </c>
      <c r="H396" s="4">
        <v>670</v>
      </c>
      <c r="I396" s="4">
        <v>110</v>
      </c>
      <c r="J396" s="4">
        <v>160</v>
      </c>
      <c r="K396" s="4"/>
      <c r="L396" s="4">
        <v>130</v>
      </c>
      <c r="M396" s="4">
        <v>210</v>
      </c>
      <c r="N396" s="4">
        <v>50</v>
      </c>
      <c r="O396" s="4">
        <v>150</v>
      </c>
      <c r="P396" s="4">
        <v>650</v>
      </c>
      <c r="Q396" s="13">
        <v>0.6223479490806223</v>
      </c>
      <c r="R396" s="16">
        <v>3.2828854314002829</v>
      </c>
      <c r="S396" s="16">
        <v>0.46676096181046672</v>
      </c>
      <c r="T396" s="16">
        <v>2.0848656294200847</v>
      </c>
      <c r="U396" s="16">
        <v>0.34229137199434229</v>
      </c>
      <c r="V396" s="16">
        <v>0.49787835926449786</v>
      </c>
      <c r="W396" s="16">
        <v>0</v>
      </c>
      <c r="X396" s="16">
        <v>0.4045261669024045</v>
      </c>
      <c r="Y396" s="16">
        <v>0.65346534653465349</v>
      </c>
      <c r="Z396" s="16">
        <v>0.15558698727015557</v>
      </c>
      <c r="AA396" s="16">
        <v>0.46676096181046672</v>
      </c>
      <c r="AB396" s="17">
        <v>2.0226308345120225</v>
      </c>
      <c r="AC396" s="15">
        <v>50104.05</v>
      </c>
      <c r="AD396" s="14">
        <v>321.36363636363637</v>
      </c>
      <c r="AE396" s="14">
        <v>348.5</v>
      </c>
      <c r="AF396" s="5">
        <v>0</v>
      </c>
      <c r="AG396" s="6">
        <v>1718</v>
      </c>
      <c r="AH396" s="4">
        <v>400</v>
      </c>
      <c r="AI396" s="23">
        <v>2118</v>
      </c>
      <c r="AJ396" s="4">
        <v>3000</v>
      </c>
      <c r="AK396" s="4">
        <v>0</v>
      </c>
      <c r="AL396" s="24">
        <v>3000</v>
      </c>
      <c r="AM396" s="7">
        <v>5.3459688826025458</v>
      </c>
      <c r="AN396" s="7">
        <v>1.2446958981612446</v>
      </c>
      <c r="AO396" s="8">
        <v>9.3352192362093351</v>
      </c>
      <c r="AP396" s="9">
        <v>0</v>
      </c>
      <c r="AQ396" s="25">
        <v>15.925884016973125</v>
      </c>
      <c r="AR396" s="18">
        <v>4.9296987087517934</v>
      </c>
      <c r="AS396" s="7">
        <v>1.1477761836441893</v>
      </c>
      <c r="AT396" s="8">
        <v>8.6083213773314196</v>
      </c>
      <c r="AU396" s="9">
        <v>0</v>
      </c>
      <c r="AV396" s="10">
        <v>14.685796269727401</v>
      </c>
      <c r="AW396" s="22">
        <f t="shared" si="6"/>
        <v>0</v>
      </c>
      <c r="AX396" s="5">
        <f>IF(OR(AND(Tabela1[[#This Row],[GRUPO | ITEM]]="PALHETAS",MID(Tabela1[[#This Row],[ITEM]],1,5)&lt;&gt;"YN-PC"),AND(Tabela1[[#This Row],[GRUPO | ITEM]]="PALHETAS",MID(Tabela1[[#This Row],[ITEM]],1,5)&lt;&gt;"YN-PF"))=TRUE,0,
IF(
ROUNDUP(
IF(
IF(D396="A",13-SUM(AM396:AP396),IF(D396="B",11-SUM(AM396:AP396),IF(D396="C",7-SUM(AM396:AP396))))
&lt;0,0,
IF(D396="A",13-SUM(AM396:AP396),IF(D396="B",11-SUM(AM396:AP396),IF(D396="C",7-SUM(AM396:AP396)))))
*AD396/C396,0)
*C396
=0,0,
ROUNDUP(
IF(
IF(D396="A",13-SUM(AM396:AP396),IF(D396="B",11-SUM(AM396:AP396),IF(D396="C",7-SUM(AM396:AP396))))
&lt;0,0,
IF(D396="A",13-SUM(AM396:AP396),IF(D396="B",11-SUM(AM396:AP396),IF(D396="C",7-SUM(AM396:AP396)))))
*AD396/C396,0)
*C396)
)</f>
        <v>0</v>
      </c>
      <c r="AY396" s="4">
        <f>IF(OR(AND(Tabela1[[#This Row],[GRUPO | ITEM]]="PALHETAS",MID(Tabela1[[#This Row],[ITEM]],1,5)&lt;&gt;"YN-PC"),AND(Tabela1[[#This Row],[GRUPO | ITEM]]="PALHETAS",MID(Tabela1[[#This Row],[ITEM]],1,5)&lt;&gt;"YN-PF"))=TRUE,0,
IF(
ROUNDUP(
IF(
IF(D396="A",13-SUM(AR396:AU396),IF(D396="B",11-SUM(AR396:AU396),IF(D396="C",7-SUM(AR396:AU396))))
&lt;0,0,
IF(D396="A",13-SUM(AR396:AU396),IF(D396="B",11-SUM(AR396:AU396),IF(D396="C",7-SUM(AR396:AU396)))))
*AE396/C396,0)
*C396
=0,0,
ROUNDUP(
IF(
IF(D396="A",13-SUM(AR396:AU396),IF(D396="B",11-SUM(AR396:AU396),IF(D396="C",7-SUM(AR396:AU396))))
&lt;0,0,
IF(D396="A",13-SUM(AR396:AU396),IF(D396="B",11-SUM(AR396:AU396),IF(D396="C",7-SUM(AR396:AU396)))))
*AE396/C396,0)
*C396)
)</f>
        <v>0</v>
      </c>
      <c r="AZ3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+IFERROR(BA396*C396,0),
IFERROR(AVERAGEIF(Tabela1[[#This Row],[COMPRA PADRÃO]:[COMPRA &gt;30%]],"&gt;"&amp;0,Tabela1[[#This Row],[COMPRA PADRÃO]:[COMPRA &gt;30%]]),
0))/Tabela1[[#This Row],[U/CX]],0)*Tabela1[[#This Row],[U/CX]]</f>
        <v>0</v>
      </c>
      <c r="BA396" s="19"/>
      <c r="BB396" s="19"/>
      <c r="BC396" s="5"/>
      <c r="BD396" s="41">
        <v>13.339622641509434</v>
      </c>
      <c r="BE396" s="42">
        <v>2000.9433962264152</v>
      </c>
      <c r="BF396" s="42">
        <v>2641.2452830188681</v>
      </c>
      <c r="BG396" s="42">
        <v>5118</v>
      </c>
      <c r="BH396" s="43">
        <v>0</v>
      </c>
      <c r="BJ396" s="32"/>
      <c r="BK396" s="32"/>
    </row>
    <row r="397" spans="1:63" s="3" customFormat="1" x14ac:dyDescent="0.2">
      <c r="A397" s="4" t="s">
        <v>264</v>
      </c>
      <c r="B397" s="4" t="s">
        <v>1396</v>
      </c>
      <c r="C397" s="4">
        <v>10</v>
      </c>
      <c r="D397" s="4" t="s">
        <v>83</v>
      </c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>
        <v>19</v>
      </c>
      <c r="Q397" s="13">
        <v>0</v>
      </c>
      <c r="R397" s="16">
        <v>0</v>
      </c>
      <c r="S397" s="16">
        <v>0</v>
      </c>
      <c r="T397" s="16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7">
        <v>1</v>
      </c>
      <c r="AC397" s="15">
        <v>2870.28</v>
      </c>
      <c r="AD397" s="14">
        <v>19</v>
      </c>
      <c r="AE397" s="14">
        <v>19</v>
      </c>
      <c r="AF397" s="5">
        <v>0</v>
      </c>
      <c r="AG397" s="6">
        <v>76</v>
      </c>
      <c r="AH397" s="4">
        <v>0</v>
      </c>
      <c r="AI397" s="23">
        <v>76</v>
      </c>
      <c r="AJ397" s="4">
        <v>100</v>
      </c>
      <c r="AK397" s="4">
        <v>0</v>
      </c>
      <c r="AL397" s="24">
        <v>100</v>
      </c>
      <c r="AM397" s="7">
        <v>4</v>
      </c>
      <c r="AN397" s="7">
        <v>0</v>
      </c>
      <c r="AO397" s="8">
        <v>5.2631578947368425</v>
      </c>
      <c r="AP397" s="9">
        <v>0</v>
      </c>
      <c r="AQ397" s="25">
        <v>9.2631578947368425</v>
      </c>
      <c r="AR397" s="18">
        <v>4</v>
      </c>
      <c r="AS397" s="7">
        <v>0</v>
      </c>
      <c r="AT397" s="8">
        <v>5.2631578947368425</v>
      </c>
      <c r="AU397" s="9">
        <v>0</v>
      </c>
      <c r="AV397" s="10">
        <v>9.2631578947368425</v>
      </c>
      <c r="AW397" s="22">
        <f t="shared" si="6"/>
        <v>0</v>
      </c>
      <c r="AX397" s="5">
        <f>IF(OR(AND(Tabela1[[#This Row],[GRUPO | ITEM]]="PALHETAS",MID(Tabela1[[#This Row],[ITEM]],1,5)&lt;&gt;"YN-PC"),AND(Tabela1[[#This Row],[GRUPO | ITEM]]="PALHETAS",MID(Tabela1[[#This Row],[ITEM]],1,5)&lt;&gt;"YN-PF"))=TRUE,0,
IF(
ROUNDUP(
IF(
IF(D397="A",13-SUM(AM397:AP397),IF(D397="B",11-SUM(AM397:AP397),IF(D397="C",7-SUM(AM397:AP397))))
&lt;0,0,
IF(D397="A",13-SUM(AM397:AP397),IF(D397="B",11-SUM(AM397:AP397),IF(D397="C",7-SUM(AM397:AP397)))))
*AD397/C397,0)
*C397
=0,0,
ROUNDUP(
IF(
IF(D397="A",13-SUM(AM397:AP397),IF(D397="B",11-SUM(AM397:AP397),IF(D397="C",7-SUM(AM397:AP397))))
&lt;0,0,
IF(D397="A",13-SUM(AM397:AP397),IF(D397="B",11-SUM(AM397:AP397),IF(D397="C",7-SUM(AM397:AP397)))))
*AD397/C397,0)
*C397)
)</f>
        <v>0</v>
      </c>
      <c r="AY397" s="4">
        <f>IF(OR(AND(Tabela1[[#This Row],[GRUPO | ITEM]]="PALHETAS",MID(Tabela1[[#This Row],[ITEM]],1,5)&lt;&gt;"YN-PC"),AND(Tabela1[[#This Row],[GRUPO | ITEM]]="PALHETAS",MID(Tabela1[[#This Row],[ITEM]],1,5)&lt;&gt;"YN-PF"))=TRUE,0,
IF(
ROUNDUP(
IF(
IF(D397="A",13-SUM(AR397:AU397),IF(D397="B",11-SUM(AR397:AU397),IF(D397="C",7-SUM(AR397:AU397))))
&lt;0,0,
IF(D397="A",13-SUM(AR397:AU397),IF(D397="B",11-SUM(AR397:AU397),IF(D397="C",7-SUM(AR397:AU397)))))
*AE397/C397,0)
*C397
=0,0,
ROUNDUP(
IF(
IF(D397="A",13-SUM(AR397:AU397),IF(D397="B",11-SUM(AR397:AU397),IF(D397="C",7-SUM(AR397:AU397))))
&lt;0,0,
IF(D397="A",13-SUM(AR397:AU397),IF(D397="B",11-SUM(AR397:AU397),IF(D397="C",7-SUM(AR397:AU397)))))
*AE397/C397,0)
*C397)
)</f>
        <v>0</v>
      </c>
      <c r="AZ3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+IFERROR(BA397*C397,0),
IFERROR(AVERAGEIF(Tabela1[[#This Row],[COMPRA PADRÃO]:[COMPRA &gt;30%]],"&gt;"&amp;0,Tabela1[[#This Row],[COMPRA PADRÃO]:[COMPRA &gt;30%]]),
0))/Tabela1[[#This Row],[U/CX]],0)*Tabela1[[#This Row],[U/CX]]</f>
        <v>0</v>
      </c>
      <c r="BA397" s="19"/>
      <c r="BB397" s="19"/>
      <c r="BC397" s="5"/>
      <c r="BD397" s="41">
        <v>7.1698113207547168E-2</v>
      </c>
      <c r="BE397" s="42">
        <v>10.754716981132075</v>
      </c>
      <c r="BF397" s="42">
        <v>4.7320754716981135</v>
      </c>
      <c r="BG397" s="42">
        <v>176</v>
      </c>
      <c r="BH397" s="43">
        <v>0</v>
      </c>
      <c r="BJ397" s="32"/>
      <c r="BK397" s="32"/>
    </row>
    <row r="398" spans="1:63" s="3" customFormat="1" x14ac:dyDescent="0.2">
      <c r="A398" s="4" t="s">
        <v>264</v>
      </c>
      <c r="B398" s="4" t="s">
        <v>1397</v>
      </c>
      <c r="C398" s="4">
        <v>10</v>
      </c>
      <c r="D398" s="4" t="s">
        <v>83</v>
      </c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>
        <v>15</v>
      </c>
      <c r="Q398" s="13">
        <v>0</v>
      </c>
      <c r="R398" s="16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7">
        <v>1</v>
      </c>
      <c r="AC398" s="15">
        <v>2269.7600000000002</v>
      </c>
      <c r="AD398" s="14">
        <v>15</v>
      </c>
      <c r="AE398" s="14">
        <v>15</v>
      </c>
      <c r="AF398" s="5">
        <v>0</v>
      </c>
      <c r="AG398" s="6">
        <v>80</v>
      </c>
      <c r="AH398" s="4">
        <v>0</v>
      </c>
      <c r="AI398" s="23">
        <v>80</v>
      </c>
      <c r="AJ398" s="4">
        <v>100</v>
      </c>
      <c r="AK398" s="4">
        <v>0</v>
      </c>
      <c r="AL398" s="24">
        <v>100</v>
      </c>
      <c r="AM398" s="7">
        <v>5.333333333333333</v>
      </c>
      <c r="AN398" s="7">
        <v>0</v>
      </c>
      <c r="AO398" s="8">
        <v>6.666666666666667</v>
      </c>
      <c r="AP398" s="9">
        <v>0</v>
      </c>
      <c r="AQ398" s="25">
        <v>12</v>
      </c>
      <c r="AR398" s="18">
        <v>5.333333333333333</v>
      </c>
      <c r="AS398" s="7">
        <v>0</v>
      </c>
      <c r="AT398" s="8">
        <v>6.666666666666667</v>
      </c>
      <c r="AU398" s="9">
        <v>0</v>
      </c>
      <c r="AV398" s="10">
        <v>12</v>
      </c>
      <c r="AW398" s="22">
        <f t="shared" si="6"/>
        <v>0</v>
      </c>
      <c r="AX398" s="5">
        <f>IF(OR(AND(Tabela1[[#This Row],[GRUPO | ITEM]]="PALHETAS",MID(Tabela1[[#This Row],[ITEM]],1,5)&lt;&gt;"YN-PC"),AND(Tabela1[[#This Row],[GRUPO | ITEM]]="PALHETAS",MID(Tabela1[[#This Row],[ITEM]],1,5)&lt;&gt;"YN-PF"))=TRUE,0,
IF(
ROUNDUP(
IF(
IF(D398="A",13-SUM(AM398:AP398),IF(D398="B",11-SUM(AM398:AP398),IF(D398="C",7-SUM(AM398:AP398))))
&lt;0,0,
IF(D398="A",13-SUM(AM398:AP398),IF(D398="B",11-SUM(AM398:AP398),IF(D398="C",7-SUM(AM398:AP398)))))
*AD398/C398,0)
*C398
=0,0,
ROUNDUP(
IF(
IF(D398="A",13-SUM(AM398:AP398),IF(D398="B",11-SUM(AM398:AP398),IF(D398="C",7-SUM(AM398:AP398))))
&lt;0,0,
IF(D398="A",13-SUM(AM398:AP398),IF(D398="B",11-SUM(AM398:AP398),IF(D398="C",7-SUM(AM398:AP398)))))
*AD398/C398,0)
*C398)
)</f>
        <v>0</v>
      </c>
      <c r="AY398" s="4">
        <f>IF(OR(AND(Tabela1[[#This Row],[GRUPO | ITEM]]="PALHETAS",MID(Tabela1[[#This Row],[ITEM]],1,5)&lt;&gt;"YN-PC"),AND(Tabela1[[#This Row],[GRUPO | ITEM]]="PALHETAS",MID(Tabela1[[#This Row],[ITEM]],1,5)&lt;&gt;"YN-PF"))=TRUE,0,
IF(
ROUNDUP(
IF(
IF(D398="A",13-SUM(AR398:AU398),IF(D398="B",11-SUM(AR398:AU398),IF(D398="C",7-SUM(AR398:AU398))))
&lt;0,0,
IF(D398="A",13-SUM(AR398:AU398),IF(D398="B",11-SUM(AR398:AU398),IF(D398="C",7-SUM(AR398:AU398)))))
*AE398/C398,0)
*C398
=0,0,
ROUNDUP(
IF(
IF(D398="A",13-SUM(AR398:AU398),IF(D398="B",11-SUM(AR398:AU398),IF(D398="C",7-SUM(AR398:AU398))))
&lt;0,0,
IF(D398="A",13-SUM(AR398:AU398),IF(D398="B",11-SUM(AR398:AU398),IF(D398="C",7-SUM(AR398:AU398)))))
*AE398/C398,0)
*C398)
)</f>
        <v>0</v>
      </c>
      <c r="AZ3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+IFERROR(BA398*C398,0),
IFERROR(AVERAGEIF(Tabela1[[#This Row],[COMPRA PADRÃO]:[COMPRA &gt;30%]],"&gt;"&amp;0,Tabela1[[#This Row],[COMPRA PADRÃO]:[COMPRA &gt;30%]]),
0))/Tabela1[[#This Row],[U/CX]],0)*Tabela1[[#This Row],[U/CX]]</f>
        <v>0</v>
      </c>
      <c r="BA398" s="19"/>
      <c r="BB398" s="19"/>
      <c r="BC398" s="5"/>
      <c r="BD398" s="41">
        <v>5.6603773584905662E-2</v>
      </c>
      <c r="BE398" s="42">
        <v>8.4905660377358494</v>
      </c>
      <c r="BF398" s="42">
        <v>3.7358490566037736</v>
      </c>
      <c r="BG398" s="42">
        <v>180</v>
      </c>
      <c r="BH398" s="43">
        <v>0</v>
      </c>
      <c r="BJ398" s="32"/>
      <c r="BK398" s="32"/>
    </row>
    <row r="399" spans="1:63" s="3" customFormat="1" x14ac:dyDescent="0.2">
      <c r="A399" s="4" t="s">
        <v>264</v>
      </c>
      <c r="B399" s="4" t="s">
        <v>1296</v>
      </c>
      <c r="C399" s="4">
        <v>10</v>
      </c>
      <c r="D399" s="4" t="s">
        <v>83</v>
      </c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>
        <v>15</v>
      </c>
      <c r="P399" s="4">
        <v>63</v>
      </c>
      <c r="Q399" s="13">
        <v>0</v>
      </c>
      <c r="R399" s="16">
        <v>0</v>
      </c>
      <c r="S399" s="16">
        <v>0</v>
      </c>
      <c r="T399" s="16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0.38461538461538464</v>
      </c>
      <c r="AB399" s="17">
        <v>1.6153846153846154</v>
      </c>
      <c r="AC399" s="15">
        <v>11843.28</v>
      </c>
      <c r="AD399" s="14">
        <v>39</v>
      </c>
      <c r="AE399" s="14">
        <v>39</v>
      </c>
      <c r="AF399" s="5">
        <v>0</v>
      </c>
      <c r="AG399" s="6">
        <v>116</v>
      </c>
      <c r="AH399" s="4">
        <v>0</v>
      </c>
      <c r="AI399" s="23">
        <v>116</v>
      </c>
      <c r="AJ399" s="4">
        <v>0</v>
      </c>
      <c r="AK399" s="4">
        <v>500</v>
      </c>
      <c r="AL399" s="24">
        <v>500</v>
      </c>
      <c r="AM399" s="7">
        <v>2.9743589743589745</v>
      </c>
      <c r="AN399" s="7">
        <v>0</v>
      </c>
      <c r="AO399" s="8">
        <v>0</v>
      </c>
      <c r="AP399" s="9">
        <v>12.820512820512821</v>
      </c>
      <c r="AQ399" s="25">
        <v>15.794871794871796</v>
      </c>
      <c r="AR399" s="18">
        <v>2.9743589743589745</v>
      </c>
      <c r="AS399" s="7">
        <v>0</v>
      </c>
      <c r="AT399" s="8">
        <v>0</v>
      </c>
      <c r="AU399" s="9">
        <v>12.820512820512821</v>
      </c>
      <c r="AV399" s="10">
        <v>15.794871794871796</v>
      </c>
      <c r="AW399" s="22">
        <f t="shared" si="6"/>
        <v>0</v>
      </c>
      <c r="AX399" s="5">
        <f>IF(OR(AND(Tabela1[[#This Row],[GRUPO | ITEM]]="PALHETAS",MID(Tabela1[[#This Row],[ITEM]],1,5)&lt;&gt;"YN-PC"),AND(Tabela1[[#This Row],[GRUPO | ITEM]]="PALHETAS",MID(Tabela1[[#This Row],[ITEM]],1,5)&lt;&gt;"YN-PF"))=TRUE,0,
IF(
ROUNDUP(
IF(
IF(D399="A",13-SUM(AM399:AP399),IF(D399="B",11-SUM(AM399:AP399),IF(D399="C",7-SUM(AM399:AP399))))
&lt;0,0,
IF(D399="A",13-SUM(AM399:AP399),IF(D399="B",11-SUM(AM399:AP399),IF(D399="C",7-SUM(AM399:AP399)))))
*AD399/C399,0)
*C399
=0,0,
ROUNDUP(
IF(
IF(D399="A",13-SUM(AM399:AP399),IF(D399="B",11-SUM(AM399:AP399),IF(D399="C",7-SUM(AM399:AP399))))
&lt;0,0,
IF(D399="A",13-SUM(AM399:AP399),IF(D399="B",11-SUM(AM399:AP399),IF(D399="C",7-SUM(AM399:AP399)))))
*AD399/C399,0)
*C399)
)</f>
        <v>0</v>
      </c>
      <c r="AY399" s="4">
        <f>IF(OR(AND(Tabela1[[#This Row],[GRUPO | ITEM]]="PALHETAS",MID(Tabela1[[#This Row],[ITEM]],1,5)&lt;&gt;"YN-PC"),AND(Tabela1[[#This Row],[GRUPO | ITEM]]="PALHETAS",MID(Tabela1[[#This Row],[ITEM]],1,5)&lt;&gt;"YN-PF"))=TRUE,0,
IF(
ROUNDUP(
IF(
IF(D399="A",13-SUM(AR399:AU399),IF(D399="B",11-SUM(AR399:AU399),IF(D399="C",7-SUM(AR399:AU399))))
&lt;0,0,
IF(D399="A",13-SUM(AR399:AU399),IF(D399="B",11-SUM(AR399:AU399),IF(D399="C",7-SUM(AR399:AU399)))))
*AE399/C399,0)
*C399
=0,0,
ROUNDUP(
IF(
IF(D399="A",13-SUM(AR399:AU399),IF(D399="B",11-SUM(AR399:AU399),IF(D399="C",7-SUM(AR399:AU399))))
&lt;0,0,
IF(D399="A",13-SUM(AR399:AU399),IF(D399="B",11-SUM(AR399:AU399),IF(D399="C",7-SUM(AR399:AU399)))))
*AE399/C399,0)
*C399)
)</f>
        <v>0</v>
      </c>
      <c r="AZ3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+IFERROR(BA399*C399,0),
IFERROR(AVERAGEIF(Tabela1[[#This Row],[COMPRA PADRÃO]:[COMPRA &gt;30%]],"&gt;"&amp;0,Tabela1[[#This Row],[COMPRA PADRÃO]:[COMPRA &gt;30%]]),
0))/Tabela1[[#This Row],[U/CX]],0)*Tabela1[[#This Row],[U/CX]]</f>
        <v>0</v>
      </c>
      <c r="BA399" s="19"/>
      <c r="BB399" s="19"/>
      <c r="BC399" s="5"/>
      <c r="BD399" s="41">
        <v>0.29433962264150942</v>
      </c>
      <c r="BE399" s="42">
        <v>44.150943396226417</v>
      </c>
      <c r="BF399" s="42">
        <v>19.426415094339621</v>
      </c>
      <c r="BG399" s="42">
        <v>616</v>
      </c>
      <c r="BH399" s="43">
        <v>0</v>
      </c>
      <c r="BJ399" s="32"/>
      <c r="BK399" s="32"/>
    </row>
    <row r="400" spans="1:63" s="3" customFormat="1" x14ac:dyDescent="0.2">
      <c r="A400" s="4" t="s">
        <v>264</v>
      </c>
      <c r="B400" s="4" t="s">
        <v>1297</v>
      </c>
      <c r="C400" s="4">
        <v>10</v>
      </c>
      <c r="D400" s="4" t="s">
        <v>83</v>
      </c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>
        <v>65</v>
      </c>
      <c r="P400" s="4">
        <v>134</v>
      </c>
      <c r="Q400" s="13">
        <v>0</v>
      </c>
      <c r="R400" s="16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0.65326633165829151</v>
      </c>
      <c r="AB400" s="17">
        <v>1.3467336683417086</v>
      </c>
      <c r="AC400" s="15">
        <v>25017.88</v>
      </c>
      <c r="AD400" s="14">
        <v>99.5</v>
      </c>
      <c r="AE400" s="14">
        <v>99.5</v>
      </c>
      <c r="AF400" s="5">
        <v>0</v>
      </c>
      <c r="AG400" s="6">
        <v>0</v>
      </c>
      <c r="AH400" s="4">
        <v>200</v>
      </c>
      <c r="AI400" s="23">
        <v>200</v>
      </c>
      <c r="AJ400" s="4">
        <v>0</v>
      </c>
      <c r="AK400" s="4">
        <v>2000</v>
      </c>
      <c r="AL400" s="24">
        <v>2000</v>
      </c>
      <c r="AM400" s="7">
        <v>0</v>
      </c>
      <c r="AN400" s="7">
        <v>2.0100502512562812</v>
      </c>
      <c r="AO400" s="8">
        <v>0</v>
      </c>
      <c r="AP400" s="9">
        <v>20.100502512562816</v>
      </c>
      <c r="AQ400" s="25">
        <v>22.110552763819097</v>
      </c>
      <c r="AR400" s="18">
        <v>0</v>
      </c>
      <c r="AS400" s="7">
        <v>2.0100502512562812</v>
      </c>
      <c r="AT400" s="8">
        <v>0</v>
      </c>
      <c r="AU400" s="9">
        <v>20.100502512562816</v>
      </c>
      <c r="AV400" s="10">
        <v>22.110552763819097</v>
      </c>
      <c r="AW400" s="22">
        <f t="shared" si="6"/>
        <v>0</v>
      </c>
      <c r="AX400" s="5">
        <f>IF(OR(AND(Tabela1[[#This Row],[GRUPO | ITEM]]="PALHETAS",MID(Tabela1[[#This Row],[ITEM]],1,5)&lt;&gt;"YN-PC"),AND(Tabela1[[#This Row],[GRUPO | ITEM]]="PALHETAS",MID(Tabela1[[#This Row],[ITEM]],1,5)&lt;&gt;"YN-PF"))=TRUE,0,
IF(
ROUNDUP(
IF(
IF(D400="A",13-SUM(AM400:AP400),IF(D400="B",11-SUM(AM400:AP400),IF(D400="C",7-SUM(AM400:AP400))))
&lt;0,0,
IF(D400="A",13-SUM(AM400:AP400),IF(D400="B",11-SUM(AM400:AP400),IF(D400="C",7-SUM(AM400:AP400)))))
*AD400/C400,0)
*C400
=0,0,
ROUNDUP(
IF(
IF(D400="A",13-SUM(AM400:AP400),IF(D400="B",11-SUM(AM400:AP400),IF(D400="C",7-SUM(AM400:AP400))))
&lt;0,0,
IF(D400="A",13-SUM(AM400:AP400),IF(D400="B",11-SUM(AM400:AP400),IF(D400="C",7-SUM(AM400:AP400)))))
*AD400/C400,0)
*C400)
)</f>
        <v>0</v>
      </c>
      <c r="AY400" s="4">
        <f>IF(OR(AND(Tabela1[[#This Row],[GRUPO | ITEM]]="PALHETAS",MID(Tabela1[[#This Row],[ITEM]],1,5)&lt;&gt;"YN-PC"),AND(Tabela1[[#This Row],[GRUPO | ITEM]]="PALHETAS",MID(Tabela1[[#This Row],[ITEM]],1,5)&lt;&gt;"YN-PF"))=TRUE,0,
IF(
ROUNDUP(
IF(
IF(D400="A",13-SUM(AR400:AU400),IF(D400="B",11-SUM(AR400:AU400),IF(D400="C",7-SUM(AR400:AU400))))
&lt;0,0,
IF(D400="A",13-SUM(AR400:AU400),IF(D400="B",11-SUM(AR400:AU400),IF(D400="C",7-SUM(AR400:AU400)))))
*AE400/C400,0)
*C400
=0,0,
ROUNDUP(
IF(
IF(D400="A",13-SUM(AR400:AU400),IF(D400="B",11-SUM(AR400:AU400),IF(D400="C",7-SUM(AR400:AU400))))
&lt;0,0,
IF(D400="A",13-SUM(AR400:AU400),IF(D400="B",11-SUM(AR400:AU400),IF(D400="C",7-SUM(AR400:AU400)))))
*AE400/C400,0)
*C400)
)</f>
        <v>0</v>
      </c>
      <c r="AZ4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+IFERROR(BA400*C400,0),
IFERROR(AVERAGEIF(Tabela1[[#This Row],[COMPRA PADRÃO]:[COMPRA &gt;30%]],"&gt;"&amp;0,Tabela1[[#This Row],[COMPRA PADRÃO]:[COMPRA &gt;30%]]),
0))/Tabela1[[#This Row],[U/CX]],0)*Tabela1[[#This Row],[U/CX]]</f>
        <v>0</v>
      </c>
      <c r="BA400" s="19"/>
      <c r="BB400" s="19"/>
      <c r="BC400" s="5"/>
      <c r="BD400" s="41">
        <v>0.75094339622641515</v>
      </c>
      <c r="BE400" s="42">
        <v>112.64150943396227</v>
      </c>
      <c r="BF400" s="42">
        <v>49.562264150943399</v>
      </c>
      <c r="BG400" s="42">
        <v>2200</v>
      </c>
      <c r="BH400" s="43">
        <v>0</v>
      </c>
      <c r="BJ400" s="32"/>
      <c r="BK400" s="32"/>
    </row>
    <row r="401" spans="1:63" s="3" customFormat="1" x14ac:dyDescent="0.2">
      <c r="A401" s="4" t="s">
        <v>264</v>
      </c>
      <c r="B401" s="4" t="s">
        <v>1298</v>
      </c>
      <c r="C401" s="4">
        <v>8</v>
      </c>
      <c r="D401" s="4" t="s">
        <v>83</v>
      </c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>
        <v>3</v>
      </c>
      <c r="P401" s="4"/>
      <c r="Q401" s="13">
        <v>0</v>
      </c>
      <c r="R401" s="16">
        <v>0</v>
      </c>
      <c r="S401" s="16">
        <v>0</v>
      </c>
      <c r="T401" s="16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1</v>
      </c>
      <c r="AB401" s="17">
        <v>0</v>
      </c>
      <c r="AC401" s="15">
        <v>759.93</v>
      </c>
      <c r="AD401" s="14">
        <v>3</v>
      </c>
      <c r="AE401" s="14">
        <v>3</v>
      </c>
      <c r="AF401" s="5">
        <v>0</v>
      </c>
      <c r="AG401" s="6">
        <v>48</v>
      </c>
      <c r="AH401" s="4">
        <v>0</v>
      </c>
      <c r="AI401" s="23">
        <v>48</v>
      </c>
      <c r="AJ401" s="4">
        <v>0</v>
      </c>
      <c r="AK401" s="4">
        <v>200</v>
      </c>
      <c r="AL401" s="24">
        <v>200</v>
      </c>
      <c r="AM401" s="7">
        <v>16</v>
      </c>
      <c r="AN401" s="7">
        <v>0</v>
      </c>
      <c r="AO401" s="8">
        <v>0</v>
      </c>
      <c r="AP401" s="9">
        <v>66.666666666666671</v>
      </c>
      <c r="AQ401" s="25">
        <v>82.666666666666671</v>
      </c>
      <c r="AR401" s="18">
        <v>16</v>
      </c>
      <c r="AS401" s="7">
        <v>0</v>
      </c>
      <c r="AT401" s="8">
        <v>0</v>
      </c>
      <c r="AU401" s="9">
        <v>66.666666666666671</v>
      </c>
      <c r="AV401" s="10">
        <v>82.666666666666671</v>
      </c>
      <c r="AW401" s="22">
        <f t="shared" si="6"/>
        <v>0</v>
      </c>
      <c r="AX401" s="5">
        <f>IF(OR(AND(Tabela1[[#This Row],[GRUPO | ITEM]]="PALHETAS",MID(Tabela1[[#This Row],[ITEM]],1,5)&lt;&gt;"YN-PC"),AND(Tabela1[[#This Row],[GRUPO | ITEM]]="PALHETAS",MID(Tabela1[[#This Row],[ITEM]],1,5)&lt;&gt;"YN-PF"))=TRUE,0,
IF(
ROUNDUP(
IF(
IF(D401="A",13-SUM(AM401:AP401),IF(D401="B",11-SUM(AM401:AP401),IF(D401="C",7-SUM(AM401:AP401))))
&lt;0,0,
IF(D401="A",13-SUM(AM401:AP401),IF(D401="B",11-SUM(AM401:AP401),IF(D401="C",7-SUM(AM401:AP401)))))
*AD401/C401,0)
*C401
=0,0,
ROUNDUP(
IF(
IF(D401="A",13-SUM(AM401:AP401),IF(D401="B",11-SUM(AM401:AP401),IF(D401="C",7-SUM(AM401:AP401))))
&lt;0,0,
IF(D401="A",13-SUM(AM401:AP401),IF(D401="B",11-SUM(AM401:AP401),IF(D401="C",7-SUM(AM401:AP401)))))
*AD401/C401,0)
*C401)
)</f>
        <v>0</v>
      </c>
      <c r="AY401" s="4">
        <f>IF(OR(AND(Tabela1[[#This Row],[GRUPO | ITEM]]="PALHETAS",MID(Tabela1[[#This Row],[ITEM]],1,5)&lt;&gt;"YN-PC"),AND(Tabela1[[#This Row],[GRUPO | ITEM]]="PALHETAS",MID(Tabela1[[#This Row],[ITEM]],1,5)&lt;&gt;"YN-PF"))=TRUE,0,
IF(
ROUNDUP(
IF(
IF(D401="A",13-SUM(AR401:AU401),IF(D401="B",11-SUM(AR401:AU401),IF(D401="C",7-SUM(AR401:AU401))))
&lt;0,0,
IF(D401="A",13-SUM(AR401:AU401),IF(D401="B",11-SUM(AR401:AU401),IF(D401="C",7-SUM(AR401:AU401)))))
*AE401/C401,0)
*C401
=0,0,
ROUNDUP(
IF(
IF(D401="A",13-SUM(AR401:AU401),IF(D401="B",11-SUM(AR401:AU401),IF(D401="C",7-SUM(AR401:AU401))))
&lt;0,0,
IF(D401="A",13-SUM(AR401:AU401),IF(D401="B",11-SUM(AR401:AU401),IF(D401="C",7-SUM(AR401:AU401)))))
*AE401/C401,0)
*C401)
)</f>
        <v>0</v>
      </c>
      <c r="AZ4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+IFERROR(BA401*C401,0),
IFERROR(AVERAGEIF(Tabela1[[#This Row],[COMPRA PADRÃO]:[COMPRA &gt;30%]],"&gt;"&amp;0,Tabela1[[#This Row],[COMPRA PADRÃO]:[COMPRA &gt;30%]]),
0))/Tabela1[[#This Row],[U/CX]],0)*Tabela1[[#This Row],[U/CX]]</f>
        <v>0</v>
      </c>
      <c r="BA401" s="33"/>
      <c r="BB401" s="33"/>
      <c r="BC401" s="44"/>
      <c r="BD401" s="41">
        <v>1.1320754716981131E-2</v>
      </c>
      <c r="BE401" s="42">
        <v>1.6981132075471697</v>
      </c>
      <c r="BF401" s="42">
        <v>0.74716981132075466</v>
      </c>
      <c r="BG401" s="42">
        <v>248</v>
      </c>
      <c r="BH401" s="43">
        <v>0</v>
      </c>
      <c r="BJ401" s="32"/>
      <c r="BK401" s="32"/>
    </row>
    <row r="402" spans="1:63" s="3" customFormat="1" x14ac:dyDescent="0.2">
      <c r="A402" s="4" t="s">
        <v>264</v>
      </c>
      <c r="B402" s="4" t="s">
        <v>1299</v>
      </c>
      <c r="C402" s="4">
        <v>8</v>
      </c>
      <c r="D402" s="4" t="s">
        <v>83</v>
      </c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>
        <v>3</v>
      </c>
      <c r="P402" s="4">
        <v>4</v>
      </c>
      <c r="Q402" s="13">
        <v>0</v>
      </c>
      <c r="R402" s="16">
        <v>0</v>
      </c>
      <c r="S402" s="16">
        <v>0</v>
      </c>
      <c r="T402" s="16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0.8571428571428571</v>
      </c>
      <c r="AB402" s="17">
        <v>1.1428571428571428</v>
      </c>
      <c r="AC402" s="15">
        <v>1773.13</v>
      </c>
      <c r="AD402" s="14">
        <v>3.5</v>
      </c>
      <c r="AE402" s="14">
        <v>3.5</v>
      </c>
      <c r="AF402" s="5">
        <v>0</v>
      </c>
      <c r="AG402" s="6">
        <v>89</v>
      </c>
      <c r="AH402" s="4">
        <v>0</v>
      </c>
      <c r="AI402" s="23">
        <v>89</v>
      </c>
      <c r="AJ402" s="4">
        <v>0</v>
      </c>
      <c r="AK402" s="4">
        <v>200</v>
      </c>
      <c r="AL402" s="24">
        <v>200</v>
      </c>
      <c r="AM402" s="7">
        <v>25.428571428571427</v>
      </c>
      <c r="AN402" s="7">
        <v>0</v>
      </c>
      <c r="AO402" s="8">
        <v>0</v>
      </c>
      <c r="AP402" s="9">
        <v>57.142857142857146</v>
      </c>
      <c r="AQ402" s="25">
        <v>82.571428571428569</v>
      </c>
      <c r="AR402" s="18">
        <v>25.428571428571427</v>
      </c>
      <c r="AS402" s="7">
        <v>0</v>
      </c>
      <c r="AT402" s="8">
        <v>0</v>
      </c>
      <c r="AU402" s="9">
        <v>57.142857142857146</v>
      </c>
      <c r="AV402" s="10">
        <v>82.571428571428569</v>
      </c>
      <c r="AW402" s="22">
        <f t="shared" si="6"/>
        <v>0</v>
      </c>
      <c r="AX402" s="5">
        <f>IF(OR(AND(Tabela1[[#This Row],[GRUPO | ITEM]]="PALHETAS",MID(Tabela1[[#This Row],[ITEM]],1,5)&lt;&gt;"YN-PC"),AND(Tabela1[[#This Row],[GRUPO | ITEM]]="PALHETAS",MID(Tabela1[[#This Row],[ITEM]],1,5)&lt;&gt;"YN-PF"))=TRUE,0,
IF(
ROUNDUP(
IF(
IF(D402="A",13-SUM(AM402:AP402),IF(D402="B",11-SUM(AM402:AP402),IF(D402="C",7-SUM(AM402:AP402))))
&lt;0,0,
IF(D402="A",13-SUM(AM402:AP402),IF(D402="B",11-SUM(AM402:AP402),IF(D402="C",7-SUM(AM402:AP402)))))
*AD402/C402,0)
*C402
=0,0,
ROUNDUP(
IF(
IF(D402="A",13-SUM(AM402:AP402),IF(D402="B",11-SUM(AM402:AP402),IF(D402="C",7-SUM(AM402:AP402))))
&lt;0,0,
IF(D402="A",13-SUM(AM402:AP402),IF(D402="B",11-SUM(AM402:AP402),IF(D402="C",7-SUM(AM402:AP402)))))
*AD402/C402,0)
*C402)
)</f>
        <v>0</v>
      </c>
      <c r="AY402" s="4">
        <f>IF(OR(AND(Tabela1[[#This Row],[GRUPO | ITEM]]="PALHETAS",MID(Tabela1[[#This Row],[ITEM]],1,5)&lt;&gt;"YN-PC"),AND(Tabela1[[#This Row],[GRUPO | ITEM]]="PALHETAS",MID(Tabela1[[#This Row],[ITEM]],1,5)&lt;&gt;"YN-PF"))=TRUE,0,
IF(
ROUNDUP(
IF(
IF(D402="A",13-SUM(AR402:AU402),IF(D402="B",11-SUM(AR402:AU402),IF(D402="C",7-SUM(AR402:AU402))))
&lt;0,0,
IF(D402="A",13-SUM(AR402:AU402),IF(D402="B",11-SUM(AR402:AU402),IF(D402="C",7-SUM(AR402:AU402)))))
*AE402/C402,0)
*C402
=0,0,
ROUNDUP(
IF(
IF(D402="A",13-SUM(AR402:AU402),IF(D402="B",11-SUM(AR402:AU402),IF(D402="C",7-SUM(AR402:AU402))))
&lt;0,0,
IF(D402="A",13-SUM(AR402:AU402),IF(D402="B",11-SUM(AR402:AU402),IF(D402="C",7-SUM(AR402:AU402)))))
*AE402/C402,0)
*C402)
)</f>
        <v>0</v>
      </c>
      <c r="AZ4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+IFERROR(BA402*C402,0),
IFERROR(AVERAGEIF(Tabela1[[#This Row],[COMPRA PADRÃO]:[COMPRA &gt;30%]],"&gt;"&amp;0,Tabela1[[#This Row],[COMPRA PADRÃO]:[COMPRA &gt;30%]]),
0))/Tabela1[[#This Row],[U/CX]],0)*Tabela1[[#This Row],[U/CX]]</f>
        <v>0</v>
      </c>
      <c r="BA402" s="19"/>
      <c r="BB402" s="19"/>
      <c r="BC402" s="5"/>
      <c r="BD402" s="41">
        <v>2.6415094339622643E-2</v>
      </c>
      <c r="BE402" s="42">
        <v>3.9622641509433962</v>
      </c>
      <c r="BF402" s="42">
        <v>1.7433962264150944</v>
      </c>
      <c r="BG402" s="42">
        <v>289</v>
      </c>
      <c r="BH402" s="43">
        <v>0</v>
      </c>
      <c r="BJ402" s="32"/>
      <c r="BK402" s="32"/>
    </row>
    <row r="403" spans="1:63" s="3" customFormat="1" x14ac:dyDescent="0.2">
      <c r="A403" s="4" t="s">
        <v>264</v>
      </c>
      <c r="B403" s="4" t="s">
        <v>1300</v>
      </c>
      <c r="C403" s="4">
        <v>10</v>
      </c>
      <c r="D403" s="4" t="s">
        <v>17</v>
      </c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>
        <v>135</v>
      </c>
      <c r="P403" s="4">
        <v>65</v>
      </c>
      <c r="Q403" s="13">
        <v>0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1.35</v>
      </c>
      <c r="AB403" s="17">
        <v>0.65</v>
      </c>
      <c r="AC403" s="15">
        <v>30999.32</v>
      </c>
      <c r="AD403" s="14">
        <v>100</v>
      </c>
      <c r="AE403" s="14">
        <v>100</v>
      </c>
      <c r="AF403" s="5">
        <v>0</v>
      </c>
      <c r="AG403" s="6">
        <v>0</v>
      </c>
      <c r="AH403" s="4">
        <v>400</v>
      </c>
      <c r="AI403" s="23">
        <v>400</v>
      </c>
      <c r="AJ403" s="4">
        <v>0</v>
      </c>
      <c r="AK403" s="4">
        <v>3040</v>
      </c>
      <c r="AL403" s="24">
        <v>3040</v>
      </c>
      <c r="AM403" s="7">
        <v>0</v>
      </c>
      <c r="AN403" s="7">
        <v>4</v>
      </c>
      <c r="AO403" s="8">
        <v>0</v>
      </c>
      <c r="AP403" s="9">
        <v>30.4</v>
      </c>
      <c r="AQ403" s="25">
        <v>34.4</v>
      </c>
      <c r="AR403" s="18">
        <v>0</v>
      </c>
      <c r="AS403" s="7">
        <v>4</v>
      </c>
      <c r="AT403" s="8">
        <v>0</v>
      </c>
      <c r="AU403" s="9">
        <v>30.4</v>
      </c>
      <c r="AV403" s="10">
        <v>34.4</v>
      </c>
      <c r="AW403" s="22">
        <f t="shared" si="6"/>
        <v>0</v>
      </c>
      <c r="AX403" s="5">
        <f>IF(OR(AND(Tabela1[[#This Row],[GRUPO | ITEM]]="PALHETAS",MID(Tabela1[[#This Row],[ITEM]],1,5)&lt;&gt;"YN-PC"),AND(Tabela1[[#This Row],[GRUPO | ITEM]]="PALHETAS",MID(Tabela1[[#This Row],[ITEM]],1,5)&lt;&gt;"YN-PF"))=TRUE,0,
IF(
ROUNDUP(
IF(
IF(D403="A",13-SUM(AM403:AP403),IF(D403="B",11-SUM(AM403:AP403),IF(D403="C",7-SUM(AM403:AP403))))
&lt;0,0,
IF(D403="A",13-SUM(AM403:AP403),IF(D403="B",11-SUM(AM403:AP403),IF(D403="C",7-SUM(AM403:AP403)))))
*AD403/C403,0)
*C403
=0,0,
ROUNDUP(
IF(
IF(D403="A",13-SUM(AM403:AP403),IF(D403="B",11-SUM(AM403:AP403),IF(D403="C",7-SUM(AM403:AP403))))
&lt;0,0,
IF(D403="A",13-SUM(AM403:AP403),IF(D403="B",11-SUM(AM403:AP403),IF(D403="C",7-SUM(AM403:AP403)))))
*AD403/C403,0)
*C403)
)</f>
        <v>0</v>
      </c>
      <c r="AY403" s="4">
        <f>IF(OR(AND(Tabela1[[#This Row],[GRUPO | ITEM]]="PALHETAS",MID(Tabela1[[#This Row],[ITEM]],1,5)&lt;&gt;"YN-PC"),AND(Tabela1[[#This Row],[GRUPO | ITEM]]="PALHETAS",MID(Tabela1[[#This Row],[ITEM]],1,5)&lt;&gt;"YN-PF"))=TRUE,0,
IF(
ROUNDUP(
IF(
IF(D403="A",13-SUM(AR403:AU403),IF(D403="B",11-SUM(AR403:AU403),IF(D403="C",7-SUM(AR403:AU403))))
&lt;0,0,
IF(D403="A",13-SUM(AR403:AU403),IF(D403="B",11-SUM(AR403:AU403),IF(D403="C",7-SUM(AR403:AU403)))))
*AE403/C403,0)
*C403
=0,0,
ROUNDUP(
IF(
IF(D403="A",13-SUM(AR403:AU403),IF(D403="B",11-SUM(AR403:AU403),IF(D403="C",7-SUM(AR403:AU403))))
&lt;0,0,
IF(D403="A",13-SUM(AR403:AU403),IF(D403="B",11-SUM(AR403:AU403),IF(D403="C",7-SUM(AR403:AU403)))))
*AE403/C403,0)
*C403)
)</f>
        <v>0</v>
      </c>
      <c r="AZ4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+IFERROR(BA403*C403,0),
IFERROR(AVERAGEIF(Tabela1[[#This Row],[COMPRA PADRÃO]:[COMPRA &gt;30%]],"&gt;"&amp;0,Tabela1[[#This Row],[COMPRA PADRÃO]:[COMPRA &gt;30%]]),
0))/Tabela1[[#This Row],[U/CX]],0)*Tabela1[[#This Row],[U/CX]]</f>
        <v>0</v>
      </c>
      <c r="BA403" s="19"/>
      <c r="BB403" s="19"/>
      <c r="BC403" s="5"/>
      <c r="BD403" s="41">
        <v>0.75471698113207553</v>
      </c>
      <c r="BE403" s="42">
        <v>113.20754716981133</v>
      </c>
      <c r="BF403" s="42">
        <v>149.43396226415095</v>
      </c>
      <c r="BG403" s="42">
        <v>3440</v>
      </c>
      <c r="BH403" s="43">
        <v>0</v>
      </c>
      <c r="BJ403" s="32"/>
      <c r="BK403" s="32"/>
    </row>
    <row r="404" spans="1:63" s="3" customFormat="1" x14ac:dyDescent="0.2">
      <c r="A404" s="4" t="s">
        <v>264</v>
      </c>
      <c r="B404" s="4" t="s">
        <v>1301</v>
      </c>
      <c r="C404" s="4">
        <v>10</v>
      </c>
      <c r="D404" s="4" t="s">
        <v>83</v>
      </c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>
        <v>45</v>
      </c>
      <c r="P404" s="4">
        <v>46</v>
      </c>
      <c r="Q404" s="13">
        <v>0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0.98901098901098905</v>
      </c>
      <c r="AB404" s="17">
        <v>1.0109890109890109</v>
      </c>
      <c r="AC404" s="15">
        <v>23638.7</v>
      </c>
      <c r="AD404" s="14">
        <v>45.5</v>
      </c>
      <c r="AE404" s="14">
        <v>45.5</v>
      </c>
      <c r="AF404" s="5">
        <v>0</v>
      </c>
      <c r="AG404" s="6">
        <v>95</v>
      </c>
      <c r="AH404" s="4">
        <v>400</v>
      </c>
      <c r="AI404" s="23">
        <v>495</v>
      </c>
      <c r="AJ404" s="4">
        <v>0</v>
      </c>
      <c r="AK404" s="4">
        <v>2000</v>
      </c>
      <c r="AL404" s="24">
        <v>2000</v>
      </c>
      <c r="AM404" s="7">
        <v>2.087912087912088</v>
      </c>
      <c r="AN404" s="7">
        <v>8.791208791208792</v>
      </c>
      <c r="AO404" s="8">
        <v>0</v>
      </c>
      <c r="AP404" s="9">
        <v>43.956043956043956</v>
      </c>
      <c r="AQ404" s="25">
        <v>54.835164835164832</v>
      </c>
      <c r="AR404" s="18">
        <v>2.087912087912088</v>
      </c>
      <c r="AS404" s="7">
        <v>8.791208791208792</v>
      </c>
      <c r="AT404" s="8">
        <v>0</v>
      </c>
      <c r="AU404" s="9">
        <v>43.956043956043956</v>
      </c>
      <c r="AV404" s="10">
        <v>54.835164835164832</v>
      </c>
      <c r="AW404" s="22">
        <f t="shared" si="6"/>
        <v>0</v>
      </c>
      <c r="AX404" s="5">
        <f>IF(OR(AND(Tabela1[[#This Row],[GRUPO | ITEM]]="PALHETAS",MID(Tabela1[[#This Row],[ITEM]],1,5)&lt;&gt;"YN-PC"),AND(Tabela1[[#This Row],[GRUPO | ITEM]]="PALHETAS",MID(Tabela1[[#This Row],[ITEM]],1,5)&lt;&gt;"YN-PF"))=TRUE,0,
IF(
ROUNDUP(
IF(
IF(D404="A",13-SUM(AM404:AP404),IF(D404="B",11-SUM(AM404:AP404),IF(D404="C",7-SUM(AM404:AP404))))
&lt;0,0,
IF(D404="A",13-SUM(AM404:AP404),IF(D404="B",11-SUM(AM404:AP404),IF(D404="C",7-SUM(AM404:AP404)))))
*AD404/C404,0)
*C404
=0,0,
ROUNDUP(
IF(
IF(D404="A",13-SUM(AM404:AP404),IF(D404="B",11-SUM(AM404:AP404),IF(D404="C",7-SUM(AM404:AP404))))
&lt;0,0,
IF(D404="A",13-SUM(AM404:AP404),IF(D404="B",11-SUM(AM404:AP404),IF(D404="C",7-SUM(AM404:AP404)))))
*AD404/C404,0)
*C404)
)</f>
        <v>0</v>
      </c>
      <c r="AY404" s="4">
        <f>IF(OR(AND(Tabela1[[#This Row],[GRUPO | ITEM]]="PALHETAS",MID(Tabela1[[#This Row],[ITEM]],1,5)&lt;&gt;"YN-PC"),AND(Tabela1[[#This Row],[GRUPO | ITEM]]="PALHETAS",MID(Tabela1[[#This Row],[ITEM]],1,5)&lt;&gt;"YN-PF"))=TRUE,0,
IF(
ROUNDUP(
IF(
IF(D404="A",13-SUM(AR404:AU404),IF(D404="B",11-SUM(AR404:AU404),IF(D404="C",7-SUM(AR404:AU404))))
&lt;0,0,
IF(D404="A",13-SUM(AR404:AU404),IF(D404="B",11-SUM(AR404:AU404),IF(D404="C",7-SUM(AR404:AU404)))))
*AE404/C404,0)
*C404
=0,0,
ROUNDUP(
IF(
IF(D404="A",13-SUM(AR404:AU404),IF(D404="B",11-SUM(AR404:AU404),IF(D404="C",7-SUM(AR404:AU404))))
&lt;0,0,
IF(D404="A",13-SUM(AR404:AU404),IF(D404="B",11-SUM(AR404:AU404),IF(D404="C",7-SUM(AR404:AU404)))))
*AE404/C404,0)
*C404)
)</f>
        <v>0</v>
      </c>
      <c r="AZ4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+IFERROR(BA404*C404,0),
IFERROR(AVERAGEIF(Tabela1[[#This Row],[COMPRA PADRÃO]:[COMPRA &gt;30%]],"&gt;"&amp;0,Tabela1[[#This Row],[COMPRA PADRÃO]:[COMPRA &gt;30%]]),
0))/Tabela1[[#This Row],[U/CX]],0)*Tabela1[[#This Row],[U/CX]]</f>
        <v>0</v>
      </c>
      <c r="BA404" s="19"/>
      <c r="BB404" s="19"/>
      <c r="BC404" s="5"/>
      <c r="BD404" s="41">
        <v>0.34339622641509432</v>
      </c>
      <c r="BE404" s="42">
        <v>51.509433962264147</v>
      </c>
      <c r="BF404" s="42">
        <v>22.664150943396226</v>
      </c>
      <c r="BG404" s="42">
        <v>2495</v>
      </c>
      <c r="BH404" s="43">
        <v>0</v>
      </c>
      <c r="BJ404" s="32"/>
      <c r="BK404" s="32"/>
    </row>
    <row r="405" spans="1:63" s="3" customFormat="1" x14ac:dyDescent="0.2">
      <c r="A405" s="4" t="s">
        <v>264</v>
      </c>
      <c r="B405" s="4" t="s">
        <v>1302</v>
      </c>
      <c r="C405" s="4">
        <v>10</v>
      </c>
      <c r="D405" s="4" t="s">
        <v>83</v>
      </c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>
        <v>20</v>
      </c>
      <c r="P405" s="4">
        <v>12</v>
      </c>
      <c r="Q405" s="13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1.25</v>
      </c>
      <c r="AB405" s="17">
        <v>0.75</v>
      </c>
      <c r="AC405" s="15">
        <v>3223.54</v>
      </c>
      <c r="AD405" s="14">
        <v>16</v>
      </c>
      <c r="AE405" s="14">
        <v>16</v>
      </c>
      <c r="AF405" s="5">
        <v>0</v>
      </c>
      <c r="AG405" s="6">
        <v>18</v>
      </c>
      <c r="AH405" s="4">
        <v>0</v>
      </c>
      <c r="AI405" s="23">
        <v>18</v>
      </c>
      <c r="AJ405" s="4">
        <v>0</v>
      </c>
      <c r="AK405" s="4">
        <v>300</v>
      </c>
      <c r="AL405" s="24">
        <v>300</v>
      </c>
      <c r="AM405" s="7">
        <v>1.125</v>
      </c>
      <c r="AN405" s="7">
        <v>0</v>
      </c>
      <c r="AO405" s="8">
        <v>0</v>
      </c>
      <c r="AP405" s="9">
        <v>18.75</v>
      </c>
      <c r="AQ405" s="25">
        <v>19.875</v>
      </c>
      <c r="AR405" s="18">
        <v>1.125</v>
      </c>
      <c r="AS405" s="7">
        <v>0</v>
      </c>
      <c r="AT405" s="8">
        <v>0</v>
      </c>
      <c r="AU405" s="9">
        <v>18.75</v>
      </c>
      <c r="AV405" s="10">
        <v>19.875</v>
      </c>
      <c r="AW405" s="22">
        <f t="shared" si="6"/>
        <v>0</v>
      </c>
      <c r="AX405" s="5">
        <f>IF(OR(AND(Tabela1[[#This Row],[GRUPO | ITEM]]="PALHETAS",MID(Tabela1[[#This Row],[ITEM]],1,5)&lt;&gt;"YN-PC"),AND(Tabela1[[#This Row],[GRUPO | ITEM]]="PALHETAS",MID(Tabela1[[#This Row],[ITEM]],1,5)&lt;&gt;"YN-PF"))=TRUE,0,
IF(
ROUNDUP(
IF(
IF(D405="A",13-SUM(AM405:AP405),IF(D405="B",11-SUM(AM405:AP405),IF(D405="C",7-SUM(AM405:AP405))))
&lt;0,0,
IF(D405="A",13-SUM(AM405:AP405),IF(D405="B",11-SUM(AM405:AP405),IF(D405="C",7-SUM(AM405:AP405)))))
*AD405/C405,0)
*C405
=0,0,
ROUNDUP(
IF(
IF(D405="A",13-SUM(AM405:AP405),IF(D405="B",11-SUM(AM405:AP405),IF(D405="C",7-SUM(AM405:AP405))))
&lt;0,0,
IF(D405="A",13-SUM(AM405:AP405),IF(D405="B",11-SUM(AM405:AP405),IF(D405="C",7-SUM(AM405:AP405)))))
*AD405/C405,0)
*C405)
)</f>
        <v>0</v>
      </c>
      <c r="AY405" s="4">
        <f>IF(OR(AND(Tabela1[[#This Row],[GRUPO | ITEM]]="PALHETAS",MID(Tabela1[[#This Row],[ITEM]],1,5)&lt;&gt;"YN-PC"),AND(Tabela1[[#This Row],[GRUPO | ITEM]]="PALHETAS",MID(Tabela1[[#This Row],[ITEM]],1,5)&lt;&gt;"YN-PF"))=TRUE,0,
IF(
ROUNDUP(
IF(
IF(D405="A",13-SUM(AR405:AU405),IF(D405="B",11-SUM(AR405:AU405),IF(D405="C",7-SUM(AR405:AU405))))
&lt;0,0,
IF(D405="A",13-SUM(AR405:AU405),IF(D405="B",11-SUM(AR405:AU405),IF(D405="C",7-SUM(AR405:AU405)))))
*AE405/C405,0)
*C405
=0,0,
ROUNDUP(
IF(
IF(D405="A",13-SUM(AR405:AU405),IF(D405="B",11-SUM(AR405:AU405),IF(D405="C",7-SUM(AR405:AU405))))
&lt;0,0,
IF(D405="A",13-SUM(AR405:AU405),IF(D405="B",11-SUM(AR405:AU405),IF(D405="C",7-SUM(AR405:AU405)))))
*AE405/C405,0)
*C405)
)</f>
        <v>0</v>
      </c>
      <c r="AZ4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+IFERROR(BA405*C405,0),
IFERROR(AVERAGEIF(Tabela1[[#This Row],[COMPRA PADRÃO]:[COMPRA &gt;30%]],"&gt;"&amp;0,Tabela1[[#This Row],[COMPRA PADRÃO]:[COMPRA &gt;30%]]),
0))/Tabela1[[#This Row],[U/CX]],0)*Tabela1[[#This Row],[U/CX]]</f>
        <v>0</v>
      </c>
      <c r="BA405" s="19"/>
      <c r="BB405" s="19"/>
      <c r="BC405" s="5"/>
      <c r="BD405" s="41">
        <v>0.12075471698113208</v>
      </c>
      <c r="BE405" s="42">
        <v>18.113207547169811</v>
      </c>
      <c r="BF405" s="42">
        <v>7.969811320754717</v>
      </c>
      <c r="BG405" s="42">
        <v>318</v>
      </c>
      <c r="BH405" s="43">
        <v>0</v>
      </c>
      <c r="BJ405" s="32"/>
      <c r="BK405" s="32"/>
    </row>
    <row r="406" spans="1:63" s="3" customFormat="1" x14ac:dyDescent="0.2">
      <c r="A406" s="4" t="s">
        <v>264</v>
      </c>
      <c r="B406" s="4" t="s">
        <v>1303</v>
      </c>
      <c r="C406" s="4">
        <v>10</v>
      </c>
      <c r="D406" s="4" t="s">
        <v>83</v>
      </c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>
        <v>20</v>
      </c>
      <c r="P406" s="4">
        <v>16</v>
      </c>
      <c r="Q406" s="13">
        <v>0</v>
      </c>
      <c r="R406" s="16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1.1111111111111112</v>
      </c>
      <c r="AB406" s="17">
        <v>0.88888888888888884</v>
      </c>
      <c r="AC406" s="15">
        <v>3635.86</v>
      </c>
      <c r="AD406" s="14">
        <v>18</v>
      </c>
      <c r="AE406" s="14">
        <v>18</v>
      </c>
      <c r="AF406" s="5">
        <v>0</v>
      </c>
      <c r="AG406" s="6">
        <v>14</v>
      </c>
      <c r="AH406" s="4">
        <v>0</v>
      </c>
      <c r="AI406" s="23">
        <v>14</v>
      </c>
      <c r="AJ406" s="4">
        <v>0</v>
      </c>
      <c r="AK406" s="4">
        <v>300</v>
      </c>
      <c r="AL406" s="24">
        <v>300</v>
      </c>
      <c r="AM406" s="7">
        <v>0.77777777777777779</v>
      </c>
      <c r="AN406" s="7">
        <v>0</v>
      </c>
      <c r="AO406" s="8">
        <v>0</v>
      </c>
      <c r="AP406" s="9">
        <v>16.666666666666668</v>
      </c>
      <c r="AQ406" s="25">
        <v>17.444444444444446</v>
      </c>
      <c r="AR406" s="18">
        <v>0.77777777777777779</v>
      </c>
      <c r="AS406" s="7">
        <v>0</v>
      </c>
      <c r="AT406" s="8">
        <v>0</v>
      </c>
      <c r="AU406" s="9">
        <v>16.666666666666668</v>
      </c>
      <c r="AV406" s="10">
        <v>17.444444444444446</v>
      </c>
      <c r="AW406" s="22">
        <f t="shared" si="6"/>
        <v>0</v>
      </c>
      <c r="AX406" s="5">
        <f>IF(OR(AND(Tabela1[[#This Row],[GRUPO | ITEM]]="PALHETAS",MID(Tabela1[[#This Row],[ITEM]],1,5)&lt;&gt;"YN-PC"),AND(Tabela1[[#This Row],[GRUPO | ITEM]]="PALHETAS",MID(Tabela1[[#This Row],[ITEM]],1,5)&lt;&gt;"YN-PF"))=TRUE,0,
IF(
ROUNDUP(
IF(
IF(D406="A",13-SUM(AM406:AP406),IF(D406="B",11-SUM(AM406:AP406),IF(D406="C",7-SUM(AM406:AP406))))
&lt;0,0,
IF(D406="A",13-SUM(AM406:AP406),IF(D406="B",11-SUM(AM406:AP406),IF(D406="C",7-SUM(AM406:AP406)))))
*AD406/C406,0)
*C406
=0,0,
ROUNDUP(
IF(
IF(D406="A",13-SUM(AM406:AP406),IF(D406="B",11-SUM(AM406:AP406),IF(D406="C",7-SUM(AM406:AP406))))
&lt;0,0,
IF(D406="A",13-SUM(AM406:AP406),IF(D406="B",11-SUM(AM406:AP406),IF(D406="C",7-SUM(AM406:AP406)))))
*AD406/C406,0)
*C406)
)</f>
        <v>0</v>
      </c>
      <c r="AY406" s="4">
        <f>IF(OR(AND(Tabela1[[#This Row],[GRUPO | ITEM]]="PALHETAS",MID(Tabela1[[#This Row],[ITEM]],1,5)&lt;&gt;"YN-PC"),AND(Tabela1[[#This Row],[GRUPO | ITEM]]="PALHETAS",MID(Tabela1[[#This Row],[ITEM]],1,5)&lt;&gt;"YN-PF"))=TRUE,0,
IF(
ROUNDUP(
IF(
IF(D406="A",13-SUM(AR406:AU406),IF(D406="B",11-SUM(AR406:AU406),IF(D406="C",7-SUM(AR406:AU406))))
&lt;0,0,
IF(D406="A",13-SUM(AR406:AU406),IF(D406="B",11-SUM(AR406:AU406),IF(D406="C",7-SUM(AR406:AU406)))))
*AE406/C406,0)
*C406
=0,0,
ROUNDUP(
IF(
IF(D406="A",13-SUM(AR406:AU406),IF(D406="B",11-SUM(AR406:AU406),IF(D406="C",7-SUM(AR406:AU406))))
&lt;0,0,
IF(D406="A",13-SUM(AR406:AU406),IF(D406="B",11-SUM(AR406:AU406),IF(D406="C",7-SUM(AR406:AU406)))))
*AE406/C406,0)
*C406)
)</f>
        <v>0</v>
      </c>
      <c r="AZ4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+IFERROR(BA406*C406,0),
IFERROR(AVERAGEIF(Tabela1[[#This Row],[COMPRA PADRÃO]:[COMPRA &gt;30%]],"&gt;"&amp;0,Tabela1[[#This Row],[COMPRA PADRÃO]:[COMPRA &gt;30%]]),
0))/Tabela1[[#This Row],[U/CX]],0)*Tabela1[[#This Row],[U/CX]]</f>
        <v>0</v>
      </c>
      <c r="BA406" s="19"/>
      <c r="BB406" s="19"/>
      <c r="BC406" s="5"/>
      <c r="BD406" s="41">
        <v>0.13584905660377358</v>
      </c>
      <c r="BE406" s="42">
        <v>20.377358490566039</v>
      </c>
      <c r="BF406" s="42">
        <v>8.9660377358490564</v>
      </c>
      <c r="BG406" s="42">
        <v>314</v>
      </c>
      <c r="BH406" s="43">
        <v>0</v>
      </c>
      <c r="BJ406" s="32"/>
      <c r="BK406" s="32"/>
    </row>
    <row r="407" spans="1:63" s="3" customFormat="1" x14ac:dyDescent="0.2">
      <c r="A407" s="4" t="s">
        <v>264</v>
      </c>
      <c r="B407" s="4" t="s">
        <v>1304</v>
      </c>
      <c r="C407" s="4">
        <v>40</v>
      </c>
      <c r="D407" s="4" t="s">
        <v>83</v>
      </c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>
        <v>80</v>
      </c>
      <c r="P407" s="4">
        <v>115</v>
      </c>
      <c r="Q407" s="13">
        <v>0</v>
      </c>
      <c r="R407" s="16">
        <v>0</v>
      </c>
      <c r="S407" s="16">
        <v>0</v>
      </c>
      <c r="T407" s="16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0</v>
      </c>
      <c r="Z407" s="16">
        <v>0</v>
      </c>
      <c r="AA407" s="16">
        <v>0.82051282051282048</v>
      </c>
      <c r="AB407" s="17">
        <v>1.1794871794871795</v>
      </c>
      <c r="AC407" s="15">
        <v>8654.77</v>
      </c>
      <c r="AD407" s="14">
        <v>97.5</v>
      </c>
      <c r="AE407" s="14">
        <v>97.5</v>
      </c>
      <c r="AF407" s="5">
        <v>0</v>
      </c>
      <c r="AG407" s="6">
        <v>0</v>
      </c>
      <c r="AH407" s="4">
        <v>0</v>
      </c>
      <c r="AI407" s="23">
        <v>0</v>
      </c>
      <c r="AJ407" s="4">
        <v>0</v>
      </c>
      <c r="AK407" s="4">
        <v>1280</v>
      </c>
      <c r="AL407" s="24">
        <v>1280</v>
      </c>
      <c r="AM407" s="7">
        <v>0</v>
      </c>
      <c r="AN407" s="7">
        <v>0</v>
      </c>
      <c r="AO407" s="8">
        <v>0</v>
      </c>
      <c r="AP407" s="9">
        <v>13.128205128205128</v>
      </c>
      <c r="AQ407" s="25">
        <v>13.128205128205128</v>
      </c>
      <c r="AR407" s="18">
        <v>0</v>
      </c>
      <c r="AS407" s="7">
        <v>0</v>
      </c>
      <c r="AT407" s="8">
        <v>0</v>
      </c>
      <c r="AU407" s="9">
        <v>13.128205128205128</v>
      </c>
      <c r="AV407" s="10">
        <v>13.128205128205128</v>
      </c>
      <c r="AW407" s="22">
        <f t="shared" si="6"/>
        <v>0</v>
      </c>
      <c r="AX407" s="5">
        <f>IF(OR(AND(Tabela1[[#This Row],[GRUPO | ITEM]]="PALHETAS",MID(Tabela1[[#This Row],[ITEM]],1,5)&lt;&gt;"YN-PC"),AND(Tabela1[[#This Row],[GRUPO | ITEM]]="PALHETAS",MID(Tabela1[[#This Row],[ITEM]],1,5)&lt;&gt;"YN-PF"))=TRUE,0,
IF(
ROUNDUP(
IF(
IF(D407="A",13-SUM(AM407:AP407),IF(D407="B",11-SUM(AM407:AP407),IF(D407="C",7-SUM(AM407:AP407))))
&lt;0,0,
IF(D407="A",13-SUM(AM407:AP407),IF(D407="B",11-SUM(AM407:AP407),IF(D407="C",7-SUM(AM407:AP407)))))
*AD407/C407,0)
*C407
=0,0,
ROUNDUP(
IF(
IF(D407="A",13-SUM(AM407:AP407),IF(D407="B",11-SUM(AM407:AP407),IF(D407="C",7-SUM(AM407:AP407))))
&lt;0,0,
IF(D407="A",13-SUM(AM407:AP407),IF(D407="B",11-SUM(AM407:AP407),IF(D407="C",7-SUM(AM407:AP407)))))
*AD407/C407,0)
*C407)
)</f>
        <v>0</v>
      </c>
      <c r="AY407" s="4">
        <f>IF(OR(AND(Tabela1[[#This Row],[GRUPO | ITEM]]="PALHETAS",MID(Tabela1[[#This Row],[ITEM]],1,5)&lt;&gt;"YN-PC"),AND(Tabela1[[#This Row],[GRUPO | ITEM]]="PALHETAS",MID(Tabela1[[#This Row],[ITEM]],1,5)&lt;&gt;"YN-PF"))=TRUE,0,
IF(
ROUNDUP(
IF(
IF(D407="A",13-SUM(AR407:AU407),IF(D407="B",11-SUM(AR407:AU407),IF(D407="C",7-SUM(AR407:AU407))))
&lt;0,0,
IF(D407="A",13-SUM(AR407:AU407),IF(D407="B",11-SUM(AR407:AU407),IF(D407="C",7-SUM(AR407:AU407)))))
*AE407/C407,0)
*C407
=0,0,
ROUNDUP(
IF(
IF(D407="A",13-SUM(AR407:AU407),IF(D407="B",11-SUM(AR407:AU407),IF(D407="C",7-SUM(AR407:AU407))))
&lt;0,0,
IF(D407="A",13-SUM(AR407:AU407),IF(D407="B",11-SUM(AR407:AU407),IF(D407="C",7-SUM(AR407:AU407)))))
*AE407/C407,0)
*C407)
)</f>
        <v>0</v>
      </c>
      <c r="AZ4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+IFERROR(BA407*C407,0),
IFERROR(AVERAGEIF(Tabela1[[#This Row],[COMPRA PADRÃO]:[COMPRA &gt;30%]],"&gt;"&amp;0,Tabela1[[#This Row],[COMPRA PADRÃO]:[COMPRA &gt;30%]]),
0))/Tabela1[[#This Row],[U/CX]],0)*Tabela1[[#This Row],[U/CX]]</f>
        <v>0</v>
      </c>
      <c r="BA407" s="33"/>
      <c r="BB407" s="33"/>
      <c r="BC407" s="44"/>
      <c r="BD407" s="41">
        <v>0.73584905660377353</v>
      </c>
      <c r="BE407" s="42">
        <v>110.37735849056602</v>
      </c>
      <c r="BF407" s="42">
        <v>48.566037735849051</v>
      </c>
      <c r="BG407" s="42">
        <v>1280</v>
      </c>
      <c r="BH407" s="43">
        <v>0</v>
      </c>
      <c r="BJ407" s="32"/>
      <c r="BK407" s="32"/>
    </row>
    <row r="408" spans="1:63" s="3" customFormat="1" x14ac:dyDescent="0.2">
      <c r="A408" s="4" t="s">
        <v>264</v>
      </c>
      <c r="B408" s="4" t="s">
        <v>1305</v>
      </c>
      <c r="C408" s="4">
        <v>40</v>
      </c>
      <c r="D408" s="4" t="s">
        <v>83</v>
      </c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>
        <v>80</v>
      </c>
      <c r="P408" s="4">
        <v>73</v>
      </c>
      <c r="Q408" s="13">
        <v>0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1.0457516339869282</v>
      </c>
      <c r="AB408" s="17">
        <v>0.95424836601307195</v>
      </c>
      <c r="AC408" s="15">
        <v>6759.41</v>
      </c>
      <c r="AD408" s="14">
        <v>76.5</v>
      </c>
      <c r="AE408" s="14">
        <v>76.5</v>
      </c>
      <c r="AF408" s="5">
        <v>0</v>
      </c>
      <c r="AG408" s="6">
        <v>40</v>
      </c>
      <c r="AH408" s="4">
        <v>0</v>
      </c>
      <c r="AI408" s="23">
        <v>40</v>
      </c>
      <c r="AJ408" s="4">
        <v>0</v>
      </c>
      <c r="AK408" s="4">
        <v>1280</v>
      </c>
      <c r="AL408" s="24">
        <v>1280</v>
      </c>
      <c r="AM408" s="7">
        <v>0.52287581699346408</v>
      </c>
      <c r="AN408" s="7">
        <v>0</v>
      </c>
      <c r="AO408" s="8">
        <v>0</v>
      </c>
      <c r="AP408" s="9">
        <v>16.732026143790851</v>
      </c>
      <c r="AQ408" s="25">
        <v>17.254901960784316</v>
      </c>
      <c r="AR408" s="18">
        <v>0.52287581699346408</v>
      </c>
      <c r="AS408" s="7">
        <v>0</v>
      </c>
      <c r="AT408" s="8">
        <v>0</v>
      </c>
      <c r="AU408" s="9">
        <v>16.732026143790851</v>
      </c>
      <c r="AV408" s="10">
        <v>17.254901960784316</v>
      </c>
      <c r="AW408" s="22">
        <f t="shared" si="6"/>
        <v>0</v>
      </c>
      <c r="AX408" s="5">
        <f>IF(OR(AND(Tabela1[[#This Row],[GRUPO | ITEM]]="PALHETAS",MID(Tabela1[[#This Row],[ITEM]],1,5)&lt;&gt;"YN-PC"),AND(Tabela1[[#This Row],[GRUPO | ITEM]]="PALHETAS",MID(Tabela1[[#This Row],[ITEM]],1,5)&lt;&gt;"YN-PF"))=TRUE,0,
IF(
ROUNDUP(
IF(
IF(D408="A",13-SUM(AM408:AP408),IF(D408="B",11-SUM(AM408:AP408),IF(D408="C",7-SUM(AM408:AP408))))
&lt;0,0,
IF(D408="A",13-SUM(AM408:AP408),IF(D408="B",11-SUM(AM408:AP408),IF(D408="C",7-SUM(AM408:AP408)))))
*AD408/C408,0)
*C408
=0,0,
ROUNDUP(
IF(
IF(D408="A",13-SUM(AM408:AP408),IF(D408="B",11-SUM(AM408:AP408),IF(D408="C",7-SUM(AM408:AP408))))
&lt;0,0,
IF(D408="A",13-SUM(AM408:AP408),IF(D408="B",11-SUM(AM408:AP408),IF(D408="C",7-SUM(AM408:AP408)))))
*AD408/C408,0)
*C408)
)</f>
        <v>0</v>
      </c>
      <c r="AY408" s="4">
        <f>IF(OR(AND(Tabela1[[#This Row],[GRUPO | ITEM]]="PALHETAS",MID(Tabela1[[#This Row],[ITEM]],1,5)&lt;&gt;"YN-PC"),AND(Tabela1[[#This Row],[GRUPO | ITEM]]="PALHETAS",MID(Tabela1[[#This Row],[ITEM]],1,5)&lt;&gt;"YN-PF"))=TRUE,0,
IF(
ROUNDUP(
IF(
IF(D408="A",13-SUM(AR408:AU408),IF(D408="B",11-SUM(AR408:AU408),IF(D408="C",7-SUM(AR408:AU408))))
&lt;0,0,
IF(D408="A",13-SUM(AR408:AU408),IF(D408="B",11-SUM(AR408:AU408),IF(D408="C",7-SUM(AR408:AU408)))))
*AE408/C408,0)
*C408
=0,0,
ROUNDUP(
IF(
IF(D408="A",13-SUM(AR408:AU408),IF(D408="B",11-SUM(AR408:AU408),IF(D408="C",7-SUM(AR408:AU408))))
&lt;0,0,
IF(D408="A",13-SUM(AR408:AU408),IF(D408="B",11-SUM(AR408:AU408),IF(D408="C",7-SUM(AR408:AU408)))))
*AE408/C408,0)
*C408)
)</f>
        <v>0</v>
      </c>
      <c r="AZ4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+IFERROR(BA408*C408,0),
IFERROR(AVERAGEIF(Tabela1[[#This Row],[COMPRA PADRÃO]:[COMPRA &gt;30%]],"&gt;"&amp;0,Tabela1[[#This Row],[COMPRA PADRÃO]:[COMPRA &gt;30%]]),
0))/Tabela1[[#This Row],[U/CX]],0)*Tabela1[[#This Row],[U/CX]]</f>
        <v>0</v>
      </c>
      <c r="BA408" s="19"/>
      <c r="BB408" s="19"/>
      <c r="BC408" s="5"/>
      <c r="BD408" s="41">
        <v>0.57735849056603772</v>
      </c>
      <c r="BE408" s="42">
        <v>86.603773584905653</v>
      </c>
      <c r="BF408" s="42">
        <v>38.10566037735849</v>
      </c>
      <c r="BG408" s="42">
        <v>1320</v>
      </c>
      <c r="BH408" s="43">
        <v>0</v>
      </c>
      <c r="BJ408" s="32"/>
      <c r="BK408" s="32"/>
    </row>
    <row r="409" spans="1:63" s="3" customFormat="1" x14ac:dyDescent="0.2">
      <c r="A409" s="4" t="s">
        <v>264</v>
      </c>
      <c r="B409" s="4" t="s">
        <v>1306</v>
      </c>
      <c r="C409" s="4">
        <v>20</v>
      </c>
      <c r="D409" s="4" t="s">
        <v>83</v>
      </c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>
        <v>50</v>
      </c>
      <c r="P409" s="4">
        <v>50</v>
      </c>
      <c r="Q409" s="13">
        <v>0</v>
      </c>
      <c r="R409" s="16">
        <v>0</v>
      </c>
      <c r="S409" s="16">
        <v>0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1</v>
      </c>
      <c r="AB409" s="17">
        <v>1</v>
      </c>
      <c r="AC409" s="15">
        <v>3933</v>
      </c>
      <c r="AD409" s="14">
        <v>50</v>
      </c>
      <c r="AE409" s="14">
        <v>50</v>
      </c>
      <c r="AF409" s="5">
        <v>0</v>
      </c>
      <c r="AG409" s="6">
        <v>0</v>
      </c>
      <c r="AH409" s="4">
        <v>0</v>
      </c>
      <c r="AI409" s="23">
        <v>0</v>
      </c>
      <c r="AJ409" s="4">
        <v>0</v>
      </c>
      <c r="AK409" s="4">
        <v>1000</v>
      </c>
      <c r="AL409" s="24">
        <v>1000</v>
      </c>
      <c r="AM409" s="7">
        <v>0</v>
      </c>
      <c r="AN409" s="7">
        <v>0</v>
      </c>
      <c r="AO409" s="8">
        <v>0</v>
      </c>
      <c r="AP409" s="9">
        <v>20</v>
      </c>
      <c r="AQ409" s="25">
        <v>20</v>
      </c>
      <c r="AR409" s="18">
        <v>0</v>
      </c>
      <c r="AS409" s="7">
        <v>0</v>
      </c>
      <c r="AT409" s="8">
        <v>0</v>
      </c>
      <c r="AU409" s="9">
        <v>20</v>
      </c>
      <c r="AV409" s="10">
        <v>20</v>
      </c>
      <c r="AW409" s="22">
        <f t="shared" si="6"/>
        <v>0</v>
      </c>
      <c r="AX409" s="5">
        <f>IF(OR(AND(Tabela1[[#This Row],[GRUPO | ITEM]]="PALHETAS",MID(Tabela1[[#This Row],[ITEM]],1,5)&lt;&gt;"YN-PC"),AND(Tabela1[[#This Row],[GRUPO | ITEM]]="PALHETAS",MID(Tabela1[[#This Row],[ITEM]],1,5)&lt;&gt;"YN-PF"))=TRUE,0,
IF(
ROUNDUP(
IF(
IF(D409="A",13-SUM(AM409:AP409),IF(D409="B",11-SUM(AM409:AP409),IF(D409="C",7-SUM(AM409:AP409))))
&lt;0,0,
IF(D409="A",13-SUM(AM409:AP409),IF(D409="B",11-SUM(AM409:AP409),IF(D409="C",7-SUM(AM409:AP409)))))
*AD409/C409,0)
*C409
=0,0,
ROUNDUP(
IF(
IF(D409="A",13-SUM(AM409:AP409),IF(D409="B",11-SUM(AM409:AP409),IF(D409="C",7-SUM(AM409:AP409))))
&lt;0,0,
IF(D409="A",13-SUM(AM409:AP409),IF(D409="B",11-SUM(AM409:AP409),IF(D409="C",7-SUM(AM409:AP409)))))
*AD409/C409,0)
*C409)
)</f>
        <v>0</v>
      </c>
      <c r="AY409" s="4">
        <f>IF(OR(AND(Tabela1[[#This Row],[GRUPO | ITEM]]="PALHETAS",MID(Tabela1[[#This Row],[ITEM]],1,5)&lt;&gt;"YN-PC"),AND(Tabela1[[#This Row],[GRUPO | ITEM]]="PALHETAS",MID(Tabela1[[#This Row],[ITEM]],1,5)&lt;&gt;"YN-PF"))=TRUE,0,
IF(
ROUNDUP(
IF(
IF(D409="A",13-SUM(AR409:AU409),IF(D409="B",11-SUM(AR409:AU409),IF(D409="C",7-SUM(AR409:AU409))))
&lt;0,0,
IF(D409="A",13-SUM(AR409:AU409),IF(D409="B",11-SUM(AR409:AU409),IF(D409="C",7-SUM(AR409:AU409)))))
*AE409/C409,0)
*C409
=0,0,
ROUNDUP(
IF(
IF(D409="A",13-SUM(AR409:AU409),IF(D409="B",11-SUM(AR409:AU409),IF(D409="C",7-SUM(AR409:AU409))))
&lt;0,0,
IF(D409="A",13-SUM(AR409:AU409),IF(D409="B",11-SUM(AR409:AU409),IF(D409="C",7-SUM(AR409:AU409)))))
*AE409/C409,0)
*C409)
)</f>
        <v>0</v>
      </c>
      <c r="AZ4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+IFERROR(BA409*C409,0),
IFERROR(AVERAGEIF(Tabela1[[#This Row],[COMPRA PADRÃO]:[COMPRA &gt;30%]],"&gt;"&amp;0,Tabela1[[#This Row],[COMPRA PADRÃO]:[COMPRA &gt;30%]]),
0))/Tabela1[[#This Row],[U/CX]],0)*Tabela1[[#This Row],[U/CX]]</f>
        <v>0</v>
      </c>
      <c r="BA409" s="19"/>
      <c r="BB409" s="19"/>
      <c r="BC409" s="5"/>
      <c r="BD409" s="41">
        <v>0.37735849056603776</v>
      </c>
      <c r="BE409" s="42">
        <v>56.603773584905667</v>
      </c>
      <c r="BF409" s="42">
        <v>24.905660377358494</v>
      </c>
      <c r="BG409" s="42">
        <v>1000</v>
      </c>
      <c r="BH409" s="43">
        <v>0</v>
      </c>
      <c r="BJ409" s="32"/>
      <c r="BK409" s="32"/>
    </row>
    <row r="410" spans="1:63" s="3" customFormat="1" x14ac:dyDescent="0.2">
      <c r="A410" s="4" t="s">
        <v>264</v>
      </c>
      <c r="B410" s="4" t="s">
        <v>1307</v>
      </c>
      <c r="C410" s="4">
        <v>20</v>
      </c>
      <c r="D410" s="4" t="s">
        <v>83</v>
      </c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>
        <v>10</v>
      </c>
      <c r="P410" s="4">
        <v>47</v>
      </c>
      <c r="Q410" s="13">
        <v>0</v>
      </c>
      <c r="R410" s="16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0</v>
      </c>
      <c r="AA410" s="16">
        <v>0.35087719298245612</v>
      </c>
      <c r="AB410" s="17">
        <v>1.6491228070175439</v>
      </c>
      <c r="AC410" s="15">
        <v>2710.12</v>
      </c>
      <c r="AD410" s="14">
        <v>28.5</v>
      </c>
      <c r="AE410" s="14">
        <v>28.5</v>
      </c>
      <c r="AF410" s="5">
        <v>0</v>
      </c>
      <c r="AG410" s="6">
        <v>42</v>
      </c>
      <c r="AH410" s="4">
        <v>0</v>
      </c>
      <c r="AI410" s="23">
        <v>42</v>
      </c>
      <c r="AJ410" s="4">
        <v>0</v>
      </c>
      <c r="AK410" s="4">
        <v>400</v>
      </c>
      <c r="AL410" s="24">
        <v>400</v>
      </c>
      <c r="AM410" s="7">
        <v>1.4736842105263157</v>
      </c>
      <c r="AN410" s="7">
        <v>0</v>
      </c>
      <c r="AO410" s="8">
        <v>0</v>
      </c>
      <c r="AP410" s="9">
        <v>14.035087719298245</v>
      </c>
      <c r="AQ410" s="25">
        <v>15.50877192982456</v>
      </c>
      <c r="AR410" s="18">
        <v>1.4736842105263157</v>
      </c>
      <c r="AS410" s="7">
        <v>0</v>
      </c>
      <c r="AT410" s="8">
        <v>0</v>
      </c>
      <c r="AU410" s="9">
        <v>14.035087719298245</v>
      </c>
      <c r="AV410" s="10">
        <v>15.50877192982456</v>
      </c>
      <c r="AW410" s="22">
        <f t="shared" si="6"/>
        <v>0</v>
      </c>
      <c r="AX410" s="5">
        <f>IF(OR(AND(Tabela1[[#This Row],[GRUPO | ITEM]]="PALHETAS",MID(Tabela1[[#This Row],[ITEM]],1,5)&lt;&gt;"YN-PC"),AND(Tabela1[[#This Row],[GRUPO | ITEM]]="PALHETAS",MID(Tabela1[[#This Row],[ITEM]],1,5)&lt;&gt;"YN-PF"))=TRUE,0,
IF(
ROUNDUP(
IF(
IF(D410="A",13-SUM(AM410:AP410),IF(D410="B",11-SUM(AM410:AP410),IF(D410="C",7-SUM(AM410:AP410))))
&lt;0,0,
IF(D410="A",13-SUM(AM410:AP410),IF(D410="B",11-SUM(AM410:AP410),IF(D410="C",7-SUM(AM410:AP410)))))
*AD410/C410,0)
*C410
=0,0,
ROUNDUP(
IF(
IF(D410="A",13-SUM(AM410:AP410),IF(D410="B",11-SUM(AM410:AP410),IF(D410="C",7-SUM(AM410:AP410))))
&lt;0,0,
IF(D410="A",13-SUM(AM410:AP410),IF(D410="B",11-SUM(AM410:AP410),IF(D410="C",7-SUM(AM410:AP410)))))
*AD410/C410,0)
*C410)
)</f>
        <v>0</v>
      </c>
      <c r="AY410" s="4">
        <f>IF(OR(AND(Tabela1[[#This Row],[GRUPO | ITEM]]="PALHETAS",MID(Tabela1[[#This Row],[ITEM]],1,5)&lt;&gt;"YN-PC"),AND(Tabela1[[#This Row],[GRUPO | ITEM]]="PALHETAS",MID(Tabela1[[#This Row],[ITEM]],1,5)&lt;&gt;"YN-PF"))=TRUE,0,
IF(
ROUNDUP(
IF(
IF(D410="A",13-SUM(AR410:AU410),IF(D410="B",11-SUM(AR410:AU410),IF(D410="C",7-SUM(AR410:AU410))))
&lt;0,0,
IF(D410="A",13-SUM(AR410:AU410),IF(D410="B",11-SUM(AR410:AU410),IF(D410="C",7-SUM(AR410:AU410)))))
*AE410/C410,0)
*C410
=0,0,
ROUNDUP(
IF(
IF(D410="A",13-SUM(AR410:AU410),IF(D410="B",11-SUM(AR410:AU410),IF(D410="C",7-SUM(AR410:AU410))))
&lt;0,0,
IF(D410="A",13-SUM(AR410:AU410),IF(D410="B",11-SUM(AR410:AU410),IF(D410="C",7-SUM(AR410:AU410)))))
*AE410/C410,0)
*C410)
)</f>
        <v>0</v>
      </c>
      <c r="AZ4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+IFERROR(BA410*C410,0),
IFERROR(AVERAGEIF(Tabela1[[#This Row],[COMPRA PADRÃO]:[COMPRA &gt;30%]],"&gt;"&amp;0,Tabela1[[#This Row],[COMPRA PADRÃO]:[COMPRA &gt;30%]]),
0))/Tabela1[[#This Row],[U/CX]],0)*Tabela1[[#This Row],[U/CX]]</f>
        <v>0</v>
      </c>
      <c r="BA410" s="19"/>
      <c r="BB410" s="19"/>
      <c r="BC410" s="5"/>
      <c r="BD410" s="41">
        <v>0.21509433962264152</v>
      </c>
      <c r="BE410" s="42">
        <v>32.264150943396224</v>
      </c>
      <c r="BF410" s="42">
        <v>14.19622641509434</v>
      </c>
      <c r="BG410" s="42">
        <v>442</v>
      </c>
      <c r="BH410" s="43">
        <v>0</v>
      </c>
      <c r="BJ410" s="32"/>
      <c r="BK410" s="32"/>
    </row>
    <row r="411" spans="1:63" s="3" customFormat="1" x14ac:dyDescent="0.2">
      <c r="A411" s="4" t="s">
        <v>264</v>
      </c>
      <c r="B411" s="4" t="s">
        <v>1308</v>
      </c>
      <c r="C411" s="4">
        <v>50</v>
      </c>
      <c r="D411" s="4" t="s">
        <v>83</v>
      </c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>
        <v>50</v>
      </c>
      <c r="P411" s="4">
        <v>267</v>
      </c>
      <c r="Q411" s="13">
        <v>0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0.31545741324921134</v>
      </c>
      <c r="AB411" s="17">
        <v>1.6845425867507886</v>
      </c>
      <c r="AC411" s="15">
        <v>12368.51</v>
      </c>
      <c r="AD411" s="14">
        <v>158.5</v>
      </c>
      <c r="AE411" s="14">
        <v>158.5</v>
      </c>
      <c r="AF411" s="5">
        <v>0</v>
      </c>
      <c r="AG411" s="6">
        <v>663</v>
      </c>
      <c r="AH411" s="4">
        <v>1000</v>
      </c>
      <c r="AI411" s="23">
        <v>1663</v>
      </c>
      <c r="AJ411" s="4">
        <v>0</v>
      </c>
      <c r="AK411" s="4">
        <v>1000</v>
      </c>
      <c r="AL411" s="24">
        <v>1000</v>
      </c>
      <c r="AM411" s="7">
        <v>4.1829652996845423</v>
      </c>
      <c r="AN411" s="7">
        <v>6.309148264984227</v>
      </c>
      <c r="AO411" s="8">
        <v>0</v>
      </c>
      <c r="AP411" s="9">
        <v>6.309148264984227</v>
      </c>
      <c r="AQ411" s="25">
        <v>16.801261829652997</v>
      </c>
      <c r="AR411" s="18">
        <v>4.1829652996845423</v>
      </c>
      <c r="AS411" s="7">
        <v>6.309148264984227</v>
      </c>
      <c r="AT411" s="8">
        <v>0</v>
      </c>
      <c r="AU411" s="9">
        <v>6.309148264984227</v>
      </c>
      <c r="AV411" s="10">
        <v>16.801261829652997</v>
      </c>
      <c r="AW411" s="22">
        <f t="shared" si="6"/>
        <v>0</v>
      </c>
      <c r="AX411" s="5">
        <f>IF(OR(AND(Tabela1[[#This Row],[GRUPO | ITEM]]="PALHETAS",MID(Tabela1[[#This Row],[ITEM]],1,5)&lt;&gt;"YN-PC"),AND(Tabela1[[#This Row],[GRUPO | ITEM]]="PALHETAS",MID(Tabela1[[#This Row],[ITEM]],1,5)&lt;&gt;"YN-PF"))=TRUE,0,
IF(
ROUNDUP(
IF(
IF(D411="A",13-SUM(AM411:AP411),IF(D411="B",11-SUM(AM411:AP411),IF(D411="C",7-SUM(AM411:AP411))))
&lt;0,0,
IF(D411="A",13-SUM(AM411:AP411),IF(D411="B",11-SUM(AM411:AP411),IF(D411="C",7-SUM(AM411:AP411)))))
*AD411/C411,0)
*C411
=0,0,
ROUNDUP(
IF(
IF(D411="A",13-SUM(AM411:AP411),IF(D411="B",11-SUM(AM411:AP411),IF(D411="C",7-SUM(AM411:AP411))))
&lt;0,0,
IF(D411="A",13-SUM(AM411:AP411),IF(D411="B",11-SUM(AM411:AP411),IF(D411="C",7-SUM(AM411:AP411)))))
*AD411/C411,0)
*C411)
)</f>
        <v>0</v>
      </c>
      <c r="AY411" s="4">
        <f>IF(OR(AND(Tabela1[[#This Row],[GRUPO | ITEM]]="PALHETAS",MID(Tabela1[[#This Row],[ITEM]],1,5)&lt;&gt;"YN-PC"),AND(Tabela1[[#This Row],[GRUPO | ITEM]]="PALHETAS",MID(Tabela1[[#This Row],[ITEM]],1,5)&lt;&gt;"YN-PF"))=TRUE,0,
IF(
ROUNDUP(
IF(
IF(D411="A",13-SUM(AR411:AU411),IF(D411="B",11-SUM(AR411:AU411),IF(D411="C",7-SUM(AR411:AU411))))
&lt;0,0,
IF(D411="A",13-SUM(AR411:AU411),IF(D411="B",11-SUM(AR411:AU411),IF(D411="C",7-SUM(AR411:AU411)))))
*AE411/C411,0)
*C411
=0,0,
ROUNDUP(
IF(
IF(D411="A",13-SUM(AR411:AU411),IF(D411="B",11-SUM(AR411:AU411),IF(D411="C",7-SUM(AR411:AU411))))
&lt;0,0,
IF(D411="A",13-SUM(AR411:AU411),IF(D411="B",11-SUM(AR411:AU411),IF(D411="C",7-SUM(AR411:AU411)))))
*AE411/C411,0)
*C411)
)</f>
        <v>0</v>
      </c>
      <c r="AZ4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+IFERROR(BA411*C411,0),
IFERROR(AVERAGEIF(Tabela1[[#This Row],[COMPRA PADRÃO]:[COMPRA &gt;30%]],"&gt;"&amp;0,Tabela1[[#This Row],[COMPRA PADRÃO]:[COMPRA &gt;30%]]),
0))/Tabela1[[#This Row],[U/CX]],0)*Tabela1[[#This Row],[U/CX]]</f>
        <v>0</v>
      </c>
      <c r="BA411" s="19"/>
      <c r="BB411" s="19"/>
      <c r="BC411" s="5"/>
      <c r="BD411" s="41">
        <v>1.1962264150943396</v>
      </c>
      <c r="BE411" s="42">
        <v>179.43396226415095</v>
      </c>
      <c r="BF411" s="42">
        <v>78.950943396226407</v>
      </c>
      <c r="BG411" s="42">
        <v>2663</v>
      </c>
      <c r="BH411" s="43">
        <v>0</v>
      </c>
      <c r="BJ411" s="32"/>
      <c r="BK411" s="32"/>
    </row>
    <row r="412" spans="1:63" s="3" customFormat="1" x14ac:dyDescent="0.2">
      <c r="A412" s="4" t="s">
        <v>264</v>
      </c>
      <c r="B412" s="4" t="s">
        <v>1049</v>
      </c>
      <c r="C412" s="4">
        <v>100</v>
      </c>
      <c r="D412" s="4" t="s">
        <v>83</v>
      </c>
      <c r="E412" s="5"/>
      <c r="F412" s="4"/>
      <c r="G412" s="4"/>
      <c r="H412" s="4"/>
      <c r="I412" s="4"/>
      <c r="J412" s="4"/>
      <c r="K412" s="4"/>
      <c r="L412" s="4"/>
      <c r="M412" s="4">
        <v>70</v>
      </c>
      <c r="N412" s="4">
        <v>100</v>
      </c>
      <c r="O412" s="4"/>
      <c r="P412" s="4">
        <v>100</v>
      </c>
      <c r="Q412" s="13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0.77777777777777779</v>
      </c>
      <c r="Z412" s="16">
        <v>1.1111111111111112</v>
      </c>
      <c r="AA412" s="16">
        <v>0</v>
      </c>
      <c r="AB412" s="17">
        <v>1.1111111111111112</v>
      </c>
      <c r="AC412" s="15">
        <v>3965.6</v>
      </c>
      <c r="AD412" s="14">
        <v>90</v>
      </c>
      <c r="AE412" s="14">
        <v>90</v>
      </c>
      <c r="AF412" s="5">
        <v>0</v>
      </c>
      <c r="AG412" s="6">
        <v>2730</v>
      </c>
      <c r="AH412" s="4">
        <v>0</v>
      </c>
      <c r="AI412" s="23">
        <v>2730</v>
      </c>
      <c r="AJ412" s="4">
        <v>0</v>
      </c>
      <c r="AK412" s="4">
        <v>0</v>
      </c>
      <c r="AL412" s="24">
        <v>0</v>
      </c>
      <c r="AM412" s="7">
        <v>30.333333333333332</v>
      </c>
      <c r="AN412" s="7">
        <v>0</v>
      </c>
      <c r="AO412" s="8">
        <v>0</v>
      </c>
      <c r="AP412" s="9">
        <v>0</v>
      </c>
      <c r="AQ412" s="25">
        <v>30.333333333333332</v>
      </c>
      <c r="AR412" s="18">
        <v>30.333333333333332</v>
      </c>
      <c r="AS412" s="7">
        <v>0</v>
      </c>
      <c r="AT412" s="8">
        <v>0</v>
      </c>
      <c r="AU412" s="9">
        <v>0</v>
      </c>
      <c r="AV412" s="10">
        <v>30.333333333333332</v>
      </c>
      <c r="AW412" s="22">
        <f t="shared" si="6"/>
        <v>0</v>
      </c>
      <c r="AX412" s="5">
        <f>IF(OR(AND(Tabela1[[#This Row],[GRUPO | ITEM]]="PALHETAS",MID(Tabela1[[#This Row],[ITEM]],1,5)&lt;&gt;"YN-PC"),AND(Tabela1[[#This Row],[GRUPO | ITEM]]="PALHETAS",MID(Tabela1[[#This Row],[ITEM]],1,5)&lt;&gt;"YN-PF"))=TRUE,0,
IF(
ROUNDUP(
IF(
IF(D412="A",13-SUM(AM412:AP412),IF(D412="B",11-SUM(AM412:AP412),IF(D412="C",7-SUM(AM412:AP412))))
&lt;0,0,
IF(D412="A",13-SUM(AM412:AP412),IF(D412="B",11-SUM(AM412:AP412),IF(D412="C",7-SUM(AM412:AP412)))))
*AD412/C412,0)
*C412
=0,0,
ROUNDUP(
IF(
IF(D412="A",13-SUM(AM412:AP412),IF(D412="B",11-SUM(AM412:AP412),IF(D412="C",7-SUM(AM412:AP412))))
&lt;0,0,
IF(D412="A",13-SUM(AM412:AP412),IF(D412="B",11-SUM(AM412:AP412),IF(D412="C",7-SUM(AM412:AP412)))))
*AD412/C412,0)
*C412)
)</f>
        <v>0</v>
      </c>
      <c r="AY412" s="4">
        <f>IF(OR(AND(Tabela1[[#This Row],[GRUPO | ITEM]]="PALHETAS",MID(Tabela1[[#This Row],[ITEM]],1,5)&lt;&gt;"YN-PC"),AND(Tabela1[[#This Row],[GRUPO | ITEM]]="PALHETAS",MID(Tabela1[[#This Row],[ITEM]],1,5)&lt;&gt;"YN-PF"))=TRUE,0,
IF(
ROUNDUP(
IF(
IF(D412="A",13-SUM(AR412:AU412),IF(D412="B",11-SUM(AR412:AU412),IF(D412="C",7-SUM(AR412:AU412))))
&lt;0,0,
IF(D412="A",13-SUM(AR412:AU412),IF(D412="B",11-SUM(AR412:AU412),IF(D412="C",7-SUM(AR412:AU412)))))
*AE412/C412,0)
*C412
=0,0,
ROUNDUP(
IF(
IF(D412="A",13-SUM(AR412:AU412),IF(D412="B",11-SUM(AR412:AU412),IF(D412="C",7-SUM(AR412:AU412))))
&lt;0,0,
IF(D412="A",13-SUM(AR412:AU412),IF(D412="B",11-SUM(AR412:AU412),IF(D412="C",7-SUM(AR412:AU412)))))
*AE412/C412,0)
*C412)
)</f>
        <v>0</v>
      </c>
      <c r="AZ4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+IFERROR(BA412*C412,0),
IFERROR(AVERAGEIF(Tabela1[[#This Row],[COMPRA PADRÃO]:[COMPRA &gt;30%]],"&gt;"&amp;0,Tabela1[[#This Row],[COMPRA PADRÃO]:[COMPRA &gt;30%]]),
0))/Tabela1[[#This Row],[U/CX]],0)*Tabela1[[#This Row],[U/CX]]</f>
        <v>0</v>
      </c>
      <c r="BA412" s="19"/>
      <c r="BB412" s="19"/>
      <c r="BC412" s="5"/>
      <c r="BD412" s="41">
        <v>1.0188679245283019</v>
      </c>
      <c r="BE412" s="42">
        <v>152.83018867924528</v>
      </c>
      <c r="BF412" s="42">
        <v>67.245283018867923</v>
      </c>
      <c r="BG412" s="42">
        <v>2730</v>
      </c>
      <c r="BH412" s="43">
        <v>0</v>
      </c>
      <c r="BJ412" s="32"/>
      <c r="BK412" s="32"/>
    </row>
    <row r="413" spans="1:63" s="3" customFormat="1" x14ac:dyDescent="0.2">
      <c r="A413" s="4" t="s">
        <v>264</v>
      </c>
      <c r="B413" s="4" t="s">
        <v>1404</v>
      </c>
      <c r="C413" s="4">
        <v>50</v>
      </c>
      <c r="D413" s="4" t="s">
        <v>83</v>
      </c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>
        <v>4</v>
      </c>
      <c r="Q413" s="13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7">
        <v>1</v>
      </c>
      <c r="AC413" s="15">
        <v>170</v>
      </c>
      <c r="AD413" s="14">
        <v>4</v>
      </c>
      <c r="AE413" s="14">
        <v>4</v>
      </c>
      <c r="AF413" s="5">
        <v>0</v>
      </c>
      <c r="AG413" s="6">
        <v>196</v>
      </c>
      <c r="AH413" s="4">
        <v>0</v>
      </c>
      <c r="AI413" s="23">
        <v>196</v>
      </c>
      <c r="AJ413" s="4">
        <v>0</v>
      </c>
      <c r="AK413" s="4">
        <v>0</v>
      </c>
      <c r="AL413" s="24">
        <v>0</v>
      </c>
      <c r="AM413" s="7">
        <v>49</v>
      </c>
      <c r="AN413" s="7">
        <v>0</v>
      </c>
      <c r="AO413" s="8">
        <v>0</v>
      </c>
      <c r="AP413" s="9">
        <v>0</v>
      </c>
      <c r="AQ413" s="25">
        <v>49</v>
      </c>
      <c r="AR413" s="18">
        <v>49</v>
      </c>
      <c r="AS413" s="7">
        <v>0</v>
      </c>
      <c r="AT413" s="8">
        <v>0</v>
      </c>
      <c r="AU413" s="9">
        <v>0</v>
      </c>
      <c r="AV413" s="10">
        <v>49</v>
      </c>
      <c r="AW413" s="22">
        <f t="shared" si="6"/>
        <v>0</v>
      </c>
      <c r="AX413" s="5">
        <f>IF(OR(AND(Tabela1[[#This Row],[GRUPO | ITEM]]="PALHETAS",MID(Tabela1[[#This Row],[ITEM]],1,5)&lt;&gt;"YN-PC"),AND(Tabela1[[#This Row],[GRUPO | ITEM]]="PALHETAS",MID(Tabela1[[#This Row],[ITEM]],1,5)&lt;&gt;"YN-PF"))=TRUE,0,
IF(
ROUNDUP(
IF(
IF(D413="A",13-SUM(AM413:AP413),IF(D413="B",11-SUM(AM413:AP413),IF(D413="C",7-SUM(AM413:AP413))))
&lt;0,0,
IF(D413="A",13-SUM(AM413:AP413),IF(D413="B",11-SUM(AM413:AP413),IF(D413="C",7-SUM(AM413:AP413)))))
*AD413/C413,0)
*C413
=0,0,
ROUNDUP(
IF(
IF(D413="A",13-SUM(AM413:AP413),IF(D413="B",11-SUM(AM413:AP413),IF(D413="C",7-SUM(AM413:AP413))))
&lt;0,0,
IF(D413="A",13-SUM(AM413:AP413),IF(D413="B",11-SUM(AM413:AP413),IF(D413="C",7-SUM(AM413:AP413)))))
*AD413/C413,0)
*C413)
)</f>
        <v>0</v>
      </c>
      <c r="AY413" s="4">
        <f>IF(OR(AND(Tabela1[[#This Row],[GRUPO | ITEM]]="PALHETAS",MID(Tabela1[[#This Row],[ITEM]],1,5)&lt;&gt;"YN-PC"),AND(Tabela1[[#This Row],[GRUPO | ITEM]]="PALHETAS",MID(Tabela1[[#This Row],[ITEM]],1,5)&lt;&gt;"YN-PF"))=TRUE,0,
IF(
ROUNDUP(
IF(
IF(D413="A",13-SUM(AR413:AU413),IF(D413="B",11-SUM(AR413:AU413),IF(D413="C",7-SUM(AR413:AU413))))
&lt;0,0,
IF(D413="A",13-SUM(AR413:AU413),IF(D413="B",11-SUM(AR413:AU413),IF(D413="C",7-SUM(AR413:AU413)))))
*AE413/C413,0)
*C413
=0,0,
ROUNDUP(
IF(
IF(D413="A",13-SUM(AR413:AU413),IF(D413="B",11-SUM(AR413:AU413),IF(D413="C",7-SUM(AR413:AU413))))
&lt;0,0,
IF(D413="A",13-SUM(AR413:AU413),IF(D413="B",11-SUM(AR413:AU413),IF(D413="C",7-SUM(AR413:AU413)))))
*AE413/C413,0)
*C413)
)</f>
        <v>0</v>
      </c>
      <c r="AZ4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+IFERROR(BA413*C413,0),
IFERROR(AVERAGEIF(Tabela1[[#This Row],[COMPRA PADRÃO]:[COMPRA &gt;30%]],"&gt;"&amp;0,Tabela1[[#This Row],[COMPRA PADRÃO]:[COMPRA &gt;30%]]),
0))/Tabela1[[#This Row],[U/CX]],0)*Tabela1[[#This Row],[U/CX]]</f>
        <v>0</v>
      </c>
      <c r="BA413" s="33"/>
      <c r="BB413" s="33"/>
      <c r="BC413" s="44"/>
      <c r="BD413" s="41">
        <v>1.509433962264151E-2</v>
      </c>
      <c r="BE413" s="42">
        <v>2.2641509433962264</v>
      </c>
      <c r="BF413" s="42">
        <v>0.99622641509433962</v>
      </c>
      <c r="BG413" s="42">
        <v>196</v>
      </c>
      <c r="BH413" s="43">
        <v>0</v>
      </c>
      <c r="BJ413" s="32"/>
      <c r="BK413" s="32"/>
    </row>
    <row r="414" spans="1:63" s="3" customFormat="1" x14ac:dyDescent="0.2">
      <c r="A414" s="4" t="s">
        <v>264</v>
      </c>
      <c r="B414" s="4" t="s">
        <v>1409</v>
      </c>
      <c r="C414" s="4">
        <v>50</v>
      </c>
      <c r="D414" s="4" t="s">
        <v>83</v>
      </c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>
        <v>82</v>
      </c>
      <c r="Q414" s="13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7">
        <v>1</v>
      </c>
      <c r="AC414" s="15">
        <v>1481.2</v>
      </c>
      <c r="AD414" s="14">
        <v>82</v>
      </c>
      <c r="AE414" s="14">
        <v>82</v>
      </c>
      <c r="AF414" s="5">
        <v>0</v>
      </c>
      <c r="AG414" s="6">
        <v>882</v>
      </c>
      <c r="AH414" s="4">
        <v>0</v>
      </c>
      <c r="AI414" s="23">
        <v>882</v>
      </c>
      <c r="AJ414" s="4">
        <v>0</v>
      </c>
      <c r="AK414" s="4">
        <v>0</v>
      </c>
      <c r="AL414" s="24">
        <v>0</v>
      </c>
      <c r="AM414" s="7">
        <v>10.75609756097561</v>
      </c>
      <c r="AN414" s="7">
        <v>0</v>
      </c>
      <c r="AO414" s="8">
        <v>0</v>
      </c>
      <c r="AP414" s="9">
        <v>0</v>
      </c>
      <c r="AQ414" s="25">
        <v>10.75609756097561</v>
      </c>
      <c r="AR414" s="18">
        <v>10.75609756097561</v>
      </c>
      <c r="AS414" s="7">
        <v>0</v>
      </c>
      <c r="AT414" s="8">
        <v>0</v>
      </c>
      <c r="AU414" s="9">
        <v>0</v>
      </c>
      <c r="AV414" s="10">
        <v>10.75609756097561</v>
      </c>
      <c r="AW414" s="22">
        <f t="shared" si="6"/>
        <v>0</v>
      </c>
      <c r="AX414" s="5">
        <f>IF(OR(AND(Tabela1[[#This Row],[GRUPO | ITEM]]="PALHETAS",MID(Tabela1[[#This Row],[ITEM]],1,5)&lt;&gt;"YN-PC"),AND(Tabela1[[#This Row],[GRUPO | ITEM]]="PALHETAS",MID(Tabela1[[#This Row],[ITEM]],1,5)&lt;&gt;"YN-PF"))=TRUE,0,
IF(
ROUNDUP(
IF(
IF(D414="A",13-SUM(AM414:AP414),IF(D414="B",11-SUM(AM414:AP414),IF(D414="C",7-SUM(AM414:AP414))))
&lt;0,0,
IF(D414="A",13-SUM(AM414:AP414),IF(D414="B",11-SUM(AM414:AP414),IF(D414="C",7-SUM(AM414:AP414)))))
*AD414/C414,0)
*C414
=0,0,
ROUNDUP(
IF(
IF(D414="A",13-SUM(AM414:AP414),IF(D414="B",11-SUM(AM414:AP414),IF(D414="C",7-SUM(AM414:AP414))))
&lt;0,0,
IF(D414="A",13-SUM(AM414:AP414),IF(D414="B",11-SUM(AM414:AP414),IF(D414="C",7-SUM(AM414:AP414)))))
*AD414/C414,0)
*C414)
)</f>
        <v>0</v>
      </c>
      <c r="AY414" s="4">
        <f>IF(OR(AND(Tabela1[[#This Row],[GRUPO | ITEM]]="PALHETAS",MID(Tabela1[[#This Row],[ITEM]],1,5)&lt;&gt;"YN-PC"),AND(Tabela1[[#This Row],[GRUPO | ITEM]]="PALHETAS",MID(Tabela1[[#This Row],[ITEM]],1,5)&lt;&gt;"YN-PF"))=TRUE,0,
IF(
ROUNDUP(
IF(
IF(D414="A",13-SUM(AR414:AU414),IF(D414="B",11-SUM(AR414:AU414),IF(D414="C",7-SUM(AR414:AU414))))
&lt;0,0,
IF(D414="A",13-SUM(AR414:AU414),IF(D414="B",11-SUM(AR414:AU414),IF(D414="C",7-SUM(AR414:AU414)))))
*AE414/C414,0)
*C414
=0,0,
ROUNDUP(
IF(
IF(D414="A",13-SUM(AR414:AU414),IF(D414="B",11-SUM(AR414:AU414),IF(D414="C",7-SUM(AR414:AU414))))
&lt;0,0,
IF(D414="A",13-SUM(AR414:AU414),IF(D414="B",11-SUM(AR414:AU414),IF(D414="C",7-SUM(AR414:AU414)))))
*AE414/C414,0)
*C414)
)</f>
        <v>0</v>
      </c>
      <c r="AZ4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+IFERROR(BA414*C414,0),
IFERROR(AVERAGEIF(Tabela1[[#This Row],[COMPRA PADRÃO]:[COMPRA &gt;30%]],"&gt;"&amp;0,Tabela1[[#This Row],[COMPRA PADRÃO]:[COMPRA &gt;30%]]),
0))/Tabela1[[#This Row],[U/CX]],0)*Tabela1[[#This Row],[U/CX]]</f>
        <v>0</v>
      </c>
      <c r="BA414" s="19"/>
      <c r="BB414" s="19"/>
      <c r="BC414" s="5"/>
      <c r="BD414" s="41">
        <v>0.30943396226415093</v>
      </c>
      <c r="BE414" s="42">
        <v>46.415094339622641</v>
      </c>
      <c r="BF414" s="42">
        <v>20.422641509433962</v>
      </c>
      <c r="BG414" s="42">
        <v>882</v>
      </c>
      <c r="BH414" s="43">
        <v>0</v>
      </c>
      <c r="BJ414" s="32"/>
      <c r="BK414" s="32"/>
    </row>
    <row r="415" spans="1:63" s="3" customFormat="1" x14ac:dyDescent="0.2">
      <c r="A415" s="4" t="s">
        <v>264</v>
      </c>
      <c r="B415" s="4" t="s">
        <v>1310</v>
      </c>
      <c r="C415" s="4">
        <v>10</v>
      </c>
      <c r="D415" s="4" t="s">
        <v>83</v>
      </c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>
        <v>10</v>
      </c>
      <c r="P415" s="4">
        <v>34</v>
      </c>
      <c r="Q415" s="13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0.45454545454545453</v>
      </c>
      <c r="AB415" s="17">
        <v>1.5454545454545454</v>
      </c>
      <c r="AC415" s="15">
        <v>8719.6299999999992</v>
      </c>
      <c r="AD415" s="14">
        <v>22</v>
      </c>
      <c r="AE415" s="14">
        <v>22</v>
      </c>
      <c r="AF415" s="5">
        <v>0</v>
      </c>
      <c r="AG415" s="6">
        <v>100</v>
      </c>
      <c r="AH415" s="4">
        <v>0</v>
      </c>
      <c r="AI415" s="23">
        <v>100</v>
      </c>
      <c r="AJ415" s="4">
        <v>0</v>
      </c>
      <c r="AK415" s="4">
        <v>1000</v>
      </c>
      <c r="AL415" s="24">
        <v>1000</v>
      </c>
      <c r="AM415" s="7">
        <v>4.5454545454545459</v>
      </c>
      <c r="AN415" s="7">
        <v>0</v>
      </c>
      <c r="AO415" s="8">
        <v>0</v>
      </c>
      <c r="AP415" s="9">
        <v>45.454545454545453</v>
      </c>
      <c r="AQ415" s="25">
        <v>50</v>
      </c>
      <c r="AR415" s="18">
        <v>4.5454545454545459</v>
      </c>
      <c r="AS415" s="7">
        <v>0</v>
      </c>
      <c r="AT415" s="8">
        <v>0</v>
      </c>
      <c r="AU415" s="9">
        <v>45.454545454545453</v>
      </c>
      <c r="AV415" s="10">
        <v>50</v>
      </c>
      <c r="AW415" s="22">
        <f t="shared" si="6"/>
        <v>0</v>
      </c>
      <c r="AX415" s="5">
        <f>IF(OR(AND(Tabela1[[#This Row],[GRUPO | ITEM]]="PALHETAS",MID(Tabela1[[#This Row],[ITEM]],1,5)&lt;&gt;"YN-PC"),AND(Tabela1[[#This Row],[GRUPO | ITEM]]="PALHETAS",MID(Tabela1[[#This Row],[ITEM]],1,5)&lt;&gt;"YN-PF"))=TRUE,0,
IF(
ROUNDUP(
IF(
IF(D415="A",13-SUM(AM415:AP415),IF(D415="B",11-SUM(AM415:AP415),IF(D415="C",7-SUM(AM415:AP415))))
&lt;0,0,
IF(D415="A",13-SUM(AM415:AP415),IF(D415="B",11-SUM(AM415:AP415),IF(D415="C",7-SUM(AM415:AP415)))))
*AD415/C415,0)
*C415
=0,0,
ROUNDUP(
IF(
IF(D415="A",13-SUM(AM415:AP415),IF(D415="B",11-SUM(AM415:AP415),IF(D415="C",7-SUM(AM415:AP415))))
&lt;0,0,
IF(D415="A",13-SUM(AM415:AP415),IF(D415="B",11-SUM(AM415:AP415),IF(D415="C",7-SUM(AM415:AP415)))))
*AD415/C415,0)
*C415)
)</f>
        <v>0</v>
      </c>
      <c r="AY415" s="4">
        <f>IF(OR(AND(Tabela1[[#This Row],[GRUPO | ITEM]]="PALHETAS",MID(Tabela1[[#This Row],[ITEM]],1,5)&lt;&gt;"YN-PC"),AND(Tabela1[[#This Row],[GRUPO | ITEM]]="PALHETAS",MID(Tabela1[[#This Row],[ITEM]],1,5)&lt;&gt;"YN-PF"))=TRUE,0,
IF(
ROUNDUP(
IF(
IF(D415="A",13-SUM(AR415:AU415),IF(D415="B",11-SUM(AR415:AU415),IF(D415="C",7-SUM(AR415:AU415))))
&lt;0,0,
IF(D415="A",13-SUM(AR415:AU415),IF(D415="B",11-SUM(AR415:AU415),IF(D415="C",7-SUM(AR415:AU415)))))
*AE415/C415,0)
*C415
=0,0,
ROUNDUP(
IF(
IF(D415="A",13-SUM(AR415:AU415),IF(D415="B",11-SUM(AR415:AU415),IF(D415="C",7-SUM(AR415:AU415))))
&lt;0,0,
IF(D415="A",13-SUM(AR415:AU415),IF(D415="B",11-SUM(AR415:AU415),IF(D415="C",7-SUM(AR415:AU415)))))
*AE415/C415,0)
*C415)
)</f>
        <v>0</v>
      </c>
      <c r="AZ4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+IFERROR(BA415*C415,0),
IFERROR(AVERAGEIF(Tabela1[[#This Row],[COMPRA PADRÃO]:[COMPRA &gt;30%]],"&gt;"&amp;0,Tabela1[[#This Row],[COMPRA PADRÃO]:[COMPRA &gt;30%]]),
0))/Tabela1[[#This Row],[U/CX]],0)*Tabela1[[#This Row],[U/CX]]</f>
        <v>0</v>
      </c>
      <c r="BA415" s="19"/>
      <c r="BB415" s="19"/>
      <c r="BC415" s="5"/>
      <c r="BD415" s="41">
        <v>0.16603773584905659</v>
      </c>
      <c r="BE415" s="42">
        <v>24.90566037735849</v>
      </c>
      <c r="BF415" s="42">
        <v>10.958490566037735</v>
      </c>
      <c r="BG415" s="42">
        <v>1100</v>
      </c>
      <c r="BH415" s="43">
        <v>0</v>
      </c>
      <c r="BJ415" s="32"/>
      <c r="BK415" s="32"/>
    </row>
    <row r="416" spans="1:63" s="3" customFormat="1" x14ac:dyDescent="0.2">
      <c r="A416" s="4" t="s">
        <v>264</v>
      </c>
      <c r="B416" s="4" t="s">
        <v>1311</v>
      </c>
      <c r="C416" s="4">
        <v>10</v>
      </c>
      <c r="D416" s="4" t="s">
        <v>83</v>
      </c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>
        <v>10</v>
      </c>
      <c r="P416" s="4">
        <v>38</v>
      </c>
      <c r="Q416" s="13">
        <v>0</v>
      </c>
      <c r="R416" s="16">
        <v>0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0.41666666666666669</v>
      </c>
      <c r="AB416" s="17">
        <v>1.5833333333333333</v>
      </c>
      <c r="AC416" s="15">
        <v>9529.33</v>
      </c>
      <c r="AD416" s="14">
        <v>24</v>
      </c>
      <c r="AE416" s="14">
        <v>24</v>
      </c>
      <c r="AF416" s="5">
        <v>0</v>
      </c>
      <c r="AG416" s="6">
        <v>96</v>
      </c>
      <c r="AH416" s="4">
        <v>0</v>
      </c>
      <c r="AI416" s="23">
        <v>96</v>
      </c>
      <c r="AJ416" s="4">
        <v>0</v>
      </c>
      <c r="AK416" s="4">
        <v>1000</v>
      </c>
      <c r="AL416" s="24">
        <v>1000</v>
      </c>
      <c r="AM416" s="7">
        <v>4</v>
      </c>
      <c r="AN416" s="7">
        <v>0</v>
      </c>
      <c r="AO416" s="8">
        <v>0</v>
      </c>
      <c r="AP416" s="9">
        <v>41.666666666666664</v>
      </c>
      <c r="AQ416" s="25">
        <v>45.666666666666664</v>
      </c>
      <c r="AR416" s="18">
        <v>4</v>
      </c>
      <c r="AS416" s="7">
        <v>0</v>
      </c>
      <c r="AT416" s="8">
        <v>0</v>
      </c>
      <c r="AU416" s="9">
        <v>41.666666666666664</v>
      </c>
      <c r="AV416" s="10">
        <v>45.666666666666664</v>
      </c>
      <c r="AW416" s="22">
        <f t="shared" si="6"/>
        <v>0</v>
      </c>
      <c r="AX416" s="5">
        <f>IF(OR(AND(Tabela1[[#This Row],[GRUPO | ITEM]]="PALHETAS",MID(Tabela1[[#This Row],[ITEM]],1,5)&lt;&gt;"YN-PC"),AND(Tabela1[[#This Row],[GRUPO | ITEM]]="PALHETAS",MID(Tabela1[[#This Row],[ITEM]],1,5)&lt;&gt;"YN-PF"))=TRUE,0,
IF(
ROUNDUP(
IF(
IF(D416="A",13-SUM(AM416:AP416),IF(D416="B",11-SUM(AM416:AP416),IF(D416="C",7-SUM(AM416:AP416))))
&lt;0,0,
IF(D416="A",13-SUM(AM416:AP416),IF(D416="B",11-SUM(AM416:AP416),IF(D416="C",7-SUM(AM416:AP416)))))
*AD416/C416,0)
*C416
=0,0,
ROUNDUP(
IF(
IF(D416="A",13-SUM(AM416:AP416),IF(D416="B",11-SUM(AM416:AP416),IF(D416="C",7-SUM(AM416:AP416))))
&lt;0,0,
IF(D416="A",13-SUM(AM416:AP416),IF(D416="B",11-SUM(AM416:AP416),IF(D416="C",7-SUM(AM416:AP416)))))
*AD416/C416,0)
*C416)
)</f>
        <v>0</v>
      </c>
      <c r="AY416" s="4">
        <f>IF(OR(AND(Tabela1[[#This Row],[GRUPO | ITEM]]="PALHETAS",MID(Tabela1[[#This Row],[ITEM]],1,5)&lt;&gt;"YN-PC"),AND(Tabela1[[#This Row],[GRUPO | ITEM]]="PALHETAS",MID(Tabela1[[#This Row],[ITEM]],1,5)&lt;&gt;"YN-PF"))=TRUE,0,
IF(
ROUNDUP(
IF(
IF(D416="A",13-SUM(AR416:AU416),IF(D416="B",11-SUM(AR416:AU416),IF(D416="C",7-SUM(AR416:AU416))))
&lt;0,0,
IF(D416="A",13-SUM(AR416:AU416),IF(D416="B",11-SUM(AR416:AU416),IF(D416="C",7-SUM(AR416:AU416)))))
*AE416/C416,0)
*C416
=0,0,
ROUNDUP(
IF(
IF(D416="A",13-SUM(AR416:AU416),IF(D416="B",11-SUM(AR416:AU416),IF(D416="C",7-SUM(AR416:AU416))))
&lt;0,0,
IF(D416="A",13-SUM(AR416:AU416),IF(D416="B",11-SUM(AR416:AU416),IF(D416="C",7-SUM(AR416:AU416)))))
*AE416/C416,0)
*C416)
)</f>
        <v>0</v>
      </c>
      <c r="AZ4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+IFERROR(BA416*C416,0),
IFERROR(AVERAGEIF(Tabela1[[#This Row],[COMPRA PADRÃO]:[COMPRA &gt;30%]],"&gt;"&amp;0,Tabela1[[#This Row],[COMPRA PADRÃO]:[COMPRA &gt;30%]]),
0))/Tabela1[[#This Row],[U/CX]],0)*Tabela1[[#This Row],[U/CX]]</f>
        <v>0</v>
      </c>
      <c r="BA416" s="19"/>
      <c r="BB416" s="19"/>
      <c r="BC416" s="5"/>
      <c r="BD416" s="41">
        <v>0.1811320754716981</v>
      </c>
      <c r="BE416" s="42">
        <v>27.169811320754715</v>
      </c>
      <c r="BF416" s="42">
        <v>11.954716981132075</v>
      </c>
      <c r="BG416" s="42">
        <v>1096</v>
      </c>
      <c r="BH416" s="43">
        <v>0</v>
      </c>
      <c r="BJ416" s="32"/>
      <c r="BK416" s="32"/>
    </row>
    <row r="417" spans="1:63" s="3" customFormat="1" x14ac:dyDescent="0.2">
      <c r="A417" s="4" t="s">
        <v>264</v>
      </c>
      <c r="B417" s="4" t="s">
        <v>1312</v>
      </c>
      <c r="C417" s="4">
        <v>10</v>
      </c>
      <c r="D417" s="4" t="s">
        <v>83</v>
      </c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>
        <v>10</v>
      </c>
      <c r="P417" s="4">
        <v>120</v>
      </c>
      <c r="Q417" s="13">
        <v>0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0.15384615384615385</v>
      </c>
      <c r="AB417" s="17">
        <v>1.8461538461538463</v>
      </c>
      <c r="AC417" s="15">
        <v>23082.75</v>
      </c>
      <c r="AD417" s="14">
        <v>65</v>
      </c>
      <c r="AE417" s="14">
        <v>120</v>
      </c>
      <c r="AF417" s="5">
        <v>0</v>
      </c>
      <c r="AG417" s="6">
        <v>14</v>
      </c>
      <c r="AH417" s="4">
        <v>0</v>
      </c>
      <c r="AI417" s="23">
        <v>14</v>
      </c>
      <c r="AJ417" s="4">
        <v>0</v>
      </c>
      <c r="AK417" s="4">
        <v>1000</v>
      </c>
      <c r="AL417" s="24">
        <v>1000</v>
      </c>
      <c r="AM417" s="7">
        <v>0.2153846153846154</v>
      </c>
      <c r="AN417" s="7">
        <v>0</v>
      </c>
      <c r="AO417" s="8">
        <v>0</v>
      </c>
      <c r="AP417" s="9">
        <v>15.384615384615385</v>
      </c>
      <c r="AQ417" s="25">
        <v>15.6</v>
      </c>
      <c r="AR417" s="18">
        <v>0.11666666666666667</v>
      </c>
      <c r="AS417" s="7">
        <v>0</v>
      </c>
      <c r="AT417" s="8">
        <v>0</v>
      </c>
      <c r="AU417" s="9">
        <v>8.3333333333333339</v>
      </c>
      <c r="AV417" s="10">
        <v>8.4500000000000011</v>
      </c>
      <c r="AW417" s="22">
        <f t="shared" si="6"/>
        <v>0</v>
      </c>
      <c r="AX417" s="5">
        <f>IF(OR(AND(Tabela1[[#This Row],[GRUPO | ITEM]]="PALHETAS",MID(Tabela1[[#This Row],[ITEM]],1,5)&lt;&gt;"YN-PC"),AND(Tabela1[[#This Row],[GRUPO | ITEM]]="PALHETAS",MID(Tabela1[[#This Row],[ITEM]],1,5)&lt;&gt;"YN-PF"))=TRUE,0,
IF(
ROUNDUP(
IF(
IF(D417="A",13-SUM(AM417:AP417),IF(D417="B",11-SUM(AM417:AP417),IF(D417="C",7-SUM(AM417:AP417))))
&lt;0,0,
IF(D417="A",13-SUM(AM417:AP417),IF(D417="B",11-SUM(AM417:AP417),IF(D417="C",7-SUM(AM417:AP417)))))
*AD417/C417,0)
*C417
=0,0,
ROUNDUP(
IF(
IF(D417="A",13-SUM(AM417:AP417),IF(D417="B",11-SUM(AM417:AP417),IF(D417="C",7-SUM(AM417:AP417))))
&lt;0,0,
IF(D417="A",13-SUM(AM417:AP417),IF(D417="B",11-SUM(AM417:AP417),IF(D417="C",7-SUM(AM417:AP417)))))
*AD417/C417,0)
*C417)
)</f>
        <v>0</v>
      </c>
      <c r="AY417" s="4">
        <f>IF(OR(AND(Tabela1[[#This Row],[GRUPO | ITEM]]="PALHETAS",MID(Tabela1[[#This Row],[ITEM]],1,5)&lt;&gt;"YN-PC"),AND(Tabela1[[#This Row],[GRUPO | ITEM]]="PALHETAS",MID(Tabela1[[#This Row],[ITEM]],1,5)&lt;&gt;"YN-PF"))=TRUE,0,
IF(
ROUNDUP(
IF(
IF(D417="A",13-SUM(AR417:AU417),IF(D417="B",11-SUM(AR417:AU417),IF(D417="C",7-SUM(AR417:AU417))))
&lt;0,0,
IF(D417="A",13-SUM(AR417:AU417),IF(D417="B",11-SUM(AR417:AU417),IF(D417="C",7-SUM(AR417:AU417)))))
*AE417/C417,0)
*C417
=0,0,
ROUNDUP(
IF(
IF(D417="A",13-SUM(AR417:AU417),IF(D417="B",11-SUM(AR417:AU417),IF(D417="C",7-SUM(AR417:AU417))))
&lt;0,0,
IF(D417="A",13-SUM(AR417:AU417),IF(D417="B",11-SUM(AR417:AU417),IF(D417="C",7-SUM(AR417:AU417)))))
*AE417/C417,0)
*C417)
)</f>
        <v>0</v>
      </c>
      <c r="AZ4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+IFERROR(BA417*C417,0),
IFERROR(AVERAGEIF(Tabela1[[#This Row],[COMPRA PADRÃO]:[COMPRA &gt;30%]],"&gt;"&amp;0,Tabela1[[#This Row],[COMPRA PADRÃO]:[COMPRA &gt;30%]]),
0))/Tabela1[[#This Row],[U/CX]],0)*Tabela1[[#This Row],[U/CX]]</f>
        <v>0</v>
      </c>
      <c r="BA417" s="19"/>
      <c r="BB417" s="19"/>
      <c r="BC417" s="5"/>
      <c r="BD417" s="41">
        <v>0.49056603773584906</v>
      </c>
      <c r="BE417" s="42">
        <v>73.584905660377359</v>
      </c>
      <c r="BF417" s="42">
        <v>32.377358490566039</v>
      </c>
      <c r="BG417" s="42">
        <v>1014</v>
      </c>
      <c r="BH417" s="43">
        <v>0</v>
      </c>
      <c r="BJ417" s="32"/>
      <c r="BK417" s="32"/>
    </row>
    <row r="418" spans="1:63" s="3" customFormat="1" x14ac:dyDescent="0.2">
      <c r="A418" s="4" t="s">
        <v>264</v>
      </c>
      <c r="B418" s="4" t="s">
        <v>1313</v>
      </c>
      <c r="C418" s="4">
        <v>10</v>
      </c>
      <c r="D418" s="4" t="s">
        <v>83</v>
      </c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>
        <v>10</v>
      </c>
      <c r="P418" s="4">
        <v>106</v>
      </c>
      <c r="Q418" s="13">
        <v>0</v>
      </c>
      <c r="R418" s="16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0.17241379310344829</v>
      </c>
      <c r="AB418" s="17">
        <v>1.8275862068965518</v>
      </c>
      <c r="AC418" s="15">
        <v>20602.97</v>
      </c>
      <c r="AD418" s="14">
        <v>58</v>
      </c>
      <c r="AE418" s="14">
        <v>106</v>
      </c>
      <c r="AF418" s="5">
        <v>0</v>
      </c>
      <c r="AG418" s="6">
        <v>29</v>
      </c>
      <c r="AH418" s="4">
        <v>0</v>
      </c>
      <c r="AI418" s="23">
        <v>29</v>
      </c>
      <c r="AJ418" s="4">
        <v>0</v>
      </c>
      <c r="AK418" s="4">
        <v>1000</v>
      </c>
      <c r="AL418" s="24">
        <v>1000</v>
      </c>
      <c r="AM418" s="7">
        <v>0.5</v>
      </c>
      <c r="AN418" s="7">
        <v>0</v>
      </c>
      <c r="AO418" s="8">
        <v>0</v>
      </c>
      <c r="AP418" s="9">
        <v>17.241379310344829</v>
      </c>
      <c r="AQ418" s="25">
        <v>17.741379310344829</v>
      </c>
      <c r="AR418" s="18">
        <v>0.27358490566037735</v>
      </c>
      <c r="AS418" s="7">
        <v>0</v>
      </c>
      <c r="AT418" s="8">
        <v>0</v>
      </c>
      <c r="AU418" s="9">
        <v>9.433962264150944</v>
      </c>
      <c r="AV418" s="10">
        <v>9.7075471698113205</v>
      </c>
      <c r="AW418" s="22">
        <f t="shared" si="6"/>
        <v>0</v>
      </c>
      <c r="AX418" s="5">
        <f>IF(OR(AND(Tabela1[[#This Row],[GRUPO | ITEM]]="PALHETAS",MID(Tabela1[[#This Row],[ITEM]],1,5)&lt;&gt;"YN-PC"),AND(Tabela1[[#This Row],[GRUPO | ITEM]]="PALHETAS",MID(Tabela1[[#This Row],[ITEM]],1,5)&lt;&gt;"YN-PF"))=TRUE,0,
IF(
ROUNDUP(
IF(
IF(D418="A",13-SUM(AM418:AP418),IF(D418="B",11-SUM(AM418:AP418),IF(D418="C",7-SUM(AM418:AP418))))
&lt;0,0,
IF(D418="A",13-SUM(AM418:AP418),IF(D418="B",11-SUM(AM418:AP418),IF(D418="C",7-SUM(AM418:AP418)))))
*AD418/C418,0)
*C418
=0,0,
ROUNDUP(
IF(
IF(D418="A",13-SUM(AM418:AP418),IF(D418="B",11-SUM(AM418:AP418),IF(D418="C",7-SUM(AM418:AP418))))
&lt;0,0,
IF(D418="A",13-SUM(AM418:AP418),IF(D418="B",11-SUM(AM418:AP418),IF(D418="C",7-SUM(AM418:AP418)))))
*AD418/C418,0)
*C418)
)</f>
        <v>0</v>
      </c>
      <c r="AY418" s="4">
        <f>IF(OR(AND(Tabela1[[#This Row],[GRUPO | ITEM]]="PALHETAS",MID(Tabela1[[#This Row],[ITEM]],1,5)&lt;&gt;"YN-PC"),AND(Tabela1[[#This Row],[GRUPO | ITEM]]="PALHETAS",MID(Tabela1[[#This Row],[ITEM]],1,5)&lt;&gt;"YN-PF"))=TRUE,0,
IF(
ROUNDUP(
IF(
IF(D418="A",13-SUM(AR418:AU418),IF(D418="B",11-SUM(AR418:AU418),IF(D418="C",7-SUM(AR418:AU418))))
&lt;0,0,
IF(D418="A",13-SUM(AR418:AU418),IF(D418="B",11-SUM(AR418:AU418),IF(D418="C",7-SUM(AR418:AU418)))))
*AE418/C418,0)
*C418
=0,0,
ROUNDUP(
IF(
IF(D418="A",13-SUM(AR418:AU418),IF(D418="B",11-SUM(AR418:AU418),IF(D418="C",7-SUM(AR418:AU418))))
&lt;0,0,
IF(D418="A",13-SUM(AR418:AU418),IF(D418="B",11-SUM(AR418:AU418),IF(D418="C",7-SUM(AR418:AU418)))))
*AE418/C418,0)
*C418)
)</f>
        <v>0</v>
      </c>
      <c r="AZ4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+IFERROR(BA418*C418,0),
IFERROR(AVERAGEIF(Tabela1[[#This Row],[COMPRA PADRÃO]:[COMPRA &gt;30%]],"&gt;"&amp;0,Tabela1[[#This Row],[COMPRA PADRÃO]:[COMPRA &gt;30%]]),
0))/Tabela1[[#This Row],[U/CX]],0)*Tabela1[[#This Row],[U/CX]]</f>
        <v>0</v>
      </c>
      <c r="BA418" s="19"/>
      <c r="BB418" s="19"/>
      <c r="BC418" s="5"/>
      <c r="BD418" s="41">
        <v>0.43773584905660379</v>
      </c>
      <c r="BE418" s="42">
        <v>65.660377358490564</v>
      </c>
      <c r="BF418" s="42">
        <v>28.890566037735852</v>
      </c>
      <c r="BG418" s="42">
        <v>1029</v>
      </c>
      <c r="BH418" s="43">
        <v>0</v>
      </c>
      <c r="BJ418" s="32"/>
      <c r="BK418" s="32"/>
    </row>
    <row r="419" spans="1:63" s="3" customFormat="1" x14ac:dyDescent="0.2">
      <c r="A419" s="4" t="s">
        <v>264</v>
      </c>
      <c r="B419" s="4" t="s">
        <v>1316</v>
      </c>
      <c r="C419" s="4">
        <v>10</v>
      </c>
      <c r="D419" s="4" t="s">
        <v>83</v>
      </c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>
        <v>17</v>
      </c>
      <c r="P419" s="4">
        <v>56</v>
      </c>
      <c r="Q419" s="13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0.46575342465753422</v>
      </c>
      <c r="AB419" s="17">
        <v>1.5342465753424657</v>
      </c>
      <c r="AC419" s="15">
        <v>12478.18</v>
      </c>
      <c r="AD419" s="14">
        <v>36.5</v>
      </c>
      <c r="AE419" s="14">
        <v>36.5</v>
      </c>
      <c r="AF419" s="5">
        <v>0</v>
      </c>
      <c r="AG419" s="6">
        <v>71</v>
      </c>
      <c r="AH419" s="4">
        <v>150</v>
      </c>
      <c r="AI419" s="23">
        <v>221</v>
      </c>
      <c r="AJ419" s="4">
        <v>200</v>
      </c>
      <c r="AK419" s="4">
        <v>1000</v>
      </c>
      <c r="AL419" s="24">
        <v>1200</v>
      </c>
      <c r="AM419" s="7">
        <v>1.9452054794520548</v>
      </c>
      <c r="AN419" s="7">
        <v>4.1095890410958908</v>
      </c>
      <c r="AO419" s="8">
        <v>5.4794520547945202</v>
      </c>
      <c r="AP419" s="9">
        <v>27.397260273972602</v>
      </c>
      <c r="AQ419" s="25">
        <v>38.93150684931507</v>
      </c>
      <c r="AR419" s="18">
        <v>1.9452054794520548</v>
      </c>
      <c r="AS419" s="7">
        <v>4.1095890410958908</v>
      </c>
      <c r="AT419" s="8">
        <v>5.4794520547945202</v>
      </c>
      <c r="AU419" s="9">
        <v>27.397260273972602</v>
      </c>
      <c r="AV419" s="10">
        <v>38.93150684931507</v>
      </c>
      <c r="AW419" s="22">
        <f t="shared" si="6"/>
        <v>0</v>
      </c>
      <c r="AX419" s="5">
        <f>IF(OR(AND(Tabela1[[#This Row],[GRUPO | ITEM]]="PALHETAS",MID(Tabela1[[#This Row],[ITEM]],1,5)&lt;&gt;"YN-PC"),AND(Tabela1[[#This Row],[GRUPO | ITEM]]="PALHETAS",MID(Tabela1[[#This Row],[ITEM]],1,5)&lt;&gt;"YN-PF"))=TRUE,0,
IF(
ROUNDUP(
IF(
IF(D419="A",13-SUM(AM419:AP419),IF(D419="B",11-SUM(AM419:AP419),IF(D419="C",7-SUM(AM419:AP419))))
&lt;0,0,
IF(D419="A",13-SUM(AM419:AP419),IF(D419="B",11-SUM(AM419:AP419),IF(D419="C",7-SUM(AM419:AP419)))))
*AD419/C419,0)
*C419
=0,0,
ROUNDUP(
IF(
IF(D419="A",13-SUM(AM419:AP419),IF(D419="B",11-SUM(AM419:AP419),IF(D419="C",7-SUM(AM419:AP419))))
&lt;0,0,
IF(D419="A",13-SUM(AM419:AP419),IF(D419="B",11-SUM(AM419:AP419),IF(D419="C",7-SUM(AM419:AP419)))))
*AD419/C419,0)
*C419)
)</f>
        <v>0</v>
      </c>
      <c r="AY419" s="4">
        <f>IF(OR(AND(Tabela1[[#This Row],[GRUPO | ITEM]]="PALHETAS",MID(Tabela1[[#This Row],[ITEM]],1,5)&lt;&gt;"YN-PC"),AND(Tabela1[[#This Row],[GRUPO | ITEM]]="PALHETAS",MID(Tabela1[[#This Row],[ITEM]],1,5)&lt;&gt;"YN-PF"))=TRUE,0,
IF(
ROUNDUP(
IF(
IF(D419="A",13-SUM(AR419:AU419),IF(D419="B",11-SUM(AR419:AU419),IF(D419="C",7-SUM(AR419:AU419))))
&lt;0,0,
IF(D419="A",13-SUM(AR419:AU419),IF(D419="B",11-SUM(AR419:AU419),IF(D419="C",7-SUM(AR419:AU419)))))
*AE419/C419,0)
*C419
=0,0,
ROUNDUP(
IF(
IF(D419="A",13-SUM(AR419:AU419),IF(D419="B",11-SUM(AR419:AU419),IF(D419="C",7-SUM(AR419:AU419))))
&lt;0,0,
IF(D419="A",13-SUM(AR419:AU419),IF(D419="B",11-SUM(AR419:AU419),IF(D419="C",7-SUM(AR419:AU419)))))
*AE419/C419,0)
*C419)
)</f>
        <v>0</v>
      </c>
      <c r="AZ4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+IFERROR(BA419*C419,0),
IFERROR(AVERAGEIF(Tabela1[[#This Row],[COMPRA PADRÃO]:[COMPRA &gt;30%]],"&gt;"&amp;0,Tabela1[[#This Row],[COMPRA PADRÃO]:[COMPRA &gt;30%]]),
0))/Tabela1[[#This Row],[U/CX]],0)*Tabela1[[#This Row],[U/CX]]</f>
        <v>0</v>
      </c>
      <c r="BA419" s="19"/>
      <c r="BB419" s="19"/>
      <c r="BC419" s="5"/>
      <c r="BD419" s="41">
        <v>0.27547169811320754</v>
      </c>
      <c r="BE419" s="42">
        <v>41.320754716981128</v>
      </c>
      <c r="BF419" s="42">
        <v>18.181132075471698</v>
      </c>
      <c r="BG419" s="42">
        <v>1421</v>
      </c>
      <c r="BH419" s="43">
        <v>0</v>
      </c>
      <c r="BJ419" s="32"/>
      <c r="BK419" s="32"/>
    </row>
    <row r="420" spans="1:63" s="3" customFormat="1" x14ac:dyDescent="0.2">
      <c r="A420" s="4" t="s">
        <v>264</v>
      </c>
      <c r="B420" s="4" t="s">
        <v>1317</v>
      </c>
      <c r="C420" s="4">
        <v>100</v>
      </c>
      <c r="D420" s="4" t="s">
        <v>83</v>
      </c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>
        <v>40</v>
      </c>
      <c r="P420" s="4">
        <v>364</v>
      </c>
      <c r="Q420" s="13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0.19801980198019803</v>
      </c>
      <c r="AB420" s="17">
        <v>1.801980198019802</v>
      </c>
      <c r="AC420" s="15">
        <v>6185.98</v>
      </c>
      <c r="AD420" s="14">
        <v>202</v>
      </c>
      <c r="AE420" s="14">
        <v>364</v>
      </c>
      <c r="AF420" s="5">
        <v>0</v>
      </c>
      <c r="AG420" s="6">
        <v>596</v>
      </c>
      <c r="AH420" s="4">
        <v>0</v>
      </c>
      <c r="AI420" s="23">
        <v>596</v>
      </c>
      <c r="AJ420" s="4">
        <v>0</v>
      </c>
      <c r="AK420" s="4">
        <v>5000</v>
      </c>
      <c r="AL420" s="24">
        <v>5000</v>
      </c>
      <c r="AM420" s="7">
        <v>2.9504950495049505</v>
      </c>
      <c r="AN420" s="7">
        <v>0</v>
      </c>
      <c r="AO420" s="8">
        <v>0</v>
      </c>
      <c r="AP420" s="9">
        <v>24.752475247524753</v>
      </c>
      <c r="AQ420" s="25">
        <v>27.702970297029704</v>
      </c>
      <c r="AR420" s="18">
        <v>1.6373626373626373</v>
      </c>
      <c r="AS420" s="7">
        <v>0</v>
      </c>
      <c r="AT420" s="8">
        <v>0</v>
      </c>
      <c r="AU420" s="9">
        <v>13.736263736263735</v>
      </c>
      <c r="AV420" s="10">
        <v>15.373626373626372</v>
      </c>
      <c r="AW420" s="22">
        <f t="shared" si="6"/>
        <v>0</v>
      </c>
      <c r="AX420" s="5">
        <f>IF(OR(AND(Tabela1[[#This Row],[GRUPO | ITEM]]="PALHETAS",MID(Tabela1[[#This Row],[ITEM]],1,5)&lt;&gt;"YN-PC"),AND(Tabela1[[#This Row],[GRUPO | ITEM]]="PALHETAS",MID(Tabela1[[#This Row],[ITEM]],1,5)&lt;&gt;"YN-PF"))=TRUE,0,
IF(
ROUNDUP(
IF(
IF(D420="A",13-SUM(AM420:AP420),IF(D420="B",11-SUM(AM420:AP420),IF(D420="C",7-SUM(AM420:AP420))))
&lt;0,0,
IF(D420="A",13-SUM(AM420:AP420),IF(D420="B",11-SUM(AM420:AP420),IF(D420="C",7-SUM(AM420:AP420)))))
*AD420/C420,0)
*C420
=0,0,
ROUNDUP(
IF(
IF(D420="A",13-SUM(AM420:AP420),IF(D420="B",11-SUM(AM420:AP420),IF(D420="C",7-SUM(AM420:AP420))))
&lt;0,0,
IF(D420="A",13-SUM(AM420:AP420),IF(D420="B",11-SUM(AM420:AP420),IF(D420="C",7-SUM(AM420:AP420)))))
*AD420/C420,0)
*C420)
)</f>
        <v>0</v>
      </c>
      <c r="AY420" s="4">
        <f>IF(OR(AND(Tabela1[[#This Row],[GRUPO | ITEM]]="PALHETAS",MID(Tabela1[[#This Row],[ITEM]],1,5)&lt;&gt;"YN-PC"),AND(Tabela1[[#This Row],[GRUPO | ITEM]]="PALHETAS",MID(Tabela1[[#This Row],[ITEM]],1,5)&lt;&gt;"YN-PF"))=TRUE,0,
IF(
ROUNDUP(
IF(
IF(D420="A",13-SUM(AR420:AU420),IF(D420="B",11-SUM(AR420:AU420),IF(D420="C",7-SUM(AR420:AU420))))
&lt;0,0,
IF(D420="A",13-SUM(AR420:AU420),IF(D420="B",11-SUM(AR420:AU420),IF(D420="C",7-SUM(AR420:AU420)))))
*AE420/C420,0)
*C420
=0,0,
ROUNDUP(
IF(
IF(D420="A",13-SUM(AR420:AU420),IF(D420="B",11-SUM(AR420:AU420),IF(D420="C",7-SUM(AR420:AU420))))
&lt;0,0,
IF(D420="A",13-SUM(AR420:AU420),IF(D420="B",11-SUM(AR420:AU420),IF(D420="C",7-SUM(AR420:AU420)))))
*AE420/C420,0)
*C420)
)</f>
        <v>0</v>
      </c>
      <c r="AZ4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+IFERROR(BA420*C420,0),
IFERROR(AVERAGEIF(Tabela1[[#This Row],[COMPRA PADRÃO]:[COMPRA &gt;30%]],"&gt;"&amp;0,Tabela1[[#This Row],[COMPRA PADRÃO]:[COMPRA &gt;30%]]),
0))/Tabela1[[#This Row],[U/CX]],0)*Tabela1[[#This Row],[U/CX]]</f>
        <v>0</v>
      </c>
      <c r="BA420" s="19"/>
      <c r="BB420" s="19"/>
      <c r="BC420" s="5"/>
      <c r="BD420" s="41">
        <v>1.5245283018867926</v>
      </c>
      <c r="BE420" s="42">
        <v>228.67924528301887</v>
      </c>
      <c r="BF420" s="42">
        <v>100.6188679245283</v>
      </c>
      <c r="BG420" s="42">
        <v>5596</v>
      </c>
      <c r="BH420" s="43">
        <v>0</v>
      </c>
      <c r="BJ420" s="32"/>
      <c r="BK420" s="32"/>
    </row>
    <row r="421" spans="1:63" s="3" customFormat="1" x14ac:dyDescent="0.2">
      <c r="A421" s="4" t="s">
        <v>264</v>
      </c>
      <c r="B421" s="4" t="s">
        <v>1318</v>
      </c>
      <c r="C421" s="4">
        <v>100</v>
      </c>
      <c r="D421" s="4" t="s">
        <v>83</v>
      </c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>
        <v>20</v>
      </c>
      <c r="P421" s="4">
        <v>214</v>
      </c>
      <c r="Q421" s="13">
        <v>0</v>
      </c>
      <c r="R421" s="16">
        <v>0</v>
      </c>
      <c r="S421" s="16">
        <v>0</v>
      </c>
      <c r="T421" s="16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0</v>
      </c>
      <c r="Z421" s="16">
        <v>0</v>
      </c>
      <c r="AA421" s="16">
        <v>0.17094017094017094</v>
      </c>
      <c r="AB421" s="17">
        <v>1.829059829059829</v>
      </c>
      <c r="AC421" s="15">
        <v>3587.68</v>
      </c>
      <c r="AD421" s="14">
        <v>117</v>
      </c>
      <c r="AE421" s="14">
        <v>214</v>
      </c>
      <c r="AF421" s="5">
        <v>0</v>
      </c>
      <c r="AG421" s="6">
        <v>266</v>
      </c>
      <c r="AH421" s="4">
        <v>0</v>
      </c>
      <c r="AI421" s="23">
        <v>266</v>
      </c>
      <c r="AJ421" s="4">
        <v>0</v>
      </c>
      <c r="AK421" s="4">
        <v>5000</v>
      </c>
      <c r="AL421" s="24">
        <v>5000</v>
      </c>
      <c r="AM421" s="7">
        <v>2.2735042735042734</v>
      </c>
      <c r="AN421" s="7">
        <v>0</v>
      </c>
      <c r="AO421" s="8">
        <v>0</v>
      </c>
      <c r="AP421" s="9">
        <v>42.735042735042732</v>
      </c>
      <c r="AQ421" s="25">
        <v>45.008547008547005</v>
      </c>
      <c r="AR421" s="18">
        <v>1.2429906542056075</v>
      </c>
      <c r="AS421" s="7">
        <v>0</v>
      </c>
      <c r="AT421" s="8">
        <v>0</v>
      </c>
      <c r="AU421" s="9">
        <v>23.364485981308412</v>
      </c>
      <c r="AV421" s="10">
        <v>24.607476635514018</v>
      </c>
      <c r="AW421" s="22">
        <f t="shared" si="6"/>
        <v>0</v>
      </c>
      <c r="AX421" s="5">
        <f>IF(OR(AND(Tabela1[[#This Row],[GRUPO | ITEM]]="PALHETAS",MID(Tabela1[[#This Row],[ITEM]],1,5)&lt;&gt;"YN-PC"),AND(Tabela1[[#This Row],[GRUPO | ITEM]]="PALHETAS",MID(Tabela1[[#This Row],[ITEM]],1,5)&lt;&gt;"YN-PF"))=TRUE,0,
IF(
ROUNDUP(
IF(
IF(D421="A",13-SUM(AM421:AP421),IF(D421="B",11-SUM(AM421:AP421),IF(D421="C",7-SUM(AM421:AP421))))
&lt;0,0,
IF(D421="A",13-SUM(AM421:AP421),IF(D421="B",11-SUM(AM421:AP421),IF(D421="C",7-SUM(AM421:AP421)))))
*AD421/C421,0)
*C421
=0,0,
ROUNDUP(
IF(
IF(D421="A",13-SUM(AM421:AP421),IF(D421="B",11-SUM(AM421:AP421),IF(D421="C",7-SUM(AM421:AP421))))
&lt;0,0,
IF(D421="A",13-SUM(AM421:AP421),IF(D421="B",11-SUM(AM421:AP421),IF(D421="C",7-SUM(AM421:AP421)))))
*AD421/C421,0)
*C421)
)</f>
        <v>0</v>
      </c>
      <c r="AY421" s="4">
        <f>IF(OR(AND(Tabela1[[#This Row],[GRUPO | ITEM]]="PALHETAS",MID(Tabela1[[#This Row],[ITEM]],1,5)&lt;&gt;"YN-PC"),AND(Tabela1[[#This Row],[GRUPO | ITEM]]="PALHETAS",MID(Tabela1[[#This Row],[ITEM]],1,5)&lt;&gt;"YN-PF"))=TRUE,0,
IF(
ROUNDUP(
IF(
IF(D421="A",13-SUM(AR421:AU421),IF(D421="B",11-SUM(AR421:AU421),IF(D421="C",7-SUM(AR421:AU421))))
&lt;0,0,
IF(D421="A",13-SUM(AR421:AU421),IF(D421="B",11-SUM(AR421:AU421),IF(D421="C",7-SUM(AR421:AU421)))))
*AE421/C421,0)
*C421
=0,0,
ROUNDUP(
IF(
IF(D421="A",13-SUM(AR421:AU421),IF(D421="B",11-SUM(AR421:AU421),IF(D421="C",7-SUM(AR421:AU421))))
&lt;0,0,
IF(D421="A",13-SUM(AR421:AU421),IF(D421="B",11-SUM(AR421:AU421),IF(D421="C",7-SUM(AR421:AU421)))))
*AE421/C421,0)
*C421)
)</f>
        <v>0</v>
      </c>
      <c r="AZ4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+IFERROR(BA421*C421,0),
IFERROR(AVERAGEIF(Tabela1[[#This Row],[COMPRA PADRÃO]:[COMPRA &gt;30%]],"&gt;"&amp;0,Tabela1[[#This Row],[COMPRA PADRÃO]:[COMPRA &gt;30%]]),
0))/Tabela1[[#This Row],[U/CX]],0)*Tabela1[[#This Row],[U/CX]]</f>
        <v>0</v>
      </c>
      <c r="BA421" s="19"/>
      <c r="BB421" s="19"/>
      <c r="BC421" s="5"/>
      <c r="BD421" s="41">
        <v>0.88301886792452833</v>
      </c>
      <c r="BE421" s="42">
        <v>132.45283018867926</v>
      </c>
      <c r="BF421" s="42">
        <v>58.279245283018867</v>
      </c>
      <c r="BG421" s="42">
        <v>5266</v>
      </c>
      <c r="BH421" s="43">
        <v>0</v>
      </c>
      <c r="BJ421" s="32"/>
      <c r="BK421" s="32"/>
    </row>
    <row r="422" spans="1:63" s="3" customFormat="1" x14ac:dyDescent="0.2">
      <c r="A422" s="4" t="s">
        <v>264</v>
      </c>
      <c r="B422" s="4" t="s">
        <v>1319</v>
      </c>
      <c r="C422" s="4">
        <v>125</v>
      </c>
      <c r="D422" s="4" t="s">
        <v>83</v>
      </c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>
        <v>20</v>
      </c>
      <c r="P422" s="4">
        <v>184</v>
      </c>
      <c r="Q422" s="13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0.19607843137254902</v>
      </c>
      <c r="AB422" s="17">
        <v>1.803921568627451</v>
      </c>
      <c r="AC422" s="15">
        <v>3092.2</v>
      </c>
      <c r="AD422" s="14">
        <v>102</v>
      </c>
      <c r="AE422" s="14">
        <v>184</v>
      </c>
      <c r="AF422" s="5">
        <v>0</v>
      </c>
      <c r="AG422" s="6">
        <v>46</v>
      </c>
      <c r="AH422" s="4">
        <v>0</v>
      </c>
      <c r="AI422" s="23">
        <v>46</v>
      </c>
      <c r="AJ422" s="4">
        <v>0</v>
      </c>
      <c r="AK422" s="4">
        <v>5000</v>
      </c>
      <c r="AL422" s="24">
        <v>5000</v>
      </c>
      <c r="AM422" s="7">
        <v>0.45098039215686275</v>
      </c>
      <c r="AN422" s="7">
        <v>0</v>
      </c>
      <c r="AO422" s="8">
        <v>0</v>
      </c>
      <c r="AP422" s="9">
        <v>49.019607843137258</v>
      </c>
      <c r="AQ422" s="25">
        <v>49.470588235294123</v>
      </c>
      <c r="AR422" s="18">
        <v>0.25</v>
      </c>
      <c r="AS422" s="7">
        <v>0</v>
      </c>
      <c r="AT422" s="8">
        <v>0</v>
      </c>
      <c r="AU422" s="9">
        <v>27.173913043478262</v>
      </c>
      <c r="AV422" s="10">
        <v>27.423913043478262</v>
      </c>
      <c r="AW422" s="22">
        <f t="shared" si="6"/>
        <v>0</v>
      </c>
      <c r="AX422" s="5">
        <f>IF(OR(AND(Tabela1[[#This Row],[GRUPO | ITEM]]="PALHETAS",MID(Tabela1[[#This Row],[ITEM]],1,5)&lt;&gt;"YN-PC"),AND(Tabela1[[#This Row],[GRUPO | ITEM]]="PALHETAS",MID(Tabela1[[#This Row],[ITEM]],1,5)&lt;&gt;"YN-PF"))=TRUE,0,
IF(
ROUNDUP(
IF(
IF(D422="A",13-SUM(AM422:AP422),IF(D422="B",11-SUM(AM422:AP422),IF(D422="C",7-SUM(AM422:AP422))))
&lt;0,0,
IF(D422="A",13-SUM(AM422:AP422),IF(D422="B",11-SUM(AM422:AP422),IF(D422="C",7-SUM(AM422:AP422)))))
*AD422/C422,0)
*C422
=0,0,
ROUNDUP(
IF(
IF(D422="A",13-SUM(AM422:AP422),IF(D422="B",11-SUM(AM422:AP422),IF(D422="C",7-SUM(AM422:AP422))))
&lt;0,0,
IF(D422="A",13-SUM(AM422:AP422),IF(D422="B",11-SUM(AM422:AP422),IF(D422="C",7-SUM(AM422:AP422)))))
*AD422/C422,0)
*C422)
)</f>
        <v>0</v>
      </c>
      <c r="AY422" s="4">
        <f>IF(OR(AND(Tabela1[[#This Row],[GRUPO | ITEM]]="PALHETAS",MID(Tabela1[[#This Row],[ITEM]],1,5)&lt;&gt;"YN-PC"),AND(Tabela1[[#This Row],[GRUPO | ITEM]]="PALHETAS",MID(Tabela1[[#This Row],[ITEM]],1,5)&lt;&gt;"YN-PF"))=TRUE,0,
IF(
ROUNDUP(
IF(
IF(D422="A",13-SUM(AR422:AU422),IF(D422="B",11-SUM(AR422:AU422),IF(D422="C",7-SUM(AR422:AU422))))
&lt;0,0,
IF(D422="A",13-SUM(AR422:AU422),IF(D422="B",11-SUM(AR422:AU422),IF(D422="C",7-SUM(AR422:AU422)))))
*AE422/C422,0)
*C422
=0,0,
ROUNDUP(
IF(
IF(D422="A",13-SUM(AR422:AU422),IF(D422="B",11-SUM(AR422:AU422),IF(D422="C",7-SUM(AR422:AU422))))
&lt;0,0,
IF(D422="A",13-SUM(AR422:AU422),IF(D422="B",11-SUM(AR422:AU422),IF(D422="C",7-SUM(AR422:AU422)))))
*AE422/C422,0)
*C422)
)</f>
        <v>0</v>
      </c>
      <c r="AZ4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+IFERROR(BA422*C422,0),
IFERROR(AVERAGEIF(Tabela1[[#This Row],[COMPRA PADRÃO]:[COMPRA &gt;30%]],"&gt;"&amp;0,Tabela1[[#This Row],[COMPRA PADRÃO]:[COMPRA &gt;30%]]),
0))/Tabela1[[#This Row],[U/CX]],0)*Tabela1[[#This Row],[U/CX]]</f>
        <v>0</v>
      </c>
      <c r="BA422" s="19"/>
      <c r="BB422" s="19"/>
      <c r="BC422" s="5"/>
      <c r="BD422" s="41">
        <v>0.76981132075471703</v>
      </c>
      <c r="BE422" s="42">
        <v>115.47169811320755</v>
      </c>
      <c r="BF422" s="42">
        <v>50.807547169811322</v>
      </c>
      <c r="BG422" s="42">
        <v>5046</v>
      </c>
      <c r="BH422" s="43">
        <v>0</v>
      </c>
      <c r="BJ422" s="32"/>
      <c r="BK422" s="32"/>
    </row>
    <row r="423" spans="1:63" s="3" customFormat="1" x14ac:dyDescent="0.2">
      <c r="A423" s="4" t="s">
        <v>264</v>
      </c>
      <c r="B423" s="4" t="s">
        <v>1320</v>
      </c>
      <c r="C423" s="4">
        <v>100</v>
      </c>
      <c r="D423" s="4" t="s">
        <v>83</v>
      </c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>
        <v>50</v>
      </c>
      <c r="P423" s="4">
        <v>474</v>
      </c>
      <c r="Q423" s="13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0.19083969465648856</v>
      </c>
      <c r="AB423" s="17">
        <v>1.8091603053435115</v>
      </c>
      <c r="AC423" s="15">
        <v>8860.92</v>
      </c>
      <c r="AD423" s="14">
        <v>262</v>
      </c>
      <c r="AE423" s="14">
        <v>474</v>
      </c>
      <c r="AF423" s="5">
        <v>0</v>
      </c>
      <c r="AG423" s="6">
        <v>476</v>
      </c>
      <c r="AH423" s="4">
        <v>0</v>
      </c>
      <c r="AI423" s="23">
        <v>476</v>
      </c>
      <c r="AJ423" s="4">
        <v>0</v>
      </c>
      <c r="AK423" s="4">
        <v>5000</v>
      </c>
      <c r="AL423" s="24">
        <v>5000</v>
      </c>
      <c r="AM423" s="7">
        <v>1.8167938931297709</v>
      </c>
      <c r="AN423" s="7">
        <v>0</v>
      </c>
      <c r="AO423" s="8">
        <v>0</v>
      </c>
      <c r="AP423" s="9">
        <v>19.083969465648856</v>
      </c>
      <c r="AQ423" s="25">
        <v>20.900763358778626</v>
      </c>
      <c r="AR423" s="18">
        <v>1.0042194092827004</v>
      </c>
      <c r="AS423" s="7">
        <v>0</v>
      </c>
      <c r="AT423" s="8">
        <v>0</v>
      </c>
      <c r="AU423" s="9">
        <v>10.548523206751055</v>
      </c>
      <c r="AV423" s="10">
        <v>11.552742616033756</v>
      </c>
      <c r="AW423" s="22">
        <f t="shared" si="6"/>
        <v>0</v>
      </c>
      <c r="AX423" s="5">
        <f>IF(OR(AND(Tabela1[[#This Row],[GRUPO | ITEM]]="PALHETAS",MID(Tabela1[[#This Row],[ITEM]],1,5)&lt;&gt;"YN-PC"),AND(Tabela1[[#This Row],[GRUPO | ITEM]]="PALHETAS",MID(Tabela1[[#This Row],[ITEM]],1,5)&lt;&gt;"YN-PF"))=TRUE,0,
IF(
ROUNDUP(
IF(
IF(D423="A",13-SUM(AM423:AP423),IF(D423="B",11-SUM(AM423:AP423),IF(D423="C",7-SUM(AM423:AP423))))
&lt;0,0,
IF(D423="A",13-SUM(AM423:AP423),IF(D423="B",11-SUM(AM423:AP423),IF(D423="C",7-SUM(AM423:AP423)))))
*AD423/C423,0)
*C423
=0,0,
ROUNDUP(
IF(
IF(D423="A",13-SUM(AM423:AP423),IF(D423="B",11-SUM(AM423:AP423),IF(D423="C",7-SUM(AM423:AP423))))
&lt;0,0,
IF(D423="A",13-SUM(AM423:AP423),IF(D423="B",11-SUM(AM423:AP423),IF(D423="C",7-SUM(AM423:AP423)))))
*AD423/C423,0)
*C423)
)</f>
        <v>0</v>
      </c>
      <c r="AY423" s="4">
        <f>IF(OR(AND(Tabela1[[#This Row],[GRUPO | ITEM]]="PALHETAS",MID(Tabela1[[#This Row],[ITEM]],1,5)&lt;&gt;"YN-PC"),AND(Tabela1[[#This Row],[GRUPO | ITEM]]="PALHETAS",MID(Tabela1[[#This Row],[ITEM]],1,5)&lt;&gt;"YN-PF"))=TRUE,0,
IF(
ROUNDUP(
IF(
IF(D423="A",13-SUM(AR423:AU423),IF(D423="B",11-SUM(AR423:AU423),IF(D423="C",7-SUM(AR423:AU423))))
&lt;0,0,
IF(D423="A",13-SUM(AR423:AU423),IF(D423="B",11-SUM(AR423:AU423),IF(D423="C",7-SUM(AR423:AU423)))))
*AE423/C423,0)
*C423
=0,0,
ROUNDUP(
IF(
IF(D423="A",13-SUM(AR423:AU423),IF(D423="B",11-SUM(AR423:AU423),IF(D423="C",7-SUM(AR423:AU423))))
&lt;0,0,
IF(D423="A",13-SUM(AR423:AU423),IF(D423="B",11-SUM(AR423:AU423),IF(D423="C",7-SUM(AR423:AU423)))))
*AE423/C423,0)
*C423)
)</f>
        <v>0</v>
      </c>
      <c r="AZ4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+IFERROR(BA423*C423,0),
IFERROR(AVERAGEIF(Tabela1[[#This Row],[COMPRA PADRÃO]:[COMPRA &gt;30%]],"&gt;"&amp;0,Tabela1[[#This Row],[COMPRA PADRÃO]:[COMPRA &gt;30%]]),
0))/Tabela1[[#This Row],[U/CX]],0)*Tabela1[[#This Row],[U/CX]]</f>
        <v>0</v>
      </c>
      <c r="BA423" s="19"/>
      <c r="BB423" s="19"/>
      <c r="BC423" s="5"/>
      <c r="BD423" s="41">
        <v>1.9773584905660377</v>
      </c>
      <c r="BE423" s="42">
        <v>296.60377358490564</v>
      </c>
      <c r="BF423" s="42">
        <v>130.50566037735848</v>
      </c>
      <c r="BG423" s="42">
        <v>5476</v>
      </c>
      <c r="BH423" s="43">
        <v>0</v>
      </c>
      <c r="BJ423" s="32"/>
      <c r="BK423" s="32"/>
    </row>
    <row r="424" spans="1:63" s="3" customFormat="1" x14ac:dyDescent="0.2">
      <c r="A424" s="4" t="s">
        <v>264</v>
      </c>
      <c r="B424" s="4" t="s">
        <v>1321</v>
      </c>
      <c r="C424" s="4">
        <v>100</v>
      </c>
      <c r="D424" s="4" t="s">
        <v>83</v>
      </c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>
        <v>20</v>
      </c>
      <c r="P424" s="4">
        <v>304</v>
      </c>
      <c r="Q424" s="13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0.12345679012345678</v>
      </c>
      <c r="AB424" s="17">
        <v>1.8765432098765431</v>
      </c>
      <c r="AC424" s="15">
        <v>5483.72</v>
      </c>
      <c r="AD424" s="14">
        <v>162</v>
      </c>
      <c r="AE424" s="14">
        <v>304</v>
      </c>
      <c r="AF424" s="5">
        <v>0</v>
      </c>
      <c r="AG424" s="6">
        <v>176</v>
      </c>
      <c r="AH424" s="4">
        <v>0</v>
      </c>
      <c r="AI424" s="23">
        <v>176</v>
      </c>
      <c r="AJ424" s="4">
        <v>0</v>
      </c>
      <c r="AK424" s="4">
        <v>5000</v>
      </c>
      <c r="AL424" s="24">
        <v>5000</v>
      </c>
      <c r="AM424" s="7">
        <v>1.0864197530864197</v>
      </c>
      <c r="AN424" s="7">
        <v>0</v>
      </c>
      <c r="AO424" s="8">
        <v>0</v>
      </c>
      <c r="AP424" s="9">
        <v>30.864197530864196</v>
      </c>
      <c r="AQ424" s="25">
        <v>31.950617283950617</v>
      </c>
      <c r="AR424" s="18">
        <v>0.57894736842105265</v>
      </c>
      <c r="AS424" s="7">
        <v>0</v>
      </c>
      <c r="AT424" s="8">
        <v>0</v>
      </c>
      <c r="AU424" s="9">
        <v>16.44736842105263</v>
      </c>
      <c r="AV424" s="10">
        <v>17.026315789473681</v>
      </c>
      <c r="AW424" s="22">
        <f t="shared" si="6"/>
        <v>0</v>
      </c>
      <c r="AX424" s="5">
        <f>IF(OR(AND(Tabela1[[#This Row],[GRUPO | ITEM]]="PALHETAS",MID(Tabela1[[#This Row],[ITEM]],1,5)&lt;&gt;"YN-PC"),AND(Tabela1[[#This Row],[GRUPO | ITEM]]="PALHETAS",MID(Tabela1[[#This Row],[ITEM]],1,5)&lt;&gt;"YN-PF"))=TRUE,0,
IF(
ROUNDUP(
IF(
IF(D424="A",13-SUM(AM424:AP424),IF(D424="B",11-SUM(AM424:AP424),IF(D424="C",7-SUM(AM424:AP424))))
&lt;0,0,
IF(D424="A",13-SUM(AM424:AP424),IF(D424="B",11-SUM(AM424:AP424),IF(D424="C",7-SUM(AM424:AP424)))))
*AD424/C424,0)
*C424
=0,0,
ROUNDUP(
IF(
IF(D424="A",13-SUM(AM424:AP424),IF(D424="B",11-SUM(AM424:AP424),IF(D424="C",7-SUM(AM424:AP424))))
&lt;0,0,
IF(D424="A",13-SUM(AM424:AP424),IF(D424="B",11-SUM(AM424:AP424),IF(D424="C",7-SUM(AM424:AP424)))))
*AD424/C424,0)
*C424)
)</f>
        <v>0</v>
      </c>
      <c r="AY424" s="4">
        <f>IF(OR(AND(Tabela1[[#This Row],[GRUPO | ITEM]]="PALHETAS",MID(Tabela1[[#This Row],[ITEM]],1,5)&lt;&gt;"YN-PC"),AND(Tabela1[[#This Row],[GRUPO | ITEM]]="PALHETAS",MID(Tabela1[[#This Row],[ITEM]],1,5)&lt;&gt;"YN-PF"))=TRUE,0,
IF(
ROUNDUP(
IF(
IF(D424="A",13-SUM(AR424:AU424),IF(D424="B",11-SUM(AR424:AU424),IF(D424="C",7-SUM(AR424:AU424))))
&lt;0,0,
IF(D424="A",13-SUM(AR424:AU424),IF(D424="B",11-SUM(AR424:AU424),IF(D424="C",7-SUM(AR424:AU424)))))
*AE424/C424,0)
*C424
=0,0,
ROUNDUP(
IF(
IF(D424="A",13-SUM(AR424:AU424),IF(D424="B",11-SUM(AR424:AU424),IF(D424="C",7-SUM(AR424:AU424))))
&lt;0,0,
IF(D424="A",13-SUM(AR424:AU424),IF(D424="B",11-SUM(AR424:AU424),IF(D424="C",7-SUM(AR424:AU424)))))
*AE424/C424,0)
*C424)
)</f>
        <v>0</v>
      </c>
      <c r="AZ4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+IFERROR(BA424*C424,0),
IFERROR(AVERAGEIF(Tabela1[[#This Row],[COMPRA PADRÃO]:[COMPRA &gt;30%]],"&gt;"&amp;0,Tabela1[[#This Row],[COMPRA PADRÃO]:[COMPRA &gt;30%]]),
0))/Tabela1[[#This Row],[U/CX]],0)*Tabela1[[#This Row],[U/CX]]</f>
        <v>0</v>
      </c>
      <c r="BA424" s="19"/>
      <c r="BB424" s="19"/>
      <c r="BC424" s="5"/>
      <c r="BD424" s="41">
        <v>1.2226415094339622</v>
      </c>
      <c r="BE424" s="42">
        <v>183.39622641509433</v>
      </c>
      <c r="BF424" s="42">
        <v>80.694339622641508</v>
      </c>
      <c r="BG424" s="42">
        <v>5176</v>
      </c>
      <c r="BH424" s="43">
        <v>0</v>
      </c>
      <c r="BJ424" s="32"/>
      <c r="BK424" s="32"/>
    </row>
    <row r="425" spans="1:63" s="3" customFormat="1" x14ac:dyDescent="0.2">
      <c r="A425" s="4" t="s">
        <v>264</v>
      </c>
      <c r="B425" s="4" t="s">
        <v>1322</v>
      </c>
      <c r="C425" s="4">
        <v>125</v>
      </c>
      <c r="D425" s="4" t="s">
        <v>83</v>
      </c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>
        <v>20</v>
      </c>
      <c r="P425" s="4">
        <v>228</v>
      </c>
      <c r="Q425" s="13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0.16129032258064516</v>
      </c>
      <c r="AB425" s="17">
        <v>1.8387096774193548</v>
      </c>
      <c r="AC425" s="15">
        <v>4170.47</v>
      </c>
      <c r="AD425" s="14">
        <v>124</v>
      </c>
      <c r="AE425" s="14">
        <v>228</v>
      </c>
      <c r="AF425" s="5">
        <v>0</v>
      </c>
      <c r="AG425" s="6">
        <v>0</v>
      </c>
      <c r="AH425" s="4">
        <v>0</v>
      </c>
      <c r="AI425" s="23">
        <v>0</v>
      </c>
      <c r="AJ425" s="4">
        <v>0</v>
      </c>
      <c r="AK425" s="4">
        <v>5000</v>
      </c>
      <c r="AL425" s="24">
        <v>5000</v>
      </c>
      <c r="AM425" s="7">
        <v>0</v>
      </c>
      <c r="AN425" s="7">
        <v>0</v>
      </c>
      <c r="AO425" s="8">
        <v>0</v>
      </c>
      <c r="AP425" s="9">
        <v>40.322580645161288</v>
      </c>
      <c r="AQ425" s="25">
        <v>40.322580645161288</v>
      </c>
      <c r="AR425" s="18">
        <v>0</v>
      </c>
      <c r="AS425" s="7">
        <v>0</v>
      </c>
      <c r="AT425" s="8">
        <v>0</v>
      </c>
      <c r="AU425" s="9">
        <v>21.92982456140351</v>
      </c>
      <c r="AV425" s="10">
        <v>21.92982456140351</v>
      </c>
      <c r="AW425" s="22">
        <f t="shared" si="6"/>
        <v>0</v>
      </c>
      <c r="AX425" s="5">
        <f>IF(OR(AND(Tabela1[[#This Row],[GRUPO | ITEM]]="PALHETAS",MID(Tabela1[[#This Row],[ITEM]],1,5)&lt;&gt;"YN-PC"),AND(Tabela1[[#This Row],[GRUPO | ITEM]]="PALHETAS",MID(Tabela1[[#This Row],[ITEM]],1,5)&lt;&gt;"YN-PF"))=TRUE,0,
IF(
ROUNDUP(
IF(
IF(D425="A",13-SUM(AM425:AP425),IF(D425="B",11-SUM(AM425:AP425),IF(D425="C",7-SUM(AM425:AP425))))
&lt;0,0,
IF(D425="A",13-SUM(AM425:AP425),IF(D425="B",11-SUM(AM425:AP425),IF(D425="C",7-SUM(AM425:AP425)))))
*AD425/C425,0)
*C425
=0,0,
ROUNDUP(
IF(
IF(D425="A",13-SUM(AM425:AP425),IF(D425="B",11-SUM(AM425:AP425),IF(D425="C",7-SUM(AM425:AP425))))
&lt;0,0,
IF(D425="A",13-SUM(AM425:AP425),IF(D425="B",11-SUM(AM425:AP425),IF(D425="C",7-SUM(AM425:AP425)))))
*AD425/C425,0)
*C425)
)</f>
        <v>0</v>
      </c>
      <c r="AY425" s="4">
        <f>IF(OR(AND(Tabela1[[#This Row],[GRUPO | ITEM]]="PALHETAS",MID(Tabela1[[#This Row],[ITEM]],1,5)&lt;&gt;"YN-PC"),AND(Tabela1[[#This Row],[GRUPO | ITEM]]="PALHETAS",MID(Tabela1[[#This Row],[ITEM]],1,5)&lt;&gt;"YN-PF"))=TRUE,0,
IF(
ROUNDUP(
IF(
IF(D425="A",13-SUM(AR425:AU425),IF(D425="B",11-SUM(AR425:AU425),IF(D425="C",7-SUM(AR425:AU425))))
&lt;0,0,
IF(D425="A",13-SUM(AR425:AU425),IF(D425="B",11-SUM(AR425:AU425),IF(D425="C",7-SUM(AR425:AU425)))))
*AE425/C425,0)
*C425
=0,0,
ROUNDUP(
IF(
IF(D425="A",13-SUM(AR425:AU425),IF(D425="B",11-SUM(AR425:AU425),IF(D425="C",7-SUM(AR425:AU425))))
&lt;0,0,
IF(D425="A",13-SUM(AR425:AU425),IF(D425="B",11-SUM(AR425:AU425),IF(D425="C",7-SUM(AR425:AU425)))))
*AE425/C425,0)
*C425)
)</f>
        <v>0</v>
      </c>
      <c r="AZ4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+IFERROR(BA425*C425,0),
IFERROR(AVERAGEIF(Tabela1[[#This Row],[COMPRA PADRÃO]:[COMPRA &gt;30%]],"&gt;"&amp;0,Tabela1[[#This Row],[COMPRA PADRÃO]:[COMPRA &gt;30%]]),
0))/Tabela1[[#This Row],[U/CX]],0)*Tabela1[[#This Row],[U/CX]]</f>
        <v>0</v>
      </c>
      <c r="BA425" s="33"/>
      <c r="BB425" s="33"/>
      <c r="BC425" s="44"/>
      <c r="BD425" s="41">
        <v>0.9358490566037736</v>
      </c>
      <c r="BE425" s="42">
        <v>140.37735849056605</v>
      </c>
      <c r="BF425" s="42">
        <v>61.766037735849061</v>
      </c>
      <c r="BG425" s="42">
        <v>5000</v>
      </c>
      <c r="BH425" s="43">
        <v>0</v>
      </c>
      <c r="BJ425" s="32"/>
      <c r="BK425" s="32"/>
    </row>
    <row r="426" spans="1:63" s="3" customFormat="1" x14ac:dyDescent="0.2">
      <c r="A426" s="4" t="s">
        <v>264</v>
      </c>
      <c r="B426" s="4" t="s">
        <v>1323</v>
      </c>
      <c r="C426" s="4">
        <v>50</v>
      </c>
      <c r="D426" s="4" t="s">
        <v>83</v>
      </c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>
        <v>30</v>
      </c>
      <c r="P426" s="4">
        <v>14</v>
      </c>
      <c r="Q426" s="13">
        <v>0</v>
      </c>
      <c r="R426" s="16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1.3636363636363635</v>
      </c>
      <c r="AB426" s="17">
        <v>0.63636363636363635</v>
      </c>
      <c r="AC426" s="15">
        <v>1773.16</v>
      </c>
      <c r="AD426" s="14">
        <v>22</v>
      </c>
      <c r="AE426" s="14">
        <v>22</v>
      </c>
      <c r="AF426" s="5">
        <v>0</v>
      </c>
      <c r="AG426" s="6">
        <v>179</v>
      </c>
      <c r="AH426" s="4">
        <v>0</v>
      </c>
      <c r="AI426" s="23">
        <v>179</v>
      </c>
      <c r="AJ426" s="4">
        <v>250</v>
      </c>
      <c r="AK426" s="4">
        <v>1250</v>
      </c>
      <c r="AL426" s="24">
        <v>1500</v>
      </c>
      <c r="AM426" s="7">
        <v>8.1363636363636367</v>
      </c>
      <c r="AN426" s="7">
        <v>0</v>
      </c>
      <c r="AO426" s="8">
        <v>11.363636363636363</v>
      </c>
      <c r="AP426" s="9">
        <v>56.81818181818182</v>
      </c>
      <c r="AQ426" s="25">
        <v>76.318181818181813</v>
      </c>
      <c r="AR426" s="18">
        <v>8.1363636363636367</v>
      </c>
      <c r="AS426" s="7">
        <v>0</v>
      </c>
      <c r="AT426" s="8">
        <v>11.363636363636363</v>
      </c>
      <c r="AU426" s="9">
        <v>56.81818181818182</v>
      </c>
      <c r="AV426" s="10">
        <v>76.318181818181813</v>
      </c>
      <c r="AW426" s="22">
        <f t="shared" si="6"/>
        <v>0</v>
      </c>
      <c r="AX426" s="5">
        <f>IF(OR(AND(Tabela1[[#This Row],[GRUPO | ITEM]]="PALHETAS",MID(Tabela1[[#This Row],[ITEM]],1,5)&lt;&gt;"YN-PC"),AND(Tabela1[[#This Row],[GRUPO | ITEM]]="PALHETAS",MID(Tabela1[[#This Row],[ITEM]],1,5)&lt;&gt;"YN-PF"))=TRUE,0,
IF(
ROUNDUP(
IF(
IF(D426="A",13-SUM(AM426:AP426),IF(D426="B",11-SUM(AM426:AP426),IF(D426="C",7-SUM(AM426:AP426))))
&lt;0,0,
IF(D426="A",13-SUM(AM426:AP426),IF(D426="B",11-SUM(AM426:AP426),IF(D426="C",7-SUM(AM426:AP426)))))
*AD426/C426,0)
*C426
=0,0,
ROUNDUP(
IF(
IF(D426="A",13-SUM(AM426:AP426),IF(D426="B",11-SUM(AM426:AP426),IF(D426="C",7-SUM(AM426:AP426))))
&lt;0,0,
IF(D426="A",13-SUM(AM426:AP426),IF(D426="B",11-SUM(AM426:AP426),IF(D426="C",7-SUM(AM426:AP426)))))
*AD426/C426,0)
*C426)
)</f>
        <v>0</v>
      </c>
      <c r="AY426" s="4">
        <f>IF(OR(AND(Tabela1[[#This Row],[GRUPO | ITEM]]="PALHETAS",MID(Tabela1[[#This Row],[ITEM]],1,5)&lt;&gt;"YN-PC"),AND(Tabela1[[#This Row],[GRUPO | ITEM]]="PALHETAS",MID(Tabela1[[#This Row],[ITEM]],1,5)&lt;&gt;"YN-PF"))=TRUE,0,
IF(
ROUNDUP(
IF(
IF(D426="A",13-SUM(AR426:AU426),IF(D426="B",11-SUM(AR426:AU426),IF(D426="C",7-SUM(AR426:AU426))))
&lt;0,0,
IF(D426="A",13-SUM(AR426:AU426),IF(D426="B",11-SUM(AR426:AU426),IF(D426="C",7-SUM(AR426:AU426)))))
*AE426/C426,0)
*C426
=0,0,
ROUNDUP(
IF(
IF(D426="A",13-SUM(AR426:AU426),IF(D426="B",11-SUM(AR426:AU426),IF(D426="C",7-SUM(AR426:AU426))))
&lt;0,0,
IF(D426="A",13-SUM(AR426:AU426),IF(D426="B",11-SUM(AR426:AU426),IF(D426="C",7-SUM(AR426:AU426)))))
*AE426/C426,0)
*C426)
)</f>
        <v>0</v>
      </c>
      <c r="AZ4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+IFERROR(BA426*C426,0),
IFERROR(AVERAGEIF(Tabela1[[#This Row],[COMPRA PADRÃO]:[COMPRA &gt;30%]],"&gt;"&amp;0,Tabela1[[#This Row],[COMPRA PADRÃO]:[COMPRA &gt;30%]]),
0))/Tabela1[[#This Row],[U/CX]],0)*Tabela1[[#This Row],[U/CX]]</f>
        <v>0</v>
      </c>
      <c r="BA426" s="33"/>
      <c r="BB426" s="33"/>
      <c r="BC426" s="44"/>
      <c r="BD426" s="41">
        <v>0.16603773584905659</v>
      </c>
      <c r="BE426" s="42">
        <v>24.90566037735849</v>
      </c>
      <c r="BF426" s="42">
        <v>10.958490566037735</v>
      </c>
      <c r="BG426" s="42">
        <v>1679</v>
      </c>
      <c r="BH426" s="43">
        <v>0</v>
      </c>
      <c r="BJ426" s="32"/>
      <c r="BK426" s="32"/>
    </row>
    <row r="427" spans="1:63" s="3" customFormat="1" x14ac:dyDescent="0.2">
      <c r="A427" s="4" t="s">
        <v>264</v>
      </c>
      <c r="B427" s="4" t="s">
        <v>1324</v>
      </c>
      <c r="C427" s="4">
        <v>50</v>
      </c>
      <c r="D427" s="4" t="s">
        <v>83</v>
      </c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>
        <v>20</v>
      </c>
      <c r="P427" s="4">
        <v>24</v>
      </c>
      <c r="Q427" s="13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0.90909090909090906</v>
      </c>
      <c r="AB427" s="17">
        <v>1.0909090909090908</v>
      </c>
      <c r="AC427" s="15">
        <v>1778</v>
      </c>
      <c r="AD427" s="14">
        <v>22</v>
      </c>
      <c r="AE427" s="14">
        <v>22</v>
      </c>
      <c r="AF427" s="5">
        <v>0</v>
      </c>
      <c r="AG427" s="6">
        <v>171</v>
      </c>
      <c r="AH427" s="4">
        <v>0</v>
      </c>
      <c r="AI427" s="23">
        <v>171</v>
      </c>
      <c r="AJ427" s="4">
        <v>0</v>
      </c>
      <c r="AK427" s="4">
        <v>1250</v>
      </c>
      <c r="AL427" s="24">
        <v>1250</v>
      </c>
      <c r="AM427" s="7">
        <v>7.7727272727272725</v>
      </c>
      <c r="AN427" s="7">
        <v>0</v>
      </c>
      <c r="AO427" s="8">
        <v>0</v>
      </c>
      <c r="AP427" s="9">
        <v>56.81818181818182</v>
      </c>
      <c r="AQ427" s="25">
        <v>64.590909090909093</v>
      </c>
      <c r="AR427" s="18">
        <v>7.7727272727272725</v>
      </c>
      <c r="AS427" s="7">
        <v>0</v>
      </c>
      <c r="AT427" s="8">
        <v>0</v>
      </c>
      <c r="AU427" s="9">
        <v>56.81818181818182</v>
      </c>
      <c r="AV427" s="10">
        <v>64.590909090909093</v>
      </c>
      <c r="AW427" s="22">
        <f t="shared" si="6"/>
        <v>0</v>
      </c>
      <c r="AX427" s="5">
        <f>IF(OR(AND(Tabela1[[#This Row],[GRUPO | ITEM]]="PALHETAS",MID(Tabela1[[#This Row],[ITEM]],1,5)&lt;&gt;"YN-PC"),AND(Tabela1[[#This Row],[GRUPO | ITEM]]="PALHETAS",MID(Tabela1[[#This Row],[ITEM]],1,5)&lt;&gt;"YN-PF"))=TRUE,0,
IF(
ROUNDUP(
IF(
IF(D427="A",13-SUM(AM427:AP427),IF(D427="B",11-SUM(AM427:AP427),IF(D427="C",7-SUM(AM427:AP427))))
&lt;0,0,
IF(D427="A",13-SUM(AM427:AP427),IF(D427="B",11-SUM(AM427:AP427),IF(D427="C",7-SUM(AM427:AP427)))))
*AD427/C427,0)
*C427
=0,0,
ROUNDUP(
IF(
IF(D427="A",13-SUM(AM427:AP427),IF(D427="B",11-SUM(AM427:AP427),IF(D427="C",7-SUM(AM427:AP427))))
&lt;0,0,
IF(D427="A",13-SUM(AM427:AP427),IF(D427="B",11-SUM(AM427:AP427),IF(D427="C",7-SUM(AM427:AP427)))))
*AD427/C427,0)
*C427)
)</f>
        <v>0</v>
      </c>
      <c r="AY427" s="4">
        <f>IF(OR(AND(Tabela1[[#This Row],[GRUPO | ITEM]]="PALHETAS",MID(Tabela1[[#This Row],[ITEM]],1,5)&lt;&gt;"YN-PC"),AND(Tabela1[[#This Row],[GRUPO | ITEM]]="PALHETAS",MID(Tabela1[[#This Row],[ITEM]],1,5)&lt;&gt;"YN-PF"))=TRUE,0,
IF(
ROUNDUP(
IF(
IF(D427="A",13-SUM(AR427:AU427),IF(D427="B",11-SUM(AR427:AU427),IF(D427="C",7-SUM(AR427:AU427))))
&lt;0,0,
IF(D427="A",13-SUM(AR427:AU427),IF(D427="B",11-SUM(AR427:AU427),IF(D427="C",7-SUM(AR427:AU427)))))
*AE427/C427,0)
*C427
=0,0,
ROUNDUP(
IF(
IF(D427="A",13-SUM(AR427:AU427),IF(D427="B",11-SUM(AR427:AU427),IF(D427="C",7-SUM(AR427:AU427))))
&lt;0,0,
IF(D427="A",13-SUM(AR427:AU427),IF(D427="B",11-SUM(AR427:AU427),IF(D427="C",7-SUM(AR427:AU427)))))
*AE427/C427,0)
*C427)
)</f>
        <v>0</v>
      </c>
      <c r="AZ4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+IFERROR(BA427*C427,0),
IFERROR(AVERAGEIF(Tabela1[[#This Row],[COMPRA PADRÃO]:[COMPRA &gt;30%]],"&gt;"&amp;0,Tabela1[[#This Row],[COMPRA PADRÃO]:[COMPRA &gt;30%]]),
0))/Tabela1[[#This Row],[U/CX]],0)*Tabela1[[#This Row],[U/CX]]</f>
        <v>0</v>
      </c>
      <c r="BA427" s="19"/>
      <c r="BB427" s="19"/>
      <c r="BC427" s="5"/>
      <c r="BD427" s="41">
        <v>0.16603773584905659</v>
      </c>
      <c r="BE427" s="42">
        <v>24.90566037735849</v>
      </c>
      <c r="BF427" s="42">
        <v>10.958490566037735</v>
      </c>
      <c r="BG427" s="42">
        <v>1421</v>
      </c>
      <c r="BH427" s="43">
        <v>0</v>
      </c>
      <c r="BJ427" s="32"/>
      <c r="BK427" s="32"/>
    </row>
    <row r="428" spans="1:63" s="3" customFormat="1" x14ac:dyDescent="0.2">
      <c r="A428" s="4" t="s">
        <v>264</v>
      </c>
      <c r="B428" s="4" t="s">
        <v>1325</v>
      </c>
      <c r="C428" s="4">
        <v>50</v>
      </c>
      <c r="D428" s="4" t="s">
        <v>83</v>
      </c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>
        <v>10</v>
      </c>
      <c r="P428" s="4">
        <v>24</v>
      </c>
      <c r="Q428" s="13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0.58823529411764708</v>
      </c>
      <c r="AB428" s="17">
        <v>1.411764705882353</v>
      </c>
      <c r="AC428" s="15">
        <v>1373.9</v>
      </c>
      <c r="AD428" s="14">
        <v>17</v>
      </c>
      <c r="AE428" s="14">
        <v>17</v>
      </c>
      <c r="AF428" s="5">
        <v>0</v>
      </c>
      <c r="AG428" s="6">
        <v>73</v>
      </c>
      <c r="AH428" s="4">
        <v>0</v>
      </c>
      <c r="AI428" s="23">
        <v>73</v>
      </c>
      <c r="AJ428" s="4">
        <v>0</v>
      </c>
      <c r="AK428" s="4">
        <v>1250</v>
      </c>
      <c r="AL428" s="24">
        <v>1250</v>
      </c>
      <c r="AM428" s="7">
        <v>4.2941176470588234</v>
      </c>
      <c r="AN428" s="7">
        <v>0</v>
      </c>
      <c r="AO428" s="8">
        <v>0</v>
      </c>
      <c r="AP428" s="9">
        <v>73.529411764705884</v>
      </c>
      <c r="AQ428" s="25">
        <v>77.82352941176471</v>
      </c>
      <c r="AR428" s="18">
        <v>4.2941176470588234</v>
      </c>
      <c r="AS428" s="7">
        <v>0</v>
      </c>
      <c r="AT428" s="8">
        <v>0</v>
      </c>
      <c r="AU428" s="9">
        <v>73.529411764705884</v>
      </c>
      <c r="AV428" s="10">
        <v>77.82352941176471</v>
      </c>
      <c r="AW428" s="22">
        <f t="shared" si="6"/>
        <v>0</v>
      </c>
      <c r="AX428" s="5">
        <f>IF(OR(AND(Tabela1[[#This Row],[GRUPO | ITEM]]="PALHETAS",MID(Tabela1[[#This Row],[ITEM]],1,5)&lt;&gt;"YN-PC"),AND(Tabela1[[#This Row],[GRUPO | ITEM]]="PALHETAS",MID(Tabela1[[#This Row],[ITEM]],1,5)&lt;&gt;"YN-PF"))=TRUE,0,
IF(
ROUNDUP(
IF(
IF(D428="A",13-SUM(AM428:AP428),IF(D428="B",11-SUM(AM428:AP428),IF(D428="C",7-SUM(AM428:AP428))))
&lt;0,0,
IF(D428="A",13-SUM(AM428:AP428),IF(D428="B",11-SUM(AM428:AP428),IF(D428="C",7-SUM(AM428:AP428)))))
*AD428/C428,0)
*C428
=0,0,
ROUNDUP(
IF(
IF(D428="A",13-SUM(AM428:AP428),IF(D428="B",11-SUM(AM428:AP428),IF(D428="C",7-SUM(AM428:AP428))))
&lt;0,0,
IF(D428="A",13-SUM(AM428:AP428),IF(D428="B",11-SUM(AM428:AP428),IF(D428="C",7-SUM(AM428:AP428)))))
*AD428/C428,0)
*C428)
)</f>
        <v>0</v>
      </c>
      <c r="AY428" s="4">
        <f>IF(OR(AND(Tabela1[[#This Row],[GRUPO | ITEM]]="PALHETAS",MID(Tabela1[[#This Row],[ITEM]],1,5)&lt;&gt;"YN-PC"),AND(Tabela1[[#This Row],[GRUPO | ITEM]]="PALHETAS",MID(Tabela1[[#This Row],[ITEM]],1,5)&lt;&gt;"YN-PF"))=TRUE,0,
IF(
ROUNDUP(
IF(
IF(D428="A",13-SUM(AR428:AU428),IF(D428="B",11-SUM(AR428:AU428),IF(D428="C",7-SUM(AR428:AU428))))
&lt;0,0,
IF(D428="A",13-SUM(AR428:AU428),IF(D428="B",11-SUM(AR428:AU428),IF(D428="C",7-SUM(AR428:AU428)))))
*AE428/C428,0)
*C428
=0,0,
ROUNDUP(
IF(
IF(D428="A",13-SUM(AR428:AU428),IF(D428="B",11-SUM(AR428:AU428),IF(D428="C",7-SUM(AR428:AU428))))
&lt;0,0,
IF(D428="A",13-SUM(AR428:AU428),IF(D428="B",11-SUM(AR428:AU428),IF(D428="C",7-SUM(AR428:AU428)))))
*AE428/C428,0)
*C428)
)</f>
        <v>0</v>
      </c>
      <c r="AZ4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+IFERROR(BA428*C428,0),
IFERROR(AVERAGEIF(Tabela1[[#This Row],[COMPRA PADRÃO]:[COMPRA &gt;30%]],"&gt;"&amp;0,Tabela1[[#This Row],[COMPRA PADRÃO]:[COMPRA &gt;30%]]),
0))/Tabela1[[#This Row],[U/CX]],0)*Tabela1[[#This Row],[U/CX]]</f>
        <v>0</v>
      </c>
      <c r="BA428" s="19"/>
      <c r="BB428" s="19"/>
      <c r="BC428" s="5"/>
      <c r="BD428" s="41">
        <v>0.12830188679245283</v>
      </c>
      <c r="BE428" s="42">
        <v>19.245283018867923</v>
      </c>
      <c r="BF428" s="42">
        <v>8.4679245283018876</v>
      </c>
      <c r="BG428" s="42">
        <v>1323</v>
      </c>
      <c r="BH428" s="43">
        <v>0</v>
      </c>
      <c r="BJ428" s="32"/>
      <c r="BK428" s="32"/>
    </row>
    <row r="429" spans="1:63" s="3" customFormat="1" x14ac:dyDescent="0.2">
      <c r="A429" s="4" t="s">
        <v>264</v>
      </c>
      <c r="B429" s="4" t="s">
        <v>1326</v>
      </c>
      <c r="C429" s="4">
        <v>50</v>
      </c>
      <c r="D429" s="4" t="s">
        <v>83</v>
      </c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>
        <v>100</v>
      </c>
      <c r="P429" s="4">
        <v>215</v>
      </c>
      <c r="Q429" s="13">
        <v>0</v>
      </c>
      <c r="R429" s="16">
        <v>0</v>
      </c>
      <c r="S429" s="16">
        <v>0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0</v>
      </c>
      <c r="AA429" s="16">
        <v>0.63492063492063489</v>
      </c>
      <c r="AB429" s="17">
        <v>1.3650793650793651</v>
      </c>
      <c r="AC429" s="15">
        <v>12743.56</v>
      </c>
      <c r="AD429" s="14">
        <v>157.5</v>
      </c>
      <c r="AE429" s="14">
        <v>157.5</v>
      </c>
      <c r="AF429" s="5">
        <v>0</v>
      </c>
      <c r="AG429" s="6">
        <v>252</v>
      </c>
      <c r="AH429" s="4">
        <v>0</v>
      </c>
      <c r="AI429" s="23">
        <v>252</v>
      </c>
      <c r="AJ429" s="4">
        <v>0</v>
      </c>
      <c r="AK429" s="4">
        <v>1250</v>
      </c>
      <c r="AL429" s="24">
        <v>1250</v>
      </c>
      <c r="AM429" s="7">
        <v>1.6</v>
      </c>
      <c r="AN429" s="7">
        <v>0</v>
      </c>
      <c r="AO429" s="8">
        <v>0</v>
      </c>
      <c r="AP429" s="9">
        <v>7.9365079365079367</v>
      </c>
      <c r="AQ429" s="25">
        <v>9.5365079365079364</v>
      </c>
      <c r="AR429" s="18">
        <v>1.6</v>
      </c>
      <c r="AS429" s="7">
        <v>0</v>
      </c>
      <c r="AT429" s="8">
        <v>0</v>
      </c>
      <c r="AU429" s="9">
        <v>7.9365079365079367</v>
      </c>
      <c r="AV429" s="10">
        <v>9.5365079365079364</v>
      </c>
      <c r="AW429" s="22">
        <f t="shared" si="6"/>
        <v>0</v>
      </c>
      <c r="AX429" s="5">
        <f>IF(OR(AND(Tabela1[[#This Row],[GRUPO | ITEM]]="PALHETAS",MID(Tabela1[[#This Row],[ITEM]],1,5)&lt;&gt;"YN-PC"),AND(Tabela1[[#This Row],[GRUPO | ITEM]]="PALHETAS",MID(Tabela1[[#This Row],[ITEM]],1,5)&lt;&gt;"YN-PF"))=TRUE,0,
IF(
ROUNDUP(
IF(
IF(D429="A",13-SUM(AM429:AP429),IF(D429="B",11-SUM(AM429:AP429),IF(D429="C",7-SUM(AM429:AP429))))
&lt;0,0,
IF(D429="A",13-SUM(AM429:AP429),IF(D429="B",11-SUM(AM429:AP429),IF(D429="C",7-SUM(AM429:AP429)))))
*AD429/C429,0)
*C429
=0,0,
ROUNDUP(
IF(
IF(D429="A",13-SUM(AM429:AP429),IF(D429="B",11-SUM(AM429:AP429),IF(D429="C",7-SUM(AM429:AP429))))
&lt;0,0,
IF(D429="A",13-SUM(AM429:AP429),IF(D429="B",11-SUM(AM429:AP429),IF(D429="C",7-SUM(AM429:AP429)))))
*AD429/C429,0)
*C429)
)</f>
        <v>0</v>
      </c>
      <c r="AY429" s="4">
        <f>IF(OR(AND(Tabela1[[#This Row],[GRUPO | ITEM]]="PALHETAS",MID(Tabela1[[#This Row],[ITEM]],1,5)&lt;&gt;"YN-PC"),AND(Tabela1[[#This Row],[GRUPO | ITEM]]="PALHETAS",MID(Tabela1[[#This Row],[ITEM]],1,5)&lt;&gt;"YN-PF"))=TRUE,0,
IF(
ROUNDUP(
IF(
IF(D429="A",13-SUM(AR429:AU429),IF(D429="B",11-SUM(AR429:AU429),IF(D429="C",7-SUM(AR429:AU429))))
&lt;0,0,
IF(D429="A",13-SUM(AR429:AU429),IF(D429="B",11-SUM(AR429:AU429),IF(D429="C",7-SUM(AR429:AU429)))))
*AE429/C429,0)
*C429
=0,0,
ROUNDUP(
IF(
IF(D429="A",13-SUM(AR429:AU429),IF(D429="B",11-SUM(AR429:AU429),IF(D429="C",7-SUM(AR429:AU429))))
&lt;0,0,
IF(D429="A",13-SUM(AR429:AU429),IF(D429="B",11-SUM(AR429:AU429),IF(D429="C",7-SUM(AR429:AU429)))))
*AE429/C429,0)
*C429)
)</f>
        <v>0</v>
      </c>
      <c r="AZ4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+IFERROR(BA429*C429,0),
IFERROR(AVERAGEIF(Tabela1[[#This Row],[COMPRA PADRÃO]:[COMPRA &gt;30%]],"&gt;"&amp;0,Tabela1[[#This Row],[COMPRA PADRÃO]:[COMPRA &gt;30%]]),
0))/Tabela1[[#This Row],[U/CX]],0)*Tabela1[[#This Row],[U/CX]]</f>
        <v>0</v>
      </c>
      <c r="BA429" s="19"/>
      <c r="BB429" s="19"/>
      <c r="BC429" s="5"/>
      <c r="BD429" s="41">
        <v>1.1886792452830188</v>
      </c>
      <c r="BE429" s="42">
        <v>178.30188679245282</v>
      </c>
      <c r="BF429" s="42">
        <v>78.452830188679243</v>
      </c>
      <c r="BG429" s="42">
        <v>1502</v>
      </c>
      <c r="BH429" s="43">
        <v>0</v>
      </c>
      <c r="BJ429" s="32"/>
      <c r="BK429" s="32"/>
    </row>
    <row r="430" spans="1:63" s="3" customFormat="1" x14ac:dyDescent="0.2">
      <c r="A430" s="4" t="s">
        <v>264</v>
      </c>
      <c r="B430" s="4" t="s">
        <v>1327</v>
      </c>
      <c r="C430" s="4">
        <v>50</v>
      </c>
      <c r="D430" s="4" t="s">
        <v>83</v>
      </c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>
        <v>48</v>
      </c>
      <c r="P430" s="4">
        <v>153</v>
      </c>
      <c r="Q430" s="13">
        <v>0</v>
      </c>
      <c r="R430" s="16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0.47761194029850745</v>
      </c>
      <c r="AB430" s="17">
        <v>1.5223880597014925</v>
      </c>
      <c r="AC430" s="15">
        <v>8195.66</v>
      </c>
      <c r="AD430" s="14">
        <v>100.5</v>
      </c>
      <c r="AE430" s="14">
        <v>100.5</v>
      </c>
      <c r="AF430" s="5">
        <v>0</v>
      </c>
      <c r="AG430" s="6">
        <v>81</v>
      </c>
      <c r="AH430" s="4">
        <v>0</v>
      </c>
      <c r="AI430" s="23">
        <v>81</v>
      </c>
      <c r="AJ430" s="4">
        <v>0</v>
      </c>
      <c r="AK430" s="4">
        <v>1250</v>
      </c>
      <c r="AL430" s="24">
        <v>1250</v>
      </c>
      <c r="AM430" s="7">
        <v>0.80597014925373134</v>
      </c>
      <c r="AN430" s="7">
        <v>0</v>
      </c>
      <c r="AO430" s="8">
        <v>0</v>
      </c>
      <c r="AP430" s="9">
        <v>12.437810945273633</v>
      </c>
      <c r="AQ430" s="25">
        <v>13.243781094527364</v>
      </c>
      <c r="AR430" s="18">
        <v>0.80597014925373134</v>
      </c>
      <c r="AS430" s="7">
        <v>0</v>
      </c>
      <c r="AT430" s="8">
        <v>0</v>
      </c>
      <c r="AU430" s="9">
        <v>12.437810945273633</v>
      </c>
      <c r="AV430" s="10">
        <v>13.243781094527364</v>
      </c>
      <c r="AW430" s="22">
        <f t="shared" si="6"/>
        <v>0</v>
      </c>
      <c r="AX430" s="5">
        <f>IF(OR(AND(Tabela1[[#This Row],[GRUPO | ITEM]]="PALHETAS",MID(Tabela1[[#This Row],[ITEM]],1,5)&lt;&gt;"YN-PC"),AND(Tabela1[[#This Row],[GRUPO | ITEM]]="PALHETAS",MID(Tabela1[[#This Row],[ITEM]],1,5)&lt;&gt;"YN-PF"))=TRUE,0,
IF(
ROUNDUP(
IF(
IF(D430="A",13-SUM(AM430:AP430),IF(D430="B",11-SUM(AM430:AP430),IF(D430="C",7-SUM(AM430:AP430))))
&lt;0,0,
IF(D430="A",13-SUM(AM430:AP430),IF(D430="B",11-SUM(AM430:AP430),IF(D430="C",7-SUM(AM430:AP430)))))
*AD430/C430,0)
*C430
=0,0,
ROUNDUP(
IF(
IF(D430="A",13-SUM(AM430:AP430),IF(D430="B",11-SUM(AM430:AP430),IF(D430="C",7-SUM(AM430:AP430))))
&lt;0,0,
IF(D430="A",13-SUM(AM430:AP430),IF(D430="B",11-SUM(AM430:AP430),IF(D430="C",7-SUM(AM430:AP430)))))
*AD430/C430,0)
*C430)
)</f>
        <v>0</v>
      </c>
      <c r="AY430" s="4">
        <f>IF(OR(AND(Tabela1[[#This Row],[GRUPO | ITEM]]="PALHETAS",MID(Tabela1[[#This Row],[ITEM]],1,5)&lt;&gt;"YN-PC"),AND(Tabela1[[#This Row],[GRUPO | ITEM]]="PALHETAS",MID(Tabela1[[#This Row],[ITEM]],1,5)&lt;&gt;"YN-PF"))=TRUE,0,
IF(
ROUNDUP(
IF(
IF(D430="A",13-SUM(AR430:AU430),IF(D430="B",11-SUM(AR430:AU430),IF(D430="C",7-SUM(AR430:AU430))))
&lt;0,0,
IF(D430="A",13-SUM(AR430:AU430),IF(D430="B",11-SUM(AR430:AU430),IF(D430="C",7-SUM(AR430:AU430)))))
*AE430/C430,0)
*C430
=0,0,
ROUNDUP(
IF(
IF(D430="A",13-SUM(AR430:AU430),IF(D430="B",11-SUM(AR430:AU430),IF(D430="C",7-SUM(AR430:AU430))))
&lt;0,0,
IF(D430="A",13-SUM(AR430:AU430),IF(D430="B",11-SUM(AR430:AU430),IF(D430="C",7-SUM(AR430:AU430)))))
*AE430/C430,0)
*C430)
)</f>
        <v>0</v>
      </c>
      <c r="AZ4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+IFERROR(BA430*C430,0),
IFERROR(AVERAGEIF(Tabela1[[#This Row],[COMPRA PADRÃO]:[COMPRA &gt;30%]],"&gt;"&amp;0,Tabela1[[#This Row],[COMPRA PADRÃO]:[COMPRA &gt;30%]]),
0))/Tabela1[[#This Row],[U/CX]],0)*Tabela1[[#This Row],[U/CX]]</f>
        <v>0</v>
      </c>
      <c r="BA430" s="19"/>
      <c r="BB430" s="19"/>
      <c r="BC430" s="5"/>
      <c r="BD430" s="41">
        <v>0.7584905660377359</v>
      </c>
      <c r="BE430" s="42">
        <v>113.77358490566039</v>
      </c>
      <c r="BF430" s="42">
        <v>50.06037735849057</v>
      </c>
      <c r="BG430" s="42">
        <v>1331</v>
      </c>
      <c r="BH430" s="43">
        <v>0</v>
      </c>
      <c r="BJ430" s="32"/>
      <c r="BK430" s="32"/>
    </row>
    <row r="431" spans="1:63" s="3" customFormat="1" x14ac:dyDescent="0.2">
      <c r="A431" s="4" t="s">
        <v>264</v>
      </c>
      <c r="B431" s="4" t="s">
        <v>1328</v>
      </c>
      <c r="C431" s="4">
        <v>125</v>
      </c>
      <c r="D431" s="4" t="s">
        <v>83</v>
      </c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>
        <v>48</v>
      </c>
      <c r="P431" s="4">
        <v>93</v>
      </c>
      <c r="Q431" s="13">
        <v>0</v>
      </c>
      <c r="R431" s="16">
        <v>0</v>
      </c>
      <c r="S431" s="16">
        <v>0</v>
      </c>
      <c r="T431" s="16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0</v>
      </c>
      <c r="AA431" s="16">
        <v>0.68085106382978722</v>
      </c>
      <c r="AB431" s="17">
        <v>1.3191489361702127</v>
      </c>
      <c r="AC431" s="15">
        <v>6225.46</v>
      </c>
      <c r="AD431" s="14">
        <v>70.5</v>
      </c>
      <c r="AE431" s="14">
        <v>70.5</v>
      </c>
      <c r="AF431" s="5">
        <v>0</v>
      </c>
      <c r="AG431" s="6">
        <v>19</v>
      </c>
      <c r="AH431" s="4">
        <v>0</v>
      </c>
      <c r="AI431" s="23">
        <v>19</v>
      </c>
      <c r="AJ431" s="4">
        <v>0</v>
      </c>
      <c r="AK431" s="4">
        <v>1250</v>
      </c>
      <c r="AL431" s="24">
        <v>1250</v>
      </c>
      <c r="AM431" s="7">
        <v>0.26950354609929078</v>
      </c>
      <c r="AN431" s="7">
        <v>0</v>
      </c>
      <c r="AO431" s="8">
        <v>0</v>
      </c>
      <c r="AP431" s="9">
        <v>17.730496453900709</v>
      </c>
      <c r="AQ431" s="25">
        <v>18</v>
      </c>
      <c r="AR431" s="18">
        <v>0.26950354609929078</v>
      </c>
      <c r="AS431" s="7">
        <v>0</v>
      </c>
      <c r="AT431" s="8">
        <v>0</v>
      </c>
      <c r="AU431" s="9">
        <v>17.730496453900709</v>
      </c>
      <c r="AV431" s="10">
        <v>18</v>
      </c>
      <c r="AW431" s="22">
        <f t="shared" si="6"/>
        <v>0</v>
      </c>
      <c r="AX431" s="5">
        <f>IF(OR(AND(Tabela1[[#This Row],[GRUPO | ITEM]]="PALHETAS",MID(Tabela1[[#This Row],[ITEM]],1,5)&lt;&gt;"YN-PC"),AND(Tabela1[[#This Row],[GRUPO | ITEM]]="PALHETAS",MID(Tabela1[[#This Row],[ITEM]],1,5)&lt;&gt;"YN-PF"))=TRUE,0,
IF(
ROUNDUP(
IF(
IF(D431="A",13-SUM(AM431:AP431),IF(D431="B",11-SUM(AM431:AP431),IF(D431="C",7-SUM(AM431:AP431))))
&lt;0,0,
IF(D431="A",13-SUM(AM431:AP431),IF(D431="B",11-SUM(AM431:AP431),IF(D431="C",7-SUM(AM431:AP431)))))
*AD431/C431,0)
*C431
=0,0,
ROUNDUP(
IF(
IF(D431="A",13-SUM(AM431:AP431),IF(D431="B",11-SUM(AM431:AP431),IF(D431="C",7-SUM(AM431:AP431))))
&lt;0,0,
IF(D431="A",13-SUM(AM431:AP431),IF(D431="B",11-SUM(AM431:AP431),IF(D431="C",7-SUM(AM431:AP431)))))
*AD431/C431,0)
*C431)
)</f>
        <v>0</v>
      </c>
      <c r="AY431" s="4">
        <f>IF(OR(AND(Tabela1[[#This Row],[GRUPO | ITEM]]="PALHETAS",MID(Tabela1[[#This Row],[ITEM]],1,5)&lt;&gt;"YN-PC"),AND(Tabela1[[#This Row],[GRUPO | ITEM]]="PALHETAS",MID(Tabela1[[#This Row],[ITEM]],1,5)&lt;&gt;"YN-PF"))=TRUE,0,
IF(
ROUNDUP(
IF(
IF(D431="A",13-SUM(AR431:AU431),IF(D431="B",11-SUM(AR431:AU431),IF(D431="C",7-SUM(AR431:AU431))))
&lt;0,0,
IF(D431="A",13-SUM(AR431:AU431),IF(D431="B",11-SUM(AR431:AU431),IF(D431="C",7-SUM(AR431:AU431)))))
*AE431/C431,0)
*C431
=0,0,
ROUNDUP(
IF(
IF(D431="A",13-SUM(AR431:AU431),IF(D431="B",11-SUM(AR431:AU431),IF(D431="C",7-SUM(AR431:AU431))))
&lt;0,0,
IF(D431="A",13-SUM(AR431:AU431),IF(D431="B",11-SUM(AR431:AU431),IF(D431="C",7-SUM(AR431:AU431)))))
*AE431/C431,0)
*C431)
)</f>
        <v>0</v>
      </c>
      <c r="AZ4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+IFERROR(BA431*C431,0),
IFERROR(AVERAGEIF(Tabela1[[#This Row],[COMPRA PADRÃO]:[COMPRA &gt;30%]],"&gt;"&amp;0,Tabela1[[#This Row],[COMPRA PADRÃO]:[COMPRA &gt;30%]]),
0))/Tabela1[[#This Row],[U/CX]],0)*Tabela1[[#This Row],[U/CX]]</f>
        <v>0</v>
      </c>
      <c r="BA431" s="19"/>
      <c r="BB431" s="19"/>
      <c r="BC431" s="5"/>
      <c r="BD431" s="41">
        <v>0.5320754716981132</v>
      </c>
      <c r="BE431" s="42">
        <v>79.811320754716974</v>
      </c>
      <c r="BF431" s="42">
        <v>35.116981132075473</v>
      </c>
      <c r="BG431" s="42">
        <v>1269</v>
      </c>
      <c r="BH431" s="43">
        <v>0</v>
      </c>
      <c r="BJ431" s="32"/>
      <c r="BK431" s="32"/>
    </row>
    <row r="432" spans="1:63" s="3" customFormat="1" x14ac:dyDescent="0.2">
      <c r="A432" s="4" t="s">
        <v>250</v>
      </c>
      <c r="B432" s="4" t="s">
        <v>251</v>
      </c>
      <c r="C432" s="4">
        <v>10</v>
      </c>
      <c r="D432" s="4" t="s">
        <v>17</v>
      </c>
      <c r="E432" s="5">
        <v>65</v>
      </c>
      <c r="F432" s="4">
        <v>100</v>
      </c>
      <c r="G432" s="4">
        <v>75</v>
      </c>
      <c r="H432" s="4">
        <v>83</v>
      </c>
      <c r="I432" s="4">
        <v>100</v>
      </c>
      <c r="J432" s="4">
        <v>120</v>
      </c>
      <c r="K432" s="4">
        <v>150</v>
      </c>
      <c r="L432" s="4">
        <v>110</v>
      </c>
      <c r="M432" s="4">
        <v>60</v>
      </c>
      <c r="N432" s="4">
        <v>80</v>
      </c>
      <c r="O432" s="4">
        <v>40</v>
      </c>
      <c r="P432" s="4">
        <v>80</v>
      </c>
      <c r="Q432" s="13">
        <v>0.73377234242709322</v>
      </c>
      <c r="R432" s="16">
        <v>1.1288805268109126</v>
      </c>
      <c r="S432" s="16">
        <v>0.84666039510818447</v>
      </c>
      <c r="T432" s="16">
        <v>0.93697083725305741</v>
      </c>
      <c r="U432" s="16">
        <v>1.1288805268109126</v>
      </c>
      <c r="V432" s="16">
        <v>1.3546566321730951</v>
      </c>
      <c r="W432" s="16">
        <v>1.6933207902163689</v>
      </c>
      <c r="X432" s="16">
        <v>1.2417685794920039</v>
      </c>
      <c r="Y432" s="16">
        <v>0.67732831608654753</v>
      </c>
      <c r="Z432" s="16">
        <v>0.90310442144873004</v>
      </c>
      <c r="AA432" s="16">
        <v>0.45155221072436502</v>
      </c>
      <c r="AB432" s="17">
        <v>0.90310442144873004</v>
      </c>
      <c r="AC432" s="15">
        <v>92778.18</v>
      </c>
      <c r="AD432" s="14">
        <v>88.583333333333329</v>
      </c>
      <c r="AE432" s="14">
        <v>88.583333333333329</v>
      </c>
      <c r="AF432" s="5">
        <v>2</v>
      </c>
      <c r="AG432" s="6">
        <v>222</v>
      </c>
      <c r="AH432" s="4">
        <v>270</v>
      </c>
      <c r="AI432" s="23">
        <v>492</v>
      </c>
      <c r="AJ432" s="4">
        <v>1000</v>
      </c>
      <c r="AK432" s="4">
        <v>0</v>
      </c>
      <c r="AL432" s="24">
        <v>1000</v>
      </c>
      <c r="AM432" s="7">
        <v>2.5061147695202259</v>
      </c>
      <c r="AN432" s="7">
        <v>3.0479774223894638</v>
      </c>
      <c r="AO432" s="8">
        <v>11.288805268109126</v>
      </c>
      <c r="AP432" s="9">
        <v>0</v>
      </c>
      <c r="AQ432" s="25">
        <v>16.842897460018815</v>
      </c>
      <c r="AR432" s="18">
        <v>2.5061147695202259</v>
      </c>
      <c r="AS432" s="7">
        <v>3.0479774223894638</v>
      </c>
      <c r="AT432" s="8">
        <v>11.288805268109126</v>
      </c>
      <c r="AU432" s="9">
        <v>0</v>
      </c>
      <c r="AV432" s="10">
        <v>16.842897460018815</v>
      </c>
      <c r="AW432" s="22">
        <f t="shared" si="6"/>
        <v>0</v>
      </c>
      <c r="AX432" s="5">
        <f>IF(OR(AND(Tabela1[[#This Row],[GRUPO | ITEM]]="PALHETAS",MID(Tabela1[[#This Row],[ITEM]],1,5)&lt;&gt;"YN-PC"),AND(Tabela1[[#This Row],[GRUPO | ITEM]]="PALHETAS",MID(Tabela1[[#This Row],[ITEM]],1,5)&lt;&gt;"YN-PF"))=TRUE,0,
IF(
ROUNDUP(
IF(
IF(D432="A",13-SUM(AM432:AP432),IF(D432="B",11-SUM(AM432:AP432),IF(D432="C",7-SUM(AM432:AP432))))
&lt;0,0,
IF(D432="A",13-SUM(AM432:AP432),IF(D432="B",11-SUM(AM432:AP432),IF(D432="C",7-SUM(AM432:AP432)))))
*AD432/C432,0)
*C432
=0,0,
ROUNDUP(
IF(
IF(D432="A",13-SUM(AM432:AP432),IF(D432="B",11-SUM(AM432:AP432),IF(D432="C",7-SUM(AM432:AP432))))
&lt;0,0,
IF(D432="A",13-SUM(AM432:AP432),IF(D432="B",11-SUM(AM432:AP432),IF(D432="C",7-SUM(AM432:AP432)))))
*AD432/C432,0)
*C432)
)</f>
        <v>0</v>
      </c>
      <c r="AY432" s="4">
        <f>IF(OR(AND(Tabela1[[#This Row],[GRUPO | ITEM]]="PALHETAS",MID(Tabela1[[#This Row],[ITEM]],1,5)&lt;&gt;"YN-PC"),AND(Tabela1[[#This Row],[GRUPO | ITEM]]="PALHETAS",MID(Tabela1[[#This Row],[ITEM]],1,5)&lt;&gt;"YN-PF"))=TRUE,0,
IF(
ROUNDUP(
IF(
IF(D432="A",13-SUM(AR432:AU432),IF(D432="B",11-SUM(AR432:AU432),IF(D432="C",7-SUM(AR432:AU432))))
&lt;0,0,
IF(D432="A",13-SUM(AR432:AU432),IF(D432="B",11-SUM(AR432:AU432),IF(D432="C",7-SUM(AR432:AU432)))))
*AE432/C432,0)
*C432
=0,0,
ROUNDUP(
IF(
IF(D432="A",13-SUM(AR432:AU432),IF(D432="B",11-SUM(AR432:AU432),IF(D432="C",7-SUM(AR432:AU432))))
&lt;0,0,
IF(D432="A",13-SUM(AR432:AU432),IF(D432="B",11-SUM(AR432:AU432),IF(D432="C",7-SUM(AR432:AU432)))))
*AE432/C432,0)
*C432)
)</f>
        <v>0</v>
      </c>
      <c r="AZ4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+IFERROR(BA432*C432,0),
IFERROR(AVERAGEIF(Tabela1[[#This Row],[COMPRA PADRÃO]:[COMPRA &gt;30%]],"&gt;"&amp;0,Tabela1[[#This Row],[COMPRA PADRÃO]:[COMPRA &gt;30%]]),
0))/Tabela1[[#This Row],[U/CX]],0)*Tabela1[[#This Row],[U/CX]]</f>
        <v>0</v>
      </c>
      <c r="BA432" s="19"/>
      <c r="BB432" s="19"/>
      <c r="BC432" s="5"/>
      <c r="BD432" s="41">
        <v>4.0113207547169809</v>
      </c>
      <c r="BE432" s="42">
        <v>601.69811320754718</v>
      </c>
      <c r="BF432" s="42">
        <v>794.24150943396216</v>
      </c>
      <c r="BG432" s="42">
        <v>1492</v>
      </c>
      <c r="BH432" s="43">
        <v>0</v>
      </c>
      <c r="BJ432" s="32"/>
      <c r="BK432" s="32"/>
    </row>
    <row r="433" spans="1:63" s="3" customFormat="1" x14ac:dyDescent="0.2">
      <c r="A433" s="4" t="s">
        <v>250</v>
      </c>
      <c r="B433" s="4" t="s">
        <v>429</v>
      </c>
      <c r="C433" s="4">
        <v>30</v>
      </c>
      <c r="D433" s="4" t="s">
        <v>20</v>
      </c>
      <c r="E433" s="5">
        <v>1140</v>
      </c>
      <c r="F433" s="4">
        <v>1830</v>
      </c>
      <c r="G433" s="4">
        <v>900</v>
      </c>
      <c r="H433" s="4">
        <v>811</v>
      </c>
      <c r="I433" s="4">
        <v>900</v>
      </c>
      <c r="J433" s="4">
        <v>1190</v>
      </c>
      <c r="K433" s="4">
        <v>390</v>
      </c>
      <c r="L433" s="4">
        <v>660</v>
      </c>
      <c r="M433" s="4">
        <v>450</v>
      </c>
      <c r="N433" s="4">
        <v>900</v>
      </c>
      <c r="O433" s="4">
        <v>600</v>
      </c>
      <c r="P433" s="4">
        <v>630</v>
      </c>
      <c r="Q433" s="13">
        <v>1.3152581482549754</v>
      </c>
      <c r="R433" s="16">
        <v>2.1113354485145659</v>
      </c>
      <c r="S433" s="16">
        <v>1.0383616959907702</v>
      </c>
      <c r="T433" s="16">
        <v>0.93567926160946058</v>
      </c>
      <c r="U433" s="16">
        <v>1.0383616959907702</v>
      </c>
      <c r="V433" s="16">
        <v>1.3729449091433517</v>
      </c>
      <c r="W433" s="16">
        <v>0.44995673492933369</v>
      </c>
      <c r="X433" s="16">
        <v>0.76146524372656477</v>
      </c>
      <c r="Y433" s="16">
        <v>0.51918084799538511</v>
      </c>
      <c r="Z433" s="16">
        <v>1.0383616959907702</v>
      </c>
      <c r="AA433" s="16">
        <v>0.6922411306605134</v>
      </c>
      <c r="AB433" s="17">
        <v>0.72685318719353909</v>
      </c>
      <c r="AC433" s="15">
        <v>248111.38</v>
      </c>
      <c r="AD433" s="14">
        <v>866.75</v>
      </c>
      <c r="AE433" s="14">
        <v>866.75</v>
      </c>
      <c r="AF433" s="5">
        <v>29</v>
      </c>
      <c r="AG433" s="6">
        <v>4359</v>
      </c>
      <c r="AH433" s="4">
        <v>6330</v>
      </c>
      <c r="AI433" s="23">
        <v>10689</v>
      </c>
      <c r="AJ433" s="4">
        <v>1890</v>
      </c>
      <c r="AK433" s="4">
        <v>0</v>
      </c>
      <c r="AL433" s="24">
        <v>1890</v>
      </c>
      <c r="AM433" s="7">
        <v>5.0291318142486299</v>
      </c>
      <c r="AN433" s="7">
        <v>7.3031439284684163</v>
      </c>
      <c r="AO433" s="8">
        <v>2.1805595615806173</v>
      </c>
      <c r="AP433" s="9">
        <v>0</v>
      </c>
      <c r="AQ433" s="25">
        <v>14.512835304297663</v>
      </c>
      <c r="AR433" s="18">
        <v>5.0291318142486299</v>
      </c>
      <c r="AS433" s="7">
        <v>7.3031439284684163</v>
      </c>
      <c r="AT433" s="8">
        <v>2.1805595615806173</v>
      </c>
      <c r="AU433" s="9">
        <v>0</v>
      </c>
      <c r="AV433" s="10">
        <v>14.512835304297663</v>
      </c>
      <c r="AW433" s="22">
        <f t="shared" si="6"/>
        <v>0</v>
      </c>
      <c r="AX433" s="5">
        <f>IF(OR(AND(Tabela1[[#This Row],[GRUPO | ITEM]]="PALHETAS",MID(Tabela1[[#This Row],[ITEM]],1,5)&lt;&gt;"YN-PC"),AND(Tabela1[[#This Row],[GRUPO | ITEM]]="PALHETAS",MID(Tabela1[[#This Row],[ITEM]],1,5)&lt;&gt;"YN-PF"))=TRUE,0,
IF(
ROUNDUP(
IF(
IF(D433="A",13-SUM(AM433:AP433),IF(D433="B",11-SUM(AM433:AP433),IF(D433="C",7-SUM(AM433:AP433))))
&lt;0,0,
IF(D433="A",13-SUM(AM433:AP433),IF(D433="B",11-SUM(AM433:AP433),IF(D433="C",7-SUM(AM433:AP433)))))
*AD433/C433,0)
*C433
=0,0,
ROUNDUP(
IF(
IF(D433="A",13-SUM(AM433:AP433),IF(D433="B",11-SUM(AM433:AP433),IF(D433="C",7-SUM(AM433:AP433))))
&lt;0,0,
IF(D433="A",13-SUM(AM433:AP433),IF(D433="B",11-SUM(AM433:AP433),IF(D433="C",7-SUM(AM433:AP433)))))
*AD433/C433,0)
*C433)
)</f>
        <v>0</v>
      </c>
      <c r="AY433" s="4">
        <f>IF(OR(AND(Tabela1[[#This Row],[GRUPO | ITEM]]="PALHETAS",MID(Tabela1[[#This Row],[ITEM]],1,5)&lt;&gt;"YN-PC"),AND(Tabela1[[#This Row],[GRUPO | ITEM]]="PALHETAS",MID(Tabela1[[#This Row],[ITEM]],1,5)&lt;&gt;"YN-PF"))=TRUE,0,
IF(
ROUNDUP(
IF(
IF(D433="A",13-SUM(AR433:AU433),IF(D433="B",11-SUM(AR433:AU433),IF(D433="C",7-SUM(AR433:AU433))))
&lt;0,0,
IF(D433="A",13-SUM(AR433:AU433),IF(D433="B",11-SUM(AR433:AU433),IF(D433="C",7-SUM(AR433:AU433)))))
*AE433/C433,0)
*C433
=0,0,
ROUNDUP(
IF(
IF(D433="A",13-SUM(AR433:AU433),IF(D433="B",11-SUM(AR433:AU433),IF(D433="C",7-SUM(AR433:AU433))))
&lt;0,0,
IF(D433="A",13-SUM(AR433:AU433),IF(D433="B",11-SUM(AR433:AU433),IF(D433="C",7-SUM(AR433:AU433)))))
*AE433/C433,0)
*C433)
)</f>
        <v>0</v>
      </c>
      <c r="AZ4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+IFERROR(BA433*C433,0),
IFERROR(AVERAGEIF(Tabela1[[#This Row],[COMPRA PADRÃO]:[COMPRA &gt;30%]],"&gt;"&amp;0,Tabela1[[#This Row],[COMPRA PADRÃO]:[COMPRA &gt;30%]]),
0))/Tabela1[[#This Row],[U/CX]],0)*Tabela1[[#This Row],[U/CX]]</f>
        <v>0</v>
      </c>
      <c r="BA433" s="19"/>
      <c r="BB433" s="19"/>
      <c r="BC433" s="5"/>
      <c r="BD433" s="41">
        <v>39.249056603773582</v>
      </c>
      <c r="BE433" s="42">
        <v>5887.3584905660373</v>
      </c>
      <c r="BF433" s="42">
        <v>11225.230188679245</v>
      </c>
      <c r="BG433" s="42">
        <v>12579</v>
      </c>
      <c r="BH433" s="43">
        <v>4530</v>
      </c>
      <c r="BJ433" s="32"/>
      <c r="BK433" s="32"/>
    </row>
    <row r="434" spans="1:63" s="3" customFormat="1" x14ac:dyDescent="0.2">
      <c r="A434" s="4" t="s">
        <v>250</v>
      </c>
      <c r="B434" s="4" t="s">
        <v>432</v>
      </c>
      <c r="C434" s="4">
        <v>30</v>
      </c>
      <c r="D434" s="4" t="s">
        <v>17</v>
      </c>
      <c r="E434" s="5">
        <v>600</v>
      </c>
      <c r="F434" s="4">
        <v>330</v>
      </c>
      <c r="G434" s="4">
        <v>90</v>
      </c>
      <c r="H434" s="4">
        <v>240</v>
      </c>
      <c r="I434" s="4">
        <v>440</v>
      </c>
      <c r="J434" s="4">
        <v>720</v>
      </c>
      <c r="K434" s="4">
        <v>150</v>
      </c>
      <c r="L434" s="4">
        <v>270</v>
      </c>
      <c r="M434" s="4">
        <v>270</v>
      </c>
      <c r="N434" s="4">
        <v>240</v>
      </c>
      <c r="O434" s="4">
        <v>360</v>
      </c>
      <c r="P434" s="4">
        <v>270</v>
      </c>
      <c r="Q434" s="13">
        <v>1.8090452261306531</v>
      </c>
      <c r="R434" s="16">
        <v>0.99497487437185927</v>
      </c>
      <c r="S434" s="16">
        <v>0.271356783919598</v>
      </c>
      <c r="T434" s="16">
        <v>0.72361809045226122</v>
      </c>
      <c r="U434" s="16">
        <v>1.3266331658291457</v>
      </c>
      <c r="V434" s="16">
        <v>2.170854271356784</v>
      </c>
      <c r="W434" s="16">
        <v>0.45226130653266328</v>
      </c>
      <c r="X434" s="16">
        <v>0.81407035175879394</v>
      </c>
      <c r="Y434" s="16">
        <v>0.81407035175879394</v>
      </c>
      <c r="Z434" s="16">
        <v>0.72361809045226122</v>
      </c>
      <c r="AA434" s="16">
        <v>1.085427135678392</v>
      </c>
      <c r="AB434" s="17">
        <v>0.81407035175879394</v>
      </c>
      <c r="AC434" s="15">
        <v>67843.5</v>
      </c>
      <c r="AD434" s="14">
        <v>331.66666666666669</v>
      </c>
      <c r="AE434" s="14">
        <v>353.63636363636363</v>
      </c>
      <c r="AF434" s="5">
        <v>10</v>
      </c>
      <c r="AG434" s="6">
        <v>909</v>
      </c>
      <c r="AH434" s="4">
        <v>600</v>
      </c>
      <c r="AI434" s="23">
        <v>1509</v>
      </c>
      <c r="AJ434" s="4">
        <v>2760</v>
      </c>
      <c r="AK434" s="4">
        <v>0</v>
      </c>
      <c r="AL434" s="24">
        <v>2760</v>
      </c>
      <c r="AM434" s="7">
        <v>2.7407035175879395</v>
      </c>
      <c r="AN434" s="7">
        <v>1.8090452261306531</v>
      </c>
      <c r="AO434" s="8">
        <v>8.3216080402010046</v>
      </c>
      <c r="AP434" s="9">
        <v>0</v>
      </c>
      <c r="AQ434" s="25">
        <v>12.871356783919598</v>
      </c>
      <c r="AR434" s="18">
        <v>2.5704370179948586</v>
      </c>
      <c r="AS434" s="7">
        <v>1.6966580976863754</v>
      </c>
      <c r="AT434" s="8">
        <v>7.8046272493573268</v>
      </c>
      <c r="AU434" s="9">
        <v>0</v>
      </c>
      <c r="AV434" s="10">
        <v>12.071722365038561</v>
      </c>
      <c r="AW434" s="22">
        <f t="shared" si="6"/>
        <v>0</v>
      </c>
      <c r="AX434" s="5">
        <f>IF(OR(AND(Tabela1[[#This Row],[GRUPO | ITEM]]="PALHETAS",MID(Tabela1[[#This Row],[ITEM]],1,5)&lt;&gt;"YN-PC"),AND(Tabela1[[#This Row],[GRUPO | ITEM]]="PALHETAS",MID(Tabela1[[#This Row],[ITEM]],1,5)&lt;&gt;"YN-PF"))=TRUE,0,
IF(
ROUNDUP(
IF(
IF(D434="A",13-SUM(AM434:AP434),IF(D434="B",11-SUM(AM434:AP434),IF(D434="C",7-SUM(AM434:AP434))))
&lt;0,0,
IF(D434="A",13-SUM(AM434:AP434),IF(D434="B",11-SUM(AM434:AP434),IF(D434="C",7-SUM(AM434:AP434)))))
*AD434/C434,0)
*C434
=0,0,
ROUNDUP(
IF(
IF(D434="A",13-SUM(AM434:AP434),IF(D434="B",11-SUM(AM434:AP434),IF(D434="C",7-SUM(AM434:AP434))))
&lt;0,0,
IF(D434="A",13-SUM(AM434:AP434),IF(D434="B",11-SUM(AM434:AP434),IF(D434="C",7-SUM(AM434:AP434)))))
*AD434/C434,0)
*C434)
)</f>
        <v>0</v>
      </c>
      <c r="AY434" s="4">
        <f>IF(OR(AND(Tabela1[[#This Row],[GRUPO | ITEM]]="PALHETAS",MID(Tabela1[[#This Row],[ITEM]],1,5)&lt;&gt;"YN-PC"),AND(Tabela1[[#This Row],[GRUPO | ITEM]]="PALHETAS",MID(Tabela1[[#This Row],[ITEM]],1,5)&lt;&gt;"YN-PF"))=TRUE,0,
IF(
ROUNDUP(
IF(
IF(D434="A",13-SUM(AR434:AU434),IF(D434="B",11-SUM(AR434:AU434),IF(D434="C",7-SUM(AR434:AU434))))
&lt;0,0,
IF(D434="A",13-SUM(AR434:AU434),IF(D434="B",11-SUM(AR434:AU434),IF(D434="C",7-SUM(AR434:AU434)))))
*AE434/C434,0)
*C434
=0,0,
ROUNDUP(
IF(
IF(D434="A",13-SUM(AR434:AU434),IF(D434="B",11-SUM(AR434:AU434),IF(D434="C",7-SUM(AR434:AU434))))
&lt;0,0,
IF(D434="A",13-SUM(AR434:AU434),IF(D434="B",11-SUM(AR434:AU434),IF(D434="C",7-SUM(AR434:AU434)))))
*AE434/C434,0)
*C434)
)</f>
        <v>0</v>
      </c>
      <c r="AZ4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+IFERROR(BA434*C434,0),
IFERROR(AVERAGEIF(Tabela1[[#This Row],[COMPRA PADRÃO]:[COMPRA &gt;30%]],"&gt;"&amp;0,Tabela1[[#This Row],[COMPRA PADRÃO]:[COMPRA &gt;30%]]),
0))/Tabela1[[#This Row],[U/CX]],0)*Tabela1[[#This Row],[U/CX]]</f>
        <v>0</v>
      </c>
      <c r="BA434" s="19"/>
      <c r="BB434" s="19"/>
      <c r="BC434" s="5"/>
      <c r="BD434" s="41">
        <v>15.018867924528301</v>
      </c>
      <c r="BE434" s="42">
        <v>2252.8301886792451</v>
      </c>
      <c r="BF434" s="42">
        <v>2973.7358490566035</v>
      </c>
      <c r="BG434" s="42">
        <v>4269</v>
      </c>
      <c r="BH434" s="43">
        <v>960</v>
      </c>
      <c r="BJ434" s="32"/>
      <c r="BK434" s="32"/>
    </row>
    <row r="435" spans="1:63" s="3" customFormat="1" x14ac:dyDescent="0.2">
      <c r="A435" s="4" t="s">
        <v>250</v>
      </c>
      <c r="B435" s="4" t="s">
        <v>433</v>
      </c>
      <c r="C435" s="4">
        <v>30</v>
      </c>
      <c r="D435" s="4" t="s">
        <v>20</v>
      </c>
      <c r="E435" s="5">
        <v>855</v>
      </c>
      <c r="F435" s="4">
        <v>780</v>
      </c>
      <c r="G435" s="4">
        <v>1080</v>
      </c>
      <c r="H435" s="4">
        <v>646</v>
      </c>
      <c r="I435" s="4">
        <v>750</v>
      </c>
      <c r="J435" s="4">
        <v>600</v>
      </c>
      <c r="K435" s="4">
        <v>360</v>
      </c>
      <c r="L435" s="4">
        <v>870</v>
      </c>
      <c r="M435" s="4">
        <v>990</v>
      </c>
      <c r="N435" s="4">
        <v>900</v>
      </c>
      <c r="O435" s="4">
        <v>690</v>
      </c>
      <c r="P435" s="4">
        <v>570</v>
      </c>
      <c r="Q435" s="13">
        <v>1.1285887141128588</v>
      </c>
      <c r="R435" s="16">
        <v>1.0295897041029589</v>
      </c>
      <c r="S435" s="16">
        <v>1.4255857441425586</v>
      </c>
      <c r="T435" s="16">
        <v>0.85271147288527116</v>
      </c>
      <c r="U435" s="16">
        <v>0.98999010009899902</v>
      </c>
      <c r="V435" s="16">
        <v>0.79199208007919919</v>
      </c>
      <c r="W435" s="16">
        <v>0.4751952480475195</v>
      </c>
      <c r="X435" s="16">
        <v>1.1483885161148388</v>
      </c>
      <c r="Y435" s="16">
        <v>1.3067869321306786</v>
      </c>
      <c r="Z435" s="16">
        <v>1.1879881201187987</v>
      </c>
      <c r="AA435" s="16">
        <v>0.910790892091079</v>
      </c>
      <c r="AB435" s="17">
        <v>0.75239247607523918</v>
      </c>
      <c r="AC435" s="15">
        <v>156427.26999999999</v>
      </c>
      <c r="AD435" s="14">
        <v>757.58333333333337</v>
      </c>
      <c r="AE435" s="14">
        <v>757.58333333333337</v>
      </c>
      <c r="AF435" s="5">
        <v>16</v>
      </c>
      <c r="AG435" s="6">
        <v>840</v>
      </c>
      <c r="AH435" s="4">
        <v>660</v>
      </c>
      <c r="AI435" s="23">
        <v>1500</v>
      </c>
      <c r="AJ435" s="4">
        <v>6180</v>
      </c>
      <c r="AK435" s="4">
        <v>2580</v>
      </c>
      <c r="AL435" s="24">
        <v>8760</v>
      </c>
      <c r="AM435" s="7">
        <v>1.1087889121108789</v>
      </c>
      <c r="AN435" s="7">
        <v>0.8711912880871191</v>
      </c>
      <c r="AO435" s="8">
        <v>8.157518424815752</v>
      </c>
      <c r="AP435" s="9">
        <v>3.4055659443405566</v>
      </c>
      <c r="AQ435" s="25">
        <v>13.543064569354307</v>
      </c>
      <c r="AR435" s="18">
        <v>1.1087889121108789</v>
      </c>
      <c r="AS435" s="7">
        <v>0.8711912880871191</v>
      </c>
      <c r="AT435" s="8">
        <v>8.157518424815752</v>
      </c>
      <c r="AU435" s="9">
        <v>3.4055659443405566</v>
      </c>
      <c r="AV435" s="10">
        <v>13.543064569354307</v>
      </c>
      <c r="AW435" s="22">
        <f t="shared" si="6"/>
        <v>0</v>
      </c>
      <c r="AX435" s="5">
        <f>IF(OR(AND(Tabela1[[#This Row],[GRUPO | ITEM]]="PALHETAS",MID(Tabela1[[#This Row],[ITEM]],1,5)&lt;&gt;"YN-PC"),AND(Tabela1[[#This Row],[GRUPO | ITEM]]="PALHETAS",MID(Tabela1[[#This Row],[ITEM]],1,5)&lt;&gt;"YN-PF"))=TRUE,0,
IF(
ROUNDUP(
IF(
IF(D435="A",13-SUM(AM435:AP435),IF(D435="B",11-SUM(AM435:AP435),IF(D435="C",7-SUM(AM435:AP435))))
&lt;0,0,
IF(D435="A",13-SUM(AM435:AP435),IF(D435="B",11-SUM(AM435:AP435),IF(D435="C",7-SUM(AM435:AP435)))))
*AD435/C435,0)
*C435
=0,0,
ROUNDUP(
IF(
IF(D435="A",13-SUM(AM435:AP435),IF(D435="B",11-SUM(AM435:AP435),IF(D435="C",7-SUM(AM435:AP435))))
&lt;0,0,
IF(D435="A",13-SUM(AM435:AP435),IF(D435="B",11-SUM(AM435:AP435),IF(D435="C",7-SUM(AM435:AP435)))))
*AD435/C435,0)
*C435)
)</f>
        <v>0</v>
      </c>
      <c r="AY435" s="4">
        <f>IF(OR(AND(Tabela1[[#This Row],[GRUPO | ITEM]]="PALHETAS",MID(Tabela1[[#This Row],[ITEM]],1,5)&lt;&gt;"YN-PC"),AND(Tabela1[[#This Row],[GRUPO | ITEM]]="PALHETAS",MID(Tabela1[[#This Row],[ITEM]],1,5)&lt;&gt;"YN-PF"))=TRUE,0,
IF(
ROUNDUP(
IF(
IF(D435="A",13-SUM(AR435:AU435),IF(D435="B",11-SUM(AR435:AU435),IF(D435="C",7-SUM(AR435:AU435))))
&lt;0,0,
IF(D435="A",13-SUM(AR435:AU435),IF(D435="B",11-SUM(AR435:AU435),IF(D435="C",7-SUM(AR435:AU435)))))
*AE435/C435,0)
*C435
=0,0,
ROUNDUP(
IF(
IF(D435="A",13-SUM(AR435:AU435),IF(D435="B",11-SUM(AR435:AU435),IF(D435="C",7-SUM(AR435:AU435))))
&lt;0,0,
IF(D435="A",13-SUM(AR435:AU435),IF(D435="B",11-SUM(AR435:AU435),IF(D435="C",7-SUM(AR435:AU435)))))
*AE435/C435,0)
*C435)
)</f>
        <v>0</v>
      </c>
      <c r="AZ4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+IFERROR(BA435*C435,0),
IFERROR(AVERAGEIF(Tabela1[[#This Row],[COMPRA PADRÃO]:[COMPRA &gt;30%]],"&gt;"&amp;0,Tabela1[[#This Row],[COMPRA PADRÃO]:[COMPRA &gt;30%]]),
0))/Tabela1[[#This Row],[U/CX]],0)*Tabela1[[#This Row],[U/CX]]</f>
        <v>0</v>
      </c>
      <c r="BA435" s="19"/>
      <c r="BB435" s="19"/>
      <c r="BC435" s="5"/>
      <c r="BD435" s="41">
        <v>34.305660377358492</v>
      </c>
      <c r="BE435" s="42">
        <v>5145.8490566037735</v>
      </c>
      <c r="BF435" s="42">
        <v>9811.418867924529</v>
      </c>
      <c r="BG435" s="42">
        <v>10260</v>
      </c>
      <c r="BH435" s="43">
        <v>4710</v>
      </c>
      <c r="BJ435" s="32"/>
      <c r="BK435" s="32"/>
    </row>
    <row r="436" spans="1:63" s="3" customFormat="1" x14ac:dyDescent="0.2">
      <c r="A436" s="4" t="s">
        <v>250</v>
      </c>
      <c r="B436" s="4" t="s">
        <v>434</v>
      </c>
      <c r="C436" s="4">
        <v>100</v>
      </c>
      <c r="D436" s="4" t="s">
        <v>83</v>
      </c>
      <c r="E436" s="5">
        <v>300</v>
      </c>
      <c r="F436" s="4">
        <v>295</v>
      </c>
      <c r="G436" s="4">
        <v>300</v>
      </c>
      <c r="H436" s="4">
        <v>1</v>
      </c>
      <c r="I436" s="4">
        <v>100</v>
      </c>
      <c r="J436" s="4">
        <v>200</v>
      </c>
      <c r="K436" s="4"/>
      <c r="L436" s="4">
        <v>300</v>
      </c>
      <c r="M436" s="4"/>
      <c r="N436" s="4">
        <v>200</v>
      </c>
      <c r="O436" s="4">
        <v>100</v>
      </c>
      <c r="P436" s="4">
        <v>200</v>
      </c>
      <c r="Q436" s="13">
        <v>1.503006012024048</v>
      </c>
      <c r="R436" s="16">
        <v>1.4779559118236474</v>
      </c>
      <c r="S436" s="16">
        <v>1.503006012024048</v>
      </c>
      <c r="T436" s="16">
        <v>5.0100200400801601E-3</v>
      </c>
      <c r="U436" s="16">
        <v>0.50100200400801609</v>
      </c>
      <c r="V436" s="16">
        <v>1.0020040080160322</v>
      </c>
      <c r="W436" s="16">
        <v>0</v>
      </c>
      <c r="X436" s="16">
        <v>1.503006012024048</v>
      </c>
      <c r="Y436" s="16">
        <v>0</v>
      </c>
      <c r="Z436" s="16">
        <v>1.0020040080160322</v>
      </c>
      <c r="AA436" s="16">
        <v>0.50100200400801609</v>
      </c>
      <c r="AB436" s="17">
        <v>1.0020040080160322</v>
      </c>
      <c r="AC436" s="15">
        <v>11220</v>
      </c>
      <c r="AD436" s="14">
        <v>199.6</v>
      </c>
      <c r="AE436" s="14">
        <v>221.66666666666666</v>
      </c>
      <c r="AF436" s="5">
        <v>1</v>
      </c>
      <c r="AG436" s="6">
        <v>96</v>
      </c>
      <c r="AH436" s="4">
        <v>1200</v>
      </c>
      <c r="AI436" s="23">
        <v>1296</v>
      </c>
      <c r="AJ436" s="4">
        <v>5000</v>
      </c>
      <c r="AK436" s="4">
        <v>0</v>
      </c>
      <c r="AL436" s="24">
        <v>5000</v>
      </c>
      <c r="AM436" s="7">
        <v>0.48096192384769543</v>
      </c>
      <c r="AN436" s="7">
        <v>6.0120240480961922</v>
      </c>
      <c r="AO436" s="8">
        <v>25.050100200400802</v>
      </c>
      <c r="AP436" s="9">
        <v>0</v>
      </c>
      <c r="AQ436" s="25">
        <v>31.54308617234469</v>
      </c>
      <c r="AR436" s="18">
        <v>0.43308270676691729</v>
      </c>
      <c r="AS436" s="7">
        <v>5.4135338345864668</v>
      </c>
      <c r="AT436" s="8">
        <v>22.556390977443609</v>
      </c>
      <c r="AU436" s="9">
        <v>0</v>
      </c>
      <c r="AV436" s="10">
        <v>28.403007518796993</v>
      </c>
      <c r="AW436" s="22">
        <f t="shared" si="6"/>
        <v>0</v>
      </c>
      <c r="AX436" s="5">
        <f>IF(OR(AND(Tabela1[[#This Row],[GRUPO | ITEM]]="PALHETAS",MID(Tabela1[[#This Row],[ITEM]],1,5)&lt;&gt;"YN-PC"),AND(Tabela1[[#This Row],[GRUPO | ITEM]]="PALHETAS",MID(Tabela1[[#This Row],[ITEM]],1,5)&lt;&gt;"YN-PF"))=TRUE,0,
IF(
ROUNDUP(
IF(
IF(D436="A",13-SUM(AM436:AP436),IF(D436="B",11-SUM(AM436:AP436),IF(D436="C",7-SUM(AM436:AP436))))
&lt;0,0,
IF(D436="A",13-SUM(AM436:AP436),IF(D436="B",11-SUM(AM436:AP436),IF(D436="C",7-SUM(AM436:AP436)))))
*AD436/C436,0)
*C436
=0,0,
ROUNDUP(
IF(
IF(D436="A",13-SUM(AM436:AP436),IF(D436="B",11-SUM(AM436:AP436),IF(D436="C",7-SUM(AM436:AP436))))
&lt;0,0,
IF(D436="A",13-SUM(AM436:AP436),IF(D436="B",11-SUM(AM436:AP436),IF(D436="C",7-SUM(AM436:AP436)))))
*AD436/C436,0)
*C436)
)</f>
        <v>0</v>
      </c>
      <c r="AY436" s="4">
        <f>IF(OR(AND(Tabela1[[#This Row],[GRUPO | ITEM]]="PALHETAS",MID(Tabela1[[#This Row],[ITEM]],1,5)&lt;&gt;"YN-PC"),AND(Tabela1[[#This Row],[GRUPO | ITEM]]="PALHETAS",MID(Tabela1[[#This Row],[ITEM]],1,5)&lt;&gt;"YN-PF"))=TRUE,0,
IF(
ROUNDUP(
IF(
IF(D436="A",13-SUM(AR436:AU436),IF(D436="B",11-SUM(AR436:AU436),IF(D436="C",7-SUM(AR436:AU436))))
&lt;0,0,
IF(D436="A",13-SUM(AR436:AU436),IF(D436="B",11-SUM(AR436:AU436),IF(D436="C",7-SUM(AR436:AU436)))))
*AE436/C436,0)
*C436
=0,0,
ROUNDUP(
IF(
IF(D436="A",13-SUM(AR436:AU436),IF(D436="B",11-SUM(AR436:AU436),IF(D436="C",7-SUM(AR436:AU436))))
&lt;0,0,
IF(D436="A",13-SUM(AR436:AU436),IF(D436="B",11-SUM(AR436:AU436),IF(D436="C",7-SUM(AR436:AU436)))))
*AE436/C436,0)
*C436)
)</f>
        <v>0</v>
      </c>
      <c r="AZ4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+IFERROR(BA436*C436,0),
IFERROR(AVERAGEIF(Tabela1[[#This Row],[COMPRA PADRÃO]:[COMPRA &gt;30%]],"&gt;"&amp;0,Tabela1[[#This Row],[COMPRA PADRÃO]:[COMPRA &gt;30%]]),
0))/Tabela1[[#This Row],[U/CX]],0)*Tabela1[[#This Row],[U/CX]]</f>
        <v>0</v>
      </c>
      <c r="BA436" s="33"/>
      <c r="BB436" s="33"/>
      <c r="BC436" s="44"/>
      <c r="BD436" s="41">
        <v>7.5320754716981133</v>
      </c>
      <c r="BE436" s="42">
        <v>1129.8113207547169</v>
      </c>
      <c r="BF436" s="42">
        <v>497.11698113207547</v>
      </c>
      <c r="BG436" s="42">
        <v>6296</v>
      </c>
      <c r="BH436" s="43">
        <v>0</v>
      </c>
      <c r="BJ436" s="32"/>
      <c r="BK436" s="32"/>
    </row>
    <row r="437" spans="1:63" s="3" customFormat="1" x14ac:dyDescent="0.2">
      <c r="A437" s="4" t="s">
        <v>250</v>
      </c>
      <c r="B437" s="4" t="s">
        <v>436</v>
      </c>
      <c r="C437" s="4">
        <v>30</v>
      </c>
      <c r="D437" s="4" t="s">
        <v>17</v>
      </c>
      <c r="E437" s="5">
        <v>300</v>
      </c>
      <c r="F437" s="4">
        <v>389</v>
      </c>
      <c r="G437" s="4">
        <v>30</v>
      </c>
      <c r="H437" s="4">
        <v>780</v>
      </c>
      <c r="I437" s="4">
        <v>540</v>
      </c>
      <c r="J437" s="4">
        <v>180</v>
      </c>
      <c r="K437" s="4">
        <v>30</v>
      </c>
      <c r="L437" s="4">
        <v>420</v>
      </c>
      <c r="M437" s="4">
        <v>330</v>
      </c>
      <c r="N437" s="4">
        <v>420</v>
      </c>
      <c r="O437" s="4">
        <v>270</v>
      </c>
      <c r="P437" s="4">
        <v>480</v>
      </c>
      <c r="Q437" s="13">
        <v>0.86351643079875262</v>
      </c>
      <c r="R437" s="16">
        <v>1.119692971935716</v>
      </c>
      <c r="S437" s="16">
        <v>8.6351643079875265E-2</v>
      </c>
      <c r="T437" s="16">
        <v>2.2451427200767569</v>
      </c>
      <c r="U437" s="16">
        <v>1.5543295754377549</v>
      </c>
      <c r="V437" s="16">
        <v>0.51810985847925162</v>
      </c>
      <c r="W437" s="16">
        <v>8.6351643079875265E-2</v>
      </c>
      <c r="X437" s="16">
        <v>1.2089230031182536</v>
      </c>
      <c r="Y437" s="16">
        <v>0.94986807387862793</v>
      </c>
      <c r="Z437" s="16">
        <v>1.2089230031182536</v>
      </c>
      <c r="AA437" s="16">
        <v>0.77716478771887743</v>
      </c>
      <c r="AB437" s="17">
        <v>1.3816262892780042</v>
      </c>
      <c r="AC437" s="15">
        <v>103686.76</v>
      </c>
      <c r="AD437" s="14">
        <v>347.41666666666669</v>
      </c>
      <c r="AE437" s="14">
        <v>410.9</v>
      </c>
      <c r="AF437" s="5">
        <v>3</v>
      </c>
      <c r="AG437" s="6">
        <v>271</v>
      </c>
      <c r="AH437" s="4">
        <v>1590</v>
      </c>
      <c r="AI437" s="23">
        <v>1861</v>
      </c>
      <c r="AJ437" s="4">
        <v>2040</v>
      </c>
      <c r="AK437" s="4">
        <v>1020</v>
      </c>
      <c r="AL437" s="24">
        <v>3060</v>
      </c>
      <c r="AM437" s="7">
        <v>0.78004317582153992</v>
      </c>
      <c r="AN437" s="7">
        <v>4.5766370832333889</v>
      </c>
      <c r="AO437" s="8">
        <v>5.8719117294315177</v>
      </c>
      <c r="AP437" s="9">
        <v>2.9359558647157589</v>
      </c>
      <c r="AQ437" s="25">
        <v>14.164547853202205</v>
      </c>
      <c r="AR437" s="18">
        <v>0.65952786566074473</v>
      </c>
      <c r="AS437" s="7">
        <v>3.869554636164517</v>
      </c>
      <c r="AT437" s="8">
        <v>4.9647116086639089</v>
      </c>
      <c r="AU437" s="9">
        <v>2.4823558043319545</v>
      </c>
      <c r="AV437" s="10">
        <v>11.976149914821125</v>
      </c>
      <c r="AW437" s="22">
        <f t="shared" si="6"/>
        <v>0</v>
      </c>
      <c r="AX437" s="5">
        <f>IF(OR(AND(Tabela1[[#This Row],[GRUPO | ITEM]]="PALHETAS",MID(Tabela1[[#This Row],[ITEM]],1,5)&lt;&gt;"YN-PC"),AND(Tabela1[[#This Row],[GRUPO | ITEM]]="PALHETAS",MID(Tabela1[[#This Row],[ITEM]],1,5)&lt;&gt;"YN-PF"))=TRUE,0,
IF(
ROUNDUP(
IF(
IF(D437="A",13-SUM(AM437:AP437),IF(D437="B",11-SUM(AM437:AP437),IF(D437="C",7-SUM(AM437:AP437))))
&lt;0,0,
IF(D437="A",13-SUM(AM437:AP437),IF(D437="B",11-SUM(AM437:AP437),IF(D437="C",7-SUM(AM437:AP437)))))
*AD437/C437,0)
*C437
=0,0,
ROUNDUP(
IF(
IF(D437="A",13-SUM(AM437:AP437),IF(D437="B",11-SUM(AM437:AP437),IF(D437="C",7-SUM(AM437:AP437))))
&lt;0,0,
IF(D437="A",13-SUM(AM437:AP437),IF(D437="B",11-SUM(AM437:AP437),IF(D437="C",7-SUM(AM437:AP437)))))
*AD437/C437,0)
*C437)
)</f>
        <v>0</v>
      </c>
      <c r="AY437" s="4">
        <f>IF(OR(AND(Tabela1[[#This Row],[GRUPO | ITEM]]="PALHETAS",MID(Tabela1[[#This Row],[ITEM]],1,5)&lt;&gt;"YN-PC"),AND(Tabela1[[#This Row],[GRUPO | ITEM]]="PALHETAS",MID(Tabela1[[#This Row],[ITEM]],1,5)&lt;&gt;"YN-PF"))=TRUE,0,
IF(
ROUNDUP(
IF(
IF(D437="A",13-SUM(AR437:AU437),IF(D437="B",11-SUM(AR437:AU437),IF(D437="C",7-SUM(AR437:AU437))))
&lt;0,0,
IF(D437="A",13-SUM(AR437:AU437),IF(D437="B",11-SUM(AR437:AU437),IF(D437="C",7-SUM(AR437:AU437)))))
*AE437/C437,0)
*C437
=0,0,
ROUNDUP(
IF(
IF(D437="A",13-SUM(AR437:AU437),IF(D437="B",11-SUM(AR437:AU437),IF(D437="C",7-SUM(AR437:AU437))))
&lt;0,0,
IF(D437="A",13-SUM(AR437:AU437),IF(D437="B",11-SUM(AR437:AU437),IF(D437="C",7-SUM(AR437:AU437)))))
*AE437/C437,0)
*C437)
)</f>
        <v>0</v>
      </c>
      <c r="AZ4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+IFERROR(BA437*C437,0),
IFERROR(AVERAGEIF(Tabela1[[#This Row],[COMPRA PADRÃO]:[COMPRA &gt;30%]],"&gt;"&amp;0,Tabela1[[#This Row],[COMPRA PADRÃO]:[COMPRA &gt;30%]]),
0))/Tabela1[[#This Row],[U/CX]],0)*Tabela1[[#This Row],[U/CX]]</f>
        <v>0</v>
      </c>
      <c r="BA437" s="19"/>
      <c r="BB437" s="19"/>
      <c r="BC437" s="5"/>
      <c r="BD437" s="41">
        <v>15.732075471698113</v>
      </c>
      <c r="BE437" s="42">
        <v>2359.8113207547171</v>
      </c>
      <c r="BF437" s="42">
        <v>3114.9509433962266</v>
      </c>
      <c r="BG437" s="42">
        <v>4921</v>
      </c>
      <c r="BH437" s="43">
        <v>540</v>
      </c>
      <c r="BJ437" s="32"/>
      <c r="BK437" s="32"/>
    </row>
    <row r="438" spans="1:63" s="3" customFormat="1" x14ac:dyDescent="0.2">
      <c r="A438" s="4" t="s">
        <v>1142</v>
      </c>
      <c r="B438" s="4" t="s">
        <v>1329</v>
      </c>
      <c r="C438" s="4">
        <v>50</v>
      </c>
      <c r="D438" s="4" t="s">
        <v>83</v>
      </c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>
        <v>31</v>
      </c>
      <c r="P438" s="4">
        <v>18</v>
      </c>
      <c r="Q438" s="13">
        <v>0</v>
      </c>
      <c r="R438" s="16">
        <v>0</v>
      </c>
      <c r="S438" s="16">
        <v>0</v>
      </c>
      <c r="T438" s="16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1.2653061224489797</v>
      </c>
      <c r="AB438" s="17">
        <v>0.73469387755102045</v>
      </c>
      <c r="AC438" s="15">
        <v>1708.48</v>
      </c>
      <c r="AD438" s="14">
        <v>24.5</v>
      </c>
      <c r="AE438" s="14">
        <v>24.5</v>
      </c>
      <c r="AF438" s="5">
        <v>0</v>
      </c>
      <c r="AG438" s="6">
        <v>0</v>
      </c>
      <c r="AH438" s="4">
        <v>0</v>
      </c>
      <c r="AI438" s="23">
        <v>0</v>
      </c>
      <c r="AJ438" s="4">
        <v>0</v>
      </c>
      <c r="AK438" s="4">
        <v>500</v>
      </c>
      <c r="AL438" s="24">
        <v>500</v>
      </c>
      <c r="AM438" s="7">
        <v>0</v>
      </c>
      <c r="AN438" s="7">
        <v>0</v>
      </c>
      <c r="AO438" s="8">
        <v>0</v>
      </c>
      <c r="AP438" s="9">
        <v>20.408163265306122</v>
      </c>
      <c r="AQ438" s="25">
        <v>20.408163265306122</v>
      </c>
      <c r="AR438" s="18">
        <v>0</v>
      </c>
      <c r="AS438" s="7">
        <v>0</v>
      </c>
      <c r="AT438" s="8">
        <v>0</v>
      </c>
      <c r="AU438" s="9">
        <v>20.408163265306122</v>
      </c>
      <c r="AV438" s="10">
        <v>20.408163265306122</v>
      </c>
      <c r="AW438" s="22">
        <f t="shared" si="6"/>
        <v>0</v>
      </c>
      <c r="AX438" s="5">
        <f>IF(OR(AND(Tabela1[[#This Row],[GRUPO | ITEM]]="PALHETAS",MID(Tabela1[[#This Row],[ITEM]],1,5)&lt;&gt;"YN-PC"),AND(Tabela1[[#This Row],[GRUPO | ITEM]]="PALHETAS",MID(Tabela1[[#This Row],[ITEM]],1,5)&lt;&gt;"YN-PF"))=TRUE,0,
IF(
ROUNDUP(
IF(
IF(D438="A",13-SUM(AM438:AP438),IF(D438="B",11-SUM(AM438:AP438),IF(D438="C",7-SUM(AM438:AP438))))
&lt;0,0,
IF(D438="A",13-SUM(AM438:AP438),IF(D438="B",11-SUM(AM438:AP438),IF(D438="C",7-SUM(AM438:AP438)))))
*AD438/C438,0)
*C438
=0,0,
ROUNDUP(
IF(
IF(D438="A",13-SUM(AM438:AP438),IF(D438="B",11-SUM(AM438:AP438),IF(D438="C",7-SUM(AM438:AP438))))
&lt;0,0,
IF(D438="A",13-SUM(AM438:AP438),IF(D438="B",11-SUM(AM438:AP438),IF(D438="C",7-SUM(AM438:AP438)))))
*AD438/C438,0)
*C438)
)</f>
        <v>0</v>
      </c>
      <c r="AY438" s="4">
        <f>IF(OR(AND(Tabela1[[#This Row],[GRUPO | ITEM]]="PALHETAS",MID(Tabela1[[#This Row],[ITEM]],1,5)&lt;&gt;"YN-PC"),AND(Tabela1[[#This Row],[GRUPO | ITEM]]="PALHETAS",MID(Tabela1[[#This Row],[ITEM]],1,5)&lt;&gt;"YN-PF"))=TRUE,0,
IF(
ROUNDUP(
IF(
IF(D438="A",13-SUM(AR438:AU438),IF(D438="B",11-SUM(AR438:AU438),IF(D438="C",7-SUM(AR438:AU438))))
&lt;0,0,
IF(D438="A",13-SUM(AR438:AU438),IF(D438="B",11-SUM(AR438:AU438),IF(D438="C",7-SUM(AR438:AU438)))))
*AE438/C438,0)
*C438
=0,0,
ROUNDUP(
IF(
IF(D438="A",13-SUM(AR438:AU438),IF(D438="B",11-SUM(AR438:AU438),IF(D438="C",7-SUM(AR438:AU438))))
&lt;0,0,
IF(D438="A",13-SUM(AR438:AU438),IF(D438="B",11-SUM(AR438:AU438),IF(D438="C",7-SUM(AR438:AU438)))))
*AE438/C438,0)
*C438)
)</f>
        <v>0</v>
      </c>
      <c r="AZ4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+IFERROR(BA438*C438,0),
IFERROR(AVERAGEIF(Tabela1[[#This Row],[COMPRA PADRÃO]:[COMPRA &gt;30%]],"&gt;"&amp;0,Tabela1[[#This Row],[COMPRA PADRÃO]:[COMPRA &gt;30%]]),
0))/Tabela1[[#This Row],[U/CX]],0)*Tabela1[[#This Row],[U/CX]]</f>
        <v>0</v>
      </c>
      <c r="BA438" s="19"/>
      <c r="BB438" s="19"/>
      <c r="BC438" s="5"/>
      <c r="BD438" s="41">
        <v>0.18490566037735848</v>
      </c>
      <c r="BE438" s="42">
        <v>27.735849056603772</v>
      </c>
      <c r="BF438" s="42">
        <v>12.20377358490566</v>
      </c>
      <c r="BG438" s="42">
        <v>500</v>
      </c>
      <c r="BH438" s="43">
        <v>0</v>
      </c>
      <c r="BJ438" s="32"/>
      <c r="BK438" s="32"/>
    </row>
    <row r="439" spans="1:63" s="3" customFormat="1" x14ac:dyDescent="0.2">
      <c r="A439" s="4" t="s">
        <v>1142</v>
      </c>
      <c r="B439" s="4" t="s">
        <v>1330</v>
      </c>
      <c r="C439" s="4">
        <v>50</v>
      </c>
      <c r="D439" s="4" t="s">
        <v>83</v>
      </c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>
        <v>40</v>
      </c>
      <c r="P439" s="4">
        <v>9</v>
      </c>
      <c r="Q439" s="13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1.6326530612244898</v>
      </c>
      <c r="AB439" s="17">
        <v>0.36734693877551022</v>
      </c>
      <c r="AC439" s="15">
        <v>1683.4</v>
      </c>
      <c r="AD439" s="14">
        <v>24.5</v>
      </c>
      <c r="AE439" s="14">
        <v>24.5</v>
      </c>
      <c r="AF439" s="5">
        <v>0</v>
      </c>
      <c r="AG439" s="6">
        <v>0</v>
      </c>
      <c r="AH439" s="4">
        <v>0</v>
      </c>
      <c r="AI439" s="23">
        <v>0</v>
      </c>
      <c r="AJ439" s="4">
        <v>0</v>
      </c>
      <c r="AK439" s="4">
        <v>500</v>
      </c>
      <c r="AL439" s="24">
        <v>500</v>
      </c>
      <c r="AM439" s="7">
        <v>0</v>
      </c>
      <c r="AN439" s="7">
        <v>0</v>
      </c>
      <c r="AO439" s="8">
        <v>0</v>
      </c>
      <c r="AP439" s="9">
        <v>20.408163265306122</v>
      </c>
      <c r="AQ439" s="25">
        <v>20.408163265306122</v>
      </c>
      <c r="AR439" s="18">
        <v>0</v>
      </c>
      <c r="AS439" s="7">
        <v>0</v>
      </c>
      <c r="AT439" s="8">
        <v>0</v>
      </c>
      <c r="AU439" s="9">
        <v>20.408163265306122</v>
      </c>
      <c r="AV439" s="10">
        <v>20.408163265306122</v>
      </c>
      <c r="AW439" s="22">
        <f t="shared" si="6"/>
        <v>0</v>
      </c>
      <c r="AX439" s="5">
        <f>IF(OR(AND(Tabela1[[#This Row],[GRUPO | ITEM]]="PALHETAS",MID(Tabela1[[#This Row],[ITEM]],1,5)&lt;&gt;"YN-PC"),AND(Tabela1[[#This Row],[GRUPO | ITEM]]="PALHETAS",MID(Tabela1[[#This Row],[ITEM]],1,5)&lt;&gt;"YN-PF"))=TRUE,0,
IF(
ROUNDUP(
IF(
IF(D439="A",13-SUM(AM439:AP439),IF(D439="B",11-SUM(AM439:AP439),IF(D439="C",7-SUM(AM439:AP439))))
&lt;0,0,
IF(D439="A",13-SUM(AM439:AP439),IF(D439="B",11-SUM(AM439:AP439),IF(D439="C",7-SUM(AM439:AP439)))))
*AD439/C439,0)
*C439
=0,0,
ROUNDUP(
IF(
IF(D439="A",13-SUM(AM439:AP439),IF(D439="B",11-SUM(AM439:AP439),IF(D439="C",7-SUM(AM439:AP439))))
&lt;0,0,
IF(D439="A",13-SUM(AM439:AP439),IF(D439="B",11-SUM(AM439:AP439),IF(D439="C",7-SUM(AM439:AP439)))))
*AD439/C439,0)
*C439)
)</f>
        <v>0</v>
      </c>
      <c r="AY439" s="4">
        <f>IF(OR(AND(Tabela1[[#This Row],[GRUPO | ITEM]]="PALHETAS",MID(Tabela1[[#This Row],[ITEM]],1,5)&lt;&gt;"YN-PC"),AND(Tabela1[[#This Row],[GRUPO | ITEM]]="PALHETAS",MID(Tabela1[[#This Row],[ITEM]],1,5)&lt;&gt;"YN-PF"))=TRUE,0,
IF(
ROUNDUP(
IF(
IF(D439="A",13-SUM(AR439:AU439),IF(D439="B",11-SUM(AR439:AU439),IF(D439="C",7-SUM(AR439:AU439))))
&lt;0,0,
IF(D439="A",13-SUM(AR439:AU439),IF(D439="B",11-SUM(AR439:AU439),IF(D439="C",7-SUM(AR439:AU439)))))
*AE439/C439,0)
*C439
=0,0,
ROUNDUP(
IF(
IF(D439="A",13-SUM(AR439:AU439),IF(D439="B",11-SUM(AR439:AU439),IF(D439="C",7-SUM(AR439:AU439))))
&lt;0,0,
IF(D439="A",13-SUM(AR439:AU439),IF(D439="B",11-SUM(AR439:AU439),IF(D439="C",7-SUM(AR439:AU439)))))
*AE439/C439,0)
*C439)
)</f>
        <v>0</v>
      </c>
      <c r="AZ4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+IFERROR(BA439*C439,0),
IFERROR(AVERAGEIF(Tabela1[[#This Row],[COMPRA PADRÃO]:[COMPRA &gt;30%]],"&gt;"&amp;0,Tabela1[[#This Row],[COMPRA PADRÃO]:[COMPRA &gt;30%]]),
0))/Tabela1[[#This Row],[U/CX]],0)*Tabela1[[#This Row],[U/CX]]</f>
        <v>0</v>
      </c>
      <c r="BA439" s="19"/>
      <c r="BB439" s="19"/>
      <c r="BC439" s="5"/>
      <c r="BD439" s="41">
        <v>0.18490566037735848</v>
      </c>
      <c r="BE439" s="42">
        <v>27.735849056603772</v>
      </c>
      <c r="BF439" s="42">
        <v>12.20377358490566</v>
      </c>
      <c r="BG439" s="42">
        <v>500</v>
      </c>
      <c r="BH439" s="43">
        <v>0</v>
      </c>
      <c r="BJ439" s="32"/>
      <c r="BK439" s="32"/>
    </row>
    <row r="440" spans="1:63" s="3" customFormat="1" x14ac:dyDescent="0.2">
      <c r="A440" s="4" t="s">
        <v>1142</v>
      </c>
      <c r="B440" s="4" t="s">
        <v>1143</v>
      </c>
      <c r="C440" s="4">
        <v>50</v>
      </c>
      <c r="D440" s="4" t="s">
        <v>83</v>
      </c>
      <c r="E440" s="5"/>
      <c r="F440" s="4"/>
      <c r="G440" s="4"/>
      <c r="H440" s="4"/>
      <c r="I440" s="4"/>
      <c r="J440" s="4"/>
      <c r="K440" s="4"/>
      <c r="L440" s="4"/>
      <c r="M440" s="4"/>
      <c r="N440" s="4">
        <v>2</v>
      </c>
      <c r="O440" s="4">
        <v>21</v>
      </c>
      <c r="P440" s="4">
        <v>28</v>
      </c>
      <c r="Q440" s="13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0.11764705882352941</v>
      </c>
      <c r="AA440" s="16">
        <v>1.2352941176470589</v>
      </c>
      <c r="AB440" s="17">
        <v>1.6470588235294117</v>
      </c>
      <c r="AC440" s="15">
        <v>1713</v>
      </c>
      <c r="AD440" s="14">
        <v>17</v>
      </c>
      <c r="AE440" s="14">
        <v>24.5</v>
      </c>
      <c r="AF440" s="5">
        <v>0</v>
      </c>
      <c r="AG440" s="6">
        <v>1</v>
      </c>
      <c r="AH440" s="4">
        <v>0</v>
      </c>
      <c r="AI440" s="23">
        <v>1</v>
      </c>
      <c r="AJ440" s="4">
        <v>0</v>
      </c>
      <c r="AK440" s="4">
        <v>500</v>
      </c>
      <c r="AL440" s="24">
        <v>500</v>
      </c>
      <c r="AM440" s="7">
        <v>5.8823529411764705E-2</v>
      </c>
      <c r="AN440" s="7">
        <v>0</v>
      </c>
      <c r="AO440" s="8">
        <v>0</v>
      </c>
      <c r="AP440" s="9">
        <v>29.411764705882351</v>
      </c>
      <c r="AQ440" s="25">
        <v>29.470588235294116</v>
      </c>
      <c r="AR440" s="18">
        <v>4.0816326530612242E-2</v>
      </c>
      <c r="AS440" s="7">
        <v>0</v>
      </c>
      <c r="AT440" s="8">
        <v>0</v>
      </c>
      <c r="AU440" s="9">
        <v>20.408163265306122</v>
      </c>
      <c r="AV440" s="10">
        <v>20.448979591836736</v>
      </c>
      <c r="AW440" s="22">
        <f t="shared" si="6"/>
        <v>0</v>
      </c>
      <c r="AX440" s="5">
        <f>IF(OR(AND(Tabela1[[#This Row],[GRUPO | ITEM]]="PALHETAS",MID(Tabela1[[#This Row],[ITEM]],1,5)&lt;&gt;"YN-PC"),AND(Tabela1[[#This Row],[GRUPO | ITEM]]="PALHETAS",MID(Tabela1[[#This Row],[ITEM]],1,5)&lt;&gt;"YN-PF"))=TRUE,0,
IF(
ROUNDUP(
IF(
IF(D440="A",13-SUM(AM440:AP440),IF(D440="B",11-SUM(AM440:AP440),IF(D440="C",7-SUM(AM440:AP440))))
&lt;0,0,
IF(D440="A",13-SUM(AM440:AP440),IF(D440="B",11-SUM(AM440:AP440),IF(D440="C",7-SUM(AM440:AP440)))))
*AD440/C440,0)
*C440
=0,0,
ROUNDUP(
IF(
IF(D440="A",13-SUM(AM440:AP440),IF(D440="B",11-SUM(AM440:AP440),IF(D440="C",7-SUM(AM440:AP440))))
&lt;0,0,
IF(D440="A",13-SUM(AM440:AP440),IF(D440="B",11-SUM(AM440:AP440),IF(D440="C",7-SUM(AM440:AP440)))))
*AD440/C440,0)
*C440)
)</f>
        <v>0</v>
      </c>
      <c r="AY440" s="4">
        <f>IF(OR(AND(Tabela1[[#This Row],[GRUPO | ITEM]]="PALHETAS",MID(Tabela1[[#This Row],[ITEM]],1,5)&lt;&gt;"YN-PC"),AND(Tabela1[[#This Row],[GRUPO | ITEM]]="PALHETAS",MID(Tabela1[[#This Row],[ITEM]],1,5)&lt;&gt;"YN-PF"))=TRUE,0,
IF(
ROUNDUP(
IF(
IF(D440="A",13-SUM(AR440:AU440),IF(D440="B",11-SUM(AR440:AU440),IF(D440="C",7-SUM(AR440:AU440))))
&lt;0,0,
IF(D440="A",13-SUM(AR440:AU440),IF(D440="B",11-SUM(AR440:AU440),IF(D440="C",7-SUM(AR440:AU440)))))
*AE440/C440,0)
*C440
=0,0,
ROUNDUP(
IF(
IF(D440="A",13-SUM(AR440:AU440),IF(D440="B",11-SUM(AR440:AU440),IF(D440="C",7-SUM(AR440:AU440))))
&lt;0,0,
IF(D440="A",13-SUM(AR440:AU440),IF(D440="B",11-SUM(AR440:AU440),IF(D440="C",7-SUM(AR440:AU440)))))
*AE440/C440,0)
*C440)
)</f>
        <v>0</v>
      </c>
      <c r="AZ4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+IFERROR(BA440*C440,0),
IFERROR(AVERAGEIF(Tabela1[[#This Row],[COMPRA PADRÃO]:[COMPRA &gt;30%]],"&gt;"&amp;0,Tabela1[[#This Row],[COMPRA PADRÃO]:[COMPRA &gt;30%]]),
0))/Tabela1[[#This Row],[U/CX]],0)*Tabela1[[#This Row],[U/CX]]</f>
        <v>0</v>
      </c>
      <c r="BA440" s="33"/>
      <c r="BB440" s="33"/>
      <c r="BC440" s="44"/>
      <c r="BD440" s="41">
        <v>0.19245283018867926</v>
      </c>
      <c r="BE440" s="42">
        <v>28.867924528301888</v>
      </c>
      <c r="BF440" s="42">
        <v>12.70188679245283</v>
      </c>
      <c r="BG440" s="42">
        <v>501</v>
      </c>
      <c r="BH440" s="43">
        <v>0</v>
      </c>
      <c r="BJ440" s="32"/>
      <c r="BK440" s="32"/>
    </row>
    <row r="441" spans="1:63" s="3" customFormat="1" x14ac:dyDescent="0.2">
      <c r="A441" s="4" t="s">
        <v>1142</v>
      </c>
      <c r="B441" s="4" t="s">
        <v>1412</v>
      </c>
      <c r="C441" s="4">
        <v>50</v>
      </c>
      <c r="D441" s="4" t="s">
        <v>83</v>
      </c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>
        <v>2</v>
      </c>
      <c r="Q441" s="13">
        <v>0</v>
      </c>
      <c r="R441" s="16">
        <v>0</v>
      </c>
      <c r="S441" s="16">
        <v>0</v>
      </c>
      <c r="T441" s="16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0</v>
      </c>
      <c r="AA441" s="16">
        <v>0</v>
      </c>
      <c r="AB441" s="17">
        <v>1</v>
      </c>
      <c r="AC441" s="15">
        <v>63.08</v>
      </c>
      <c r="AD441" s="14">
        <v>2</v>
      </c>
      <c r="AE441" s="14">
        <v>2</v>
      </c>
      <c r="AF441" s="5">
        <v>0</v>
      </c>
      <c r="AG441" s="6">
        <v>48</v>
      </c>
      <c r="AH441" s="4">
        <v>0</v>
      </c>
      <c r="AI441" s="23">
        <v>48</v>
      </c>
      <c r="AJ441" s="4">
        <v>0</v>
      </c>
      <c r="AK441" s="4">
        <v>0</v>
      </c>
      <c r="AL441" s="24">
        <v>0</v>
      </c>
      <c r="AM441" s="7">
        <v>24</v>
      </c>
      <c r="AN441" s="7">
        <v>0</v>
      </c>
      <c r="AO441" s="8">
        <v>0</v>
      </c>
      <c r="AP441" s="9">
        <v>0</v>
      </c>
      <c r="AQ441" s="25">
        <v>24</v>
      </c>
      <c r="AR441" s="18">
        <v>24</v>
      </c>
      <c r="AS441" s="7">
        <v>0</v>
      </c>
      <c r="AT441" s="8">
        <v>0</v>
      </c>
      <c r="AU441" s="9">
        <v>0</v>
      </c>
      <c r="AV441" s="10">
        <v>24</v>
      </c>
      <c r="AW441" s="22">
        <f t="shared" si="6"/>
        <v>0</v>
      </c>
      <c r="AX441" s="5">
        <f>IF(OR(AND(Tabela1[[#This Row],[GRUPO | ITEM]]="PALHETAS",MID(Tabela1[[#This Row],[ITEM]],1,5)&lt;&gt;"YN-PC"),AND(Tabela1[[#This Row],[GRUPO | ITEM]]="PALHETAS",MID(Tabela1[[#This Row],[ITEM]],1,5)&lt;&gt;"YN-PF"))=TRUE,0,
IF(
ROUNDUP(
IF(
IF(D441="A",13-SUM(AM441:AP441),IF(D441="B",11-SUM(AM441:AP441),IF(D441="C",7-SUM(AM441:AP441))))
&lt;0,0,
IF(D441="A",13-SUM(AM441:AP441),IF(D441="B",11-SUM(AM441:AP441),IF(D441="C",7-SUM(AM441:AP441)))))
*AD441/C441,0)
*C441
=0,0,
ROUNDUP(
IF(
IF(D441="A",13-SUM(AM441:AP441),IF(D441="B",11-SUM(AM441:AP441),IF(D441="C",7-SUM(AM441:AP441))))
&lt;0,0,
IF(D441="A",13-SUM(AM441:AP441),IF(D441="B",11-SUM(AM441:AP441),IF(D441="C",7-SUM(AM441:AP441)))))
*AD441/C441,0)
*C441)
)</f>
        <v>0</v>
      </c>
      <c r="AY441" s="4">
        <f>IF(OR(AND(Tabela1[[#This Row],[GRUPO | ITEM]]="PALHETAS",MID(Tabela1[[#This Row],[ITEM]],1,5)&lt;&gt;"YN-PC"),AND(Tabela1[[#This Row],[GRUPO | ITEM]]="PALHETAS",MID(Tabela1[[#This Row],[ITEM]],1,5)&lt;&gt;"YN-PF"))=TRUE,0,
IF(
ROUNDUP(
IF(
IF(D441="A",13-SUM(AR441:AU441),IF(D441="B",11-SUM(AR441:AU441),IF(D441="C",7-SUM(AR441:AU441))))
&lt;0,0,
IF(D441="A",13-SUM(AR441:AU441),IF(D441="B",11-SUM(AR441:AU441),IF(D441="C",7-SUM(AR441:AU441)))))
*AE441/C441,0)
*C441
=0,0,
ROUNDUP(
IF(
IF(D441="A",13-SUM(AR441:AU441),IF(D441="B",11-SUM(AR441:AU441),IF(D441="C",7-SUM(AR441:AU441))))
&lt;0,0,
IF(D441="A",13-SUM(AR441:AU441),IF(D441="B",11-SUM(AR441:AU441),IF(D441="C",7-SUM(AR441:AU441)))))
*AE441/C441,0)
*C441)
)</f>
        <v>0</v>
      </c>
      <c r="AZ4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+IFERROR(BA441*C441,0),
IFERROR(AVERAGEIF(Tabela1[[#This Row],[COMPRA PADRÃO]:[COMPRA &gt;30%]],"&gt;"&amp;0,Tabela1[[#This Row],[COMPRA PADRÃO]:[COMPRA &gt;30%]]),
0))/Tabela1[[#This Row],[U/CX]],0)*Tabela1[[#This Row],[U/CX]]</f>
        <v>0</v>
      </c>
      <c r="BA441" s="33"/>
      <c r="BB441" s="33"/>
      <c r="BC441" s="5"/>
      <c r="BD441" s="41">
        <v>7.5471698113207548E-3</v>
      </c>
      <c r="BE441" s="42">
        <v>1.1320754716981132</v>
      </c>
      <c r="BF441" s="42">
        <v>0.49811320754716981</v>
      </c>
      <c r="BG441" s="42">
        <v>48</v>
      </c>
      <c r="BH441" s="43">
        <v>0</v>
      </c>
      <c r="BJ441" s="32"/>
      <c r="BK441" s="32"/>
    </row>
    <row r="442" spans="1:63" s="3" customFormat="1" x14ac:dyDescent="0.2">
      <c r="A442" s="4" t="s">
        <v>1142</v>
      </c>
      <c r="B442" s="4" t="s">
        <v>1413</v>
      </c>
      <c r="C442" s="4">
        <v>50</v>
      </c>
      <c r="D442" s="4" t="s">
        <v>83</v>
      </c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>
        <v>2</v>
      </c>
      <c r="Q442" s="13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7">
        <v>1</v>
      </c>
      <c r="AC442" s="15">
        <v>63.08</v>
      </c>
      <c r="AD442" s="14">
        <v>2</v>
      </c>
      <c r="AE442" s="14">
        <v>2</v>
      </c>
      <c r="AF442" s="5">
        <v>0</v>
      </c>
      <c r="AG442" s="6">
        <v>48</v>
      </c>
      <c r="AH442" s="4">
        <v>0</v>
      </c>
      <c r="AI442" s="23">
        <v>48</v>
      </c>
      <c r="AJ442" s="4">
        <v>0</v>
      </c>
      <c r="AK442" s="4">
        <v>0</v>
      </c>
      <c r="AL442" s="24">
        <v>0</v>
      </c>
      <c r="AM442" s="7">
        <v>24</v>
      </c>
      <c r="AN442" s="7">
        <v>0</v>
      </c>
      <c r="AO442" s="8">
        <v>0</v>
      </c>
      <c r="AP442" s="9">
        <v>0</v>
      </c>
      <c r="AQ442" s="25">
        <v>24</v>
      </c>
      <c r="AR442" s="18">
        <v>24</v>
      </c>
      <c r="AS442" s="7">
        <v>0</v>
      </c>
      <c r="AT442" s="8">
        <v>0</v>
      </c>
      <c r="AU442" s="9">
        <v>0</v>
      </c>
      <c r="AV442" s="10">
        <v>24</v>
      </c>
      <c r="AW442" s="22">
        <f t="shared" si="6"/>
        <v>0</v>
      </c>
      <c r="AX442" s="5">
        <f>IF(OR(AND(Tabela1[[#This Row],[GRUPO | ITEM]]="PALHETAS",MID(Tabela1[[#This Row],[ITEM]],1,5)&lt;&gt;"YN-PC"),AND(Tabela1[[#This Row],[GRUPO | ITEM]]="PALHETAS",MID(Tabela1[[#This Row],[ITEM]],1,5)&lt;&gt;"YN-PF"))=TRUE,0,
IF(
ROUNDUP(
IF(
IF(D442="A",13-SUM(AM442:AP442),IF(D442="B",11-SUM(AM442:AP442),IF(D442="C",7-SUM(AM442:AP442))))
&lt;0,0,
IF(D442="A",13-SUM(AM442:AP442),IF(D442="B",11-SUM(AM442:AP442),IF(D442="C",7-SUM(AM442:AP442)))))
*AD442/C442,0)
*C442
=0,0,
ROUNDUP(
IF(
IF(D442="A",13-SUM(AM442:AP442),IF(D442="B",11-SUM(AM442:AP442),IF(D442="C",7-SUM(AM442:AP442))))
&lt;0,0,
IF(D442="A",13-SUM(AM442:AP442),IF(D442="B",11-SUM(AM442:AP442),IF(D442="C",7-SUM(AM442:AP442)))))
*AD442/C442,0)
*C442)
)</f>
        <v>0</v>
      </c>
      <c r="AY442" s="4">
        <f>IF(OR(AND(Tabela1[[#This Row],[GRUPO | ITEM]]="PALHETAS",MID(Tabela1[[#This Row],[ITEM]],1,5)&lt;&gt;"YN-PC"),AND(Tabela1[[#This Row],[GRUPO | ITEM]]="PALHETAS",MID(Tabela1[[#This Row],[ITEM]],1,5)&lt;&gt;"YN-PF"))=TRUE,0,
IF(
ROUNDUP(
IF(
IF(D442="A",13-SUM(AR442:AU442),IF(D442="B",11-SUM(AR442:AU442),IF(D442="C",7-SUM(AR442:AU442))))
&lt;0,0,
IF(D442="A",13-SUM(AR442:AU442),IF(D442="B",11-SUM(AR442:AU442),IF(D442="C",7-SUM(AR442:AU442)))))
*AE442/C442,0)
*C442
=0,0,
ROUNDUP(
IF(
IF(D442="A",13-SUM(AR442:AU442),IF(D442="B",11-SUM(AR442:AU442),IF(D442="C",7-SUM(AR442:AU442))))
&lt;0,0,
IF(D442="A",13-SUM(AR442:AU442),IF(D442="B",11-SUM(AR442:AU442),IF(D442="C",7-SUM(AR442:AU442)))))
*AE442/C442,0)
*C442)
)</f>
        <v>0</v>
      </c>
      <c r="AZ4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+IFERROR(BA442*C442,0),
IFERROR(AVERAGEIF(Tabela1[[#This Row],[COMPRA PADRÃO]:[COMPRA &gt;30%]],"&gt;"&amp;0,Tabela1[[#This Row],[COMPRA PADRÃO]:[COMPRA &gt;30%]]),
0))/Tabela1[[#This Row],[U/CX]],0)*Tabela1[[#This Row],[U/CX]]</f>
        <v>0</v>
      </c>
      <c r="BA442" s="19"/>
      <c r="BB442" s="19"/>
      <c r="BC442" s="5"/>
      <c r="BD442" s="41">
        <v>7.5471698113207548E-3</v>
      </c>
      <c r="BE442" s="42">
        <v>1.1320754716981132</v>
      </c>
      <c r="BF442" s="42">
        <v>0.49811320754716981</v>
      </c>
      <c r="BG442" s="42">
        <v>48</v>
      </c>
      <c r="BH442" s="43">
        <v>0</v>
      </c>
      <c r="BJ442" s="32"/>
      <c r="BK442" s="32"/>
    </row>
    <row r="443" spans="1:63" s="3" customFormat="1" x14ac:dyDescent="0.2">
      <c r="A443" s="4" t="s">
        <v>1142</v>
      </c>
      <c r="B443" s="4" t="s">
        <v>1414</v>
      </c>
      <c r="C443" s="4">
        <v>50</v>
      </c>
      <c r="D443" s="4" t="s">
        <v>83</v>
      </c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>
        <v>2</v>
      </c>
      <c r="Q443" s="13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7">
        <v>1</v>
      </c>
      <c r="AC443" s="15">
        <v>63.08</v>
      </c>
      <c r="AD443" s="14">
        <v>2</v>
      </c>
      <c r="AE443" s="14">
        <v>2</v>
      </c>
      <c r="AF443" s="5">
        <v>0</v>
      </c>
      <c r="AG443" s="6">
        <v>48</v>
      </c>
      <c r="AH443" s="4">
        <v>0</v>
      </c>
      <c r="AI443" s="23">
        <v>48</v>
      </c>
      <c r="AJ443" s="4">
        <v>0</v>
      </c>
      <c r="AK443" s="4">
        <v>0</v>
      </c>
      <c r="AL443" s="24">
        <v>0</v>
      </c>
      <c r="AM443" s="7">
        <v>24</v>
      </c>
      <c r="AN443" s="7">
        <v>0</v>
      </c>
      <c r="AO443" s="8">
        <v>0</v>
      </c>
      <c r="AP443" s="9">
        <v>0</v>
      </c>
      <c r="AQ443" s="25">
        <v>24</v>
      </c>
      <c r="AR443" s="18">
        <v>24</v>
      </c>
      <c r="AS443" s="7">
        <v>0</v>
      </c>
      <c r="AT443" s="8">
        <v>0</v>
      </c>
      <c r="AU443" s="9">
        <v>0</v>
      </c>
      <c r="AV443" s="10">
        <v>24</v>
      </c>
      <c r="AW443" s="22">
        <f t="shared" si="6"/>
        <v>0</v>
      </c>
      <c r="AX443" s="5">
        <f>IF(OR(AND(Tabela1[[#This Row],[GRUPO | ITEM]]="PALHETAS",MID(Tabela1[[#This Row],[ITEM]],1,5)&lt;&gt;"YN-PC"),AND(Tabela1[[#This Row],[GRUPO | ITEM]]="PALHETAS",MID(Tabela1[[#This Row],[ITEM]],1,5)&lt;&gt;"YN-PF"))=TRUE,0,
IF(
ROUNDUP(
IF(
IF(D443="A",13-SUM(AM443:AP443),IF(D443="B",11-SUM(AM443:AP443),IF(D443="C",7-SUM(AM443:AP443))))
&lt;0,0,
IF(D443="A",13-SUM(AM443:AP443),IF(D443="B",11-SUM(AM443:AP443),IF(D443="C",7-SUM(AM443:AP443)))))
*AD443/C443,0)
*C443
=0,0,
ROUNDUP(
IF(
IF(D443="A",13-SUM(AM443:AP443),IF(D443="B",11-SUM(AM443:AP443),IF(D443="C",7-SUM(AM443:AP443))))
&lt;0,0,
IF(D443="A",13-SUM(AM443:AP443),IF(D443="B",11-SUM(AM443:AP443),IF(D443="C",7-SUM(AM443:AP443)))))
*AD443/C443,0)
*C443)
)</f>
        <v>0</v>
      </c>
      <c r="AY443" s="4">
        <f>IF(OR(AND(Tabela1[[#This Row],[GRUPO | ITEM]]="PALHETAS",MID(Tabela1[[#This Row],[ITEM]],1,5)&lt;&gt;"YN-PC"),AND(Tabela1[[#This Row],[GRUPO | ITEM]]="PALHETAS",MID(Tabela1[[#This Row],[ITEM]],1,5)&lt;&gt;"YN-PF"))=TRUE,0,
IF(
ROUNDUP(
IF(
IF(D443="A",13-SUM(AR443:AU443),IF(D443="B",11-SUM(AR443:AU443),IF(D443="C",7-SUM(AR443:AU443))))
&lt;0,0,
IF(D443="A",13-SUM(AR443:AU443),IF(D443="B",11-SUM(AR443:AU443),IF(D443="C",7-SUM(AR443:AU443)))))
*AE443/C443,0)
*C443
=0,0,
ROUNDUP(
IF(
IF(D443="A",13-SUM(AR443:AU443),IF(D443="B",11-SUM(AR443:AU443),IF(D443="C",7-SUM(AR443:AU443))))
&lt;0,0,
IF(D443="A",13-SUM(AR443:AU443),IF(D443="B",11-SUM(AR443:AU443),IF(D443="C",7-SUM(AR443:AU443)))))
*AE443/C443,0)
*C443)
)</f>
        <v>0</v>
      </c>
      <c r="AZ4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+IFERROR(BA443*C443,0),
IFERROR(AVERAGEIF(Tabela1[[#This Row],[COMPRA PADRÃO]:[COMPRA &gt;30%]],"&gt;"&amp;0,Tabela1[[#This Row],[COMPRA PADRÃO]:[COMPRA &gt;30%]]),
0))/Tabela1[[#This Row],[U/CX]],0)*Tabela1[[#This Row],[U/CX]]</f>
        <v>0</v>
      </c>
      <c r="BA443" s="19"/>
      <c r="BB443" s="19"/>
      <c r="BC443" s="5"/>
      <c r="BD443" s="41">
        <v>7.5471698113207548E-3</v>
      </c>
      <c r="BE443" s="42">
        <v>1.1320754716981132</v>
      </c>
      <c r="BF443" s="42">
        <v>0.49811320754716981</v>
      </c>
      <c r="BG443" s="42">
        <v>48</v>
      </c>
      <c r="BH443" s="43">
        <v>0</v>
      </c>
      <c r="BJ443" s="32"/>
      <c r="BK443" s="32"/>
    </row>
    <row r="444" spans="1:63" s="3" customFormat="1" x14ac:dyDescent="0.2">
      <c r="A444" s="4" t="s">
        <v>1142</v>
      </c>
      <c r="B444" s="4" t="s">
        <v>1415</v>
      </c>
      <c r="C444" s="4">
        <v>50</v>
      </c>
      <c r="D444" s="4" t="s">
        <v>83</v>
      </c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>
        <v>2</v>
      </c>
      <c r="Q444" s="13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7">
        <v>1</v>
      </c>
      <c r="AC444" s="15">
        <v>63.08</v>
      </c>
      <c r="AD444" s="14">
        <v>2</v>
      </c>
      <c r="AE444" s="14">
        <v>2</v>
      </c>
      <c r="AF444" s="5">
        <v>0</v>
      </c>
      <c r="AG444" s="6">
        <v>48</v>
      </c>
      <c r="AH444" s="4">
        <v>0</v>
      </c>
      <c r="AI444" s="23">
        <v>48</v>
      </c>
      <c r="AJ444" s="4">
        <v>0</v>
      </c>
      <c r="AK444" s="4">
        <v>0</v>
      </c>
      <c r="AL444" s="24">
        <v>0</v>
      </c>
      <c r="AM444" s="7">
        <v>24</v>
      </c>
      <c r="AN444" s="7">
        <v>0</v>
      </c>
      <c r="AO444" s="8">
        <v>0</v>
      </c>
      <c r="AP444" s="9">
        <v>0</v>
      </c>
      <c r="AQ444" s="25">
        <v>24</v>
      </c>
      <c r="AR444" s="18">
        <v>24</v>
      </c>
      <c r="AS444" s="7">
        <v>0</v>
      </c>
      <c r="AT444" s="8">
        <v>0</v>
      </c>
      <c r="AU444" s="9">
        <v>0</v>
      </c>
      <c r="AV444" s="10">
        <v>24</v>
      </c>
      <c r="AW444" s="22">
        <f t="shared" si="6"/>
        <v>0</v>
      </c>
      <c r="AX444" s="5">
        <f>IF(OR(AND(Tabela1[[#This Row],[GRUPO | ITEM]]="PALHETAS",MID(Tabela1[[#This Row],[ITEM]],1,5)&lt;&gt;"YN-PC"),AND(Tabela1[[#This Row],[GRUPO | ITEM]]="PALHETAS",MID(Tabela1[[#This Row],[ITEM]],1,5)&lt;&gt;"YN-PF"))=TRUE,0,
IF(
ROUNDUP(
IF(
IF(D444="A",13-SUM(AM444:AP444),IF(D444="B",11-SUM(AM444:AP444),IF(D444="C",7-SUM(AM444:AP444))))
&lt;0,0,
IF(D444="A",13-SUM(AM444:AP444),IF(D444="B",11-SUM(AM444:AP444),IF(D444="C",7-SUM(AM444:AP444)))))
*AD444/C444,0)
*C444
=0,0,
ROUNDUP(
IF(
IF(D444="A",13-SUM(AM444:AP444),IF(D444="B",11-SUM(AM444:AP444),IF(D444="C",7-SUM(AM444:AP444))))
&lt;0,0,
IF(D444="A",13-SUM(AM444:AP444),IF(D444="B",11-SUM(AM444:AP444),IF(D444="C",7-SUM(AM444:AP444)))))
*AD444/C444,0)
*C444)
)</f>
        <v>0</v>
      </c>
      <c r="AY444" s="4">
        <f>IF(OR(AND(Tabela1[[#This Row],[GRUPO | ITEM]]="PALHETAS",MID(Tabela1[[#This Row],[ITEM]],1,5)&lt;&gt;"YN-PC"),AND(Tabela1[[#This Row],[GRUPO | ITEM]]="PALHETAS",MID(Tabela1[[#This Row],[ITEM]],1,5)&lt;&gt;"YN-PF"))=TRUE,0,
IF(
ROUNDUP(
IF(
IF(D444="A",13-SUM(AR444:AU444),IF(D444="B",11-SUM(AR444:AU444),IF(D444="C",7-SUM(AR444:AU444))))
&lt;0,0,
IF(D444="A",13-SUM(AR444:AU444),IF(D444="B",11-SUM(AR444:AU444),IF(D444="C",7-SUM(AR444:AU444)))))
*AE444/C444,0)
*C444
=0,0,
ROUNDUP(
IF(
IF(D444="A",13-SUM(AR444:AU444),IF(D444="B",11-SUM(AR444:AU444),IF(D444="C",7-SUM(AR444:AU444))))
&lt;0,0,
IF(D444="A",13-SUM(AR444:AU444),IF(D444="B",11-SUM(AR444:AU444),IF(D444="C",7-SUM(AR444:AU444)))))
*AE444/C444,0)
*C444)
)</f>
        <v>0</v>
      </c>
      <c r="AZ4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+IFERROR(BA444*C444,0),
IFERROR(AVERAGEIF(Tabela1[[#This Row],[COMPRA PADRÃO]:[COMPRA &gt;30%]],"&gt;"&amp;0,Tabela1[[#This Row],[COMPRA PADRÃO]:[COMPRA &gt;30%]]),
0))/Tabela1[[#This Row],[U/CX]],0)*Tabela1[[#This Row],[U/CX]]</f>
        <v>0</v>
      </c>
      <c r="BA444" s="19"/>
      <c r="BB444" s="19"/>
      <c r="BC444" s="5"/>
      <c r="BD444" s="41">
        <v>7.5471698113207548E-3</v>
      </c>
      <c r="BE444" s="42">
        <v>1.1320754716981132</v>
      </c>
      <c r="BF444" s="42">
        <v>0.49811320754716981</v>
      </c>
      <c r="BG444" s="42">
        <v>48</v>
      </c>
      <c r="BH444" s="43">
        <v>0</v>
      </c>
      <c r="BJ444" s="32"/>
      <c r="BK444" s="32"/>
    </row>
    <row r="445" spans="1:63" s="3" customFormat="1" x14ac:dyDescent="0.2">
      <c r="A445" s="4" t="s">
        <v>1142</v>
      </c>
      <c r="B445" s="4" t="s">
        <v>1416</v>
      </c>
      <c r="C445" s="4">
        <v>50</v>
      </c>
      <c r="D445" s="4" t="s">
        <v>83</v>
      </c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>
        <v>2</v>
      </c>
      <c r="Q445" s="13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7">
        <v>1</v>
      </c>
      <c r="AC445" s="15">
        <v>63.08</v>
      </c>
      <c r="AD445" s="14">
        <v>2</v>
      </c>
      <c r="AE445" s="14">
        <v>2</v>
      </c>
      <c r="AF445" s="5">
        <v>0</v>
      </c>
      <c r="AG445" s="6">
        <v>48</v>
      </c>
      <c r="AH445" s="4">
        <v>0</v>
      </c>
      <c r="AI445" s="23">
        <v>48</v>
      </c>
      <c r="AJ445" s="4">
        <v>0</v>
      </c>
      <c r="AK445" s="4">
        <v>0</v>
      </c>
      <c r="AL445" s="24">
        <v>0</v>
      </c>
      <c r="AM445" s="7">
        <v>24</v>
      </c>
      <c r="AN445" s="7">
        <v>0</v>
      </c>
      <c r="AO445" s="8">
        <v>0</v>
      </c>
      <c r="AP445" s="9">
        <v>0</v>
      </c>
      <c r="AQ445" s="25">
        <v>24</v>
      </c>
      <c r="AR445" s="18">
        <v>24</v>
      </c>
      <c r="AS445" s="7">
        <v>0</v>
      </c>
      <c r="AT445" s="8">
        <v>0</v>
      </c>
      <c r="AU445" s="9">
        <v>0</v>
      </c>
      <c r="AV445" s="10">
        <v>24</v>
      </c>
      <c r="AW445" s="22">
        <f t="shared" si="6"/>
        <v>0</v>
      </c>
      <c r="AX445" s="5">
        <f>IF(OR(AND(Tabela1[[#This Row],[GRUPO | ITEM]]="PALHETAS",MID(Tabela1[[#This Row],[ITEM]],1,5)&lt;&gt;"YN-PC"),AND(Tabela1[[#This Row],[GRUPO | ITEM]]="PALHETAS",MID(Tabela1[[#This Row],[ITEM]],1,5)&lt;&gt;"YN-PF"))=TRUE,0,
IF(
ROUNDUP(
IF(
IF(D445="A",13-SUM(AM445:AP445),IF(D445="B",11-SUM(AM445:AP445),IF(D445="C",7-SUM(AM445:AP445))))
&lt;0,0,
IF(D445="A",13-SUM(AM445:AP445),IF(D445="B",11-SUM(AM445:AP445),IF(D445="C",7-SUM(AM445:AP445)))))
*AD445/C445,0)
*C445
=0,0,
ROUNDUP(
IF(
IF(D445="A",13-SUM(AM445:AP445),IF(D445="B",11-SUM(AM445:AP445),IF(D445="C",7-SUM(AM445:AP445))))
&lt;0,0,
IF(D445="A",13-SUM(AM445:AP445),IF(D445="B",11-SUM(AM445:AP445),IF(D445="C",7-SUM(AM445:AP445)))))
*AD445/C445,0)
*C445)
)</f>
        <v>0</v>
      </c>
      <c r="AY445" s="4">
        <f>IF(OR(AND(Tabela1[[#This Row],[GRUPO | ITEM]]="PALHETAS",MID(Tabela1[[#This Row],[ITEM]],1,5)&lt;&gt;"YN-PC"),AND(Tabela1[[#This Row],[GRUPO | ITEM]]="PALHETAS",MID(Tabela1[[#This Row],[ITEM]],1,5)&lt;&gt;"YN-PF"))=TRUE,0,
IF(
ROUNDUP(
IF(
IF(D445="A",13-SUM(AR445:AU445),IF(D445="B",11-SUM(AR445:AU445),IF(D445="C",7-SUM(AR445:AU445))))
&lt;0,0,
IF(D445="A",13-SUM(AR445:AU445),IF(D445="B",11-SUM(AR445:AU445),IF(D445="C",7-SUM(AR445:AU445)))))
*AE445/C445,0)
*C445
=0,0,
ROUNDUP(
IF(
IF(D445="A",13-SUM(AR445:AU445),IF(D445="B",11-SUM(AR445:AU445),IF(D445="C",7-SUM(AR445:AU445))))
&lt;0,0,
IF(D445="A",13-SUM(AR445:AU445),IF(D445="B",11-SUM(AR445:AU445),IF(D445="C",7-SUM(AR445:AU445)))))
*AE445/C445,0)
*C445)
)</f>
        <v>0</v>
      </c>
      <c r="AZ4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+IFERROR(BA445*C445,0),
IFERROR(AVERAGEIF(Tabela1[[#This Row],[COMPRA PADRÃO]:[COMPRA &gt;30%]],"&gt;"&amp;0,Tabela1[[#This Row],[COMPRA PADRÃO]:[COMPRA &gt;30%]]),
0))/Tabela1[[#This Row],[U/CX]],0)*Tabela1[[#This Row],[U/CX]]</f>
        <v>0</v>
      </c>
      <c r="BA445" s="19"/>
      <c r="BB445" s="19"/>
      <c r="BC445" s="5"/>
      <c r="BD445" s="41">
        <v>7.5471698113207548E-3</v>
      </c>
      <c r="BE445" s="42">
        <v>1.1320754716981132</v>
      </c>
      <c r="BF445" s="42">
        <v>0.49811320754716981</v>
      </c>
      <c r="BG445" s="42">
        <v>48</v>
      </c>
      <c r="BH445" s="43">
        <v>0</v>
      </c>
      <c r="BJ445" s="32"/>
      <c r="BK445" s="32"/>
    </row>
    <row r="446" spans="1:63" s="3" customFormat="1" x14ac:dyDescent="0.2">
      <c r="A446" s="4" t="s">
        <v>1142</v>
      </c>
      <c r="B446" s="4" t="s">
        <v>1417</v>
      </c>
      <c r="C446" s="4">
        <v>50</v>
      </c>
      <c r="D446" s="4" t="s">
        <v>83</v>
      </c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>
        <v>2</v>
      </c>
      <c r="Q446" s="13">
        <v>0</v>
      </c>
      <c r="R446" s="16">
        <v>0</v>
      </c>
      <c r="S446" s="16">
        <v>0</v>
      </c>
      <c r="T446" s="16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7">
        <v>1</v>
      </c>
      <c r="AC446" s="15">
        <v>63.08</v>
      </c>
      <c r="AD446" s="14">
        <v>2</v>
      </c>
      <c r="AE446" s="14">
        <v>2</v>
      </c>
      <c r="AF446" s="5">
        <v>0</v>
      </c>
      <c r="AG446" s="6">
        <v>48</v>
      </c>
      <c r="AH446" s="4">
        <v>0</v>
      </c>
      <c r="AI446" s="23">
        <v>48</v>
      </c>
      <c r="AJ446" s="4">
        <v>0</v>
      </c>
      <c r="AK446" s="4">
        <v>0</v>
      </c>
      <c r="AL446" s="24">
        <v>0</v>
      </c>
      <c r="AM446" s="7">
        <v>24</v>
      </c>
      <c r="AN446" s="7">
        <v>0</v>
      </c>
      <c r="AO446" s="8">
        <v>0</v>
      </c>
      <c r="AP446" s="9">
        <v>0</v>
      </c>
      <c r="AQ446" s="25">
        <v>24</v>
      </c>
      <c r="AR446" s="18">
        <v>24</v>
      </c>
      <c r="AS446" s="7">
        <v>0</v>
      </c>
      <c r="AT446" s="8">
        <v>0</v>
      </c>
      <c r="AU446" s="9">
        <v>0</v>
      </c>
      <c r="AV446" s="10">
        <v>24</v>
      </c>
      <c r="AW446" s="22">
        <f t="shared" si="6"/>
        <v>0</v>
      </c>
      <c r="AX446" s="5">
        <f>IF(OR(AND(Tabela1[[#This Row],[GRUPO | ITEM]]="PALHETAS",MID(Tabela1[[#This Row],[ITEM]],1,5)&lt;&gt;"YN-PC"),AND(Tabela1[[#This Row],[GRUPO | ITEM]]="PALHETAS",MID(Tabela1[[#This Row],[ITEM]],1,5)&lt;&gt;"YN-PF"))=TRUE,0,
IF(
ROUNDUP(
IF(
IF(D446="A",13-SUM(AM446:AP446),IF(D446="B",11-SUM(AM446:AP446),IF(D446="C",7-SUM(AM446:AP446))))
&lt;0,0,
IF(D446="A",13-SUM(AM446:AP446),IF(D446="B",11-SUM(AM446:AP446),IF(D446="C",7-SUM(AM446:AP446)))))
*AD446/C446,0)
*C446
=0,0,
ROUNDUP(
IF(
IF(D446="A",13-SUM(AM446:AP446),IF(D446="B",11-SUM(AM446:AP446),IF(D446="C",7-SUM(AM446:AP446))))
&lt;0,0,
IF(D446="A",13-SUM(AM446:AP446),IF(D446="B",11-SUM(AM446:AP446),IF(D446="C",7-SUM(AM446:AP446)))))
*AD446/C446,0)
*C446)
)</f>
        <v>0</v>
      </c>
      <c r="AY446" s="4">
        <f>IF(OR(AND(Tabela1[[#This Row],[GRUPO | ITEM]]="PALHETAS",MID(Tabela1[[#This Row],[ITEM]],1,5)&lt;&gt;"YN-PC"),AND(Tabela1[[#This Row],[GRUPO | ITEM]]="PALHETAS",MID(Tabela1[[#This Row],[ITEM]],1,5)&lt;&gt;"YN-PF"))=TRUE,0,
IF(
ROUNDUP(
IF(
IF(D446="A",13-SUM(AR446:AU446),IF(D446="B",11-SUM(AR446:AU446),IF(D446="C",7-SUM(AR446:AU446))))
&lt;0,0,
IF(D446="A",13-SUM(AR446:AU446),IF(D446="B",11-SUM(AR446:AU446),IF(D446="C",7-SUM(AR446:AU446)))))
*AE446/C446,0)
*C446
=0,0,
ROUNDUP(
IF(
IF(D446="A",13-SUM(AR446:AU446),IF(D446="B",11-SUM(AR446:AU446),IF(D446="C",7-SUM(AR446:AU446))))
&lt;0,0,
IF(D446="A",13-SUM(AR446:AU446),IF(D446="B",11-SUM(AR446:AU446),IF(D446="C",7-SUM(AR446:AU446)))))
*AE446/C446,0)
*C446)
)</f>
        <v>0</v>
      </c>
      <c r="AZ4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+IFERROR(BA446*C446,0),
IFERROR(AVERAGEIF(Tabela1[[#This Row],[COMPRA PADRÃO]:[COMPRA &gt;30%]],"&gt;"&amp;0,Tabela1[[#This Row],[COMPRA PADRÃO]:[COMPRA &gt;30%]]),
0))/Tabela1[[#This Row],[U/CX]],0)*Tabela1[[#This Row],[U/CX]]</f>
        <v>0</v>
      </c>
      <c r="BA446" s="19"/>
      <c r="BB446" s="19"/>
      <c r="BC446" s="5"/>
      <c r="BD446" s="41">
        <v>7.5471698113207548E-3</v>
      </c>
      <c r="BE446" s="42">
        <v>1.1320754716981132</v>
      </c>
      <c r="BF446" s="42">
        <v>0.49811320754716981</v>
      </c>
      <c r="BG446" s="42">
        <v>48</v>
      </c>
      <c r="BH446" s="43">
        <v>0</v>
      </c>
      <c r="BJ446" s="32"/>
      <c r="BK446" s="32"/>
    </row>
    <row r="447" spans="1:63" s="3" customFormat="1" x14ac:dyDescent="0.2">
      <c r="A447" s="4" t="s">
        <v>1142</v>
      </c>
      <c r="B447" s="4" t="s">
        <v>1418</v>
      </c>
      <c r="C447" s="4">
        <v>50</v>
      </c>
      <c r="D447" s="4" t="s">
        <v>83</v>
      </c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>
        <v>2</v>
      </c>
      <c r="Q447" s="13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7">
        <v>1</v>
      </c>
      <c r="AC447" s="15">
        <v>63.08</v>
      </c>
      <c r="AD447" s="14">
        <v>2</v>
      </c>
      <c r="AE447" s="14">
        <v>2</v>
      </c>
      <c r="AF447" s="5">
        <v>0</v>
      </c>
      <c r="AG447" s="6">
        <v>48</v>
      </c>
      <c r="AH447" s="4">
        <v>0</v>
      </c>
      <c r="AI447" s="23">
        <v>48</v>
      </c>
      <c r="AJ447" s="4">
        <v>0</v>
      </c>
      <c r="AK447" s="4">
        <v>0</v>
      </c>
      <c r="AL447" s="24">
        <v>0</v>
      </c>
      <c r="AM447" s="7">
        <v>24</v>
      </c>
      <c r="AN447" s="7">
        <v>0</v>
      </c>
      <c r="AO447" s="8">
        <v>0</v>
      </c>
      <c r="AP447" s="9">
        <v>0</v>
      </c>
      <c r="AQ447" s="25">
        <v>24</v>
      </c>
      <c r="AR447" s="18">
        <v>24</v>
      </c>
      <c r="AS447" s="7">
        <v>0</v>
      </c>
      <c r="AT447" s="8">
        <v>0</v>
      </c>
      <c r="AU447" s="9">
        <v>0</v>
      </c>
      <c r="AV447" s="10">
        <v>24</v>
      </c>
      <c r="AW447" s="22">
        <f t="shared" si="6"/>
        <v>0</v>
      </c>
      <c r="AX447" s="5">
        <f>IF(OR(AND(Tabela1[[#This Row],[GRUPO | ITEM]]="PALHETAS",MID(Tabela1[[#This Row],[ITEM]],1,5)&lt;&gt;"YN-PC"),AND(Tabela1[[#This Row],[GRUPO | ITEM]]="PALHETAS",MID(Tabela1[[#This Row],[ITEM]],1,5)&lt;&gt;"YN-PF"))=TRUE,0,
IF(
ROUNDUP(
IF(
IF(D447="A",13-SUM(AM447:AP447),IF(D447="B",11-SUM(AM447:AP447),IF(D447="C",7-SUM(AM447:AP447))))
&lt;0,0,
IF(D447="A",13-SUM(AM447:AP447),IF(D447="B",11-SUM(AM447:AP447),IF(D447="C",7-SUM(AM447:AP447)))))
*AD447/C447,0)
*C447
=0,0,
ROUNDUP(
IF(
IF(D447="A",13-SUM(AM447:AP447),IF(D447="B",11-SUM(AM447:AP447),IF(D447="C",7-SUM(AM447:AP447))))
&lt;0,0,
IF(D447="A",13-SUM(AM447:AP447),IF(D447="B",11-SUM(AM447:AP447),IF(D447="C",7-SUM(AM447:AP447)))))
*AD447/C447,0)
*C447)
)</f>
        <v>0</v>
      </c>
      <c r="AY447" s="4">
        <f>IF(OR(AND(Tabela1[[#This Row],[GRUPO | ITEM]]="PALHETAS",MID(Tabela1[[#This Row],[ITEM]],1,5)&lt;&gt;"YN-PC"),AND(Tabela1[[#This Row],[GRUPO | ITEM]]="PALHETAS",MID(Tabela1[[#This Row],[ITEM]],1,5)&lt;&gt;"YN-PF"))=TRUE,0,
IF(
ROUNDUP(
IF(
IF(D447="A",13-SUM(AR447:AU447),IF(D447="B",11-SUM(AR447:AU447),IF(D447="C",7-SUM(AR447:AU447))))
&lt;0,0,
IF(D447="A",13-SUM(AR447:AU447),IF(D447="B",11-SUM(AR447:AU447),IF(D447="C",7-SUM(AR447:AU447)))))
*AE447/C447,0)
*C447
=0,0,
ROUNDUP(
IF(
IF(D447="A",13-SUM(AR447:AU447),IF(D447="B",11-SUM(AR447:AU447),IF(D447="C",7-SUM(AR447:AU447))))
&lt;0,0,
IF(D447="A",13-SUM(AR447:AU447),IF(D447="B",11-SUM(AR447:AU447),IF(D447="C",7-SUM(AR447:AU447)))))
*AE447/C447,0)
*C447)
)</f>
        <v>0</v>
      </c>
      <c r="AZ4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+IFERROR(BA447*C447,0),
IFERROR(AVERAGEIF(Tabela1[[#This Row],[COMPRA PADRÃO]:[COMPRA &gt;30%]],"&gt;"&amp;0,Tabela1[[#This Row],[COMPRA PADRÃO]:[COMPRA &gt;30%]]),
0))/Tabela1[[#This Row],[U/CX]],0)*Tabela1[[#This Row],[U/CX]]</f>
        <v>0</v>
      </c>
      <c r="BA447" s="19"/>
      <c r="BB447" s="19"/>
      <c r="BC447" s="5"/>
      <c r="BD447" s="41">
        <v>7.5471698113207548E-3</v>
      </c>
      <c r="BE447" s="42">
        <v>1.1320754716981132</v>
      </c>
      <c r="BF447" s="42">
        <v>0.49811320754716981</v>
      </c>
      <c r="BG447" s="42">
        <v>48</v>
      </c>
      <c r="BH447" s="43">
        <v>0</v>
      </c>
      <c r="BJ447" s="32"/>
      <c r="BK447" s="32"/>
    </row>
    <row r="448" spans="1:63" s="3" customFormat="1" x14ac:dyDescent="0.2">
      <c r="A448" s="4" t="s">
        <v>1142</v>
      </c>
      <c r="B448" s="4" t="s">
        <v>1419</v>
      </c>
      <c r="C448" s="4">
        <v>50</v>
      </c>
      <c r="D448" s="4" t="s">
        <v>83</v>
      </c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>
        <v>2</v>
      </c>
      <c r="Q448" s="13">
        <v>0</v>
      </c>
      <c r="R448" s="16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7">
        <v>1</v>
      </c>
      <c r="AC448" s="15">
        <v>63.08</v>
      </c>
      <c r="AD448" s="14">
        <v>2</v>
      </c>
      <c r="AE448" s="14">
        <v>2</v>
      </c>
      <c r="AF448" s="5">
        <v>0</v>
      </c>
      <c r="AG448" s="6">
        <v>48</v>
      </c>
      <c r="AH448" s="4">
        <v>0</v>
      </c>
      <c r="AI448" s="23">
        <v>48</v>
      </c>
      <c r="AJ448" s="4">
        <v>0</v>
      </c>
      <c r="AK448" s="4">
        <v>0</v>
      </c>
      <c r="AL448" s="24">
        <v>0</v>
      </c>
      <c r="AM448" s="7">
        <v>24</v>
      </c>
      <c r="AN448" s="7">
        <v>0</v>
      </c>
      <c r="AO448" s="8">
        <v>0</v>
      </c>
      <c r="AP448" s="9">
        <v>0</v>
      </c>
      <c r="AQ448" s="25">
        <v>24</v>
      </c>
      <c r="AR448" s="18">
        <v>24</v>
      </c>
      <c r="AS448" s="7">
        <v>0</v>
      </c>
      <c r="AT448" s="8">
        <v>0</v>
      </c>
      <c r="AU448" s="9">
        <v>0</v>
      </c>
      <c r="AV448" s="10">
        <v>24</v>
      </c>
      <c r="AW448" s="22">
        <f t="shared" si="6"/>
        <v>0</v>
      </c>
      <c r="AX448" s="5">
        <f>IF(OR(AND(Tabela1[[#This Row],[GRUPO | ITEM]]="PALHETAS",MID(Tabela1[[#This Row],[ITEM]],1,5)&lt;&gt;"YN-PC"),AND(Tabela1[[#This Row],[GRUPO | ITEM]]="PALHETAS",MID(Tabela1[[#This Row],[ITEM]],1,5)&lt;&gt;"YN-PF"))=TRUE,0,
IF(
ROUNDUP(
IF(
IF(D448="A",13-SUM(AM448:AP448),IF(D448="B",11-SUM(AM448:AP448),IF(D448="C",7-SUM(AM448:AP448))))
&lt;0,0,
IF(D448="A",13-SUM(AM448:AP448),IF(D448="B",11-SUM(AM448:AP448),IF(D448="C",7-SUM(AM448:AP448)))))
*AD448/C448,0)
*C448
=0,0,
ROUNDUP(
IF(
IF(D448="A",13-SUM(AM448:AP448),IF(D448="B",11-SUM(AM448:AP448),IF(D448="C",7-SUM(AM448:AP448))))
&lt;0,0,
IF(D448="A",13-SUM(AM448:AP448),IF(D448="B",11-SUM(AM448:AP448),IF(D448="C",7-SUM(AM448:AP448)))))
*AD448/C448,0)
*C448)
)</f>
        <v>0</v>
      </c>
      <c r="AY448" s="4">
        <f>IF(OR(AND(Tabela1[[#This Row],[GRUPO | ITEM]]="PALHETAS",MID(Tabela1[[#This Row],[ITEM]],1,5)&lt;&gt;"YN-PC"),AND(Tabela1[[#This Row],[GRUPO | ITEM]]="PALHETAS",MID(Tabela1[[#This Row],[ITEM]],1,5)&lt;&gt;"YN-PF"))=TRUE,0,
IF(
ROUNDUP(
IF(
IF(D448="A",13-SUM(AR448:AU448),IF(D448="B",11-SUM(AR448:AU448),IF(D448="C",7-SUM(AR448:AU448))))
&lt;0,0,
IF(D448="A",13-SUM(AR448:AU448),IF(D448="B",11-SUM(AR448:AU448),IF(D448="C",7-SUM(AR448:AU448)))))
*AE448/C448,0)
*C448
=0,0,
ROUNDUP(
IF(
IF(D448="A",13-SUM(AR448:AU448),IF(D448="B",11-SUM(AR448:AU448),IF(D448="C",7-SUM(AR448:AU448))))
&lt;0,0,
IF(D448="A",13-SUM(AR448:AU448),IF(D448="B",11-SUM(AR448:AU448),IF(D448="C",7-SUM(AR448:AU448)))))
*AE448/C448,0)
*C448)
)</f>
        <v>0</v>
      </c>
      <c r="AZ4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+IFERROR(BA448*C448,0),
IFERROR(AVERAGEIF(Tabela1[[#This Row],[COMPRA PADRÃO]:[COMPRA &gt;30%]],"&gt;"&amp;0,Tabela1[[#This Row],[COMPRA PADRÃO]:[COMPRA &gt;30%]]),
0))/Tabela1[[#This Row],[U/CX]],0)*Tabela1[[#This Row],[U/CX]]</f>
        <v>0</v>
      </c>
      <c r="BA448" s="19"/>
      <c r="BB448" s="19"/>
      <c r="BC448" s="5"/>
      <c r="BD448" s="41">
        <v>7.5471698113207548E-3</v>
      </c>
      <c r="BE448" s="42">
        <v>1.1320754716981132</v>
      </c>
      <c r="BF448" s="42">
        <v>0.49811320754716981</v>
      </c>
      <c r="BG448" s="42">
        <v>48</v>
      </c>
      <c r="BH448" s="43">
        <v>0</v>
      </c>
      <c r="BJ448" s="32"/>
      <c r="BK448" s="32"/>
    </row>
    <row r="449" spans="1:63" s="3" customFormat="1" x14ac:dyDescent="0.2">
      <c r="A449" s="4" t="s">
        <v>1142</v>
      </c>
      <c r="B449" s="4" t="s">
        <v>1420</v>
      </c>
      <c r="C449" s="4">
        <v>50</v>
      </c>
      <c r="D449" s="4" t="s">
        <v>83</v>
      </c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>
        <v>2</v>
      </c>
      <c r="Q449" s="13">
        <v>0</v>
      </c>
      <c r="R449" s="16">
        <v>0</v>
      </c>
      <c r="S449" s="16">
        <v>0</v>
      </c>
      <c r="T449" s="16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7">
        <v>1</v>
      </c>
      <c r="AC449" s="15">
        <v>63.08</v>
      </c>
      <c r="AD449" s="14">
        <v>2</v>
      </c>
      <c r="AE449" s="14">
        <v>2</v>
      </c>
      <c r="AF449" s="5">
        <v>0</v>
      </c>
      <c r="AG449" s="6">
        <v>48</v>
      </c>
      <c r="AH449" s="4">
        <v>0</v>
      </c>
      <c r="AI449" s="23">
        <v>48</v>
      </c>
      <c r="AJ449" s="4">
        <v>0</v>
      </c>
      <c r="AK449" s="4">
        <v>0</v>
      </c>
      <c r="AL449" s="24">
        <v>0</v>
      </c>
      <c r="AM449" s="7">
        <v>24</v>
      </c>
      <c r="AN449" s="7">
        <v>0</v>
      </c>
      <c r="AO449" s="8">
        <v>0</v>
      </c>
      <c r="AP449" s="9">
        <v>0</v>
      </c>
      <c r="AQ449" s="25">
        <v>24</v>
      </c>
      <c r="AR449" s="18">
        <v>24</v>
      </c>
      <c r="AS449" s="7">
        <v>0</v>
      </c>
      <c r="AT449" s="8">
        <v>0</v>
      </c>
      <c r="AU449" s="9">
        <v>0</v>
      </c>
      <c r="AV449" s="10">
        <v>24</v>
      </c>
      <c r="AW449" s="22">
        <f t="shared" si="6"/>
        <v>0</v>
      </c>
      <c r="AX449" s="5">
        <f>IF(OR(AND(Tabela1[[#This Row],[GRUPO | ITEM]]="PALHETAS",MID(Tabela1[[#This Row],[ITEM]],1,5)&lt;&gt;"YN-PC"),AND(Tabela1[[#This Row],[GRUPO | ITEM]]="PALHETAS",MID(Tabela1[[#This Row],[ITEM]],1,5)&lt;&gt;"YN-PF"))=TRUE,0,
IF(
ROUNDUP(
IF(
IF(D449="A",13-SUM(AM449:AP449),IF(D449="B",11-SUM(AM449:AP449),IF(D449="C",7-SUM(AM449:AP449))))
&lt;0,0,
IF(D449="A",13-SUM(AM449:AP449),IF(D449="B",11-SUM(AM449:AP449),IF(D449="C",7-SUM(AM449:AP449)))))
*AD449/C449,0)
*C449
=0,0,
ROUNDUP(
IF(
IF(D449="A",13-SUM(AM449:AP449),IF(D449="B",11-SUM(AM449:AP449),IF(D449="C",7-SUM(AM449:AP449))))
&lt;0,0,
IF(D449="A",13-SUM(AM449:AP449),IF(D449="B",11-SUM(AM449:AP449),IF(D449="C",7-SUM(AM449:AP449)))))
*AD449/C449,0)
*C449)
)</f>
        <v>0</v>
      </c>
      <c r="AY449" s="4">
        <f>IF(OR(AND(Tabela1[[#This Row],[GRUPO | ITEM]]="PALHETAS",MID(Tabela1[[#This Row],[ITEM]],1,5)&lt;&gt;"YN-PC"),AND(Tabela1[[#This Row],[GRUPO | ITEM]]="PALHETAS",MID(Tabela1[[#This Row],[ITEM]],1,5)&lt;&gt;"YN-PF"))=TRUE,0,
IF(
ROUNDUP(
IF(
IF(D449="A",13-SUM(AR449:AU449),IF(D449="B",11-SUM(AR449:AU449),IF(D449="C",7-SUM(AR449:AU449))))
&lt;0,0,
IF(D449="A",13-SUM(AR449:AU449),IF(D449="B",11-SUM(AR449:AU449),IF(D449="C",7-SUM(AR449:AU449)))))
*AE449/C449,0)
*C449
=0,0,
ROUNDUP(
IF(
IF(D449="A",13-SUM(AR449:AU449),IF(D449="B",11-SUM(AR449:AU449),IF(D449="C",7-SUM(AR449:AU449))))
&lt;0,0,
IF(D449="A",13-SUM(AR449:AU449),IF(D449="B",11-SUM(AR449:AU449),IF(D449="C",7-SUM(AR449:AU449)))))
*AE449/C449,0)
*C449)
)</f>
        <v>0</v>
      </c>
      <c r="AZ4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+IFERROR(BA449*C449,0),
IFERROR(AVERAGEIF(Tabela1[[#This Row],[COMPRA PADRÃO]:[COMPRA &gt;30%]],"&gt;"&amp;0,Tabela1[[#This Row],[COMPRA PADRÃO]:[COMPRA &gt;30%]]),
0))/Tabela1[[#This Row],[U/CX]],0)*Tabela1[[#This Row],[U/CX]]</f>
        <v>0</v>
      </c>
      <c r="BA449" s="33"/>
      <c r="BB449" s="33"/>
      <c r="BC449" s="44"/>
      <c r="BD449" s="41">
        <v>7.5471698113207548E-3</v>
      </c>
      <c r="BE449" s="42">
        <v>1.1320754716981132</v>
      </c>
      <c r="BF449" s="42">
        <v>0.49811320754716981</v>
      </c>
      <c r="BG449" s="42">
        <v>48</v>
      </c>
      <c r="BH449" s="43">
        <v>0</v>
      </c>
      <c r="BJ449" s="32"/>
      <c r="BK449" s="32"/>
    </row>
    <row r="450" spans="1:63" s="3" customFormat="1" x14ac:dyDescent="0.2">
      <c r="A450" s="4" t="s">
        <v>1142</v>
      </c>
      <c r="B450" s="4" t="s">
        <v>1421</v>
      </c>
      <c r="C450" s="4">
        <v>50</v>
      </c>
      <c r="D450" s="4" t="s">
        <v>83</v>
      </c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>
        <v>5</v>
      </c>
      <c r="Q450" s="13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7">
        <v>1</v>
      </c>
      <c r="AC450" s="15">
        <v>161.88</v>
      </c>
      <c r="AD450" s="14">
        <v>5</v>
      </c>
      <c r="AE450" s="14">
        <v>5</v>
      </c>
      <c r="AF450" s="5">
        <v>0</v>
      </c>
      <c r="AG450" s="6">
        <v>45</v>
      </c>
      <c r="AH450" s="4">
        <v>0</v>
      </c>
      <c r="AI450" s="23">
        <v>45</v>
      </c>
      <c r="AJ450" s="4">
        <v>0</v>
      </c>
      <c r="AK450" s="4">
        <v>0</v>
      </c>
      <c r="AL450" s="24">
        <v>0</v>
      </c>
      <c r="AM450" s="7">
        <v>9</v>
      </c>
      <c r="AN450" s="7">
        <v>0</v>
      </c>
      <c r="AO450" s="8">
        <v>0</v>
      </c>
      <c r="AP450" s="9">
        <v>0</v>
      </c>
      <c r="AQ450" s="25">
        <v>9</v>
      </c>
      <c r="AR450" s="18">
        <v>9</v>
      </c>
      <c r="AS450" s="7">
        <v>0</v>
      </c>
      <c r="AT450" s="8">
        <v>0</v>
      </c>
      <c r="AU450" s="9">
        <v>0</v>
      </c>
      <c r="AV450" s="10">
        <v>9</v>
      </c>
      <c r="AW450" s="22">
        <f t="shared" ref="AW450:AW513" si="7">IFERROR(AZ450/AVERAGE(AD450:AE450),0)</f>
        <v>0</v>
      </c>
      <c r="AX450" s="5">
        <f>IF(OR(AND(Tabela1[[#This Row],[GRUPO | ITEM]]="PALHETAS",MID(Tabela1[[#This Row],[ITEM]],1,5)&lt;&gt;"YN-PC"),AND(Tabela1[[#This Row],[GRUPO | ITEM]]="PALHETAS",MID(Tabela1[[#This Row],[ITEM]],1,5)&lt;&gt;"YN-PF"))=TRUE,0,
IF(
ROUNDUP(
IF(
IF(D450="A",13-SUM(AM450:AP450),IF(D450="B",11-SUM(AM450:AP450),IF(D450="C",7-SUM(AM450:AP450))))
&lt;0,0,
IF(D450="A",13-SUM(AM450:AP450),IF(D450="B",11-SUM(AM450:AP450),IF(D450="C",7-SUM(AM450:AP450)))))
*AD450/C450,0)
*C450
=0,0,
ROUNDUP(
IF(
IF(D450="A",13-SUM(AM450:AP450),IF(D450="B",11-SUM(AM450:AP450),IF(D450="C",7-SUM(AM450:AP450))))
&lt;0,0,
IF(D450="A",13-SUM(AM450:AP450),IF(D450="B",11-SUM(AM450:AP450),IF(D450="C",7-SUM(AM450:AP450)))))
*AD450/C450,0)
*C450)
)</f>
        <v>0</v>
      </c>
      <c r="AY450" s="4">
        <f>IF(OR(AND(Tabela1[[#This Row],[GRUPO | ITEM]]="PALHETAS",MID(Tabela1[[#This Row],[ITEM]],1,5)&lt;&gt;"YN-PC"),AND(Tabela1[[#This Row],[GRUPO | ITEM]]="PALHETAS",MID(Tabela1[[#This Row],[ITEM]],1,5)&lt;&gt;"YN-PF"))=TRUE,0,
IF(
ROUNDUP(
IF(
IF(D450="A",13-SUM(AR450:AU450),IF(D450="B",11-SUM(AR450:AU450),IF(D450="C",7-SUM(AR450:AU450))))
&lt;0,0,
IF(D450="A",13-SUM(AR450:AU450),IF(D450="B",11-SUM(AR450:AU450),IF(D450="C",7-SUM(AR450:AU450)))))
*AE450/C450,0)
*C450
=0,0,
ROUNDUP(
IF(
IF(D450="A",13-SUM(AR450:AU450),IF(D450="B",11-SUM(AR450:AU450),IF(D450="C",7-SUM(AR450:AU450))))
&lt;0,0,
IF(D450="A",13-SUM(AR450:AU450),IF(D450="B",11-SUM(AR450:AU450),IF(D450="C",7-SUM(AR450:AU450)))))
*AE450/C450,0)
*C450)
)</f>
        <v>0</v>
      </c>
      <c r="AZ4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+IFERROR(BA450*C450,0),
IFERROR(AVERAGEIF(Tabela1[[#This Row],[COMPRA PADRÃO]:[COMPRA &gt;30%]],"&gt;"&amp;0,Tabela1[[#This Row],[COMPRA PADRÃO]:[COMPRA &gt;30%]]),
0))/Tabela1[[#This Row],[U/CX]],0)*Tabela1[[#This Row],[U/CX]]</f>
        <v>0</v>
      </c>
      <c r="BA450" s="19"/>
      <c r="BB450" s="19"/>
      <c r="BC450" s="5"/>
      <c r="BD450" s="41">
        <v>1.8867924528301886E-2</v>
      </c>
      <c r="BE450" s="42">
        <v>2.8301886792452828</v>
      </c>
      <c r="BF450" s="42">
        <v>1.2452830188679245</v>
      </c>
      <c r="BG450" s="42">
        <v>45</v>
      </c>
      <c r="BH450" s="43">
        <v>0</v>
      </c>
      <c r="BJ450" s="32"/>
      <c r="BK450" s="32"/>
    </row>
    <row r="451" spans="1:63" s="3" customFormat="1" x14ac:dyDescent="0.2">
      <c r="A451" s="4" t="s">
        <v>1142</v>
      </c>
      <c r="B451" s="4" t="s">
        <v>1422</v>
      </c>
      <c r="C451" s="4">
        <v>50</v>
      </c>
      <c r="D451" s="4" t="s">
        <v>83</v>
      </c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>
        <v>3</v>
      </c>
      <c r="Q451" s="13">
        <v>0</v>
      </c>
      <c r="R451" s="16">
        <v>0</v>
      </c>
      <c r="S451" s="16">
        <v>0</v>
      </c>
      <c r="T451" s="16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0</v>
      </c>
      <c r="AA451" s="16">
        <v>0</v>
      </c>
      <c r="AB451" s="17">
        <v>1</v>
      </c>
      <c r="AC451" s="15">
        <v>95.38</v>
      </c>
      <c r="AD451" s="14">
        <v>3</v>
      </c>
      <c r="AE451" s="14">
        <v>3</v>
      </c>
      <c r="AF451" s="5">
        <v>0</v>
      </c>
      <c r="AG451" s="6">
        <v>47</v>
      </c>
      <c r="AH451" s="4">
        <v>0</v>
      </c>
      <c r="AI451" s="23">
        <v>47</v>
      </c>
      <c r="AJ451" s="4">
        <v>0</v>
      </c>
      <c r="AK451" s="4">
        <v>0</v>
      </c>
      <c r="AL451" s="24">
        <v>0</v>
      </c>
      <c r="AM451" s="7">
        <v>15.666666666666666</v>
      </c>
      <c r="AN451" s="7">
        <v>0</v>
      </c>
      <c r="AO451" s="8">
        <v>0</v>
      </c>
      <c r="AP451" s="9">
        <v>0</v>
      </c>
      <c r="AQ451" s="25">
        <v>15.666666666666666</v>
      </c>
      <c r="AR451" s="18">
        <v>15.666666666666666</v>
      </c>
      <c r="AS451" s="7">
        <v>0</v>
      </c>
      <c r="AT451" s="8">
        <v>0</v>
      </c>
      <c r="AU451" s="9">
        <v>0</v>
      </c>
      <c r="AV451" s="10">
        <v>15.666666666666666</v>
      </c>
      <c r="AW451" s="22">
        <f t="shared" si="7"/>
        <v>0</v>
      </c>
      <c r="AX451" s="5">
        <f>IF(OR(AND(Tabela1[[#This Row],[GRUPO | ITEM]]="PALHETAS",MID(Tabela1[[#This Row],[ITEM]],1,5)&lt;&gt;"YN-PC"),AND(Tabela1[[#This Row],[GRUPO | ITEM]]="PALHETAS",MID(Tabela1[[#This Row],[ITEM]],1,5)&lt;&gt;"YN-PF"))=TRUE,0,
IF(
ROUNDUP(
IF(
IF(D451="A",13-SUM(AM451:AP451),IF(D451="B",11-SUM(AM451:AP451),IF(D451="C",7-SUM(AM451:AP451))))
&lt;0,0,
IF(D451="A",13-SUM(AM451:AP451),IF(D451="B",11-SUM(AM451:AP451),IF(D451="C",7-SUM(AM451:AP451)))))
*AD451/C451,0)
*C451
=0,0,
ROUNDUP(
IF(
IF(D451="A",13-SUM(AM451:AP451),IF(D451="B",11-SUM(AM451:AP451),IF(D451="C",7-SUM(AM451:AP451))))
&lt;0,0,
IF(D451="A",13-SUM(AM451:AP451),IF(D451="B",11-SUM(AM451:AP451),IF(D451="C",7-SUM(AM451:AP451)))))
*AD451/C451,0)
*C451)
)</f>
        <v>0</v>
      </c>
      <c r="AY451" s="4">
        <f>IF(OR(AND(Tabela1[[#This Row],[GRUPO | ITEM]]="PALHETAS",MID(Tabela1[[#This Row],[ITEM]],1,5)&lt;&gt;"YN-PC"),AND(Tabela1[[#This Row],[GRUPO | ITEM]]="PALHETAS",MID(Tabela1[[#This Row],[ITEM]],1,5)&lt;&gt;"YN-PF"))=TRUE,0,
IF(
ROUNDUP(
IF(
IF(D451="A",13-SUM(AR451:AU451),IF(D451="B",11-SUM(AR451:AU451),IF(D451="C",7-SUM(AR451:AU451))))
&lt;0,0,
IF(D451="A",13-SUM(AR451:AU451),IF(D451="B",11-SUM(AR451:AU451),IF(D451="C",7-SUM(AR451:AU451)))))
*AE451/C451,0)
*C451
=0,0,
ROUNDUP(
IF(
IF(D451="A",13-SUM(AR451:AU451),IF(D451="B",11-SUM(AR451:AU451),IF(D451="C",7-SUM(AR451:AU451))))
&lt;0,0,
IF(D451="A",13-SUM(AR451:AU451),IF(D451="B",11-SUM(AR451:AU451),IF(D451="C",7-SUM(AR451:AU451)))))
*AE451/C451,0)
*C451)
)</f>
        <v>0</v>
      </c>
      <c r="AZ4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+IFERROR(BA451*C451,0),
IFERROR(AVERAGEIF(Tabela1[[#This Row],[COMPRA PADRÃO]:[COMPRA &gt;30%]],"&gt;"&amp;0,Tabela1[[#This Row],[COMPRA PADRÃO]:[COMPRA &gt;30%]]),
0))/Tabela1[[#This Row],[U/CX]],0)*Tabela1[[#This Row],[U/CX]]</f>
        <v>0</v>
      </c>
      <c r="BA451" s="19"/>
      <c r="BB451" s="19"/>
      <c r="BC451" s="5"/>
      <c r="BD451" s="41">
        <v>1.1320754716981131E-2</v>
      </c>
      <c r="BE451" s="42">
        <v>1.6981132075471697</v>
      </c>
      <c r="BF451" s="42">
        <v>0.74716981132075466</v>
      </c>
      <c r="BG451" s="42">
        <v>47</v>
      </c>
      <c r="BH451" s="43">
        <v>0</v>
      </c>
      <c r="BJ451" s="32"/>
      <c r="BK451" s="32"/>
    </row>
    <row r="452" spans="1:63" s="3" customFormat="1" x14ac:dyDescent="0.2">
      <c r="A452" s="4" t="s">
        <v>1142</v>
      </c>
      <c r="B452" s="4" t="s">
        <v>1423</v>
      </c>
      <c r="C452" s="4">
        <v>50</v>
      </c>
      <c r="D452" s="4" t="s">
        <v>83</v>
      </c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>
        <v>4</v>
      </c>
      <c r="Q452" s="13">
        <v>0</v>
      </c>
      <c r="R452" s="16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7">
        <v>1</v>
      </c>
      <c r="AC452" s="15">
        <v>129.58000000000001</v>
      </c>
      <c r="AD452" s="14">
        <v>4</v>
      </c>
      <c r="AE452" s="14">
        <v>4</v>
      </c>
      <c r="AF452" s="5">
        <v>0</v>
      </c>
      <c r="AG452" s="6">
        <v>46</v>
      </c>
      <c r="AH452" s="4">
        <v>0</v>
      </c>
      <c r="AI452" s="23">
        <v>46</v>
      </c>
      <c r="AJ452" s="4">
        <v>0</v>
      </c>
      <c r="AK452" s="4">
        <v>0</v>
      </c>
      <c r="AL452" s="24">
        <v>0</v>
      </c>
      <c r="AM452" s="7">
        <v>11.5</v>
      </c>
      <c r="AN452" s="7">
        <v>0</v>
      </c>
      <c r="AO452" s="8">
        <v>0</v>
      </c>
      <c r="AP452" s="9">
        <v>0</v>
      </c>
      <c r="AQ452" s="25">
        <v>11.5</v>
      </c>
      <c r="AR452" s="18">
        <v>11.5</v>
      </c>
      <c r="AS452" s="7">
        <v>0</v>
      </c>
      <c r="AT452" s="8">
        <v>0</v>
      </c>
      <c r="AU452" s="9">
        <v>0</v>
      </c>
      <c r="AV452" s="10">
        <v>11.5</v>
      </c>
      <c r="AW452" s="22">
        <f t="shared" si="7"/>
        <v>0</v>
      </c>
      <c r="AX452" s="5">
        <f>IF(OR(AND(Tabela1[[#This Row],[GRUPO | ITEM]]="PALHETAS",MID(Tabela1[[#This Row],[ITEM]],1,5)&lt;&gt;"YN-PC"),AND(Tabela1[[#This Row],[GRUPO | ITEM]]="PALHETAS",MID(Tabela1[[#This Row],[ITEM]],1,5)&lt;&gt;"YN-PF"))=TRUE,0,
IF(
ROUNDUP(
IF(
IF(D452="A",13-SUM(AM452:AP452),IF(D452="B",11-SUM(AM452:AP452),IF(D452="C",7-SUM(AM452:AP452))))
&lt;0,0,
IF(D452="A",13-SUM(AM452:AP452),IF(D452="B",11-SUM(AM452:AP452),IF(D452="C",7-SUM(AM452:AP452)))))
*AD452/C452,0)
*C452
=0,0,
ROUNDUP(
IF(
IF(D452="A",13-SUM(AM452:AP452),IF(D452="B",11-SUM(AM452:AP452),IF(D452="C",7-SUM(AM452:AP452))))
&lt;0,0,
IF(D452="A",13-SUM(AM452:AP452),IF(D452="B",11-SUM(AM452:AP452),IF(D452="C",7-SUM(AM452:AP452)))))
*AD452/C452,0)
*C452)
)</f>
        <v>0</v>
      </c>
      <c r="AY452" s="4">
        <f>IF(OR(AND(Tabela1[[#This Row],[GRUPO | ITEM]]="PALHETAS",MID(Tabela1[[#This Row],[ITEM]],1,5)&lt;&gt;"YN-PC"),AND(Tabela1[[#This Row],[GRUPO | ITEM]]="PALHETAS",MID(Tabela1[[#This Row],[ITEM]],1,5)&lt;&gt;"YN-PF"))=TRUE,0,
IF(
ROUNDUP(
IF(
IF(D452="A",13-SUM(AR452:AU452),IF(D452="B",11-SUM(AR452:AU452),IF(D452="C",7-SUM(AR452:AU452))))
&lt;0,0,
IF(D452="A",13-SUM(AR452:AU452),IF(D452="B",11-SUM(AR452:AU452),IF(D452="C",7-SUM(AR452:AU452)))))
*AE452/C452,0)
*C452
=0,0,
ROUNDUP(
IF(
IF(D452="A",13-SUM(AR452:AU452),IF(D452="B",11-SUM(AR452:AU452),IF(D452="C",7-SUM(AR452:AU452))))
&lt;0,0,
IF(D452="A",13-SUM(AR452:AU452),IF(D452="B",11-SUM(AR452:AU452),IF(D452="C",7-SUM(AR452:AU452)))))
*AE452/C452,0)
*C452)
)</f>
        <v>0</v>
      </c>
      <c r="AZ4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+IFERROR(BA452*C452,0),
IFERROR(AVERAGEIF(Tabela1[[#This Row],[COMPRA PADRÃO]:[COMPRA &gt;30%]],"&gt;"&amp;0,Tabela1[[#This Row],[COMPRA PADRÃO]:[COMPRA &gt;30%]]),
0))/Tabela1[[#This Row],[U/CX]],0)*Tabela1[[#This Row],[U/CX]]</f>
        <v>0</v>
      </c>
      <c r="BA452" s="19"/>
      <c r="BB452" s="19"/>
      <c r="BC452" s="5"/>
      <c r="BD452" s="41">
        <v>1.509433962264151E-2</v>
      </c>
      <c r="BE452" s="42">
        <v>2.2641509433962264</v>
      </c>
      <c r="BF452" s="42">
        <v>0.99622641509433962</v>
      </c>
      <c r="BG452" s="42">
        <v>46</v>
      </c>
      <c r="BH452" s="43">
        <v>0</v>
      </c>
      <c r="BJ452" s="32"/>
      <c r="BK452" s="32"/>
    </row>
    <row r="453" spans="1:63" s="3" customFormat="1" x14ac:dyDescent="0.2">
      <c r="A453" s="4" t="s">
        <v>1142</v>
      </c>
      <c r="B453" s="4" t="s">
        <v>1331</v>
      </c>
      <c r="C453" s="4">
        <v>50</v>
      </c>
      <c r="D453" s="4" t="s">
        <v>83</v>
      </c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>
        <v>25</v>
      </c>
      <c r="P453" s="4">
        <v>15</v>
      </c>
      <c r="Q453" s="13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1.25</v>
      </c>
      <c r="AB453" s="17">
        <v>0.75</v>
      </c>
      <c r="AC453" s="15">
        <v>1299.5999999999999</v>
      </c>
      <c r="AD453" s="14">
        <v>20</v>
      </c>
      <c r="AE453" s="14">
        <v>20</v>
      </c>
      <c r="AF453" s="5">
        <v>0</v>
      </c>
      <c r="AG453" s="6">
        <v>10</v>
      </c>
      <c r="AH453" s="4">
        <v>0</v>
      </c>
      <c r="AI453" s="23">
        <v>10</v>
      </c>
      <c r="AJ453" s="4">
        <v>0</v>
      </c>
      <c r="AK453" s="4">
        <v>200</v>
      </c>
      <c r="AL453" s="24">
        <v>200</v>
      </c>
      <c r="AM453" s="7">
        <v>0.5</v>
      </c>
      <c r="AN453" s="7">
        <v>0</v>
      </c>
      <c r="AO453" s="8">
        <v>0</v>
      </c>
      <c r="AP453" s="9">
        <v>10</v>
      </c>
      <c r="AQ453" s="25">
        <v>10.5</v>
      </c>
      <c r="AR453" s="18">
        <v>0.5</v>
      </c>
      <c r="AS453" s="7">
        <v>0</v>
      </c>
      <c r="AT453" s="8">
        <v>0</v>
      </c>
      <c r="AU453" s="9">
        <v>10</v>
      </c>
      <c r="AV453" s="10">
        <v>10.5</v>
      </c>
      <c r="AW453" s="22">
        <f t="shared" si="7"/>
        <v>0</v>
      </c>
      <c r="AX453" s="5">
        <f>IF(OR(AND(Tabela1[[#This Row],[GRUPO | ITEM]]="PALHETAS",MID(Tabela1[[#This Row],[ITEM]],1,5)&lt;&gt;"YN-PC"),AND(Tabela1[[#This Row],[GRUPO | ITEM]]="PALHETAS",MID(Tabela1[[#This Row],[ITEM]],1,5)&lt;&gt;"YN-PF"))=TRUE,0,
IF(
ROUNDUP(
IF(
IF(D453="A",13-SUM(AM453:AP453),IF(D453="B",11-SUM(AM453:AP453),IF(D453="C",7-SUM(AM453:AP453))))
&lt;0,0,
IF(D453="A",13-SUM(AM453:AP453),IF(D453="B",11-SUM(AM453:AP453),IF(D453="C",7-SUM(AM453:AP453)))))
*AD453/C453,0)
*C453
=0,0,
ROUNDUP(
IF(
IF(D453="A",13-SUM(AM453:AP453),IF(D453="B",11-SUM(AM453:AP453),IF(D453="C",7-SUM(AM453:AP453))))
&lt;0,0,
IF(D453="A",13-SUM(AM453:AP453),IF(D453="B",11-SUM(AM453:AP453),IF(D453="C",7-SUM(AM453:AP453)))))
*AD453/C453,0)
*C453)
)</f>
        <v>0</v>
      </c>
      <c r="AY453" s="4">
        <f>IF(OR(AND(Tabela1[[#This Row],[GRUPO | ITEM]]="PALHETAS",MID(Tabela1[[#This Row],[ITEM]],1,5)&lt;&gt;"YN-PC"),AND(Tabela1[[#This Row],[GRUPO | ITEM]]="PALHETAS",MID(Tabela1[[#This Row],[ITEM]],1,5)&lt;&gt;"YN-PF"))=TRUE,0,
IF(
ROUNDUP(
IF(
IF(D453="A",13-SUM(AR453:AU453),IF(D453="B",11-SUM(AR453:AU453),IF(D453="C",7-SUM(AR453:AU453))))
&lt;0,0,
IF(D453="A",13-SUM(AR453:AU453),IF(D453="B",11-SUM(AR453:AU453),IF(D453="C",7-SUM(AR453:AU453)))))
*AE453/C453,0)
*C453
=0,0,
ROUNDUP(
IF(
IF(D453="A",13-SUM(AR453:AU453),IF(D453="B",11-SUM(AR453:AU453),IF(D453="C",7-SUM(AR453:AU453))))
&lt;0,0,
IF(D453="A",13-SUM(AR453:AU453),IF(D453="B",11-SUM(AR453:AU453),IF(D453="C",7-SUM(AR453:AU453)))))
*AE453/C453,0)
*C453)
)</f>
        <v>0</v>
      </c>
      <c r="AZ4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+IFERROR(BA453*C453,0),
IFERROR(AVERAGEIF(Tabela1[[#This Row],[COMPRA PADRÃO]:[COMPRA &gt;30%]],"&gt;"&amp;0,Tabela1[[#This Row],[COMPRA PADRÃO]:[COMPRA &gt;30%]]),
0))/Tabela1[[#This Row],[U/CX]],0)*Tabela1[[#This Row],[U/CX]]</f>
        <v>0</v>
      </c>
      <c r="BA453" s="19"/>
      <c r="BB453" s="19"/>
      <c r="BC453" s="5"/>
      <c r="BD453" s="41">
        <v>0.15094339622641509</v>
      </c>
      <c r="BE453" s="42">
        <v>22.641509433962263</v>
      </c>
      <c r="BF453" s="42">
        <v>9.9622641509433958</v>
      </c>
      <c r="BG453" s="42">
        <v>210</v>
      </c>
      <c r="BH453" s="43">
        <v>0</v>
      </c>
      <c r="BJ453" s="32"/>
      <c r="BK453" s="32"/>
    </row>
    <row r="454" spans="1:63" s="3" customFormat="1" x14ac:dyDescent="0.2">
      <c r="A454" s="4" t="s">
        <v>1142</v>
      </c>
      <c r="B454" s="4" t="s">
        <v>1332</v>
      </c>
      <c r="C454" s="4">
        <v>50</v>
      </c>
      <c r="D454" s="4" t="s">
        <v>83</v>
      </c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>
        <v>30</v>
      </c>
      <c r="P454" s="4">
        <v>10</v>
      </c>
      <c r="Q454" s="13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1.5</v>
      </c>
      <c r="AB454" s="17">
        <v>0.5</v>
      </c>
      <c r="AC454" s="15">
        <v>1326.2</v>
      </c>
      <c r="AD454" s="14">
        <v>20</v>
      </c>
      <c r="AE454" s="14">
        <v>20</v>
      </c>
      <c r="AF454" s="5">
        <v>0</v>
      </c>
      <c r="AG454" s="6">
        <v>9</v>
      </c>
      <c r="AH454" s="4">
        <v>0</v>
      </c>
      <c r="AI454" s="23">
        <v>9</v>
      </c>
      <c r="AJ454" s="4">
        <v>0</v>
      </c>
      <c r="AK454" s="4">
        <v>200</v>
      </c>
      <c r="AL454" s="24">
        <v>200</v>
      </c>
      <c r="AM454" s="7">
        <v>0.45</v>
      </c>
      <c r="AN454" s="7">
        <v>0</v>
      </c>
      <c r="AO454" s="8">
        <v>0</v>
      </c>
      <c r="AP454" s="9">
        <v>10</v>
      </c>
      <c r="AQ454" s="25">
        <v>10.45</v>
      </c>
      <c r="AR454" s="18">
        <v>0.45</v>
      </c>
      <c r="AS454" s="7">
        <v>0</v>
      </c>
      <c r="AT454" s="8">
        <v>0</v>
      </c>
      <c r="AU454" s="9">
        <v>10</v>
      </c>
      <c r="AV454" s="10">
        <v>10.45</v>
      </c>
      <c r="AW454" s="22">
        <f t="shared" si="7"/>
        <v>0</v>
      </c>
      <c r="AX454" s="5">
        <f>IF(OR(AND(Tabela1[[#This Row],[GRUPO | ITEM]]="PALHETAS",MID(Tabela1[[#This Row],[ITEM]],1,5)&lt;&gt;"YN-PC"),AND(Tabela1[[#This Row],[GRUPO | ITEM]]="PALHETAS",MID(Tabela1[[#This Row],[ITEM]],1,5)&lt;&gt;"YN-PF"))=TRUE,0,
IF(
ROUNDUP(
IF(
IF(D454="A",13-SUM(AM454:AP454),IF(D454="B",11-SUM(AM454:AP454),IF(D454="C",7-SUM(AM454:AP454))))
&lt;0,0,
IF(D454="A",13-SUM(AM454:AP454),IF(D454="B",11-SUM(AM454:AP454),IF(D454="C",7-SUM(AM454:AP454)))))
*AD454/C454,0)
*C454
=0,0,
ROUNDUP(
IF(
IF(D454="A",13-SUM(AM454:AP454),IF(D454="B",11-SUM(AM454:AP454),IF(D454="C",7-SUM(AM454:AP454))))
&lt;0,0,
IF(D454="A",13-SUM(AM454:AP454),IF(D454="B",11-SUM(AM454:AP454),IF(D454="C",7-SUM(AM454:AP454)))))
*AD454/C454,0)
*C454)
)</f>
        <v>0</v>
      </c>
      <c r="AY454" s="4">
        <f>IF(OR(AND(Tabela1[[#This Row],[GRUPO | ITEM]]="PALHETAS",MID(Tabela1[[#This Row],[ITEM]],1,5)&lt;&gt;"YN-PC"),AND(Tabela1[[#This Row],[GRUPO | ITEM]]="PALHETAS",MID(Tabela1[[#This Row],[ITEM]],1,5)&lt;&gt;"YN-PF"))=TRUE,0,
IF(
ROUNDUP(
IF(
IF(D454="A",13-SUM(AR454:AU454),IF(D454="B",11-SUM(AR454:AU454),IF(D454="C",7-SUM(AR454:AU454))))
&lt;0,0,
IF(D454="A",13-SUM(AR454:AU454),IF(D454="B",11-SUM(AR454:AU454),IF(D454="C",7-SUM(AR454:AU454)))))
*AE454/C454,0)
*C454
=0,0,
ROUNDUP(
IF(
IF(D454="A",13-SUM(AR454:AU454),IF(D454="B",11-SUM(AR454:AU454),IF(D454="C",7-SUM(AR454:AU454))))
&lt;0,0,
IF(D454="A",13-SUM(AR454:AU454),IF(D454="B",11-SUM(AR454:AU454),IF(D454="C",7-SUM(AR454:AU454)))))
*AE454/C454,0)
*C454)
)</f>
        <v>0</v>
      </c>
      <c r="AZ4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+IFERROR(BA454*C454,0),
IFERROR(AVERAGEIF(Tabela1[[#This Row],[COMPRA PADRÃO]:[COMPRA &gt;30%]],"&gt;"&amp;0,Tabela1[[#This Row],[COMPRA PADRÃO]:[COMPRA &gt;30%]]),
0))/Tabela1[[#This Row],[U/CX]],0)*Tabela1[[#This Row],[U/CX]]</f>
        <v>0</v>
      </c>
      <c r="BA454" s="19"/>
      <c r="BB454" s="19"/>
      <c r="BC454" s="5"/>
      <c r="BD454" s="41">
        <v>0.15094339622641509</v>
      </c>
      <c r="BE454" s="42">
        <v>22.641509433962263</v>
      </c>
      <c r="BF454" s="42">
        <v>9.9622641509433958</v>
      </c>
      <c r="BG454" s="42">
        <v>209</v>
      </c>
      <c r="BH454" s="43">
        <v>0</v>
      </c>
      <c r="BJ454" s="32"/>
      <c r="BK454" s="32"/>
    </row>
    <row r="455" spans="1:63" s="3" customFormat="1" x14ac:dyDescent="0.2">
      <c r="A455" s="4" t="s">
        <v>1142</v>
      </c>
      <c r="B455" s="4" t="s">
        <v>1333</v>
      </c>
      <c r="C455" s="4">
        <v>50</v>
      </c>
      <c r="D455" s="4" t="s">
        <v>83</v>
      </c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>
        <v>36</v>
      </c>
      <c r="P455" s="4">
        <v>14</v>
      </c>
      <c r="Q455" s="13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1.44</v>
      </c>
      <c r="AB455" s="17">
        <v>0.56000000000000005</v>
      </c>
      <c r="AC455" s="15">
        <v>1708.48</v>
      </c>
      <c r="AD455" s="14">
        <v>25</v>
      </c>
      <c r="AE455" s="14">
        <v>25</v>
      </c>
      <c r="AF455" s="5">
        <v>0</v>
      </c>
      <c r="AG455" s="6">
        <v>0</v>
      </c>
      <c r="AH455" s="4">
        <v>0</v>
      </c>
      <c r="AI455" s="23">
        <v>0</v>
      </c>
      <c r="AJ455" s="4">
        <v>0</v>
      </c>
      <c r="AK455" s="4">
        <v>200</v>
      </c>
      <c r="AL455" s="24">
        <v>200</v>
      </c>
      <c r="AM455" s="7">
        <v>0</v>
      </c>
      <c r="AN455" s="7">
        <v>0</v>
      </c>
      <c r="AO455" s="8">
        <v>0</v>
      </c>
      <c r="AP455" s="9">
        <v>8</v>
      </c>
      <c r="AQ455" s="25">
        <v>8</v>
      </c>
      <c r="AR455" s="18">
        <v>0</v>
      </c>
      <c r="AS455" s="7">
        <v>0</v>
      </c>
      <c r="AT455" s="8">
        <v>0</v>
      </c>
      <c r="AU455" s="9">
        <v>8</v>
      </c>
      <c r="AV455" s="10">
        <v>8</v>
      </c>
      <c r="AW455" s="22">
        <f t="shared" si="7"/>
        <v>0</v>
      </c>
      <c r="AX455" s="5">
        <f>IF(OR(AND(Tabela1[[#This Row],[GRUPO | ITEM]]="PALHETAS",MID(Tabela1[[#This Row],[ITEM]],1,5)&lt;&gt;"YN-PC"),AND(Tabela1[[#This Row],[GRUPO | ITEM]]="PALHETAS",MID(Tabela1[[#This Row],[ITEM]],1,5)&lt;&gt;"YN-PF"))=TRUE,0,
IF(
ROUNDUP(
IF(
IF(D455="A",13-SUM(AM455:AP455),IF(D455="B",11-SUM(AM455:AP455),IF(D455="C",7-SUM(AM455:AP455))))
&lt;0,0,
IF(D455="A",13-SUM(AM455:AP455),IF(D455="B",11-SUM(AM455:AP455),IF(D455="C",7-SUM(AM455:AP455)))))
*AD455/C455,0)
*C455
=0,0,
ROUNDUP(
IF(
IF(D455="A",13-SUM(AM455:AP455),IF(D455="B",11-SUM(AM455:AP455),IF(D455="C",7-SUM(AM455:AP455))))
&lt;0,0,
IF(D455="A",13-SUM(AM455:AP455),IF(D455="B",11-SUM(AM455:AP455),IF(D455="C",7-SUM(AM455:AP455)))))
*AD455/C455,0)
*C455)
)</f>
        <v>0</v>
      </c>
      <c r="AY455" s="4">
        <f>IF(OR(AND(Tabela1[[#This Row],[GRUPO | ITEM]]="PALHETAS",MID(Tabela1[[#This Row],[ITEM]],1,5)&lt;&gt;"YN-PC"),AND(Tabela1[[#This Row],[GRUPO | ITEM]]="PALHETAS",MID(Tabela1[[#This Row],[ITEM]],1,5)&lt;&gt;"YN-PF"))=TRUE,0,
IF(
ROUNDUP(
IF(
IF(D455="A",13-SUM(AR455:AU455),IF(D455="B",11-SUM(AR455:AU455),IF(D455="C",7-SUM(AR455:AU455))))
&lt;0,0,
IF(D455="A",13-SUM(AR455:AU455),IF(D455="B",11-SUM(AR455:AU455),IF(D455="C",7-SUM(AR455:AU455)))))
*AE455/C455,0)
*C455
=0,0,
ROUNDUP(
IF(
IF(D455="A",13-SUM(AR455:AU455),IF(D455="B",11-SUM(AR455:AU455),IF(D455="C",7-SUM(AR455:AU455))))
&lt;0,0,
IF(D455="A",13-SUM(AR455:AU455),IF(D455="B",11-SUM(AR455:AU455),IF(D455="C",7-SUM(AR455:AU455)))))
*AE455/C455,0)
*C455)
)</f>
        <v>0</v>
      </c>
      <c r="AZ4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+IFERROR(BA455*C455,0),
IFERROR(AVERAGEIF(Tabela1[[#This Row],[COMPRA PADRÃO]:[COMPRA &gt;30%]],"&gt;"&amp;0,Tabela1[[#This Row],[COMPRA PADRÃO]:[COMPRA &gt;30%]]),
0))/Tabela1[[#This Row],[U/CX]],0)*Tabela1[[#This Row],[U/CX]]</f>
        <v>0</v>
      </c>
      <c r="BA455" s="19"/>
      <c r="BB455" s="19"/>
      <c r="BC455" s="5"/>
      <c r="BD455" s="41">
        <v>0.18867924528301888</v>
      </c>
      <c r="BE455" s="42">
        <v>28.301886792452834</v>
      </c>
      <c r="BF455" s="42">
        <v>12.452830188679247</v>
      </c>
      <c r="BG455" s="42">
        <v>200</v>
      </c>
      <c r="BH455" s="43">
        <v>0</v>
      </c>
      <c r="BJ455" s="32"/>
      <c r="BK455" s="32"/>
    </row>
    <row r="456" spans="1:63" s="3" customFormat="1" x14ac:dyDescent="0.2">
      <c r="A456" s="4" t="s">
        <v>1142</v>
      </c>
      <c r="B456" s="4" t="s">
        <v>1336</v>
      </c>
      <c r="C456" s="4">
        <v>50</v>
      </c>
      <c r="D456" s="4" t="s">
        <v>83</v>
      </c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>
        <v>10</v>
      </c>
      <c r="P456" s="4">
        <v>5</v>
      </c>
      <c r="Q456" s="13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1.3333333333333333</v>
      </c>
      <c r="AB456" s="17">
        <v>0.66666666666666663</v>
      </c>
      <c r="AC456" s="15">
        <v>473.1</v>
      </c>
      <c r="AD456" s="14">
        <v>7.5</v>
      </c>
      <c r="AE456" s="14">
        <v>7.5</v>
      </c>
      <c r="AF456" s="5">
        <v>0</v>
      </c>
      <c r="AG456" s="6">
        <v>35</v>
      </c>
      <c r="AH456" s="4">
        <v>0</v>
      </c>
      <c r="AI456" s="23">
        <v>35</v>
      </c>
      <c r="AJ456" s="4">
        <v>0</v>
      </c>
      <c r="AK456" s="4">
        <v>200</v>
      </c>
      <c r="AL456" s="24">
        <v>200</v>
      </c>
      <c r="AM456" s="7">
        <v>4.666666666666667</v>
      </c>
      <c r="AN456" s="7">
        <v>0</v>
      </c>
      <c r="AO456" s="8">
        <v>0</v>
      </c>
      <c r="AP456" s="9">
        <v>26.666666666666668</v>
      </c>
      <c r="AQ456" s="25">
        <v>31.333333333333336</v>
      </c>
      <c r="AR456" s="18">
        <v>4.666666666666667</v>
      </c>
      <c r="AS456" s="7">
        <v>0</v>
      </c>
      <c r="AT456" s="8">
        <v>0</v>
      </c>
      <c r="AU456" s="9">
        <v>26.666666666666668</v>
      </c>
      <c r="AV456" s="10">
        <v>31.333333333333336</v>
      </c>
      <c r="AW456" s="22">
        <f t="shared" si="7"/>
        <v>0</v>
      </c>
      <c r="AX456" s="5">
        <f>IF(OR(AND(Tabela1[[#This Row],[GRUPO | ITEM]]="PALHETAS",MID(Tabela1[[#This Row],[ITEM]],1,5)&lt;&gt;"YN-PC"),AND(Tabela1[[#This Row],[GRUPO | ITEM]]="PALHETAS",MID(Tabela1[[#This Row],[ITEM]],1,5)&lt;&gt;"YN-PF"))=TRUE,0,
IF(
ROUNDUP(
IF(
IF(D456="A",13-SUM(AM456:AP456),IF(D456="B",11-SUM(AM456:AP456),IF(D456="C",7-SUM(AM456:AP456))))
&lt;0,0,
IF(D456="A",13-SUM(AM456:AP456),IF(D456="B",11-SUM(AM456:AP456),IF(D456="C",7-SUM(AM456:AP456)))))
*AD456/C456,0)
*C456
=0,0,
ROUNDUP(
IF(
IF(D456="A",13-SUM(AM456:AP456),IF(D456="B",11-SUM(AM456:AP456),IF(D456="C",7-SUM(AM456:AP456))))
&lt;0,0,
IF(D456="A",13-SUM(AM456:AP456),IF(D456="B",11-SUM(AM456:AP456),IF(D456="C",7-SUM(AM456:AP456)))))
*AD456/C456,0)
*C456)
)</f>
        <v>0</v>
      </c>
      <c r="AY456" s="4">
        <f>IF(OR(AND(Tabela1[[#This Row],[GRUPO | ITEM]]="PALHETAS",MID(Tabela1[[#This Row],[ITEM]],1,5)&lt;&gt;"YN-PC"),AND(Tabela1[[#This Row],[GRUPO | ITEM]]="PALHETAS",MID(Tabela1[[#This Row],[ITEM]],1,5)&lt;&gt;"YN-PF"))=TRUE,0,
IF(
ROUNDUP(
IF(
IF(D456="A",13-SUM(AR456:AU456),IF(D456="B",11-SUM(AR456:AU456),IF(D456="C",7-SUM(AR456:AU456))))
&lt;0,0,
IF(D456="A",13-SUM(AR456:AU456),IF(D456="B",11-SUM(AR456:AU456),IF(D456="C",7-SUM(AR456:AU456)))))
*AE456/C456,0)
*C456
=0,0,
ROUNDUP(
IF(
IF(D456="A",13-SUM(AR456:AU456),IF(D456="B",11-SUM(AR456:AU456),IF(D456="C",7-SUM(AR456:AU456))))
&lt;0,0,
IF(D456="A",13-SUM(AR456:AU456),IF(D456="B",11-SUM(AR456:AU456),IF(D456="C",7-SUM(AR456:AU456)))))
*AE456/C456,0)
*C456)
)</f>
        <v>0</v>
      </c>
      <c r="AZ4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+IFERROR(BA456*C456,0),
IFERROR(AVERAGEIF(Tabela1[[#This Row],[COMPRA PADRÃO]:[COMPRA &gt;30%]],"&gt;"&amp;0,Tabela1[[#This Row],[COMPRA PADRÃO]:[COMPRA &gt;30%]]),
0))/Tabela1[[#This Row],[U/CX]],0)*Tabela1[[#This Row],[U/CX]]</f>
        <v>0</v>
      </c>
      <c r="BA456" s="19"/>
      <c r="BB456" s="19"/>
      <c r="BC456" s="5"/>
      <c r="BD456" s="41">
        <v>5.6603773584905662E-2</v>
      </c>
      <c r="BE456" s="42">
        <v>8.4905660377358494</v>
      </c>
      <c r="BF456" s="42">
        <v>3.7358490566037736</v>
      </c>
      <c r="BG456" s="42">
        <v>235</v>
      </c>
      <c r="BH456" s="43">
        <v>0</v>
      </c>
      <c r="BJ456" s="32"/>
      <c r="BK456" s="32"/>
    </row>
    <row r="457" spans="1:63" s="3" customFormat="1" x14ac:dyDescent="0.2">
      <c r="A457" s="4" t="s">
        <v>1142</v>
      </c>
      <c r="B457" s="4" t="s">
        <v>1337</v>
      </c>
      <c r="C457" s="4">
        <v>50</v>
      </c>
      <c r="D457" s="4" t="s">
        <v>83</v>
      </c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>
        <v>15</v>
      </c>
      <c r="P457" s="4">
        <v>5</v>
      </c>
      <c r="Q457" s="13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1.5</v>
      </c>
      <c r="AB457" s="17">
        <v>0.5</v>
      </c>
      <c r="AC457" s="15">
        <v>663.1</v>
      </c>
      <c r="AD457" s="14">
        <v>10</v>
      </c>
      <c r="AE457" s="14">
        <v>10</v>
      </c>
      <c r="AF457" s="5">
        <v>0</v>
      </c>
      <c r="AG457" s="6">
        <v>30</v>
      </c>
      <c r="AH457" s="4">
        <v>0</v>
      </c>
      <c r="AI457" s="23">
        <v>30</v>
      </c>
      <c r="AJ457" s="4">
        <v>0</v>
      </c>
      <c r="AK457" s="4">
        <v>200</v>
      </c>
      <c r="AL457" s="24">
        <v>200</v>
      </c>
      <c r="AM457" s="7">
        <v>3</v>
      </c>
      <c r="AN457" s="7">
        <v>0</v>
      </c>
      <c r="AO457" s="8">
        <v>0</v>
      </c>
      <c r="AP457" s="9">
        <v>20</v>
      </c>
      <c r="AQ457" s="25">
        <v>23</v>
      </c>
      <c r="AR457" s="18">
        <v>3</v>
      </c>
      <c r="AS457" s="7">
        <v>0</v>
      </c>
      <c r="AT457" s="8">
        <v>0</v>
      </c>
      <c r="AU457" s="9">
        <v>20</v>
      </c>
      <c r="AV457" s="10">
        <v>23</v>
      </c>
      <c r="AW457" s="22">
        <f t="shared" si="7"/>
        <v>0</v>
      </c>
      <c r="AX457" s="5">
        <f>IF(OR(AND(Tabela1[[#This Row],[GRUPO | ITEM]]="PALHETAS",MID(Tabela1[[#This Row],[ITEM]],1,5)&lt;&gt;"YN-PC"),AND(Tabela1[[#This Row],[GRUPO | ITEM]]="PALHETAS",MID(Tabela1[[#This Row],[ITEM]],1,5)&lt;&gt;"YN-PF"))=TRUE,0,
IF(
ROUNDUP(
IF(
IF(D457="A",13-SUM(AM457:AP457),IF(D457="B",11-SUM(AM457:AP457),IF(D457="C",7-SUM(AM457:AP457))))
&lt;0,0,
IF(D457="A",13-SUM(AM457:AP457),IF(D457="B",11-SUM(AM457:AP457),IF(D457="C",7-SUM(AM457:AP457)))))
*AD457/C457,0)
*C457
=0,0,
ROUNDUP(
IF(
IF(D457="A",13-SUM(AM457:AP457),IF(D457="B",11-SUM(AM457:AP457),IF(D457="C",7-SUM(AM457:AP457))))
&lt;0,0,
IF(D457="A",13-SUM(AM457:AP457),IF(D457="B",11-SUM(AM457:AP457),IF(D457="C",7-SUM(AM457:AP457)))))
*AD457/C457,0)
*C457)
)</f>
        <v>0</v>
      </c>
      <c r="AY457" s="4">
        <f>IF(OR(AND(Tabela1[[#This Row],[GRUPO | ITEM]]="PALHETAS",MID(Tabela1[[#This Row],[ITEM]],1,5)&lt;&gt;"YN-PC"),AND(Tabela1[[#This Row],[GRUPO | ITEM]]="PALHETAS",MID(Tabela1[[#This Row],[ITEM]],1,5)&lt;&gt;"YN-PF"))=TRUE,0,
IF(
ROUNDUP(
IF(
IF(D457="A",13-SUM(AR457:AU457),IF(D457="B",11-SUM(AR457:AU457),IF(D457="C",7-SUM(AR457:AU457))))
&lt;0,0,
IF(D457="A",13-SUM(AR457:AU457),IF(D457="B",11-SUM(AR457:AU457),IF(D457="C",7-SUM(AR457:AU457)))))
*AE457/C457,0)
*C457
=0,0,
ROUNDUP(
IF(
IF(D457="A",13-SUM(AR457:AU457),IF(D457="B",11-SUM(AR457:AU457),IF(D457="C",7-SUM(AR457:AU457))))
&lt;0,0,
IF(D457="A",13-SUM(AR457:AU457),IF(D457="B",11-SUM(AR457:AU457),IF(D457="C",7-SUM(AR457:AU457)))))
*AE457/C457,0)
*C457)
)</f>
        <v>0</v>
      </c>
      <c r="AZ4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+IFERROR(BA457*C457,0),
IFERROR(AVERAGEIF(Tabela1[[#This Row],[COMPRA PADRÃO]:[COMPRA &gt;30%]],"&gt;"&amp;0,Tabela1[[#This Row],[COMPRA PADRÃO]:[COMPRA &gt;30%]]),
0))/Tabela1[[#This Row],[U/CX]],0)*Tabela1[[#This Row],[U/CX]]</f>
        <v>0</v>
      </c>
      <c r="BA457" s="19"/>
      <c r="BB457" s="19"/>
      <c r="BC457" s="5"/>
      <c r="BD457" s="41">
        <v>7.5471698113207544E-2</v>
      </c>
      <c r="BE457" s="42">
        <v>11.320754716981131</v>
      </c>
      <c r="BF457" s="42">
        <v>4.9811320754716979</v>
      </c>
      <c r="BG457" s="42">
        <v>230</v>
      </c>
      <c r="BH457" s="43">
        <v>0</v>
      </c>
      <c r="BJ457" s="32"/>
      <c r="BK457" s="32"/>
    </row>
    <row r="458" spans="1:63" s="3" customFormat="1" x14ac:dyDescent="0.2">
      <c r="A458" s="4" t="s">
        <v>1142</v>
      </c>
      <c r="B458" s="4" t="s">
        <v>1338</v>
      </c>
      <c r="C458" s="4">
        <v>50</v>
      </c>
      <c r="D458" s="4" t="s">
        <v>83</v>
      </c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>
        <v>30</v>
      </c>
      <c r="P458" s="4">
        <v>20</v>
      </c>
      <c r="Q458" s="13">
        <v>0</v>
      </c>
      <c r="R458" s="16">
        <v>0</v>
      </c>
      <c r="S458" s="16">
        <v>0</v>
      </c>
      <c r="T458" s="16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0</v>
      </c>
      <c r="Z458" s="16">
        <v>0</v>
      </c>
      <c r="AA458" s="16">
        <v>1.2</v>
      </c>
      <c r="AB458" s="17">
        <v>0.8</v>
      </c>
      <c r="AC458" s="15">
        <v>1650.34</v>
      </c>
      <c r="AD458" s="14">
        <v>25</v>
      </c>
      <c r="AE458" s="14">
        <v>25</v>
      </c>
      <c r="AF458" s="5">
        <v>0</v>
      </c>
      <c r="AG458" s="6">
        <v>0</v>
      </c>
      <c r="AH458" s="4">
        <v>0</v>
      </c>
      <c r="AI458" s="23">
        <v>0</v>
      </c>
      <c r="AJ458" s="4">
        <v>0</v>
      </c>
      <c r="AK458" s="4">
        <v>500</v>
      </c>
      <c r="AL458" s="24">
        <v>500</v>
      </c>
      <c r="AM458" s="7">
        <v>0</v>
      </c>
      <c r="AN458" s="7">
        <v>0</v>
      </c>
      <c r="AO458" s="8">
        <v>0</v>
      </c>
      <c r="AP458" s="9">
        <v>20</v>
      </c>
      <c r="AQ458" s="25">
        <v>20</v>
      </c>
      <c r="AR458" s="18">
        <v>0</v>
      </c>
      <c r="AS458" s="7">
        <v>0</v>
      </c>
      <c r="AT458" s="8">
        <v>0</v>
      </c>
      <c r="AU458" s="9">
        <v>20</v>
      </c>
      <c r="AV458" s="10">
        <v>20</v>
      </c>
      <c r="AW458" s="22">
        <f t="shared" si="7"/>
        <v>0</v>
      </c>
      <c r="AX458" s="5">
        <f>IF(OR(AND(Tabela1[[#This Row],[GRUPO | ITEM]]="PALHETAS",MID(Tabela1[[#This Row],[ITEM]],1,5)&lt;&gt;"YN-PC"),AND(Tabela1[[#This Row],[GRUPO | ITEM]]="PALHETAS",MID(Tabela1[[#This Row],[ITEM]],1,5)&lt;&gt;"YN-PF"))=TRUE,0,
IF(
ROUNDUP(
IF(
IF(D458="A",13-SUM(AM458:AP458),IF(D458="B",11-SUM(AM458:AP458),IF(D458="C",7-SUM(AM458:AP458))))
&lt;0,0,
IF(D458="A",13-SUM(AM458:AP458),IF(D458="B",11-SUM(AM458:AP458),IF(D458="C",7-SUM(AM458:AP458)))))
*AD458/C458,0)
*C458
=0,0,
ROUNDUP(
IF(
IF(D458="A",13-SUM(AM458:AP458),IF(D458="B",11-SUM(AM458:AP458),IF(D458="C",7-SUM(AM458:AP458))))
&lt;0,0,
IF(D458="A",13-SUM(AM458:AP458),IF(D458="B",11-SUM(AM458:AP458),IF(D458="C",7-SUM(AM458:AP458)))))
*AD458/C458,0)
*C458)
)</f>
        <v>0</v>
      </c>
      <c r="AY458" s="4">
        <f>IF(OR(AND(Tabela1[[#This Row],[GRUPO | ITEM]]="PALHETAS",MID(Tabela1[[#This Row],[ITEM]],1,5)&lt;&gt;"YN-PC"),AND(Tabela1[[#This Row],[GRUPO | ITEM]]="PALHETAS",MID(Tabela1[[#This Row],[ITEM]],1,5)&lt;&gt;"YN-PF"))=TRUE,0,
IF(
ROUNDUP(
IF(
IF(D458="A",13-SUM(AR458:AU458),IF(D458="B",11-SUM(AR458:AU458),IF(D458="C",7-SUM(AR458:AU458))))
&lt;0,0,
IF(D458="A",13-SUM(AR458:AU458),IF(D458="B",11-SUM(AR458:AU458),IF(D458="C",7-SUM(AR458:AU458)))))
*AE458/C458,0)
*C458
=0,0,
ROUNDUP(
IF(
IF(D458="A",13-SUM(AR458:AU458),IF(D458="B",11-SUM(AR458:AU458),IF(D458="C",7-SUM(AR458:AU458))))
&lt;0,0,
IF(D458="A",13-SUM(AR458:AU458),IF(D458="B",11-SUM(AR458:AU458),IF(D458="C",7-SUM(AR458:AU458)))))
*AE458/C458,0)
*C458)
)</f>
        <v>0</v>
      </c>
      <c r="AZ4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+IFERROR(BA458*C458,0),
IFERROR(AVERAGEIF(Tabela1[[#This Row],[COMPRA PADRÃO]:[COMPRA &gt;30%]],"&gt;"&amp;0,Tabela1[[#This Row],[COMPRA PADRÃO]:[COMPRA &gt;30%]]),
0))/Tabela1[[#This Row],[U/CX]],0)*Tabela1[[#This Row],[U/CX]]</f>
        <v>0</v>
      </c>
      <c r="BA458" s="19"/>
      <c r="BB458" s="19"/>
      <c r="BC458" s="5"/>
      <c r="BD458" s="41">
        <v>0.18867924528301888</v>
      </c>
      <c r="BE458" s="42">
        <v>28.301886792452834</v>
      </c>
      <c r="BF458" s="42">
        <v>12.452830188679247</v>
      </c>
      <c r="BG458" s="42">
        <v>500</v>
      </c>
      <c r="BH458" s="43">
        <v>0</v>
      </c>
      <c r="BJ458" s="32"/>
      <c r="BK458" s="32"/>
    </row>
    <row r="459" spans="1:63" s="3" customFormat="1" x14ac:dyDescent="0.2">
      <c r="A459" s="4" t="s">
        <v>1142</v>
      </c>
      <c r="B459" s="4" t="s">
        <v>1339</v>
      </c>
      <c r="C459" s="4">
        <v>50</v>
      </c>
      <c r="D459" s="4" t="s">
        <v>83</v>
      </c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>
        <v>4</v>
      </c>
      <c r="P459" s="4">
        <v>3</v>
      </c>
      <c r="Q459" s="13">
        <v>0</v>
      </c>
      <c r="R459" s="16">
        <v>0</v>
      </c>
      <c r="S459" s="16">
        <v>0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1.1428571428571428</v>
      </c>
      <c r="AB459" s="17">
        <v>0.8571428571428571</v>
      </c>
      <c r="AC459" s="15">
        <v>221.54</v>
      </c>
      <c r="AD459" s="14">
        <v>3.5</v>
      </c>
      <c r="AE459" s="14">
        <v>3.5</v>
      </c>
      <c r="AF459" s="5">
        <v>0</v>
      </c>
      <c r="AG459" s="6">
        <v>43</v>
      </c>
      <c r="AH459" s="4">
        <v>0</v>
      </c>
      <c r="AI459" s="23">
        <v>43</v>
      </c>
      <c r="AJ459" s="4">
        <v>0</v>
      </c>
      <c r="AK459" s="4">
        <v>200</v>
      </c>
      <c r="AL459" s="24">
        <v>200</v>
      </c>
      <c r="AM459" s="7">
        <v>12.285714285714286</v>
      </c>
      <c r="AN459" s="7">
        <v>0</v>
      </c>
      <c r="AO459" s="8">
        <v>0</v>
      </c>
      <c r="AP459" s="9">
        <v>57.142857142857146</v>
      </c>
      <c r="AQ459" s="25">
        <v>69.428571428571431</v>
      </c>
      <c r="AR459" s="18">
        <v>12.285714285714286</v>
      </c>
      <c r="AS459" s="7">
        <v>0</v>
      </c>
      <c r="AT459" s="8">
        <v>0</v>
      </c>
      <c r="AU459" s="9">
        <v>57.142857142857146</v>
      </c>
      <c r="AV459" s="10">
        <v>69.428571428571431</v>
      </c>
      <c r="AW459" s="22">
        <f t="shared" si="7"/>
        <v>0</v>
      </c>
      <c r="AX459" s="5">
        <f>IF(OR(AND(Tabela1[[#This Row],[GRUPO | ITEM]]="PALHETAS",MID(Tabela1[[#This Row],[ITEM]],1,5)&lt;&gt;"YN-PC"),AND(Tabela1[[#This Row],[GRUPO | ITEM]]="PALHETAS",MID(Tabela1[[#This Row],[ITEM]],1,5)&lt;&gt;"YN-PF"))=TRUE,0,
IF(
ROUNDUP(
IF(
IF(D459="A",13-SUM(AM459:AP459),IF(D459="B",11-SUM(AM459:AP459),IF(D459="C",7-SUM(AM459:AP459))))
&lt;0,0,
IF(D459="A",13-SUM(AM459:AP459),IF(D459="B",11-SUM(AM459:AP459),IF(D459="C",7-SUM(AM459:AP459)))))
*AD459/C459,0)
*C459
=0,0,
ROUNDUP(
IF(
IF(D459="A",13-SUM(AM459:AP459),IF(D459="B",11-SUM(AM459:AP459),IF(D459="C",7-SUM(AM459:AP459))))
&lt;0,0,
IF(D459="A",13-SUM(AM459:AP459),IF(D459="B",11-SUM(AM459:AP459),IF(D459="C",7-SUM(AM459:AP459)))))
*AD459/C459,0)
*C459)
)</f>
        <v>0</v>
      </c>
      <c r="AY459" s="4">
        <f>IF(OR(AND(Tabela1[[#This Row],[GRUPO | ITEM]]="PALHETAS",MID(Tabela1[[#This Row],[ITEM]],1,5)&lt;&gt;"YN-PC"),AND(Tabela1[[#This Row],[GRUPO | ITEM]]="PALHETAS",MID(Tabela1[[#This Row],[ITEM]],1,5)&lt;&gt;"YN-PF"))=TRUE,0,
IF(
ROUNDUP(
IF(
IF(D459="A",13-SUM(AR459:AU459),IF(D459="B",11-SUM(AR459:AU459),IF(D459="C",7-SUM(AR459:AU459))))
&lt;0,0,
IF(D459="A",13-SUM(AR459:AU459),IF(D459="B",11-SUM(AR459:AU459),IF(D459="C",7-SUM(AR459:AU459)))))
*AE459/C459,0)
*C459
=0,0,
ROUNDUP(
IF(
IF(D459="A",13-SUM(AR459:AU459),IF(D459="B",11-SUM(AR459:AU459),IF(D459="C",7-SUM(AR459:AU459))))
&lt;0,0,
IF(D459="A",13-SUM(AR459:AU459),IF(D459="B",11-SUM(AR459:AU459),IF(D459="C",7-SUM(AR459:AU459)))))
*AE459/C459,0)
*C459)
)</f>
        <v>0</v>
      </c>
      <c r="AZ4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+IFERROR(BA459*C459,0),
IFERROR(AVERAGEIF(Tabela1[[#This Row],[COMPRA PADRÃO]:[COMPRA &gt;30%]],"&gt;"&amp;0,Tabela1[[#This Row],[COMPRA PADRÃO]:[COMPRA &gt;30%]]),
0))/Tabela1[[#This Row],[U/CX]],0)*Tabela1[[#This Row],[U/CX]]</f>
        <v>0</v>
      </c>
      <c r="BA459" s="19"/>
      <c r="BB459" s="19"/>
      <c r="BC459" s="5"/>
      <c r="BD459" s="41">
        <v>2.6415094339622643E-2</v>
      </c>
      <c r="BE459" s="42">
        <v>3.9622641509433962</v>
      </c>
      <c r="BF459" s="42">
        <v>1.7433962264150944</v>
      </c>
      <c r="BG459" s="42">
        <v>243</v>
      </c>
      <c r="BH459" s="43">
        <v>0</v>
      </c>
      <c r="BJ459" s="32"/>
      <c r="BK459" s="32"/>
    </row>
    <row r="460" spans="1:63" s="3" customFormat="1" x14ac:dyDescent="0.2">
      <c r="A460" s="4" t="s">
        <v>1142</v>
      </c>
      <c r="B460" s="4" t="s">
        <v>1424</v>
      </c>
      <c r="C460" s="4">
        <v>50</v>
      </c>
      <c r="D460" s="4" t="s">
        <v>83</v>
      </c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>
        <v>2</v>
      </c>
      <c r="Q460" s="13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7">
        <v>1</v>
      </c>
      <c r="AC460" s="15">
        <v>63.08</v>
      </c>
      <c r="AD460" s="14">
        <v>2</v>
      </c>
      <c r="AE460" s="14">
        <v>2</v>
      </c>
      <c r="AF460" s="5">
        <v>0</v>
      </c>
      <c r="AG460" s="6">
        <v>48</v>
      </c>
      <c r="AH460" s="4">
        <v>0</v>
      </c>
      <c r="AI460" s="23">
        <v>48</v>
      </c>
      <c r="AJ460" s="4">
        <v>0</v>
      </c>
      <c r="AK460" s="4">
        <v>0</v>
      </c>
      <c r="AL460" s="24">
        <v>0</v>
      </c>
      <c r="AM460" s="7">
        <v>24</v>
      </c>
      <c r="AN460" s="7">
        <v>0</v>
      </c>
      <c r="AO460" s="8">
        <v>0</v>
      </c>
      <c r="AP460" s="9">
        <v>0</v>
      </c>
      <c r="AQ460" s="25">
        <v>24</v>
      </c>
      <c r="AR460" s="18">
        <v>24</v>
      </c>
      <c r="AS460" s="7">
        <v>0</v>
      </c>
      <c r="AT460" s="8">
        <v>0</v>
      </c>
      <c r="AU460" s="9">
        <v>0</v>
      </c>
      <c r="AV460" s="10">
        <v>24</v>
      </c>
      <c r="AW460" s="22">
        <f t="shared" si="7"/>
        <v>0</v>
      </c>
      <c r="AX460" s="5">
        <f>IF(OR(AND(Tabela1[[#This Row],[GRUPO | ITEM]]="PALHETAS",MID(Tabela1[[#This Row],[ITEM]],1,5)&lt;&gt;"YN-PC"),AND(Tabela1[[#This Row],[GRUPO | ITEM]]="PALHETAS",MID(Tabela1[[#This Row],[ITEM]],1,5)&lt;&gt;"YN-PF"))=TRUE,0,
IF(
ROUNDUP(
IF(
IF(D460="A",13-SUM(AM460:AP460),IF(D460="B",11-SUM(AM460:AP460),IF(D460="C",7-SUM(AM460:AP460))))
&lt;0,0,
IF(D460="A",13-SUM(AM460:AP460),IF(D460="B",11-SUM(AM460:AP460),IF(D460="C",7-SUM(AM460:AP460)))))
*AD460/C460,0)
*C460
=0,0,
ROUNDUP(
IF(
IF(D460="A",13-SUM(AM460:AP460),IF(D460="B",11-SUM(AM460:AP460),IF(D460="C",7-SUM(AM460:AP460))))
&lt;0,0,
IF(D460="A",13-SUM(AM460:AP460),IF(D460="B",11-SUM(AM460:AP460),IF(D460="C",7-SUM(AM460:AP460)))))
*AD460/C460,0)
*C460)
)</f>
        <v>0</v>
      </c>
      <c r="AY460" s="4">
        <f>IF(OR(AND(Tabela1[[#This Row],[GRUPO | ITEM]]="PALHETAS",MID(Tabela1[[#This Row],[ITEM]],1,5)&lt;&gt;"YN-PC"),AND(Tabela1[[#This Row],[GRUPO | ITEM]]="PALHETAS",MID(Tabela1[[#This Row],[ITEM]],1,5)&lt;&gt;"YN-PF"))=TRUE,0,
IF(
ROUNDUP(
IF(
IF(D460="A",13-SUM(AR460:AU460),IF(D460="B",11-SUM(AR460:AU460),IF(D460="C",7-SUM(AR460:AU460))))
&lt;0,0,
IF(D460="A",13-SUM(AR460:AU460),IF(D460="B",11-SUM(AR460:AU460),IF(D460="C",7-SUM(AR460:AU460)))))
*AE460/C460,0)
*C460
=0,0,
ROUNDUP(
IF(
IF(D460="A",13-SUM(AR460:AU460),IF(D460="B",11-SUM(AR460:AU460),IF(D460="C",7-SUM(AR460:AU460))))
&lt;0,0,
IF(D460="A",13-SUM(AR460:AU460),IF(D460="B",11-SUM(AR460:AU460),IF(D460="C",7-SUM(AR460:AU460)))))
*AE460/C460,0)
*C460)
)</f>
        <v>0</v>
      </c>
      <c r="AZ4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+IFERROR(BA460*C460,0),
IFERROR(AVERAGEIF(Tabela1[[#This Row],[COMPRA PADRÃO]:[COMPRA &gt;30%]],"&gt;"&amp;0,Tabela1[[#This Row],[COMPRA PADRÃO]:[COMPRA &gt;30%]]),
0))/Tabela1[[#This Row],[U/CX]],0)*Tabela1[[#This Row],[U/CX]]</f>
        <v>0</v>
      </c>
      <c r="BA460" s="19"/>
      <c r="BB460" s="19"/>
      <c r="BC460" s="5"/>
      <c r="BD460" s="41">
        <v>7.5471698113207548E-3</v>
      </c>
      <c r="BE460" s="42">
        <v>1.1320754716981132</v>
      </c>
      <c r="BF460" s="42">
        <v>0.49811320754716981</v>
      </c>
      <c r="BG460" s="42">
        <v>48</v>
      </c>
      <c r="BH460" s="43">
        <v>0</v>
      </c>
      <c r="BJ460" s="32"/>
      <c r="BK460" s="32"/>
    </row>
    <row r="461" spans="1:63" s="3" customFormat="1" x14ac:dyDescent="0.2">
      <c r="A461" s="4" t="s">
        <v>1142</v>
      </c>
      <c r="B461" s="4" t="s">
        <v>1425</v>
      </c>
      <c r="C461" s="4">
        <v>50</v>
      </c>
      <c r="D461" s="4" t="s">
        <v>83</v>
      </c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>
        <v>2</v>
      </c>
      <c r="Q461" s="13">
        <v>0</v>
      </c>
      <c r="R461" s="16">
        <v>0</v>
      </c>
      <c r="S461" s="16">
        <v>0</v>
      </c>
      <c r="T461" s="16">
        <v>0</v>
      </c>
      <c r="U461" s="16">
        <v>0</v>
      </c>
      <c r="V461" s="16">
        <v>0</v>
      </c>
      <c r="W461" s="16">
        <v>0</v>
      </c>
      <c r="X461" s="16">
        <v>0</v>
      </c>
      <c r="Y461" s="16">
        <v>0</v>
      </c>
      <c r="Z461" s="16">
        <v>0</v>
      </c>
      <c r="AA461" s="16">
        <v>0</v>
      </c>
      <c r="AB461" s="17">
        <v>1</v>
      </c>
      <c r="AC461" s="15">
        <v>63.08</v>
      </c>
      <c r="AD461" s="14">
        <v>2</v>
      </c>
      <c r="AE461" s="14">
        <v>2</v>
      </c>
      <c r="AF461" s="5">
        <v>0</v>
      </c>
      <c r="AG461" s="6">
        <v>48</v>
      </c>
      <c r="AH461" s="4">
        <v>0</v>
      </c>
      <c r="AI461" s="23">
        <v>48</v>
      </c>
      <c r="AJ461" s="4">
        <v>0</v>
      </c>
      <c r="AK461" s="4">
        <v>0</v>
      </c>
      <c r="AL461" s="24">
        <v>0</v>
      </c>
      <c r="AM461" s="7">
        <v>24</v>
      </c>
      <c r="AN461" s="7">
        <v>0</v>
      </c>
      <c r="AO461" s="8">
        <v>0</v>
      </c>
      <c r="AP461" s="9">
        <v>0</v>
      </c>
      <c r="AQ461" s="25">
        <v>24</v>
      </c>
      <c r="AR461" s="18">
        <v>24</v>
      </c>
      <c r="AS461" s="7">
        <v>0</v>
      </c>
      <c r="AT461" s="8">
        <v>0</v>
      </c>
      <c r="AU461" s="9">
        <v>0</v>
      </c>
      <c r="AV461" s="10">
        <v>24</v>
      </c>
      <c r="AW461" s="22">
        <f t="shared" si="7"/>
        <v>0</v>
      </c>
      <c r="AX461" s="5">
        <f>IF(OR(AND(Tabela1[[#This Row],[GRUPO | ITEM]]="PALHETAS",MID(Tabela1[[#This Row],[ITEM]],1,5)&lt;&gt;"YN-PC"),AND(Tabela1[[#This Row],[GRUPO | ITEM]]="PALHETAS",MID(Tabela1[[#This Row],[ITEM]],1,5)&lt;&gt;"YN-PF"))=TRUE,0,
IF(
ROUNDUP(
IF(
IF(D461="A",13-SUM(AM461:AP461),IF(D461="B",11-SUM(AM461:AP461),IF(D461="C",7-SUM(AM461:AP461))))
&lt;0,0,
IF(D461="A",13-SUM(AM461:AP461),IF(D461="B",11-SUM(AM461:AP461),IF(D461="C",7-SUM(AM461:AP461)))))
*AD461/C461,0)
*C461
=0,0,
ROUNDUP(
IF(
IF(D461="A",13-SUM(AM461:AP461),IF(D461="B",11-SUM(AM461:AP461),IF(D461="C",7-SUM(AM461:AP461))))
&lt;0,0,
IF(D461="A",13-SUM(AM461:AP461),IF(D461="B",11-SUM(AM461:AP461),IF(D461="C",7-SUM(AM461:AP461)))))
*AD461/C461,0)
*C461)
)</f>
        <v>0</v>
      </c>
      <c r="AY461" s="4">
        <f>IF(OR(AND(Tabela1[[#This Row],[GRUPO | ITEM]]="PALHETAS",MID(Tabela1[[#This Row],[ITEM]],1,5)&lt;&gt;"YN-PC"),AND(Tabela1[[#This Row],[GRUPO | ITEM]]="PALHETAS",MID(Tabela1[[#This Row],[ITEM]],1,5)&lt;&gt;"YN-PF"))=TRUE,0,
IF(
ROUNDUP(
IF(
IF(D461="A",13-SUM(AR461:AU461),IF(D461="B",11-SUM(AR461:AU461),IF(D461="C",7-SUM(AR461:AU461))))
&lt;0,0,
IF(D461="A",13-SUM(AR461:AU461),IF(D461="B",11-SUM(AR461:AU461),IF(D461="C",7-SUM(AR461:AU461)))))
*AE461/C461,0)
*C461
=0,0,
ROUNDUP(
IF(
IF(D461="A",13-SUM(AR461:AU461),IF(D461="B",11-SUM(AR461:AU461),IF(D461="C",7-SUM(AR461:AU461))))
&lt;0,0,
IF(D461="A",13-SUM(AR461:AU461),IF(D461="B",11-SUM(AR461:AU461),IF(D461="C",7-SUM(AR461:AU461)))))
*AE461/C461,0)
*C461)
)</f>
        <v>0</v>
      </c>
      <c r="AZ4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+IFERROR(BA461*C461,0),
IFERROR(AVERAGEIF(Tabela1[[#This Row],[COMPRA PADRÃO]:[COMPRA &gt;30%]],"&gt;"&amp;0,Tabela1[[#This Row],[COMPRA PADRÃO]:[COMPRA &gt;30%]]),
0))/Tabela1[[#This Row],[U/CX]],0)*Tabela1[[#This Row],[U/CX]]</f>
        <v>0</v>
      </c>
      <c r="BA461" s="33"/>
      <c r="BB461" s="33"/>
      <c r="BC461" s="44"/>
      <c r="BD461" s="41">
        <v>7.5471698113207548E-3</v>
      </c>
      <c r="BE461" s="42">
        <v>1.1320754716981132</v>
      </c>
      <c r="BF461" s="42">
        <v>0.49811320754716981</v>
      </c>
      <c r="BG461" s="42">
        <v>48</v>
      </c>
      <c r="BH461" s="43">
        <v>0</v>
      </c>
      <c r="BJ461" s="32"/>
      <c r="BK461" s="32"/>
    </row>
    <row r="462" spans="1:63" s="3" customFormat="1" x14ac:dyDescent="0.2">
      <c r="A462" s="4" t="s">
        <v>1142</v>
      </c>
      <c r="B462" s="4" t="s">
        <v>1340</v>
      </c>
      <c r="C462" s="4">
        <v>50</v>
      </c>
      <c r="D462" s="4" t="s">
        <v>83</v>
      </c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>
        <v>4</v>
      </c>
      <c r="P462" s="4">
        <v>12</v>
      </c>
      <c r="Q462" s="13">
        <v>0</v>
      </c>
      <c r="R462" s="16">
        <v>0</v>
      </c>
      <c r="S462" s="16">
        <v>0</v>
      </c>
      <c r="T462" s="16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0.5</v>
      </c>
      <c r="AB462" s="17">
        <v>1.5</v>
      </c>
      <c r="AC462" s="15">
        <v>514.52</v>
      </c>
      <c r="AD462" s="14">
        <v>8</v>
      </c>
      <c r="AE462" s="14">
        <v>8</v>
      </c>
      <c r="AF462" s="5">
        <v>0</v>
      </c>
      <c r="AG462" s="6">
        <v>34</v>
      </c>
      <c r="AH462" s="4">
        <v>0</v>
      </c>
      <c r="AI462" s="23">
        <v>34</v>
      </c>
      <c r="AJ462" s="4">
        <v>0</v>
      </c>
      <c r="AK462" s="4">
        <v>100</v>
      </c>
      <c r="AL462" s="24">
        <v>100</v>
      </c>
      <c r="AM462" s="7">
        <v>4.25</v>
      </c>
      <c r="AN462" s="7">
        <v>0</v>
      </c>
      <c r="AO462" s="8">
        <v>0</v>
      </c>
      <c r="AP462" s="9">
        <v>12.5</v>
      </c>
      <c r="AQ462" s="25">
        <v>16.75</v>
      </c>
      <c r="AR462" s="18">
        <v>4.25</v>
      </c>
      <c r="AS462" s="7">
        <v>0</v>
      </c>
      <c r="AT462" s="8">
        <v>0</v>
      </c>
      <c r="AU462" s="9">
        <v>12.5</v>
      </c>
      <c r="AV462" s="10">
        <v>16.75</v>
      </c>
      <c r="AW462" s="22">
        <f t="shared" si="7"/>
        <v>0</v>
      </c>
      <c r="AX462" s="5">
        <f>IF(OR(AND(Tabela1[[#This Row],[GRUPO | ITEM]]="PALHETAS",MID(Tabela1[[#This Row],[ITEM]],1,5)&lt;&gt;"YN-PC"),AND(Tabela1[[#This Row],[GRUPO | ITEM]]="PALHETAS",MID(Tabela1[[#This Row],[ITEM]],1,5)&lt;&gt;"YN-PF"))=TRUE,0,
IF(
ROUNDUP(
IF(
IF(D462="A",13-SUM(AM462:AP462),IF(D462="B",11-SUM(AM462:AP462),IF(D462="C",7-SUM(AM462:AP462))))
&lt;0,0,
IF(D462="A",13-SUM(AM462:AP462),IF(D462="B",11-SUM(AM462:AP462),IF(D462="C",7-SUM(AM462:AP462)))))
*AD462/C462,0)
*C462
=0,0,
ROUNDUP(
IF(
IF(D462="A",13-SUM(AM462:AP462),IF(D462="B",11-SUM(AM462:AP462),IF(D462="C",7-SUM(AM462:AP462))))
&lt;0,0,
IF(D462="A",13-SUM(AM462:AP462),IF(D462="B",11-SUM(AM462:AP462),IF(D462="C",7-SUM(AM462:AP462)))))
*AD462/C462,0)
*C462)
)</f>
        <v>0</v>
      </c>
      <c r="AY462" s="4">
        <f>IF(OR(AND(Tabela1[[#This Row],[GRUPO | ITEM]]="PALHETAS",MID(Tabela1[[#This Row],[ITEM]],1,5)&lt;&gt;"YN-PC"),AND(Tabela1[[#This Row],[GRUPO | ITEM]]="PALHETAS",MID(Tabela1[[#This Row],[ITEM]],1,5)&lt;&gt;"YN-PF"))=TRUE,0,
IF(
ROUNDUP(
IF(
IF(D462="A",13-SUM(AR462:AU462),IF(D462="B",11-SUM(AR462:AU462),IF(D462="C",7-SUM(AR462:AU462))))
&lt;0,0,
IF(D462="A",13-SUM(AR462:AU462),IF(D462="B",11-SUM(AR462:AU462),IF(D462="C",7-SUM(AR462:AU462)))))
*AE462/C462,0)
*C462
=0,0,
ROUNDUP(
IF(
IF(D462="A",13-SUM(AR462:AU462),IF(D462="B",11-SUM(AR462:AU462),IF(D462="C",7-SUM(AR462:AU462))))
&lt;0,0,
IF(D462="A",13-SUM(AR462:AU462),IF(D462="B",11-SUM(AR462:AU462),IF(D462="C",7-SUM(AR462:AU462)))))
*AE462/C462,0)
*C462)
)</f>
        <v>0</v>
      </c>
      <c r="AZ4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+IFERROR(BA462*C462,0),
IFERROR(AVERAGEIF(Tabela1[[#This Row],[COMPRA PADRÃO]:[COMPRA &gt;30%]],"&gt;"&amp;0,Tabela1[[#This Row],[COMPRA PADRÃO]:[COMPRA &gt;30%]]),
0))/Tabela1[[#This Row],[U/CX]],0)*Tabela1[[#This Row],[U/CX]]</f>
        <v>0</v>
      </c>
      <c r="BA462" s="19"/>
      <c r="BB462" s="19"/>
      <c r="BC462" s="5"/>
      <c r="BD462" s="41">
        <v>6.0377358490566038E-2</v>
      </c>
      <c r="BE462" s="42">
        <v>9.0566037735849054</v>
      </c>
      <c r="BF462" s="42">
        <v>3.9849056603773585</v>
      </c>
      <c r="BG462" s="42">
        <v>134</v>
      </c>
      <c r="BH462" s="43">
        <v>0</v>
      </c>
      <c r="BJ462" s="32"/>
      <c r="BK462" s="32"/>
    </row>
    <row r="463" spans="1:63" s="3" customFormat="1" x14ac:dyDescent="0.2">
      <c r="A463" s="4" t="s">
        <v>1142</v>
      </c>
      <c r="B463" s="4" t="s">
        <v>1341</v>
      </c>
      <c r="C463" s="4">
        <v>50</v>
      </c>
      <c r="D463" s="4" t="s">
        <v>83</v>
      </c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>
        <v>10</v>
      </c>
      <c r="P463" s="4">
        <v>5</v>
      </c>
      <c r="Q463" s="13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1.3333333333333333</v>
      </c>
      <c r="AB463" s="17">
        <v>0.66666666666666663</v>
      </c>
      <c r="AC463" s="15">
        <v>473.1</v>
      </c>
      <c r="AD463" s="14">
        <v>7.5</v>
      </c>
      <c r="AE463" s="14">
        <v>7.5</v>
      </c>
      <c r="AF463" s="5">
        <v>0</v>
      </c>
      <c r="AG463" s="6">
        <v>35</v>
      </c>
      <c r="AH463" s="4">
        <v>0</v>
      </c>
      <c r="AI463" s="23">
        <v>35</v>
      </c>
      <c r="AJ463" s="4">
        <v>0</v>
      </c>
      <c r="AK463" s="4">
        <v>200</v>
      </c>
      <c r="AL463" s="24">
        <v>200</v>
      </c>
      <c r="AM463" s="7">
        <v>4.666666666666667</v>
      </c>
      <c r="AN463" s="7">
        <v>0</v>
      </c>
      <c r="AO463" s="8">
        <v>0</v>
      </c>
      <c r="AP463" s="9">
        <v>26.666666666666668</v>
      </c>
      <c r="AQ463" s="25">
        <v>31.333333333333336</v>
      </c>
      <c r="AR463" s="18">
        <v>4.666666666666667</v>
      </c>
      <c r="AS463" s="7">
        <v>0</v>
      </c>
      <c r="AT463" s="8">
        <v>0</v>
      </c>
      <c r="AU463" s="9">
        <v>26.666666666666668</v>
      </c>
      <c r="AV463" s="10">
        <v>31.333333333333336</v>
      </c>
      <c r="AW463" s="22">
        <f t="shared" si="7"/>
        <v>0</v>
      </c>
      <c r="AX463" s="5">
        <f>IF(OR(AND(Tabela1[[#This Row],[GRUPO | ITEM]]="PALHETAS",MID(Tabela1[[#This Row],[ITEM]],1,5)&lt;&gt;"YN-PC"),AND(Tabela1[[#This Row],[GRUPO | ITEM]]="PALHETAS",MID(Tabela1[[#This Row],[ITEM]],1,5)&lt;&gt;"YN-PF"))=TRUE,0,
IF(
ROUNDUP(
IF(
IF(D463="A",13-SUM(AM463:AP463),IF(D463="B",11-SUM(AM463:AP463),IF(D463="C",7-SUM(AM463:AP463))))
&lt;0,0,
IF(D463="A",13-SUM(AM463:AP463),IF(D463="B",11-SUM(AM463:AP463),IF(D463="C",7-SUM(AM463:AP463)))))
*AD463/C463,0)
*C463
=0,0,
ROUNDUP(
IF(
IF(D463="A",13-SUM(AM463:AP463),IF(D463="B",11-SUM(AM463:AP463),IF(D463="C",7-SUM(AM463:AP463))))
&lt;0,0,
IF(D463="A",13-SUM(AM463:AP463),IF(D463="B",11-SUM(AM463:AP463),IF(D463="C",7-SUM(AM463:AP463)))))
*AD463/C463,0)
*C463)
)</f>
        <v>0</v>
      </c>
      <c r="AY463" s="4">
        <f>IF(OR(AND(Tabela1[[#This Row],[GRUPO | ITEM]]="PALHETAS",MID(Tabela1[[#This Row],[ITEM]],1,5)&lt;&gt;"YN-PC"),AND(Tabela1[[#This Row],[GRUPO | ITEM]]="PALHETAS",MID(Tabela1[[#This Row],[ITEM]],1,5)&lt;&gt;"YN-PF"))=TRUE,0,
IF(
ROUNDUP(
IF(
IF(D463="A",13-SUM(AR463:AU463),IF(D463="B",11-SUM(AR463:AU463),IF(D463="C",7-SUM(AR463:AU463))))
&lt;0,0,
IF(D463="A",13-SUM(AR463:AU463),IF(D463="B",11-SUM(AR463:AU463),IF(D463="C",7-SUM(AR463:AU463)))))
*AE463/C463,0)
*C463
=0,0,
ROUNDUP(
IF(
IF(D463="A",13-SUM(AR463:AU463),IF(D463="B",11-SUM(AR463:AU463),IF(D463="C",7-SUM(AR463:AU463))))
&lt;0,0,
IF(D463="A",13-SUM(AR463:AU463),IF(D463="B",11-SUM(AR463:AU463),IF(D463="C",7-SUM(AR463:AU463)))))
*AE463/C463,0)
*C463)
)</f>
        <v>0</v>
      </c>
      <c r="AZ4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+IFERROR(BA463*C463,0),
IFERROR(AVERAGEIF(Tabela1[[#This Row],[COMPRA PADRÃO]:[COMPRA &gt;30%]],"&gt;"&amp;0,Tabela1[[#This Row],[COMPRA PADRÃO]:[COMPRA &gt;30%]]),
0))/Tabela1[[#This Row],[U/CX]],0)*Tabela1[[#This Row],[U/CX]]</f>
        <v>0</v>
      </c>
      <c r="BA463" s="19"/>
      <c r="BB463" s="19"/>
      <c r="BC463" s="5"/>
      <c r="BD463" s="41">
        <v>5.6603773584905662E-2</v>
      </c>
      <c r="BE463" s="42">
        <v>8.4905660377358494</v>
      </c>
      <c r="BF463" s="42">
        <v>3.7358490566037736</v>
      </c>
      <c r="BG463" s="42">
        <v>235</v>
      </c>
      <c r="BH463" s="43">
        <v>0</v>
      </c>
      <c r="BJ463" s="32"/>
      <c r="BK463" s="32"/>
    </row>
    <row r="464" spans="1:63" s="3" customFormat="1" x14ac:dyDescent="0.2">
      <c r="A464" s="4" t="s">
        <v>1142</v>
      </c>
      <c r="B464" s="4" t="s">
        <v>1342</v>
      </c>
      <c r="C464" s="4">
        <v>50</v>
      </c>
      <c r="D464" s="4" t="s">
        <v>83</v>
      </c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>
        <v>30</v>
      </c>
      <c r="P464" s="4">
        <v>4</v>
      </c>
      <c r="Q464" s="13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1.7647058823529411</v>
      </c>
      <c r="AB464" s="17">
        <v>0.23529411764705882</v>
      </c>
      <c r="AC464" s="15">
        <v>1168.8800000000001</v>
      </c>
      <c r="AD464" s="14">
        <v>17</v>
      </c>
      <c r="AE464" s="14">
        <v>30</v>
      </c>
      <c r="AF464" s="5">
        <v>0</v>
      </c>
      <c r="AG464" s="6">
        <v>16</v>
      </c>
      <c r="AH464" s="4">
        <v>0</v>
      </c>
      <c r="AI464" s="23">
        <v>16</v>
      </c>
      <c r="AJ464" s="4">
        <v>0</v>
      </c>
      <c r="AK464" s="4">
        <v>300</v>
      </c>
      <c r="AL464" s="24">
        <v>300</v>
      </c>
      <c r="AM464" s="7">
        <v>0.94117647058823528</v>
      </c>
      <c r="AN464" s="7">
        <v>0</v>
      </c>
      <c r="AO464" s="8">
        <v>0</v>
      </c>
      <c r="AP464" s="9">
        <v>17.647058823529413</v>
      </c>
      <c r="AQ464" s="25">
        <v>18.588235294117649</v>
      </c>
      <c r="AR464" s="18">
        <v>0.53333333333333333</v>
      </c>
      <c r="AS464" s="7">
        <v>0</v>
      </c>
      <c r="AT464" s="8">
        <v>0</v>
      </c>
      <c r="AU464" s="9">
        <v>10</v>
      </c>
      <c r="AV464" s="10">
        <v>10.533333333333333</v>
      </c>
      <c r="AW464" s="22">
        <f t="shared" si="7"/>
        <v>0</v>
      </c>
      <c r="AX464" s="5">
        <f>IF(OR(AND(Tabela1[[#This Row],[GRUPO | ITEM]]="PALHETAS",MID(Tabela1[[#This Row],[ITEM]],1,5)&lt;&gt;"YN-PC"),AND(Tabela1[[#This Row],[GRUPO | ITEM]]="PALHETAS",MID(Tabela1[[#This Row],[ITEM]],1,5)&lt;&gt;"YN-PF"))=TRUE,0,
IF(
ROUNDUP(
IF(
IF(D464="A",13-SUM(AM464:AP464),IF(D464="B",11-SUM(AM464:AP464),IF(D464="C",7-SUM(AM464:AP464))))
&lt;0,0,
IF(D464="A",13-SUM(AM464:AP464),IF(D464="B",11-SUM(AM464:AP464),IF(D464="C",7-SUM(AM464:AP464)))))
*AD464/C464,0)
*C464
=0,0,
ROUNDUP(
IF(
IF(D464="A",13-SUM(AM464:AP464),IF(D464="B",11-SUM(AM464:AP464),IF(D464="C",7-SUM(AM464:AP464))))
&lt;0,0,
IF(D464="A",13-SUM(AM464:AP464),IF(D464="B",11-SUM(AM464:AP464),IF(D464="C",7-SUM(AM464:AP464)))))
*AD464/C464,0)
*C464)
)</f>
        <v>0</v>
      </c>
      <c r="AY464" s="4">
        <f>IF(OR(AND(Tabela1[[#This Row],[GRUPO | ITEM]]="PALHETAS",MID(Tabela1[[#This Row],[ITEM]],1,5)&lt;&gt;"YN-PC"),AND(Tabela1[[#This Row],[GRUPO | ITEM]]="PALHETAS",MID(Tabela1[[#This Row],[ITEM]],1,5)&lt;&gt;"YN-PF"))=TRUE,0,
IF(
ROUNDUP(
IF(
IF(D464="A",13-SUM(AR464:AU464),IF(D464="B",11-SUM(AR464:AU464),IF(D464="C",7-SUM(AR464:AU464))))
&lt;0,0,
IF(D464="A",13-SUM(AR464:AU464),IF(D464="B",11-SUM(AR464:AU464),IF(D464="C",7-SUM(AR464:AU464)))))
*AE464/C464,0)
*C464
=0,0,
ROUNDUP(
IF(
IF(D464="A",13-SUM(AR464:AU464),IF(D464="B",11-SUM(AR464:AU464),IF(D464="C",7-SUM(AR464:AU464))))
&lt;0,0,
IF(D464="A",13-SUM(AR464:AU464),IF(D464="B",11-SUM(AR464:AU464),IF(D464="C",7-SUM(AR464:AU464)))))
*AE464/C464,0)
*C464)
)</f>
        <v>0</v>
      </c>
      <c r="AZ4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+IFERROR(BA464*C464,0),
IFERROR(AVERAGEIF(Tabela1[[#This Row],[COMPRA PADRÃO]:[COMPRA &gt;30%]],"&gt;"&amp;0,Tabela1[[#This Row],[COMPRA PADRÃO]:[COMPRA &gt;30%]]),
0))/Tabela1[[#This Row],[U/CX]],0)*Tabela1[[#This Row],[U/CX]]</f>
        <v>0</v>
      </c>
      <c r="BA464" s="19"/>
      <c r="BB464" s="19"/>
      <c r="BC464" s="5"/>
      <c r="BD464" s="41">
        <v>0.12830188679245283</v>
      </c>
      <c r="BE464" s="42">
        <v>19.245283018867923</v>
      </c>
      <c r="BF464" s="42">
        <v>8.4679245283018876</v>
      </c>
      <c r="BG464" s="42">
        <v>316</v>
      </c>
      <c r="BH464" s="43">
        <v>0</v>
      </c>
      <c r="BJ464" s="32"/>
      <c r="BK464" s="32"/>
    </row>
    <row r="465" spans="1:63" s="3" customFormat="1" x14ac:dyDescent="0.2">
      <c r="A465" s="4" t="s">
        <v>1142</v>
      </c>
      <c r="B465" s="4" t="s">
        <v>1343</v>
      </c>
      <c r="C465" s="4">
        <v>50</v>
      </c>
      <c r="D465" s="4" t="s">
        <v>83</v>
      </c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>
        <v>20</v>
      </c>
      <c r="P465" s="4">
        <v>30</v>
      </c>
      <c r="Q465" s="13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0.8</v>
      </c>
      <c r="AB465" s="17">
        <v>1.2</v>
      </c>
      <c r="AC465" s="15">
        <v>1822.48</v>
      </c>
      <c r="AD465" s="14">
        <v>25</v>
      </c>
      <c r="AE465" s="14">
        <v>25</v>
      </c>
      <c r="AF465" s="5">
        <v>0</v>
      </c>
      <c r="AG465" s="6">
        <v>0</v>
      </c>
      <c r="AH465" s="4">
        <v>0</v>
      </c>
      <c r="AI465" s="23">
        <v>0</v>
      </c>
      <c r="AJ465" s="4">
        <v>0</v>
      </c>
      <c r="AK465" s="4">
        <v>300</v>
      </c>
      <c r="AL465" s="24">
        <v>300</v>
      </c>
      <c r="AM465" s="7">
        <v>0</v>
      </c>
      <c r="AN465" s="7">
        <v>0</v>
      </c>
      <c r="AO465" s="8">
        <v>0</v>
      </c>
      <c r="AP465" s="9">
        <v>12</v>
      </c>
      <c r="AQ465" s="25">
        <v>12</v>
      </c>
      <c r="AR465" s="18">
        <v>0</v>
      </c>
      <c r="AS465" s="7">
        <v>0</v>
      </c>
      <c r="AT465" s="8">
        <v>0</v>
      </c>
      <c r="AU465" s="9">
        <v>12</v>
      </c>
      <c r="AV465" s="10">
        <v>12</v>
      </c>
      <c r="AW465" s="22">
        <f t="shared" si="7"/>
        <v>0</v>
      </c>
      <c r="AX465" s="5">
        <f>IF(OR(AND(Tabela1[[#This Row],[GRUPO | ITEM]]="PALHETAS",MID(Tabela1[[#This Row],[ITEM]],1,5)&lt;&gt;"YN-PC"),AND(Tabela1[[#This Row],[GRUPO | ITEM]]="PALHETAS",MID(Tabela1[[#This Row],[ITEM]],1,5)&lt;&gt;"YN-PF"))=TRUE,0,
IF(
ROUNDUP(
IF(
IF(D465="A",13-SUM(AM465:AP465),IF(D465="B",11-SUM(AM465:AP465),IF(D465="C",7-SUM(AM465:AP465))))
&lt;0,0,
IF(D465="A",13-SUM(AM465:AP465),IF(D465="B",11-SUM(AM465:AP465),IF(D465="C",7-SUM(AM465:AP465)))))
*AD465/C465,0)
*C465
=0,0,
ROUNDUP(
IF(
IF(D465="A",13-SUM(AM465:AP465),IF(D465="B",11-SUM(AM465:AP465),IF(D465="C",7-SUM(AM465:AP465))))
&lt;0,0,
IF(D465="A",13-SUM(AM465:AP465),IF(D465="B",11-SUM(AM465:AP465),IF(D465="C",7-SUM(AM465:AP465)))))
*AD465/C465,0)
*C465)
)</f>
        <v>0</v>
      </c>
      <c r="AY465" s="4">
        <f>IF(OR(AND(Tabela1[[#This Row],[GRUPO | ITEM]]="PALHETAS",MID(Tabela1[[#This Row],[ITEM]],1,5)&lt;&gt;"YN-PC"),AND(Tabela1[[#This Row],[GRUPO | ITEM]]="PALHETAS",MID(Tabela1[[#This Row],[ITEM]],1,5)&lt;&gt;"YN-PF"))=TRUE,0,
IF(
ROUNDUP(
IF(
IF(D465="A",13-SUM(AR465:AU465),IF(D465="B",11-SUM(AR465:AU465),IF(D465="C",7-SUM(AR465:AU465))))
&lt;0,0,
IF(D465="A",13-SUM(AR465:AU465),IF(D465="B",11-SUM(AR465:AU465),IF(D465="C",7-SUM(AR465:AU465)))))
*AE465/C465,0)
*C465
=0,0,
ROUNDUP(
IF(
IF(D465="A",13-SUM(AR465:AU465),IF(D465="B",11-SUM(AR465:AU465),IF(D465="C",7-SUM(AR465:AU465))))
&lt;0,0,
IF(D465="A",13-SUM(AR465:AU465),IF(D465="B",11-SUM(AR465:AU465),IF(D465="C",7-SUM(AR465:AU465)))))
*AE465/C465,0)
*C465)
)</f>
        <v>0</v>
      </c>
      <c r="AZ4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+IFERROR(BA465*C465,0),
IFERROR(AVERAGEIF(Tabela1[[#This Row],[COMPRA PADRÃO]:[COMPRA &gt;30%]],"&gt;"&amp;0,Tabela1[[#This Row],[COMPRA PADRÃO]:[COMPRA &gt;30%]]),
0))/Tabela1[[#This Row],[U/CX]],0)*Tabela1[[#This Row],[U/CX]]</f>
        <v>0</v>
      </c>
      <c r="BA465" s="19"/>
      <c r="BB465" s="19"/>
      <c r="BC465" s="5"/>
      <c r="BD465" s="41">
        <v>0.18867924528301888</v>
      </c>
      <c r="BE465" s="42">
        <v>28.301886792452834</v>
      </c>
      <c r="BF465" s="42">
        <v>12.452830188679247</v>
      </c>
      <c r="BG465" s="42">
        <v>300</v>
      </c>
      <c r="BH465" s="43">
        <v>0</v>
      </c>
      <c r="BJ465" s="32"/>
      <c r="BK465" s="32"/>
    </row>
    <row r="466" spans="1:63" s="3" customFormat="1" x14ac:dyDescent="0.2">
      <c r="A466" s="4" t="s">
        <v>1142</v>
      </c>
      <c r="B466" s="4" t="s">
        <v>1344</v>
      </c>
      <c r="C466" s="4">
        <v>50</v>
      </c>
      <c r="D466" s="4" t="s">
        <v>83</v>
      </c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>
        <v>11</v>
      </c>
      <c r="P466" s="4">
        <v>13</v>
      </c>
      <c r="Q466" s="13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0.91666666666666663</v>
      </c>
      <c r="AB466" s="17">
        <v>1.0833333333333333</v>
      </c>
      <c r="AC466" s="15">
        <v>775.2</v>
      </c>
      <c r="AD466" s="14">
        <v>12</v>
      </c>
      <c r="AE466" s="14">
        <v>12</v>
      </c>
      <c r="AF466" s="5">
        <v>0</v>
      </c>
      <c r="AG466" s="6">
        <v>26</v>
      </c>
      <c r="AH466" s="4">
        <v>0</v>
      </c>
      <c r="AI466" s="23">
        <v>26</v>
      </c>
      <c r="AJ466" s="4">
        <v>0</v>
      </c>
      <c r="AK466" s="4">
        <v>300</v>
      </c>
      <c r="AL466" s="24">
        <v>300</v>
      </c>
      <c r="AM466" s="7">
        <v>2.1666666666666665</v>
      </c>
      <c r="AN466" s="7">
        <v>0</v>
      </c>
      <c r="AO466" s="8">
        <v>0</v>
      </c>
      <c r="AP466" s="9">
        <v>25</v>
      </c>
      <c r="AQ466" s="25">
        <v>27.166666666666668</v>
      </c>
      <c r="AR466" s="18">
        <v>2.1666666666666665</v>
      </c>
      <c r="AS466" s="7">
        <v>0</v>
      </c>
      <c r="AT466" s="8">
        <v>0</v>
      </c>
      <c r="AU466" s="9">
        <v>25</v>
      </c>
      <c r="AV466" s="10">
        <v>27.166666666666668</v>
      </c>
      <c r="AW466" s="22">
        <f t="shared" si="7"/>
        <v>0</v>
      </c>
      <c r="AX466" s="5">
        <f>IF(OR(AND(Tabela1[[#This Row],[GRUPO | ITEM]]="PALHETAS",MID(Tabela1[[#This Row],[ITEM]],1,5)&lt;&gt;"YN-PC"),AND(Tabela1[[#This Row],[GRUPO | ITEM]]="PALHETAS",MID(Tabela1[[#This Row],[ITEM]],1,5)&lt;&gt;"YN-PF"))=TRUE,0,
IF(
ROUNDUP(
IF(
IF(D466="A",13-SUM(AM466:AP466),IF(D466="B",11-SUM(AM466:AP466),IF(D466="C",7-SUM(AM466:AP466))))
&lt;0,0,
IF(D466="A",13-SUM(AM466:AP466),IF(D466="B",11-SUM(AM466:AP466),IF(D466="C",7-SUM(AM466:AP466)))))
*AD466/C466,0)
*C466
=0,0,
ROUNDUP(
IF(
IF(D466="A",13-SUM(AM466:AP466),IF(D466="B",11-SUM(AM466:AP466),IF(D466="C",7-SUM(AM466:AP466))))
&lt;0,0,
IF(D466="A",13-SUM(AM466:AP466),IF(D466="B",11-SUM(AM466:AP466),IF(D466="C",7-SUM(AM466:AP466)))))
*AD466/C466,0)
*C466)
)</f>
        <v>0</v>
      </c>
      <c r="AY466" s="4">
        <f>IF(OR(AND(Tabela1[[#This Row],[GRUPO | ITEM]]="PALHETAS",MID(Tabela1[[#This Row],[ITEM]],1,5)&lt;&gt;"YN-PC"),AND(Tabela1[[#This Row],[GRUPO | ITEM]]="PALHETAS",MID(Tabela1[[#This Row],[ITEM]],1,5)&lt;&gt;"YN-PF"))=TRUE,0,
IF(
ROUNDUP(
IF(
IF(D466="A",13-SUM(AR466:AU466),IF(D466="B",11-SUM(AR466:AU466),IF(D466="C",7-SUM(AR466:AU466))))
&lt;0,0,
IF(D466="A",13-SUM(AR466:AU466),IF(D466="B",11-SUM(AR466:AU466),IF(D466="C",7-SUM(AR466:AU466)))))
*AE466/C466,0)
*C466
=0,0,
ROUNDUP(
IF(
IF(D466="A",13-SUM(AR466:AU466),IF(D466="B",11-SUM(AR466:AU466),IF(D466="C",7-SUM(AR466:AU466))))
&lt;0,0,
IF(D466="A",13-SUM(AR466:AU466),IF(D466="B",11-SUM(AR466:AU466),IF(D466="C",7-SUM(AR466:AU466)))))
*AE466/C466,0)
*C466)
)</f>
        <v>0</v>
      </c>
      <c r="AZ4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+IFERROR(BA466*C466,0),
IFERROR(AVERAGEIF(Tabela1[[#This Row],[COMPRA PADRÃO]:[COMPRA &gt;30%]],"&gt;"&amp;0,Tabela1[[#This Row],[COMPRA PADRÃO]:[COMPRA &gt;30%]]),
0))/Tabela1[[#This Row],[U/CX]],0)*Tabela1[[#This Row],[U/CX]]</f>
        <v>0</v>
      </c>
      <c r="BA466" s="19"/>
      <c r="BB466" s="19"/>
      <c r="BC466" s="5"/>
      <c r="BD466" s="41">
        <v>9.056603773584905E-2</v>
      </c>
      <c r="BE466" s="42">
        <v>13.584905660377357</v>
      </c>
      <c r="BF466" s="42">
        <v>5.9773584905660373</v>
      </c>
      <c r="BG466" s="42">
        <v>326</v>
      </c>
      <c r="BH466" s="43">
        <v>0</v>
      </c>
      <c r="BJ466" s="32"/>
      <c r="BK466" s="32"/>
    </row>
    <row r="467" spans="1:63" s="3" customFormat="1" x14ac:dyDescent="0.2">
      <c r="A467" s="4" t="s">
        <v>1142</v>
      </c>
      <c r="B467" s="4" t="s">
        <v>1144</v>
      </c>
      <c r="C467" s="4">
        <v>50</v>
      </c>
      <c r="D467" s="4" t="s">
        <v>83</v>
      </c>
      <c r="E467" s="5"/>
      <c r="F467" s="4"/>
      <c r="G467" s="4"/>
      <c r="H467" s="4"/>
      <c r="I467" s="4"/>
      <c r="J467" s="4"/>
      <c r="K467" s="4"/>
      <c r="L467" s="4"/>
      <c r="M467" s="4"/>
      <c r="N467" s="4">
        <v>8</v>
      </c>
      <c r="O467" s="4">
        <v>37</v>
      </c>
      <c r="P467" s="4">
        <v>9</v>
      </c>
      <c r="Q467" s="13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0.44444444444444442</v>
      </c>
      <c r="AA467" s="16">
        <v>2.0555555555555554</v>
      </c>
      <c r="AB467" s="17">
        <v>0.5</v>
      </c>
      <c r="AC467" s="15">
        <v>1928.8</v>
      </c>
      <c r="AD467" s="14">
        <v>18</v>
      </c>
      <c r="AE467" s="14">
        <v>18</v>
      </c>
      <c r="AF467" s="5">
        <v>0</v>
      </c>
      <c r="AG467" s="6">
        <v>0</v>
      </c>
      <c r="AH467" s="4">
        <v>0</v>
      </c>
      <c r="AI467" s="23">
        <v>0</v>
      </c>
      <c r="AJ467" s="4">
        <v>0</v>
      </c>
      <c r="AK467" s="4">
        <v>500</v>
      </c>
      <c r="AL467" s="24">
        <v>500</v>
      </c>
      <c r="AM467" s="7">
        <v>0</v>
      </c>
      <c r="AN467" s="7">
        <v>0</v>
      </c>
      <c r="AO467" s="8">
        <v>0</v>
      </c>
      <c r="AP467" s="9">
        <v>27.777777777777779</v>
      </c>
      <c r="AQ467" s="25">
        <v>27.777777777777779</v>
      </c>
      <c r="AR467" s="18">
        <v>0</v>
      </c>
      <c r="AS467" s="7">
        <v>0</v>
      </c>
      <c r="AT467" s="8">
        <v>0</v>
      </c>
      <c r="AU467" s="9">
        <v>27.777777777777779</v>
      </c>
      <c r="AV467" s="10">
        <v>27.777777777777779</v>
      </c>
      <c r="AW467" s="22">
        <f t="shared" si="7"/>
        <v>0</v>
      </c>
      <c r="AX467" s="5">
        <f>IF(OR(AND(Tabela1[[#This Row],[GRUPO | ITEM]]="PALHETAS",MID(Tabela1[[#This Row],[ITEM]],1,5)&lt;&gt;"YN-PC"),AND(Tabela1[[#This Row],[GRUPO | ITEM]]="PALHETAS",MID(Tabela1[[#This Row],[ITEM]],1,5)&lt;&gt;"YN-PF"))=TRUE,0,
IF(
ROUNDUP(
IF(
IF(D467="A",13-SUM(AM467:AP467),IF(D467="B",11-SUM(AM467:AP467),IF(D467="C",7-SUM(AM467:AP467))))
&lt;0,0,
IF(D467="A",13-SUM(AM467:AP467),IF(D467="B",11-SUM(AM467:AP467),IF(D467="C",7-SUM(AM467:AP467)))))
*AD467/C467,0)
*C467
=0,0,
ROUNDUP(
IF(
IF(D467="A",13-SUM(AM467:AP467),IF(D467="B",11-SUM(AM467:AP467),IF(D467="C",7-SUM(AM467:AP467))))
&lt;0,0,
IF(D467="A",13-SUM(AM467:AP467),IF(D467="B",11-SUM(AM467:AP467),IF(D467="C",7-SUM(AM467:AP467)))))
*AD467/C467,0)
*C467)
)</f>
        <v>0</v>
      </c>
      <c r="AY467" s="4">
        <f>IF(OR(AND(Tabela1[[#This Row],[GRUPO | ITEM]]="PALHETAS",MID(Tabela1[[#This Row],[ITEM]],1,5)&lt;&gt;"YN-PC"),AND(Tabela1[[#This Row],[GRUPO | ITEM]]="PALHETAS",MID(Tabela1[[#This Row],[ITEM]],1,5)&lt;&gt;"YN-PF"))=TRUE,0,
IF(
ROUNDUP(
IF(
IF(D467="A",13-SUM(AR467:AU467),IF(D467="B",11-SUM(AR467:AU467),IF(D467="C",7-SUM(AR467:AU467))))
&lt;0,0,
IF(D467="A",13-SUM(AR467:AU467),IF(D467="B",11-SUM(AR467:AU467),IF(D467="C",7-SUM(AR467:AU467)))))
*AE467/C467,0)
*C467
=0,0,
ROUNDUP(
IF(
IF(D467="A",13-SUM(AR467:AU467),IF(D467="B",11-SUM(AR467:AU467),IF(D467="C",7-SUM(AR467:AU467))))
&lt;0,0,
IF(D467="A",13-SUM(AR467:AU467),IF(D467="B",11-SUM(AR467:AU467),IF(D467="C",7-SUM(AR467:AU467)))))
*AE467/C467,0)
*C467)
)</f>
        <v>0</v>
      </c>
      <c r="AZ4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+IFERROR(BA467*C467,0),
IFERROR(AVERAGEIF(Tabela1[[#This Row],[COMPRA PADRÃO]:[COMPRA &gt;30%]],"&gt;"&amp;0,Tabela1[[#This Row],[COMPRA PADRÃO]:[COMPRA &gt;30%]]),
0))/Tabela1[[#This Row],[U/CX]],0)*Tabela1[[#This Row],[U/CX]]</f>
        <v>0</v>
      </c>
      <c r="BA467" s="19"/>
      <c r="BB467" s="19"/>
      <c r="BC467" s="5"/>
      <c r="BD467" s="41">
        <v>0.20377358490566039</v>
      </c>
      <c r="BE467" s="42">
        <v>30.566037735849058</v>
      </c>
      <c r="BF467" s="42">
        <v>13.449056603773586</v>
      </c>
      <c r="BG467" s="42">
        <v>500</v>
      </c>
      <c r="BH467" s="43">
        <v>0</v>
      </c>
      <c r="BJ467" s="32"/>
      <c r="BK467" s="32"/>
    </row>
    <row r="468" spans="1:63" s="3" customFormat="1" x14ac:dyDescent="0.2">
      <c r="A468" s="4" t="s">
        <v>1142</v>
      </c>
      <c r="B468" s="4" t="s">
        <v>1145</v>
      </c>
      <c r="C468" s="4">
        <v>50</v>
      </c>
      <c r="D468" s="4" t="s">
        <v>83</v>
      </c>
      <c r="E468" s="5"/>
      <c r="F468" s="4"/>
      <c r="G468" s="4"/>
      <c r="H468" s="4"/>
      <c r="I468" s="4"/>
      <c r="J468" s="4"/>
      <c r="K468" s="4"/>
      <c r="L468" s="4"/>
      <c r="M468" s="4"/>
      <c r="N468" s="4">
        <v>8</v>
      </c>
      <c r="O468" s="4">
        <v>45</v>
      </c>
      <c r="P468" s="4"/>
      <c r="Q468" s="13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0.30188679245283018</v>
      </c>
      <c r="AA468" s="16">
        <v>1.6981132075471699</v>
      </c>
      <c r="AB468" s="17">
        <v>0</v>
      </c>
      <c r="AC468" s="15">
        <v>1913.6</v>
      </c>
      <c r="AD468" s="14">
        <v>26.5</v>
      </c>
      <c r="AE468" s="14">
        <v>26.5</v>
      </c>
      <c r="AF468" s="5">
        <v>0</v>
      </c>
      <c r="AG468" s="6">
        <v>0</v>
      </c>
      <c r="AH468" s="4">
        <v>0</v>
      </c>
      <c r="AI468" s="23">
        <v>0</v>
      </c>
      <c r="AJ468" s="4">
        <v>0</v>
      </c>
      <c r="AK468" s="4">
        <v>500</v>
      </c>
      <c r="AL468" s="24">
        <v>500</v>
      </c>
      <c r="AM468" s="7">
        <v>0</v>
      </c>
      <c r="AN468" s="7">
        <v>0</v>
      </c>
      <c r="AO468" s="8">
        <v>0</v>
      </c>
      <c r="AP468" s="9">
        <v>18.867924528301888</v>
      </c>
      <c r="AQ468" s="25">
        <v>18.867924528301888</v>
      </c>
      <c r="AR468" s="18">
        <v>0</v>
      </c>
      <c r="AS468" s="7">
        <v>0</v>
      </c>
      <c r="AT468" s="8">
        <v>0</v>
      </c>
      <c r="AU468" s="9">
        <v>18.867924528301888</v>
      </c>
      <c r="AV468" s="10">
        <v>18.867924528301888</v>
      </c>
      <c r="AW468" s="22">
        <f t="shared" si="7"/>
        <v>0</v>
      </c>
      <c r="AX468" s="5">
        <f>IF(OR(AND(Tabela1[[#This Row],[GRUPO | ITEM]]="PALHETAS",MID(Tabela1[[#This Row],[ITEM]],1,5)&lt;&gt;"YN-PC"),AND(Tabela1[[#This Row],[GRUPO | ITEM]]="PALHETAS",MID(Tabela1[[#This Row],[ITEM]],1,5)&lt;&gt;"YN-PF"))=TRUE,0,
IF(
ROUNDUP(
IF(
IF(D468="A",13-SUM(AM468:AP468),IF(D468="B",11-SUM(AM468:AP468),IF(D468="C",7-SUM(AM468:AP468))))
&lt;0,0,
IF(D468="A",13-SUM(AM468:AP468),IF(D468="B",11-SUM(AM468:AP468),IF(D468="C",7-SUM(AM468:AP468)))))
*AD468/C468,0)
*C468
=0,0,
ROUNDUP(
IF(
IF(D468="A",13-SUM(AM468:AP468),IF(D468="B",11-SUM(AM468:AP468),IF(D468="C",7-SUM(AM468:AP468))))
&lt;0,0,
IF(D468="A",13-SUM(AM468:AP468),IF(D468="B",11-SUM(AM468:AP468),IF(D468="C",7-SUM(AM468:AP468)))))
*AD468/C468,0)
*C468)
)</f>
        <v>0</v>
      </c>
      <c r="AY468" s="4">
        <f>IF(OR(AND(Tabela1[[#This Row],[GRUPO | ITEM]]="PALHETAS",MID(Tabela1[[#This Row],[ITEM]],1,5)&lt;&gt;"YN-PC"),AND(Tabela1[[#This Row],[GRUPO | ITEM]]="PALHETAS",MID(Tabela1[[#This Row],[ITEM]],1,5)&lt;&gt;"YN-PF"))=TRUE,0,
IF(
ROUNDUP(
IF(
IF(D468="A",13-SUM(AR468:AU468),IF(D468="B",11-SUM(AR468:AU468),IF(D468="C",7-SUM(AR468:AU468))))
&lt;0,0,
IF(D468="A",13-SUM(AR468:AU468),IF(D468="B",11-SUM(AR468:AU468),IF(D468="C",7-SUM(AR468:AU468)))))
*AE468/C468,0)
*C468
=0,0,
ROUNDUP(
IF(
IF(D468="A",13-SUM(AR468:AU468),IF(D468="B",11-SUM(AR468:AU468),IF(D468="C",7-SUM(AR468:AU468))))
&lt;0,0,
IF(D468="A",13-SUM(AR468:AU468),IF(D468="B",11-SUM(AR468:AU468),IF(D468="C",7-SUM(AR468:AU468)))))
*AE468/C468,0)
*C468)
)</f>
        <v>0</v>
      </c>
      <c r="AZ4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+IFERROR(BA468*C468,0),
IFERROR(AVERAGEIF(Tabela1[[#This Row],[COMPRA PADRÃO]:[COMPRA &gt;30%]],"&gt;"&amp;0,Tabela1[[#This Row],[COMPRA PADRÃO]:[COMPRA &gt;30%]]),
0))/Tabela1[[#This Row],[U/CX]],0)*Tabela1[[#This Row],[U/CX]]</f>
        <v>0</v>
      </c>
      <c r="BA468" s="19"/>
      <c r="BB468" s="19"/>
      <c r="BC468" s="5"/>
      <c r="BD468" s="41">
        <v>0.2</v>
      </c>
      <c r="BE468" s="42">
        <v>30</v>
      </c>
      <c r="BF468" s="42">
        <v>13.200000000000001</v>
      </c>
      <c r="BG468" s="42">
        <v>500</v>
      </c>
      <c r="BH468" s="43">
        <v>0</v>
      </c>
      <c r="BJ468" s="32"/>
      <c r="BK468" s="32"/>
    </row>
    <row r="469" spans="1:63" s="3" customFormat="1" x14ac:dyDescent="0.2">
      <c r="A469" s="4" t="s">
        <v>1142</v>
      </c>
      <c r="B469" s="4" t="s">
        <v>1385</v>
      </c>
      <c r="C469" s="4">
        <v>15</v>
      </c>
      <c r="D469" s="4" t="s">
        <v>83</v>
      </c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>
        <v>2</v>
      </c>
      <c r="Q469" s="13">
        <v>0</v>
      </c>
      <c r="R469" s="16">
        <v>0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7">
        <v>1</v>
      </c>
      <c r="AC469" s="15">
        <v>209.74</v>
      </c>
      <c r="AD469" s="14">
        <v>2</v>
      </c>
      <c r="AE469" s="14">
        <v>2</v>
      </c>
      <c r="AF469" s="5">
        <v>0</v>
      </c>
      <c r="AG469" s="6">
        <v>58</v>
      </c>
      <c r="AH469" s="4">
        <v>0</v>
      </c>
      <c r="AI469" s="23">
        <v>58</v>
      </c>
      <c r="AJ469" s="4">
        <v>0</v>
      </c>
      <c r="AK469" s="4">
        <v>0</v>
      </c>
      <c r="AL469" s="24">
        <v>0</v>
      </c>
      <c r="AM469" s="7">
        <v>29</v>
      </c>
      <c r="AN469" s="7">
        <v>0</v>
      </c>
      <c r="AO469" s="8">
        <v>0</v>
      </c>
      <c r="AP469" s="9">
        <v>0</v>
      </c>
      <c r="AQ469" s="25">
        <v>29</v>
      </c>
      <c r="AR469" s="18">
        <v>29</v>
      </c>
      <c r="AS469" s="7">
        <v>0</v>
      </c>
      <c r="AT469" s="8">
        <v>0</v>
      </c>
      <c r="AU469" s="9">
        <v>0</v>
      </c>
      <c r="AV469" s="10">
        <v>29</v>
      </c>
      <c r="AW469" s="22">
        <f t="shared" si="7"/>
        <v>0</v>
      </c>
      <c r="AX469" s="5">
        <f>IF(OR(AND(Tabela1[[#This Row],[GRUPO | ITEM]]="PALHETAS",MID(Tabela1[[#This Row],[ITEM]],1,5)&lt;&gt;"YN-PC"),AND(Tabela1[[#This Row],[GRUPO | ITEM]]="PALHETAS",MID(Tabela1[[#This Row],[ITEM]],1,5)&lt;&gt;"YN-PF"))=TRUE,0,
IF(
ROUNDUP(
IF(
IF(D469="A",13-SUM(AM469:AP469),IF(D469="B",11-SUM(AM469:AP469),IF(D469="C",7-SUM(AM469:AP469))))
&lt;0,0,
IF(D469="A",13-SUM(AM469:AP469),IF(D469="B",11-SUM(AM469:AP469),IF(D469="C",7-SUM(AM469:AP469)))))
*AD469/C469,0)
*C469
=0,0,
ROUNDUP(
IF(
IF(D469="A",13-SUM(AM469:AP469),IF(D469="B",11-SUM(AM469:AP469),IF(D469="C",7-SUM(AM469:AP469))))
&lt;0,0,
IF(D469="A",13-SUM(AM469:AP469),IF(D469="B",11-SUM(AM469:AP469),IF(D469="C",7-SUM(AM469:AP469)))))
*AD469/C469,0)
*C469)
)</f>
        <v>0</v>
      </c>
      <c r="AY469" s="4">
        <f>IF(OR(AND(Tabela1[[#This Row],[GRUPO | ITEM]]="PALHETAS",MID(Tabela1[[#This Row],[ITEM]],1,5)&lt;&gt;"YN-PC"),AND(Tabela1[[#This Row],[GRUPO | ITEM]]="PALHETAS",MID(Tabela1[[#This Row],[ITEM]],1,5)&lt;&gt;"YN-PF"))=TRUE,0,
IF(
ROUNDUP(
IF(
IF(D469="A",13-SUM(AR469:AU469),IF(D469="B",11-SUM(AR469:AU469),IF(D469="C",7-SUM(AR469:AU469))))
&lt;0,0,
IF(D469="A",13-SUM(AR469:AU469),IF(D469="B",11-SUM(AR469:AU469),IF(D469="C",7-SUM(AR469:AU469)))))
*AE469/C469,0)
*C469
=0,0,
ROUNDUP(
IF(
IF(D469="A",13-SUM(AR469:AU469),IF(D469="B",11-SUM(AR469:AU469),IF(D469="C",7-SUM(AR469:AU469))))
&lt;0,0,
IF(D469="A",13-SUM(AR469:AU469),IF(D469="B",11-SUM(AR469:AU469),IF(D469="C",7-SUM(AR469:AU469)))))
*AE469/C469,0)
*C469)
)</f>
        <v>0</v>
      </c>
      <c r="AZ4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+IFERROR(BA469*C469,0),
IFERROR(AVERAGEIF(Tabela1[[#This Row],[COMPRA PADRÃO]:[COMPRA &gt;30%]],"&gt;"&amp;0,Tabela1[[#This Row],[COMPRA PADRÃO]:[COMPRA &gt;30%]]),
0))/Tabela1[[#This Row],[U/CX]],0)*Tabela1[[#This Row],[U/CX]]</f>
        <v>0</v>
      </c>
      <c r="BA469" s="19"/>
      <c r="BB469" s="19"/>
      <c r="BC469" s="5"/>
      <c r="BD469" s="41">
        <v>7.5471698113207548E-3</v>
      </c>
      <c r="BE469" s="42">
        <v>1.1320754716981132</v>
      </c>
      <c r="BF469" s="42">
        <v>0.49811320754716981</v>
      </c>
      <c r="BG469" s="42">
        <v>58</v>
      </c>
      <c r="BH469" s="43">
        <v>0</v>
      </c>
      <c r="BJ469" s="32"/>
      <c r="BK469" s="32"/>
    </row>
    <row r="470" spans="1:63" s="3" customFormat="1" x14ac:dyDescent="0.2">
      <c r="A470" s="4" t="s">
        <v>1142</v>
      </c>
      <c r="B470" s="4" t="s">
        <v>1376</v>
      </c>
      <c r="C470" s="4">
        <v>20</v>
      </c>
      <c r="D470" s="4" t="s">
        <v>83</v>
      </c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>
        <v>2</v>
      </c>
      <c r="Q470" s="13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7">
        <v>1</v>
      </c>
      <c r="AC470" s="15">
        <v>205</v>
      </c>
      <c r="AD470" s="14">
        <v>2</v>
      </c>
      <c r="AE470" s="14">
        <v>2</v>
      </c>
      <c r="AF470" s="5">
        <v>0</v>
      </c>
      <c r="AG470" s="6">
        <v>58</v>
      </c>
      <c r="AH470" s="4">
        <v>0</v>
      </c>
      <c r="AI470" s="23">
        <v>58</v>
      </c>
      <c r="AJ470" s="4">
        <v>0</v>
      </c>
      <c r="AK470" s="4">
        <v>0</v>
      </c>
      <c r="AL470" s="24">
        <v>0</v>
      </c>
      <c r="AM470" s="7">
        <v>29</v>
      </c>
      <c r="AN470" s="7">
        <v>0</v>
      </c>
      <c r="AO470" s="8">
        <v>0</v>
      </c>
      <c r="AP470" s="9">
        <v>0</v>
      </c>
      <c r="AQ470" s="25">
        <v>29</v>
      </c>
      <c r="AR470" s="18">
        <v>29</v>
      </c>
      <c r="AS470" s="7">
        <v>0</v>
      </c>
      <c r="AT470" s="8">
        <v>0</v>
      </c>
      <c r="AU470" s="9">
        <v>0</v>
      </c>
      <c r="AV470" s="10">
        <v>29</v>
      </c>
      <c r="AW470" s="22">
        <f t="shared" si="7"/>
        <v>0</v>
      </c>
      <c r="AX470" s="5">
        <f>IF(OR(AND(Tabela1[[#This Row],[GRUPO | ITEM]]="PALHETAS",MID(Tabela1[[#This Row],[ITEM]],1,5)&lt;&gt;"YN-PC"),AND(Tabela1[[#This Row],[GRUPO | ITEM]]="PALHETAS",MID(Tabela1[[#This Row],[ITEM]],1,5)&lt;&gt;"YN-PF"))=TRUE,0,
IF(
ROUNDUP(
IF(
IF(D470="A",13-SUM(AM470:AP470),IF(D470="B",11-SUM(AM470:AP470),IF(D470="C",7-SUM(AM470:AP470))))
&lt;0,0,
IF(D470="A",13-SUM(AM470:AP470),IF(D470="B",11-SUM(AM470:AP470),IF(D470="C",7-SUM(AM470:AP470)))))
*AD470/C470,0)
*C470
=0,0,
ROUNDUP(
IF(
IF(D470="A",13-SUM(AM470:AP470),IF(D470="B",11-SUM(AM470:AP470),IF(D470="C",7-SUM(AM470:AP470))))
&lt;0,0,
IF(D470="A",13-SUM(AM470:AP470),IF(D470="B",11-SUM(AM470:AP470),IF(D470="C",7-SUM(AM470:AP470)))))
*AD470/C470,0)
*C470)
)</f>
        <v>0</v>
      </c>
      <c r="AY470" s="4">
        <f>IF(OR(AND(Tabela1[[#This Row],[GRUPO | ITEM]]="PALHETAS",MID(Tabela1[[#This Row],[ITEM]],1,5)&lt;&gt;"YN-PC"),AND(Tabela1[[#This Row],[GRUPO | ITEM]]="PALHETAS",MID(Tabela1[[#This Row],[ITEM]],1,5)&lt;&gt;"YN-PF"))=TRUE,0,
IF(
ROUNDUP(
IF(
IF(D470="A",13-SUM(AR470:AU470),IF(D470="B",11-SUM(AR470:AU470),IF(D470="C",7-SUM(AR470:AU470))))
&lt;0,0,
IF(D470="A",13-SUM(AR470:AU470),IF(D470="B",11-SUM(AR470:AU470),IF(D470="C",7-SUM(AR470:AU470)))))
*AE470/C470,0)
*C470
=0,0,
ROUNDUP(
IF(
IF(D470="A",13-SUM(AR470:AU470),IF(D470="B",11-SUM(AR470:AU470),IF(D470="C",7-SUM(AR470:AU470))))
&lt;0,0,
IF(D470="A",13-SUM(AR470:AU470),IF(D470="B",11-SUM(AR470:AU470),IF(D470="C",7-SUM(AR470:AU470)))))
*AE470/C470,0)
*C470)
)</f>
        <v>0</v>
      </c>
      <c r="AZ4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+IFERROR(BA470*C470,0),
IFERROR(AVERAGEIF(Tabela1[[#This Row],[COMPRA PADRÃO]:[COMPRA &gt;30%]],"&gt;"&amp;0,Tabela1[[#This Row],[COMPRA PADRÃO]:[COMPRA &gt;30%]]),
0))/Tabela1[[#This Row],[U/CX]],0)*Tabela1[[#This Row],[U/CX]]</f>
        <v>0</v>
      </c>
      <c r="BA470" s="19"/>
      <c r="BB470" s="19"/>
      <c r="BC470" s="5"/>
      <c r="BD470" s="41">
        <v>7.5471698113207548E-3</v>
      </c>
      <c r="BE470" s="42">
        <v>1.1320754716981132</v>
      </c>
      <c r="BF470" s="42">
        <v>0.49811320754716981</v>
      </c>
      <c r="BG470" s="42">
        <v>58</v>
      </c>
      <c r="BH470" s="43">
        <v>0</v>
      </c>
      <c r="BJ470" s="32"/>
      <c r="BK470" s="32"/>
    </row>
    <row r="471" spans="1:63" s="3" customFormat="1" x14ac:dyDescent="0.2">
      <c r="A471" s="4" t="s">
        <v>1142</v>
      </c>
      <c r="B471" s="4" t="s">
        <v>1345</v>
      </c>
      <c r="C471" s="4">
        <v>15</v>
      </c>
      <c r="D471" s="4" t="s">
        <v>83</v>
      </c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>
        <v>10</v>
      </c>
      <c r="P471" s="4">
        <v>5</v>
      </c>
      <c r="Q471" s="13">
        <v>0</v>
      </c>
      <c r="R471" s="16">
        <v>0</v>
      </c>
      <c r="S471" s="16">
        <v>0</v>
      </c>
      <c r="T471" s="16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1.3333333333333333</v>
      </c>
      <c r="AB471" s="17">
        <v>0.66666666666666663</v>
      </c>
      <c r="AC471" s="15">
        <v>1880.55</v>
      </c>
      <c r="AD471" s="14">
        <v>7.5</v>
      </c>
      <c r="AE471" s="14">
        <v>7.5</v>
      </c>
      <c r="AF471" s="5">
        <v>0</v>
      </c>
      <c r="AG471" s="6">
        <v>45</v>
      </c>
      <c r="AH471" s="4">
        <v>0</v>
      </c>
      <c r="AI471" s="23">
        <v>45</v>
      </c>
      <c r="AJ471" s="4">
        <v>0</v>
      </c>
      <c r="AK471" s="4">
        <v>180</v>
      </c>
      <c r="AL471" s="24">
        <v>180</v>
      </c>
      <c r="AM471" s="7">
        <v>6</v>
      </c>
      <c r="AN471" s="7">
        <v>0</v>
      </c>
      <c r="AO471" s="8">
        <v>0</v>
      </c>
      <c r="AP471" s="9">
        <v>24</v>
      </c>
      <c r="AQ471" s="25">
        <v>30</v>
      </c>
      <c r="AR471" s="18">
        <v>6</v>
      </c>
      <c r="AS471" s="7">
        <v>0</v>
      </c>
      <c r="AT471" s="8">
        <v>0</v>
      </c>
      <c r="AU471" s="9">
        <v>24</v>
      </c>
      <c r="AV471" s="10">
        <v>30</v>
      </c>
      <c r="AW471" s="22">
        <f t="shared" si="7"/>
        <v>0</v>
      </c>
      <c r="AX471" s="5">
        <f>IF(OR(AND(Tabela1[[#This Row],[GRUPO | ITEM]]="PALHETAS",MID(Tabela1[[#This Row],[ITEM]],1,5)&lt;&gt;"YN-PC"),AND(Tabela1[[#This Row],[GRUPO | ITEM]]="PALHETAS",MID(Tabela1[[#This Row],[ITEM]],1,5)&lt;&gt;"YN-PF"))=TRUE,0,
IF(
ROUNDUP(
IF(
IF(D471="A",13-SUM(AM471:AP471),IF(D471="B",11-SUM(AM471:AP471),IF(D471="C",7-SUM(AM471:AP471))))
&lt;0,0,
IF(D471="A",13-SUM(AM471:AP471),IF(D471="B",11-SUM(AM471:AP471),IF(D471="C",7-SUM(AM471:AP471)))))
*AD471/C471,0)
*C471
=0,0,
ROUNDUP(
IF(
IF(D471="A",13-SUM(AM471:AP471),IF(D471="B",11-SUM(AM471:AP471),IF(D471="C",7-SUM(AM471:AP471))))
&lt;0,0,
IF(D471="A",13-SUM(AM471:AP471),IF(D471="B",11-SUM(AM471:AP471),IF(D471="C",7-SUM(AM471:AP471)))))
*AD471/C471,0)
*C471)
)</f>
        <v>0</v>
      </c>
      <c r="AY471" s="4">
        <f>IF(OR(AND(Tabela1[[#This Row],[GRUPO | ITEM]]="PALHETAS",MID(Tabela1[[#This Row],[ITEM]],1,5)&lt;&gt;"YN-PC"),AND(Tabela1[[#This Row],[GRUPO | ITEM]]="PALHETAS",MID(Tabela1[[#This Row],[ITEM]],1,5)&lt;&gt;"YN-PF"))=TRUE,0,
IF(
ROUNDUP(
IF(
IF(D471="A",13-SUM(AR471:AU471),IF(D471="B",11-SUM(AR471:AU471),IF(D471="C",7-SUM(AR471:AU471))))
&lt;0,0,
IF(D471="A",13-SUM(AR471:AU471),IF(D471="B",11-SUM(AR471:AU471),IF(D471="C",7-SUM(AR471:AU471)))))
*AE471/C471,0)
*C471
=0,0,
ROUNDUP(
IF(
IF(D471="A",13-SUM(AR471:AU471),IF(D471="B",11-SUM(AR471:AU471),IF(D471="C",7-SUM(AR471:AU471))))
&lt;0,0,
IF(D471="A",13-SUM(AR471:AU471),IF(D471="B",11-SUM(AR471:AU471),IF(D471="C",7-SUM(AR471:AU471)))))
*AE471/C471,0)
*C471)
)</f>
        <v>0</v>
      </c>
      <c r="AZ4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+IFERROR(BA471*C471,0),
IFERROR(AVERAGEIF(Tabela1[[#This Row],[COMPRA PADRÃO]:[COMPRA &gt;30%]],"&gt;"&amp;0,Tabela1[[#This Row],[COMPRA PADRÃO]:[COMPRA &gt;30%]]),
0))/Tabela1[[#This Row],[U/CX]],0)*Tabela1[[#This Row],[U/CX]]</f>
        <v>0</v>
      </c>
      <c r="BA471" s="19"/>
      <c r="BB471" s="19"/>
      <c r="BC471" s="5"/>
      <c r="BD471" s="41">
        <v>5.6603773584905662E-2</v>
      </c>
      <c r="BE471" s="42">
        <v>8.4905660377358494</v>
      </c>
      <c r="BF471" s="42">
        <v>3.7358490566037736</v>
      </c>
      <c r="BG471" s="42">
        <v>225</v>
      </c>
      <c r="BH471" s="43">
        <v>0</v>
      </c>
      <c r="BJ471" s="32"/>
      <c r="BK471" s="32"/>
    </row>
    <row r="472" spans="1:63" s="3" customFormat="1" x14ac:dyDescent="0.2">
      <c r="A472" s="4" t="s">
        <v>1142</v>
      </c>
      <c r="B472" s="4" t="s">
        <v>1346</v>
      </c>
      <c r="C472" s="4">
        <v>20</v>
      </c>
      <c r="D472" s="4" t="s">
        <v>83</v>
      </c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>
        <v>10</v>
      </c>
      <c r="P472" s="4">
        <v>5</v>
      </c>
      <c r="Q472" s="13">
        <v>0</v>
      </c>
      <c r="R472" s="16">
        <v>0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1.3333333333333333</v>
      </c>
      <c r="AB472" s="17">
        <v>0.66666666666666663</v>
      </c>
      <c r="AC472" s="15">
        <v>1537.6</v>
      </c>
      <c r="AD472" s="14">
        <v>7.5</v>
      </c>
      <c r="AE472" s="14">
        <v>7.5</v>
      </c>
      <c r="AF472" s="5">
        <v>0</v>
      </c>
      <c r="AG472" s="6">
        <v>45</v>
      </c>
      <c r="AH472" s="4">
        <v>0</v>
      </c>
      <c r="AI472" s="23">
        <v>45</v>
      </c>
      <c r="AJ472" s="4">
        <v>0</v>
      </c>
      <c r="AK472" s="4">
        <v>220</v>
      </c>
      <c r="AL472" s="24">
        <v>220</v>
      </c>
      <c r="AM472" s="7">
        <v>6</v>
      </c>
      <c r="AN472" s="7">
        <v>0</v>
      </c>
      <c r="AO472" s="8">
        <v>0</v>
      </c>
      <c r="AP472" s="9">
        <v>29.333333333333332</v>
      </c>
      <c r="AQ472" s="25">
        <v>35.333333333333329</v>
      </c>
      <c r="AR472" s="18">
        <v>6</v>
      </c>
      <c r="AS472" s="7">
        <v>0</v>
      </c>
      <c r="AT472" s="8">
        <v>0</v>
      </c>
      <c r="AU472" s="9">
        <v>29.333333333333332</v>
      </c>
      <c r="AV472" s="10">
        <v>35.333333333333329</v>
      </c>
      <c r="AW472" s="22">
        <f t="shared" si="7"/>
        <v>0</v>
      </c>
      <c r="AX472" s="5">
        <f>IF(OR(AND(Tabela1[[#This Row],[GRUPO | ITEM]]="PALHETAS",MID(Tabela1[[#This Row],[ITEM]],1,5)&lt;&gt;"YN-PC"),AND(Tabela1[[#This Row],[GRUPO | ITEM]]="PALHETAS",MID(Tabela1[[#This Row],[ITEM]],1,5)&lt;&gt;"YN-PF"))=TRUE,0,
IF(
ROUNDUP(
IF(
IF(D472="A",13-SUM(AM472:AP472),IF(D472="B",11-SUM(AM472:AP472),IF(D472="C",7-SUM(AM472:AP472))))
&lt;0,0,
IF(D472="A",13-SUM(AM472:AP472),IF(D472="B",11-SUM(AM472:AP472),IF(D472="C",7-SUM(AM472:AP472)))))
*AD472/C472,0)
*C472
=0,0,
ROUNDUP(
IF(
IF(D472="A",13-SUM(AM472:AP472),IF(D472="B",11-SUM(AM472:AP472),IF(D472="C",7-SUM(AM472:AP472))))
&lt;0,0,
IF(D472="A",13-SUM(AM472:AP472),IF(D472="B",11-SUM(AM472:AP472),IF(D472="C",7-SUM(AM472:AP472)))))
*AD472/C472,0)
*C472)
)</f>
        <v>0</v>
      </c>
      <c r="AY472" s="4">
        <f>IF(OR(AND(Tabela1[[#This Row],[GRUPO | ITEM]]="PALHETAS",MID(Tabela1[[#This Row],[ITEM]],1,5)&lt;&gt;"YN-PC"),AND(Tabela1[[#This Row],[GRUPO | ITEM]]="PALHETAS",MID(Tabela1[[#This Row],[ITEM]],1,5)&lt;&gt;"YN-PF"))=TRUE,0,
IF(
ROUNDUP(
IF(
IF(D472="A",13-SUM(AR472:AU472),IF(D472="B",11-SUM(AR472:AU472),IF(D472="C",7-SUM(AR472:AU472))))
&lt;0,0,
IF(D472="A",13-SUM(AR472:AU472),IF(D472="B",11-SUM(AR472:AU472),IF(D472="C",7-SUM(AR472:AU472)))))
*AE472/C472,0)
*C472
=0,0,
ROUNDUP(
IF(
IF(D472="A",13-SUM(AR472:AU472),IF(D472="B",11-SUM(AR472:AU472),IF(D472="C",7-SUM(AR472:AU472))))
&lt;0,0,
IF(D472="A",13-SUM(AR472:AU472),IF(D472="B",11-SUM(AR472:AU472),IF(D472="C",7-SUM(AR472:AU472)))))
*AE472/C472,0)
*C472)
)</f>
        <v>0</v>
      </c>
      <c r="AZ4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+IFERROR(BA472*C472,0),
IFERROR(AVERAGEIF(Tabela1[[#This Row],[COMPRA PADRÃO]:[COMPRA &gt;30%]],"&gt;"&amp;0,Tabela1[[#This Row],[COMPRA PADRÃO]:[COMPRA &gt;30%]]),
0))/Tabela1[[#This Row],[U/CX]],0)*Tabela1[[#This Row],[U/CX]]</f>
        <v>0</v>
      </c>
      <c r="BA472" s="19"/>
      <c r="BB472" s="19"/>
      <c r="BC472" s="5"/>
      <c r="BD472" s="41">
        <v>5.6603773584905662E-2</v>
      </c>
      <c r="BE472" s="42">
        <v>8.4905660377358494</v>
      </c>
      <c r="BF472" s="42">
        <v>3.7358490566037736</v>
      </c>
      <c r="BG472" s="42">
        <v>265</v>
      </c>
      <c r="BH472" s="43">
        <v>0</v>
      </c>
      <c r="BJ472" s="32"/>
      <c r="BK472" s="32"/>
    </row>
    <row r="473" spans="1:63" s="3" customFormat="1" x14ac:dyDescent="0.2">
      <c r="A473" s="4" t="s">
        <v>1142</v>
      </c>
      <c r="B473" s="4" t="s">
        <v>1347</v>
      </c>
      <c r="C473" s="4">
        <v>20</v>
      </c>
      <c r="D473" s="4" t="s">
        <v>83</v>
      </c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>
        <v>10</v>
      </c>
      <c r="P473" s="4">
        <v>5</v>
      </c>
      <c r="Q473" s="13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1.3333333333333333</v>
      </c>
      <c r="AB473" s="17">
        <v>0.66666666666666663</v>
      </c>
      <c r="AC473" s="15">
        <v>1537.6</v>
      </c>
      <c r="AD473" s="14">
        <v>7.5</v>
      </c>
      <c r="AE473" s="14">
        <v>7.5</v>
      </c>
      <c r="AF473" s="5">
        <v>0</v>
      </c>
      <c r="AG473" s="6">
        <v>44</v>
      </c>
      <c r="AH473" s="4">
        <v>0</v>
      </c>
      <c r="AI473" s="23">
        <v>44</v>
      </c>
      <c r="AJ473" s="4">
        <v>0</v>
      </c>
      <c r="AK473" s="4">
        <v>220</v>
      </c>
      <c r="AL473" s="24">
        <v>220</v>
      </c>
      <c r="AM473" s="7">
        <v>5.8666666666666663</v>
      </c>
      <c r="AN473" s="7">
        <v>0</v>
      </c>
      <c r="AO473" s="8">
        <v>0</v>
      </c>
      <c r="AP473" s="9">
        <v>29.333333333333332</v>
      </c>
      <c r="AQ473" s="25">
        <v>35.199999999999996</v>
      </c>
      <c r="AR473" s="18">
        <v>5.8666666666666663</v>
      </c>
      <c r="AS473" s="7">
        <v>0</v>
      </c>
      <c r="AT473" s="8">
        <v>0</v>
      </c>
      <c r="AU473" s="9">
        <v>29.333333333333332</v>
      </c>
      <c r="AV473" s="10">
        <v>35.199999999999996</v>
      </c>
      <c r="AW473" s="22">
        <f t="shared" si="7"/>
        <v>0</v>
      </c>
      <c r="AX473" s="5">
        <f>IF(OR(AND(Tabela1[[#This Row],[GRUPO | ITEM]]="PALHETAS",MID(Tabela1[[#This Row],[ITEM]],1,5)&lt;&gt;"YN-PC"),AND(Tabela1[[#This Row],[GRUPO | ITEM]]="PALHETAS",MID(Tabela1[[#This Row],[ITEM]],1,5)&lt;&gt;"YN-PF"))=TRUE,0,
IF(
ROUNDUP(
IF(
IF(D473="A",13-SUM(AM473:AP473),IF(D473="B",11-SUM(AM473:AP473),IF(D473="C",7-SUM(AM473:AP473))))
&lt;0,0,
IF(D473="A",13-SUM(AM473:AP473),IF(D473="B",11-SUM(AM473:AP473),IF(D473="C",7-SUM(AM473:AP473)))))
*AD473/C473,0)
*C473
=0,0,
ROUNDUP(
IF(
IF(D473="A",13-SUM(AM473:AP473),IF(D473="B",11-SUM(AM473:AP473),IF(D473="C",7-SUM(AM473:AP473))))
&lt;0,0,
IF(D473="A",13-SUM(AM473:AP473),IF(D473="B",11-SUM(AM473:AP473),IF(D473="C",7-SUM(AM473:AP473)))))
*AD473/C473,0)
*C473)
)</f>
        <v>0</v>
      </c>
      <c r="AY473" s="4">
        <f>IF(OR(AND(Tabela1[[#This Row],[GRUPO | ITEM]]="PALHETAS",MID(Tabela1[[#This Row],[ITEM]],1,5)&lt;&gt;"YN-PC"),AND(Tabela1[[#This Row],[GRUPO | ITEM]]="PALHETAS",MID(Tabela1[[#This Row],[ITEM]],1,5)&lt;&gt;"YN-PF"))=TRUE,0,
IF(
ROUNDUP(
IF(
IF(D473="A",13-SUM(AR473:AU473),IF(D473="B",11-SUM(AR473:AU473),IF(D473="C",7-SUM(AR473:AU473))))
&lt;0,0,
IF(D473="A",13-SUM(AR473:AU473),IF(D473="B",11-SUM(AR473:AU473),IF(D473="C",7-SUM(AR473:AU473)))))
*AE473/C473,0)
*C473
=0,0,
ROUNDUP(
IF(
IF(D473="A",13-SUM(AR473:AU473),IF(D473="B",11-SUM(AR473:AU473),IF(D473="C",7-SUM(AR473:AU473))))
&lt;0,0,
IF(D473="A",13-SUM(AR473:AU473),IF(D473="B",11-SUM(AR473:AU473),IF(D473="C",7-SUM(AR473:AU473)))))
*AE473/C473,0)
*C473)
)</f>
        <v>0</v>
      </c>
      <c r="AZ4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+IFERROR(BA473*C473,0),
IFERROR(AVERAGEIF(Tabela1[[#This Row],[COMPRA PADRÃO]:[COMPRA &gt;30%]],"&gt;"&amp;0,Tabela1[[#This Row],[COMPRA PADRÃO]:[COMPRA &gt;30%]]),
0))/Tabela1[[#This Row],[U/CX]],0)*Tabela1[[#This Row],[U/CX]]</f>
        <v>0</v>
      </c>
      <c r="BA473" s="19"/>
      <c r="BB473" s="19"/>
      <c r="BC473" s="5"/>
      <c r="BD473" s="41">
        <v>5.6603773584905662E-2</v>
      </c>
      <c r="BE473" s="42">
        <v>8.4905660377358494</v>
      </c>
      <c r="BF473" s="42">
        <v>3.7358490566037736</v>
      </c>
      <c r="BG473" s="42">
        <v>264</v>
      </c>
      <c r="BH473" s="43">
        <v>0</v>
      </c>
      <c r="BJ473" s="32"/>
      <c r="BK473" s="32"/>
    </row>
    <row r="474" spans="1:63" s="3" customFormat="1" x14ac:dyDescent="0.2">
      <c r="A474" s="4" t="s">
        <v>1142</v>
      </c>
      <c r="B474" s="4" t="s">
        <v>1378</v>
      </c>
      <c r="C474" s="4">
        <v>20</v>
      </c>
      <c r="D474" s="4" t="s">
        <v>83</v>
      </c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>
        <v>2</v>
      </c>
      <c r="Q474" s="13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7">
        <v>1</v>
      </c>
      <c r="AC474" s="15">
        <v>205</v>
      </c>
      <c r="AD474" s="14">
        <v>2</v>
      </c>
      <c r="AE474" s="14">
        <v>2</v>
      </c>
      <c r="AF474" s="5">
        <v>0</v>
      </c>
      <c r="AG474" s="6">
        <v>118</v>
      </c>
      <c r="AH474" s="4">
        <v>0</v>
      </c>
      <c r="AI474" s="23">
        <v>118</v>
      </c>
      <c r="AJ474" s="4">
        <v>0</v>
      </c>
      <c r="AK474" s="4">
        <v>0</v>
      </c>
      <c r="AL474" s="24">
        <v>0</v>
      </c>
      <c r="AM474" s="7">
        <v>59</v>
      </c>
      <c r="AN474" s="7">
        <v>0</v>
      </c>
      <c r="AO474" s="8">
        <v>0</v>
      </c>
      <c r="AP474" s="9">
        <v>0</v>
      </c>
      <c r="AQ474" s="25">
        <v>59</v>
      </c>
      <c r="AR474" s="18">
        <v>59</v>
      </c>
      <c r="AS474" s="7">
        <v>0</v>
      </c>
      <c r="AT474" s="8">
        <v>0</v>
      </c>
      <c r="AU474" s="9">
        <v>0</v>
      </c>
      <c r="AV474" s="10">
        <v>59</v>
      </c>
      <c r="AW474" s="22">
        <f t="shared" si="7"/>
        <v>0</v>
      </c>
      <c r="AX474" s="5">
        <f>IF(OR(AND(Tabela1[[#This Row],[GRUPO | ITEM]]="PALHETAS",MID(Tabela1[[#This Row],[ITEM]],1,5)&lt;&gt;"YN-PC"),AND(Tabela1[[#This Row],[GRUPO | ITEM]]="PALHETAS",MID(Tabela1[[#This Row],[ITEM]],1,5)&lt;&gt;"YN-PF"))=TRUE,0,
IF(
ROUNDUP(
IF(
IF(D474="A",13-SUM(AM474:AP474),IF(D474="B",11-SUM(AM474:AP474),IF(D474="C",7-SUM(AM474:AP474))))
&lt;0,0,
IF(D474="A",13-SUM(AM474:AP474),IF(D474="B",11-SUM(AM474:AP474),IF(D474="C",7-SUM(AM474:AP474)))))
*AD474/C474,0)
*C474
=0,0,
ROUNDUP(
IF(
IF(D474="A",13-SUM(AM474:AP474),IF(D474="B",11-SUM(AM474:AP474),IF(D474="C",7-SUM(AM474:AP474))))
&lt;0,0,
IF(D474="A",13-SUM(AM474:AP474),IF(D474="B",11-SUM(AM474:AP474),IF(D474="C",7-SUM(AM474:AP474)))))
*AD474/C474,0)
*C474)
)</f>
        <v>0</v>
      </c>
      <c r="AY474" s="4">
        <f>IF(OR(AND(Tabela1[[#This Row],[GRUPO | ITEM]]="PALHETAS",MID(Tabela1[[#This Row],[ITEM]],1,5)&lt;&gt;"YN-PC"),AND(Tabela1[[#This Row],[GRUPO | ITEM]]="PALHETAS",MID(Tabela1[[#This Row],[ITEM]],1,5)&lt;&gt;"YN-PF"))=TRUE,0,
IF(
ROUNDUP(
IF(
IF(D474="A",13-SUM(AR474:AU474),IF(D474="B",11-SUM(AR474:AU474),IF(D474="C",7-SUM(AR474:AU474))))
&lt;0,0,
IF(D474="A",13-SUM(AR474:AU474),IF(D474="B",11-SUM(AR474:AU474),IF(D474="C",7-SUM(AR474:AU474)))))
*AE474/C474,0)
*C474
=0,0,
ROUNDUP(
IF(
IF(D474="A",13-SUM(AR474:AU474),IF(D474="B",11-SUM(AR474:AU474),IF(D474="C",7-SUM(AR474:AU474))))
&lt;0,0,
IF(D474="A",13-SUM(AR474:AU474),IF(D474="B",11-SUM(AR474:AU474),IF(D474="C",7-SUM(AR474:AU474)))))
*AE474/C474,0)
*C474)
)</f>
        <v>0</v>
      </c>
      <c r="AZ4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+IFERROR(BA474*C474,0),
IFERROR(AVERAGEIF(Tabela1[[#This Row],[COMPRA PADRÃO]:[COMPRA &gt;30%]],"&gt;"&amp;0,Tabela1[[#This Row],[COMPRA PADRÃO]:[COMPRA &gt;30%]]),
0))/Tabela1[[#This Row],[U/CX]],0)*Tabela1[[#This Row],[U/CX]]</f>
        <v>0</v>
      </c>
      <c r="BA474" s="33"/>
      <c r="BB474" s="33"/>
      <c r="BC474" s="44"/>
      <c r="BD474" s="41">
        <v>7.5471698113207548E-3</v>
      </c>
      <c r="BE474" s="42">
        <v>1.1320754716981132</v>
      </c>
      <c r="BF474" s="42">
        <v>0.49811320754716981</v>
      </c>
      <c r="BG474" s="42">
        <v>118</v>
      </c>
      <c r="BH474" s="43">
        <v>0</v>
      </c>
      <c r="BJ474" s="32"/>
      <c r="BK474" s="32"/>
    </row>
    <row r="475" spans="1:63" s="3" customFormat="1" x14ac:dyDescent="0.2">
      <c r="A475" s="4" t="s">
        <v>1142</v>
      </c>
      <c r="B475" s="4" t="s">
        <v>1380</v>
      </c>
      <c r="C475" s="4">
        <v>15</v>
      </c>
      <c r="D475" s="4" t="s">
        <v>83</v>
      </c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>
        <v>2</v>
      </c>
      <c r="Q475" s="13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7">
        <v>1</v>
      </c>
      <c r="AC475" s="15">
        <v>250.74</v>
      </c>
      <c r="AD475" s="14">
        <v>2</v>
      </c>
      <c r="AE475" s="14">
        <v>2</v>
      </c>
      <c r="AF475" s="5">
        <v>0</v>
      </c>
      <c r="AG475" s="6">
        <v>58</v>
      </c>
      <c r="AH475" s="4">
        <v>0</v>
      </c>
      <c r="AI475" s="23">
        <v>58</v>
      </c>
      <c r="AJ475" s="4">
        <v>0</v>
      </c>
      <c r="AK475" s="4">
        <v>0</v>
      </c>
      <c r="AL475" s="24">
        <v>0</v>
      </c>
      <c r="AM475" s="7">
        <v>29</v>
      </c>
      <c r="AN475" s="7">
        <v>0</v>
      </c>
      <c r="AO475" s="8">
        <v>0</v>
      </c>
      <c r="AP475" s="9">
        <v>0</v>
      </c>
      <c r="AQ475" s="25">
        <v>29</v>
      </c>
      <c r="AR475" s="18">
        <v>29</v>
      </c>
      <c r="AS475" s="7">
        <v>0</v>
      </c>
      <c r="AT475" s="8">
        <v>0</v>
      </c>
      <c r="AU475" s="9">
        <v>0</v>
      </c>
      <c r="AV475" s="10">
        <v>29</v>
      </c>
      <c r="AW475" s="22">
        <f t="shared" si="7"/>
        <v>0</v>
      </c>
      <c r="AX475" s="5">
        <f>IF(OR(AND(Tabela1[[#This Row],[GRUPO | ITEM]]="PALHETAS",MID(Tabela1[[#This Row],[ITEM]],1,5)&lt;&gt;"YN-PC"),AND(Tabela1[[#This Row],[GRUPO | ITEM]]="PALHETAS",MID(Tabela1[[#This Row],[ITEM]],1,5)&lt;&gt;"YN-PF"))=TRUE,0,
IF(
ROUNDUP(
IF(
IF(D475="A",13-SUM(AM475:AP475),IF(D475="B",11-SUM(AM475:AP475),IF(D475="C",7-SUM(AM475:AP475))))
&lt;0,0,
IF(D475="A",13-SUM(AM475:AP475),IF(D475="B",11-SUM(AM475:AP475),IF(D475="C",7-SUM(AM475:AP475)))))
*AD475/C475,0)
*C475
=0,0,
ROUNDUP(
IF(
IF(D475="A",13-SUM(AM475:AP475),IF(D475="B",11-SUM(AM475:AP475),IF(D475="C",7-SUM(AM475:AP475))))
&lt;0,0,
IF(D475="A",13-SUM(AM475:AP475),IF(D475="B",11-SUM(AM475:AP475),IF(D475="C",7-SUM(AM475:AP475)))))
*AD475/C475,0)
*C475)
)</f>
        <v>0</v>
      </c>
      <c r="AY475" s="4">
        <f>IF(OR(AND(Tabela1[[#This Row],[GRUPO | ITEM]]="PALHETAS",MID(Tabela1[[#This Row],[ITEM]],1,5)&lt;&gt;"YN-PC"),AND(Tabela1[[#This Row],[GRUPO | ITEM]]="PALHETAS",MID(Tabela1[[#This Row],[ITEM]],1,5)&lt;&gt;"YN-PF"))=TRUE,0,
IF(
ROUNDUP(
IF(
IF(D475="A",13-SUM(AR475:AU475),IF(D475="B",11-SUM(AR475:AU475),IF(D475="C",7-SUM(AR475:AU475))))
&lt;0,0,
IF(D475="A",13-SUM(AR475:AU475),IF(D475="B",11-SUM(AR475:AU475),IF(D475="C",7-SUM(AR475:AU475)))))
*AE475/C475,0)
*C475
=0,0,
ROUNDUP(
IF(
IF(D475="A",13-SUM(AR475:AU475),IF(D475="B",11-SUM(AR475:AU475),IF(D475="C",7-SUM(AR475:AU475))))
&lt;0,0,
IF(D475="A",13-SUM(AR475:AU475),IF(D475="B",11-SUM(AR475:AU475),IF(D475="C",7-SUM(AR475:AU475)))))
*AE475/C475,0)
*C475)
)</f>
        <v>0</v>
      </c>
      <c r="AZ4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+IFERROR(BA475*C475,0),
IFERROR(AVERAGEIF(Tabela1[[#This Row],[COMPRA PADRÃO]:[COMPRA &gt;30%]],"&gt;"&amp;0,Tabela1[[#This Row],[COMPRA PADRÃO]:[COMPRA &gt;30%]]),
0))/Tabela1[[#This Row],[U/CX]],0)*Tabela1[[#This Row],[U/CX]]</f>
        <v>0</v>
      </c>
      <c r="BA475" s="33"/>
      <c r="BB475" s="33"/>
      <c r="BC475" s="5"/>
      <c r="BD475" s="41">
        <v>7.5471698113207548E-3</v>
      </c>
      <c r="BE475" s="42">
        <v>1.1320754716981132</v>
      </c>
      <c r="BF475" s="42">
        <v>0.49811320754716981</v>
      </c>
      <c r="BG475" s="42">
        <v>58</v>
      </c>
      <c r="BH475" s="43">
        <v>0</v>
      </c>
      <c r="BJ475" s="32"/>
      <c r="BK475" s="32"/>
    </row>
    <row r="476" spans="1:63" s="3" customFormat="1" x14ac:dyDescent="0.2">
      <c r="A476" s="4" t="s">
        <v>1142</v>
      </c>
      <c r="B476" s="4" t="s">
        <v>1379</v>
      </c>
      <c r="C476" s="4">
        <v>15</v>
      </c>
      <c r="D476" s="4" t="s">
        <v>83</v>
      </c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>
        <v>2</v>
      </c>
      <c r="Q476" s="13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7">
        <v>1</v>
      </c>
      <c r="AC476" s="15">
        <v>250.74</v>
      </c>
      <c r="AD476" s="14">
        <v>2</v>
      </c>
      <c r="AE476" s="14">
        <v>2</v>
      </c>
      <c r="AF476" s="5">
        <v>0</v>
      </c>
      <c r="AG476" s="6">
        <v>58</v>
      </c>
      <c r="AH476" s="4">
        <v>0</v>
      </c>
      <c r="AI476" s="23">
        <v>58</v>
      </c>
      <c r="AJ476" s="4">
        <v>0</v>
      </c>
      <c r="AK476" s="4">
        <v>0</v>
      </c>
      <c r="AL476" s="24">
        <v>0</v>
      </c>
      <c r="AM476" s="7">
        <v>29</v>
      </c>
      <c r="AN476" s="7">
        <v>0</v>
      </c>
      <c r="AO476" s="8">
        <v>0</v>
      </c>
      <c r="AP476" s="9">
        <v>0</v>
      </c>
      <c r="AQ476" s="25">
        <v>29</v>
      </c>
      <c r="AR476" s="18">
        <v>29</v>
      </c>
      <c r="AS476" s="7">
        <v>0</v>
      </c>
      <c r="AT476" s="8">
        <v>0</v>
      </c>
      <c r="AU476" s="9">
        <v>0</v>
      </c>
      <c r="AV476" s="10">
        <v>29</v>
      </c>
      <c r="AW476" s="22">
        <f t="shared" si="7"/>
        <v>0</v>
      </c>
      <c r="AX476" s="5">
        <f>IF(OR(AND(Tabela1[[#This Row],[GRUPO | ITEM]]="PALHETAS",MID(Tabela1[[#This Row],[ITEM]],1,5)&lt;&gt;"YN-PC"),AND(Tabela1[[#This Row],[GRUPO | ITEM]]="PALHETAS",MID(Tabela1[[#This Row],[ITEM]],1,5)&lt;&gt;"YN-PF"))=TRUE,0,
IF(
ROUNDUP(
IF(
IF(D476="A",13-SUM(AM476:AP476),IF(D476="B",11-SUM(AM476:AP476),IF(D476="C",7-SUM(AM476:AP476))))
&lt;0,0,
IF(D476="A",13-SUM(AM476:AP476),IF(D476="B",11-SUM(AM476:AP476),IF(D476="C",7-SUM(AM476:AP476)))))
*AD476/C476,0)
*C476
=0,0,
ROUNDUP(
IF(
IF(D476="A",13-SUM(AM476:AP476),IF(D476="B",11-SUM(AM476:AP476),IF(D476="C",7-SUM(AM476:AP476))))
&lt;0,0,
IF(D476="A",13-SUM(AM476:AP476),IF(D476="B",11-SUM(AM476:AP476),IF(D476="C",7-SUM(AM476:AP476)))))
*AD476/C476,0)
*C476)
)</f>
        <v>0</v>
      </c>
      <c r="AY476" s="4">
        <f>IF(OR(AND(Tabela1[[#This Row],[GRUPO | ITEM]]="PALHETAS",MID(Tabela1[[#This Row],[ITEM]],1,5)&lt;&gt;"YN-PC"),AND(Tabela1[[#This Row],[GRUPO | ITEM]]="PALHETAS",MID(Tabela1[[#This Row],[ITEM]],1,5)&lt;&gt;"YN-PF"))=TRUE,0,
IF(
ROUNDUP(
IF(
IF(D476="A",13-SUM(AR476:AU476),IF(D476="B",11-SUM(AR476:AU476),IF(D476="C",7-SUM(AR476:AU476))))
&lt;0,0,
IF(D476="A",13-SUM(AR476:AU476),IF(D476="B",11-SUM(AR476:AU476),IF(D476="C",7-SUM(AR476:AU476)))))
*AE476/C476,0)
*C476
=0,0,
ROUNDUP(
IF(
IF(D476="A",13-SUM(AR476:AU476),IF(D476="B",11-SUM(AR476:AU476),IF(D476="C",7-SUM(AR476:AU476))))
&lt;0,0,
IF(D476="A",13-SUM(AR476:AU476),IF(D476="B",11-SUM(AR476:AU476),IF(D476="C",7-SUM(AR476:AU476)))))
*AE476/C476,0)
*C476)
)</f>
        <v>0</v>
      </c>
      <c r="AZ4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+IFERROR(BA476*C476,0),
IFERROR(AVERAGEIF(Tabela1[[#This Row],[COMPRA PADRÃO]:[COMPRA &gt;30%]],"&gt;"&amp;0,Tabela1[[#This Row],[COMPRA PADRÃO]:[COMPRA &gt;30%]]),
0))/Tabela1[[#This Row],[U/CX]],0)*Tabela1[[#This Row],[U/CX]]</f>
        <v>0</v>
      </c>
      <c r="BA476" s="19"/>
      <c r="BB476" s="19"/>
      <c r="BC476" s="5"/>
      <c r="BD476" s="41">
        <v>7.5471698113207548E-3</v>
      </c>
      <c r="BE476" s="42">
        <v>1.1320754716981132</v>
      </c>
      <c r="BF476" s="42">
        <v>0.49811320754716981</v>
      </c>
      <c r="BG476" s="42">
        <v>58</v>
      </c>
      <c r="BH476" s="43">
        <v>0</v>
      </c>
      <c r="BJ476" s="32"/>
      <c r="BK476" s="32"/>
    </row>
    <row r="477" spans="1:63" s="3" customFormat="1" x14ac:dyDescent="0.2">
      <c r="A477" s="4" t="s">
        <v>1142</v>
      </c>
      <c r="B477" s="4" t="s">
        <v>1384</v>
      </c>
      <c r="C477" s="4">
        <v>15</v>
      </c>
      <c r="D477" s="4" t="s">
        <v>83</v>
      </c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>
        <v>2</v>
      </c>
      <c r="Q477" s="13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7">
        <v>1</v>
      </c>
      <c r="AC477" s="15">
        <v>250.74</v>
      </c>
      <c r="AD477" s="14">
        <v>2</v>
      </c>
      <c r="AE477" s="14">
        <v>2</v>
      </c>
      <c r="AF477" s="5">
        <v>0</v>
      </c>
      <c r="AG477" s="6">
        <v>58</v>
      </c>
      <c r="AH477" s="4">
        <v>0</v>
      </c>
      <c r="AI477" s="23">
        <v>58</v>
      </c>
      <c r="AJ477" s="4">
        <v>0</v>
      </c>
      <c r="AK477" s="4">
        <v>0</v>
      </c>
      <c r="AL477" s="24">
        <v>0</v>
      </c>
      <c r="AM477" s="7">
        <v>29</v>
      </c>
      <c r="AN477" s="7">
        <v>0</v>
      </c>
      <c r="AO477" s="8">
        <v>0</v>
      </c>
      <c r="AP477" s="9">
        <v>0</v>
      </c>
      <c r="AQ477" s="25">
        <v>29</v>
      </c>
      <c r="AR477" s="18">
        <v>29</v>
      </c>
      <c r="AS477" s="7">
        <v>0</v>
      </c>
      <c r="AT477" s="8">
        <v>0</v>
      </c>
      <c r="AU477" s="9">
        <v>0</v>
      </c>
      <c r="AV477" s="10">
        <v>29</v>
      </c>
      <c r="AW477" s="22">
        <f t="shared" si="7"/>
        <v>0</v>
      </c>
      <c r="AX477" s="5">
        <f>IF(OR(AND(Tabela1[[#This Row],[GRUPO | ITEM]]="PALHETAS",MID(Tabela1[[#This Row],[ITEM]],1,5)&lt;&gt;"YN-PC"),AND(Tabela1[[#This Row],[GRUPO | ITEM]]="PALHETAS",MID(Tabela1[[#This Row],[ITEM]],1,5)&lt;&gt;"YN-PF"))=TRUE,0,
IF(
ROUNDUP(
IF(
IF(D477="A",13-SUM(AM477:AP477),IF(D477="B",11-SUM(AM477:AP477),IF(D477="C",7-SUM(AM477:AP477))))
&lt;0,0,
IF(D477="A",13-SUM(AM477:AP477),IF(D477="B",11-SUM(AM477:AP477),IF(D477="C",7-SUM(AM477:AP477)))))
*AD477/C477,0)
*C477
=0,0,
ROUNDUP(
IF(
IF(D477="A",13-SUM(AM477:AP477),IF(D477="B",11-SUM(AM477:AP477),IF(D477="C",7-SUM(AM477:AP477))))
&lt;0,0,
IF(D477="A",13-SUM(AM477:AP477),IF(D477="B",11-SUM(AM477:AP477),IF(D477="C",7-SUM(AM477:AP477)))))
*AD477/C477,0)
*C477)
)</f>
        <v>0</v>
      </c>
      <c r="AY477" s="4">
        <f>IF(OR(AND(Tabela1[[#This Row],[GRUPO | ITEM]]="PALHETAS",MID(Tabela1[[#This Row],[ITEM]],1,5)&lt;&gt;"YN-PC"),AND(Tabela1[[#This Row],[GRUPO | ITEM]]="PALHETAS",MID(Tabela1[[#This Row],[ITEM]],1,5)&lt;&gt;"YN-PF"))=TRUE,0,
IF(
ROUNDUP(
IF(
IF(D477="A",13-SUM(AR477:AU477),IF(D477="B",11-SUM(AR477:AU477),IF(D477="C",7-SUM(AR477:AU477))))
&lt;0,0,
IF(D477="A",13-SUM(AR477:AU477),IF(D477="B",11-SUM(AR477:AU477),IF(D477="C",7-SUM(AR477:AU477)))))
*AE477/C477,0)
*C477
=0,0,
ROUNDUP(
IF(
IF(D477="A",13-SUM(AR477:AU477),IF(D477="B",11-SUM(AR477:AU477),IF(D477="C",7-SUM(AR477:AU477))))
&lt;0,0,
IF(D477="A",13-SUM(AR477:AU477),IF(D477="B",11-SUM(AR477:AU477),IF(D477="C",7-SUM(AR477:AU477)))))
*AE477/C477,0)
*C477)
)</f>
        <v>0</v>
      </c>
      <c r="AZ4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+IFERROR(BA477*C477,0),
IFERROR(AVERAGEIF(Tabela1[[#This Row],[COMPRA PADRÃO]:[COMPRA &gt;30%]],"&gt;"&amp;0,Tabela1[[#This Row],[COMPRA PADRÃO]:[COMPRA &gt;30%]]),
0))/Tabela1[[#This Row],[U/CX]],0)*Tabela1[[#This Row],[U/CX]]</f>
        <v>0</v>
      </c>
      <c r="BA477" s="19"/>
      <c r="BB477" s="19"/>
      <c r="BC477" s="5"/>
      <c r="BD477" s="41">
        <v>7.5471698113207548E-3</v>
      </c>
      <c r="BE477" s="42">
        <v>1.1320754716981132</v>
      </c>
      <c r="BF477" s="42">
        <v>0.49811320754716981</v>
      </c>
      <c r="BG477" s="42">
        <v>58</v>
      </c>
      <c r="BH477" s="43">
        <v>0</v>
      </c>
      <c r="BJ477" s="32"/>
      <c r="BK477" s="32"/>
    </row>
    <row r="478" spans="1:63" s="3" customFormat="1" x14ac:dyDescent="0.2">
      <c r="A478" s="4" t="s">
        <v>1142</v>
      </c>
      <c r="B478" s="4" t="s">
        <v>1374</v>
      </c>
      <c r="C478" s="4">
        <v>15</v>
      </c>
      <c r="D478" s="4" t="s">
        <v>83</v>
      </c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>
        <v>2</v>
      </c>
      <c r="Q478" s="13">
        <v>0</v>
      </c>
      <c r="R478" s="16">
        <v>0</v>
      </c>
      <c r="S478" s="16">
        <v>0</v>
      </c>
      <c r="T478" s="16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0</v>
      </c>
      <c r="AA478" s="16">
        <v>0</v>
      </c>
      <c r="AB478" s="17">
        <v>1</v>
      </c>
      <c r="AC478" s="15">
        <v>250.74</v>
      </c>
      <c r="AD478" s="14">
        <v>2</v>
      </c>
      <c r="AE478" s="14">
        <v>2</v>
      </c>
      <c r="AF478" s="5">
        <v>0</v>
      </c>
      <c r="AG478" s="6">
        <v>58</v>
      </c>
      <c r="AH478" s="4">
        <v>0</v>
      </c>
      <c r="AI478" s="23">
        <v>58</v>
      </c>
      <c r="AJ478" s="4">
        <v>0</v>
      </c>
      <c r="AK478" s="4">
        <v>0</v>
      </c>
      <c r="AL478" s="24">
        <v>0</v>
      </c>
      <c r="AM478" s="7">
        <v>29</v>
      </c>
      <c r="AN478" s="7">
        <v>0</v>
      </c>
      <c r="AO478" s="8">
        <v>0</v>
      </c>
      <c r="AP478" s="9">
        <v>0</v>
      </c>
      <c r="AQ478" s="25">
        <v>29</v>
      </c>
      <c r="AR478" s="18">
        <v>29</v>
      </c>
      <c r="AS478" s="7">
        <v>0</v>
      </c>
      <c r="AT478" s="8">
        <v>0</v>
      </c>
      <c r="AU478" s="9">
        <v>0</v>
      </c>
      <c r="AV478" s="10">
        <v>29</v>
      </c>
      <c r="AW478" s="22">
        <f t="shared" si="7"/>
        <v>0</v>
      </c>
      <c r="AX478" s="5">
        <f>IF(OR(AND(Tabela1[[#This Row],[GRUPO | ITEM]]="PALHETAS",MID(Tabela1[[#This Row],[ITEM]],1,5)&lt;&gt;"YN-PC"),AND(Tabela1[[#This Row],[GRUPO | ITEM]]="PALHETAS",MID(Tabela1[[#This Row],[ITEM]],1,5)&lt;&gt;"YN-PF"))=TRUE,0,
IF(
ROUNDUP(
IF(
IF(D478="A",13-SUM(AM478:AP478),IF(D478="B",11-SUM(AM478:AP478),IF(D478="C",7-SUM(AM478:AP478))))
&lt;0,0,
IF(D478="A",13-SUM(AM478:AP478),IF(D478="B",11-SUM(AM478:AP478),IF(D478="C",7-SUM(AM478:AP478)))))
*AD478/C478,0)
*C478
=0,0,
ROUNDUP(
IF(
IF(D478="A",13-SUM(AM478:AP478),IF(D478="B",11-SUM(AM478:AP478),IF(D478="C",7-SUM(AM478:AP478))))
&lt;0,0,
IF(D478="A",13-SUM(AM478:AP478),IF(D478="B",11-SUM(AM478:AP478),IF(D478="C",7-SUM(AM478:AP478)))))
*AD478/C478,0)
*C478)
)</f>
        <v>0</v>
      </c>
      <c r="AY478" s="4">
        <f>IF(OR(AND(Tabela1[[#This Row],[GRUPO | ITEM]]="PALHETAS",MID(Tabela1[[#This Row],[ITEM]],1,5)&lt;&gt;"YN-PC"),AND(Tabela1[[#This Row],[GRUPO | ITEM]]="PALHETAS",MID(Tabela1[[#This Row],[ITEM]],1,5)&lt;&gt;"YN-PF"))=TRUE,0,
IF(
ROUNDUP(
IF(
IF(D478="A",13-SUM(AR478:AU478),IF(D478="B",11-SUM(AR478:AU478),IF(D478="C",7-SUM(AR478:AU478))))
&lt;0,0,
IF(D478="A",13-SUM(AR478:AU478),IF(D478="B",11-SUM(AR478:AU478),IF(D478="C",7-SUM(AR478:AU478)))))
*AE478/C478,0)
*C478
=0,0,
ROUNDUP(
IF(
IF(D478="A",13-SUM(AR478:AU478),IF(D478="B",11-SUM(AR478:AU478),IF(D478="C",7-SUM(AR478:AU478))))
&lt;0,0,
IF(D478="A",13-SUM(AR478:AU478),IF(D478="B",11-SUM(AR478:AU478),IF(D478="C",7-SUM(AR478:AU478)))))
*AE478/C478,0)
*C478)
)</f>
        <v>0</v>
      </c>
      <c r="AZ4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+IFERROR(BA478*C478,0),
IFERROR(AVERAGEIF(Tabela1[[#This Row],[COMPRA PADRÃO]:[COMPRA &gt;30%]],"&gt;"&amp;0,Tabela1[[#This Row],[COMPRA PADRÃO]:[COMPRA &gt;30%]]),
0))/Tabela1[[#This Row],[U/CX]],0)*Tabela1[[#This Row],[U/CX]]</f>
        <v>0</v>
      </c>
      <c r="BA478" s="19"/>
      <c r="BB478" s="19"/>
      <c r="BC478" s="5"/>
      <c r="BD478" s="41">
        <v>7.5471698113207548E-3</v>
      </c>
      <c r="BE478" s="42">
        <v>1.1320754716981132</v>
      </c>
      <c r="BF478" s="42">
        <v>0.49811320754716981</v>
      </c>
      <c r="BG478" s="42">
        <v>58</v>
      </c>
      <c r="BH478" s="43">
        <v>0</v>
      </c>
      <c r="BJ478" s="32"/>
      <c r="BK478" s="32"/>
    </row>
    <row r="479" spans="1:63" s="3" customFormat="1" x14ac:dyDescent="0.2">
      <c r="A479" s="4" t="s">
        <v>1142</v>
      </c>
      <c r="B479" s="4" t="s">
        <v>1377</v>
      </c>
      <c r="C479" s="4">
        <v>15</v>
      </c>
      <c r="D479" s="4" t="s">
        <v>83</v>
      </c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>
        <v>2</v>
      </c>
      <c r="Q479" s="13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7">
        <v>1</v>
      </c>
      <c r="AC479" s="15">
        <v>250.74</v>
      </c>
      <c r="AD479" s="14">
        <v>2</v>
      </c>
      <c r="AE479" s="14">
        <v>2</v>
      </c>
      <c r="AF479" s="5">
        <v>0</v>
      </c>
      <c r="AG479" s="6">
        <v>58</v>
      </c>
      <c r="AH479" s="4">
        <v>0</v>
      </c>
      <c r="AI479" s="23">
        <v>58</v>
      </c>
      <c r="AJ479" s="4">
        <v>0</v>
      </c>
      <c r="AK479" s="4">
        <v>0</v>
      </c>
      <c r="AL479" s="24">
        <v>0</v>
      </c>
      <c r="AM479" s="7">
        <v>29</v>
      </c>
      <c r="AN479" s="7">
        <v>0</v>
      </c>
      <c r="AO479" s="8">
        <v>0</v>
      </c>
      <c r="AP479" s="9">
        <v>0</v>
      </c>
      <c r="AQ479" s="25">
        <v>29</v>
      </c>
      <c r="AR479" s="18">
        <v>29</v>
      </c>
      <c r="AS479" s="7">
        <v>0</v>
      </c>
      <c r="AT479" s="8">
        <v>0</v>
      </c>
      <c r="AU479" s="9">
        <v>0</v>
      </c>
      <c r="AV479" s="10">
        <v>29</v>
      </c>
      <c r="AW479" s="22">
        <f t="shared" si="7"/>
        <v>0</v>
      </c>
      <c r="AX479" s="5">
        <f>IF(OR(AND(Tabela1[[#This Row],[GRUPO | ITEM]]="PALHETAS",MID(Tabela1[[#This Row],[ITEM]],1,5)&lt;&gt;"YN-PC"),AND(Tabela1[[#This Row],[GRUPO | ITEM]]="PALHETAS",MID(Tabela1[[#This Row],[ITEM]],1,5)&lt;&gt;"YN-PF"))=TRUE,0,
IF(
ROUNDUP(
IF(
IF(D479="A",13-SUM(AM479:AP479),IF(D479="B",11-SUM(AM479:AP479),IF(D479="C",7-SUM(AM479:AP479))))
&lt;0,0,
IF(D479="A",13-SUM(AM479:AP479),IF(D479="B",11-SUM(AM479:AP479),IF(D479="C",7-SUM(AM479:AP479)))))
*AD479/C479,0)
*C479
=0,0,
ROUNDUP(
IF(
IF(D479="A",13-SUM(AM479:AP479),IF(D479="B",11-SUM(AM479:AP479),IF(D479="C",7-SUM(AM479:AP479))))
&lt;0,0,
IF(D479="A",13-SUM(AM479:AP479),IF(D479="B",11-SUM(AM479:AP479),IF(D479="C",7-SUM(AM479:AP479)))))
*AD479/C479,0)
*C479)
)</f>
        <v>0</v>
      </c>
      <c r="AY479" s="4">
        <f>IF(OR(AND(Tabela1[[#This Row],[GRUPO | ITEM]]="PALHETAS",MID(Tabela1[[#This Row],[ITEM]],1,5)&lt;&gt;"YN-PC"),AND(Tabela1[[#This Row],[GRUPO | ITEM]]="PALHETAS",MID(Tabela1[[#This Row],[ITEM]],1,5)&lt;&gt;"YN-PF"))=TRUE,0,
IF(
ROUNDUP(
IF(
IF(D479="A",13-SUM(AR479:AU479),IF(D479="B",11-SUM(AR479:AU479),IF(D479="C",7-SUM(AR479:AU479))))
&lt;0,0,
IF(D479="A",13-SUM(AR479:AU479),IF(D479="B",11-SUM(AR479:AU479),IF(D479="C",7-SUM(AR479:AU479)))))
*AE479/C479,0)
*C479
=0,0,
ROUNDUP(
IF(
IF(D479="A",13-SUM(AR479:AU479),IF(D479="B",11-SUM(AR479:AU479),IF(D479="C",7-SUM(AR479:AU479))))
&lt;0,0,
IF(D479="A",13-SUM(AR479:AU479),IF(D479="B",11-SUM(AR479:AU479),IF(D479="C",7-SUM(AR479:AU479)))))
*AE479/C479,0)
*C479)
)</f>
        <v>0</v>
      </c>
      <c r="AZ4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+IFERROR(BA479*C479,0),
IFERROR(AVERAGEIF(Tabela1[[#This Row],[COMPRA PADRÃO]:[COMPRA &gt;30%]],"&gt;"&amp;0,Tabela1[[#This Row],[COMPRA PADRÃO]:[COMPRA &gt;30%]]),
0))/Tabela1[[#This Row],[U/CX]],0)*Tabela1[[#This Row],[U/CX]]</f>
        <v>0</v>
      </c>
      <c r="BA479" s="19"/>
      <c r="BB479" s="19"/>
      <c r="BC479" s="5"/>
      <c r="BD479" s="41">
        <v>7.5471698113207548E-3</v>
      </c>
      <c r="BE479" s="42">
        <v>1.1320754716981132</v>
      </c>
      <c r="BF479" s="42">
        <v>0.49811320754716981</v>
      </c>
      <c r="BG479" s="42">
        <v>58</v>
      </c>
      <c r="BH479" s="43">
        <v>0</v>
      </c>
      <c r="BJ479" s="32"/>
      <c r="BK479" s="32"/>
    </row>
    <row r="480" spans="1:63" s="3" customFormat="1" x14ac:dyDescent="0.2">
      <c r="A480" s="4" t="s">
        <v>1142</v>
      </c>
      <c r="B480" s="4" t="s">
        <v>1348</v>
      </c>
      <c r="C480" s="4">
        <v>15</v>
      </c>
      <c r="D480" s="4" t="s">
        <v>83</v>
      </c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>
        <v>4</v>
      </c>
      <c r="P480" s="4">
        <v>4</v>
      </c>
      <c r="Q480" s="13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1</v>
      </c>
      <c r="AB480" s="17">
        <v>1</v>
      </c>
      <c r="AC480" s="15">
        <v>1002.96</v>
      </c>
      <c r="AD480" s="14">
        <v>4</v>
      </c>
      <c r="AE480" s="14">
        <v>4</v>
      </c>
      <c r="AF480" s="5">
        <v>0</v>
      </c>
      <c r="AG480" s="6">
        <v>112</v>
      </c>
      <c r="AH480" s="4">
        <v>0</v>
      </c>
      <c r="AI480" s="23">
        <v>112</v>
      </c>
      <c r="AJ480" s="4">
        <v>0</v>
      </c>
      <c r="AK480" s="4">
        <v>0</v>
      </c>
      <c r="AL480" s="24">
        <v>0</v>
      </c>
      <c r="AM480" s="7">
        <v>28</v>
      </c>
      <c r="AN480" s="7">
        <v>0</v>
      </c>
      <c r="AO480" s="8">
        <v>0</v>
      </c>
      <c r="AP480" s="9">
        <v>0</v>
      </c>
      <c r="AQ480" s="25">
        <v>28</v>
      </c>
      <c r="AR480" s="18">
        <v>28</v>
      </c>
      <c r="AS480" s="7">
        <v>0</v>
      </c>
      <c r="AT480" s="8">
        <v>0</v>
      </c>
      <c r="AU480" s="9">
        <v>0</v>
      </c>
      <c r="AV480" s="10">
        <v>28</v>
      </c>
      <c r="AW480" s="22">
        <f t="shared" si="7"/>
        <v>0</v>
      </c>
      <c r="AX480" s="5">
        <f>IF(OR(AND(Tabela1[[#This Row],[GRUPO | ITEM]]="PALHETAS",MID(Tabela1[[#This Row],[ITEM]],1,5)&lt;&gt;"YN-PC"),AND(Tabela1[[#This Row],[GRUPO | ITEM]]="PALHETAS",MID(Tabela1[[#This Row],[ITEM]],1,5)&lt;&gt;"YN-PF"))=TRUE,0,
IF(
ROUNDUP(
IF(
IF(D480="A",13-SUM(AM480:AP480),IF(D480="B",11-SUM(AM480:AP480),IF(D480="C",7-SUM(AM480:AP480))))
&lt;0,0,
IF(D480="A",13-SUM(AM480:AP480),IF(D480="B",11-SUM(AM480:AP480),IF(D480="C",7-SUM(AM480:AP480)))))
*AD480/C480,0)
*C480
=0,0,
ROUNDUP(
IF(
IF(D480="A",13-SUM(AM480:AP480),IF(D480="B",11-SUM(AM480:AP480),IF(D480="C",7-SUM(AM480:AP480))))
&lt;0,0,
IF(D480="A",13-SUM(AM480:AP480),IF(D480="B",11-SUM(AM480:AP480),IF(D480="C",7-SUM(AM480:AP480)))))
*AD480/C480,0)
*C480)
)</f>
        <v>0</v>
      </c>
      <c r="AY480" s="4">
        <f>IF(OR(AND(Tabela1[[#This Row],[GRUPO | ITEM]]="PALHETAS",MID(Tabela1[[#This Row],[ITEM]],1,5)&lt;&gt;"YN-PC"),AND(Tabela1[[#This Row],[GRUPO | ITEM]]="PALHETAS",MID(Tabela1[[#This Row],[ITEM]],1,5)&lt;&gt;"YN-PF"))=TRUE,0,
IF(
ROUNDUP(
IF(
IF(D480="A",13-SUM(AR480:AU480),IF(D480="B",11-SUM(AR480:AU480),IF(D480="C",7-SUM(AR480:AU480))))
&lt;0,0,
IF(D480="A",13-SUM(AR480:AU480),IF(D480="B",11-SUM(AR480:AU480),IF(D480="C",7-SUM(AR480:AU480)))))
*AE480/C480,0)
*C480
=0,0,
ROUNDUP(
IF(
IF(D480="A",13-SUM(AR480:AU480),IF(D480="B",11-SUM(AR480:AU480),IF(D480="C",7-SUM(AR480:AU480))))
&lt;0,0,
IF(D480="A",13-SUM(AR480:AU480),IF(D480="B",11-SUM(AR480:AU480),IF(D480="C",7-SUM(AR480:AU480)))))
*AE480/C480,0)
*C480)
)</f>
        <v>0</v>
      </c>
      <c r="AZ4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+IFERROR(BA480*C480,0),
IFERROR(AVERAGEIF(Tabela1[[#This Row],[COMPRA PADRÃO]:[COMPRA &gt;30%]],"&gt;"&amp;0,Tabela1[[#This Row],[COMPRA PADRÃO]:[COMPRA &gt;30%]]),
0))/Tabela1[[#This Row],[U/CX]],0)*Tabela1[[#This Row],[U/CX]]</f>
        <v>0</v>
      </c>
      <c r="BA480" s="19"/>
      <c r="BB480" s="19"/>
      <c r="BC480" s="5"/>
      <c r="BD480" s="41">
        <v>3.0188679245283019E-2</v>
      </c>
      <c r="BE480" s="42">
        <v>4.5283018867924527</v>
      </c>
      <c r="BF480" s="42">
        <v>1.9924528301886792</v>
      </c>
      <c r="BG480" s="42">
        <v>112</v>
      </c>
      <c r="BH480" s="43">
        <v>0</v>
      </c>
      <c r="BJ480" s="32"/>
      <c r="BK480" s="32"/>
    </row>
    <row r="481" spans="1:63" s="3" customFormat="1" x14ac:dyDescent="0.2">
      <c r="A481" s="4" t="s">
        <v>1142</v>
      </c>
      <c r="B481" s="4" t="s">
        <v>1349</v>
      </c>
      <c r="C481" s="4">
        <v>12</v>
      </c>
      <c r="D481" s="4" t="s">
        <v>83</v>
      </c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>
        <v>4</v>
      </c>
      <c r="P481" s="4">
        <v>6</v>
      </c>
      <c r="Q481" s="13">
        <v>0</v>
      </c>
      <c r="R481" s="16">
        <v>0</v>
      </c>
      <c r="S481" s="16">
        <v>0</v>
      </c>
      <c r="T481" s="16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0</v>
      </c>
      <c r="Z481" s="16">
        <v>0</v>
      </c>
      <c r="AA481" s="16">
        <v>0.8</v>
      </c>
      <c r="AB481" s="17">
        <v>1.2</v>
      </c>
      <c r="AC481" s="15">
        <v>1259.74</v>
      </c>
      <c r="AD481" s="14">
        <v>5</v>
      </c>
      <c r="AE481" s="14">
        <v>5</v>
      </c>
      <c r="AF481" s="5">
        <v>0</v>
      </c>
      <c r="AG481" s="6">
        <v>110</v>
      </c>
      <c r="AH481" s="4">
        <v>0</v>
      </c>
      <c r="AI481" s="23">
        <v>110</v>
      </c>
      <c r="AJ481" s="4">
        <v>0</v>
      </c>
      <c r="AK481" s="4">
        <v>0</v>
      </c>
      <c r="AL481" s="24">
        <v>0</v>
      </c>
      <c r="AM481" s="7">
        <v>22</v>
      </c>
      <c r="AN481" s="7">
        <v>0</v>
      </c>
      <c r="AO481" s="8">
        <v>0</v>
      </c>
      <c r="AP481" s="9">
        <v>0</v>
      </c>
      <c r="AQ481" s="25">
        <v>22</v>
      </c>
      <c r="AR481" s="18">
        <v>22</v>
      </c>
      <c r="AS481" s="7">
        <v>0</v>
      </c>
      <c r="AT481" s="8">
        <v>0</v>
      </c>
      <c r="AU481" s="9">
        <v>0</v>
      </c>
      <c r="AV481" s="10">
        <v>22</v>
      </c>
      <c r="AW481" s="22">
        <f t="shared" si="7"/>
        <v>0</v>
      </c>
      <c r="AX481" s="5">
        <f>IF(OR(AND(Tabela1[[#This Row],[GRUPO | ITEM]]="PALHETAS",MID(Tabela1[[#This Row],[ITEM]],1,5)&lt;&gt;"YN-PC"),AND(Tabela1[[#This Row],[GRUPO | ITEM]]="PALHETAS",MID(Tabela1[[#This Row],[ITEM]],1,5)&lt;&gt;"YN-PF"))=TRUE,0,
IF(
ROUNDUP(
IF(
IF(D481="A",13-SUM(AM481:AP481),IF(D481="B",11-SUM(AM481:AP481),IF(D481="C",7-SUM(AM481:AP481))))
&lt;0,0,
IF(D481="A",13-SUM(AM481:AP481),IF(D481="B",11-SUM(AM481:AP481),IF(D481="C",7-SUM(AM481:AP481)))))
*AD481/C481,0)
*C481
=0,0,
ROUNDUP(
IF(
IF(D481="A",13-SUM(AM481:AP481),IF(D481="B",11-SUM(AM481:AP481),IF(D481="C",7-SUM(AM481:AP481))))
&lt;0,0,
IF(D481="A",13-SUM(AM481:AP481),IF(D481="B",11-SUM(AM481:AP481),IF(D481="C",7-SUM(AM481:AP481)))))
*AD481/C481,0)
*C481)
)</f>
        <v>0</v>
      </c>
      <c r="AY481" s="4">
        <f>IF(OR(AND(Tabela1[[#This Row],[GRUPO | ITEM]]="PALHETAS",MID(Tabela1[[#This Row],[ITEM]],1,5)&lt;&gt;"YN-PC"),AND(Tabela1[[#This Row],[GRUPO | ITEM]]="PALHETAS",MID(Tabela1[[#This Row],[ITEM]],1,5)&lt;&gt;"YN-PF"))=TRUE,0,
IF(
ROUNDUP(
IF(
IF(D481="A",13-SUM(AR481:AU481),IF(D481="B",11-SUM(AR481:AU481),IF(D481="C",7-SUM(AR481:AU481))))
&lt;0,0,
IF(D481="A",13-SUM(AR481:AU481),IF(D481="B",11-SUM(AR481:AU481),IF(D481="C",7-SUM(AR481:AU481)))))
*AE481/C481,0)
*C481
=0,0,
ROUNDUP(
IF(
IF(D481="A",13-SUM(AR481:AU481),IF(D481="B",11-SUM(AR481:AU481),IF(D481="C",7-SUM(AR481:AU481))))
&lt;0,0,
IF(D481="A",13-SUM(AR481:AU481),IF(D481="B",11-SUM(AR481:AU481),IF(D481="C",7-SUM(AR481:AU481)))))
*AE481/C481,0)
*C481)
)</f>
        <v>0</v>
      </c>
      <c r="AZ4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+IFERROR(BA481*C481,0),
IFERROR(AVERAGEIF(Tabela1[[#This Row],[COMPRA PADRÃO]:[COMPRA &gt;30%]],"&gt;"&amp;0,Tabela1[[#This Row],[COMPRA PADRÃO]:[COMPRA &gt;30%]]),
0))/Tabela1[[#This Row],[U/CX]],0)*Tabela1[[#This Row],[U/CX]]</f>
        <v>0</v>
      </c>
      <c r="BA481" s="19"/>
      <c r="BB481" s="19"/>
      <c r="BC481" s="5"/>
      <c r="BD481" s="41">
        <v>3.7735849056603772E-2</v>
      </c>
      <c r="BE481" s="42">
        <v>5.6603773584905657</v>
      </c>
      <c r="BF481" s="42">
        <v>2.4905660377358489</v>
      </c>
      <c r="BG481" s="42">
        <v>110</v>
      </c>
      <c r="BH481" s="43">
        <v>0</v>
      </c>
      <c r="BJ481" s="32"/>
      <c r="BK481" s="32"/>
    </row>
    <row r="482" spans="1:63" s="3" customFormat="1" x14ac:dyDescent="0.2">
      <c r="A482" s="4" t="s">
        <v>1142</v>
      </c>
      <c r="B482" s="4" t="s">
        <v>1350</v>
      </c>
      <c r="C482" s="4">
        <v>10</v>
      </c>
      <c r="D482" s="4" t="s">
        <v>83</v>
      </c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>
        <v>4</v>
      </c>
      <c r="P482" s="4">
        <v>2</v>
      </c>
      <c r="Q482" s="13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1.3333333333333333</v>
      </c>
      <c r="AB482" s="17">
        <v>0.66666666666666663</v>
      </c>
      <c r="AC482" s="15">
        <v>752.22</v>
      </c>
      <c r="AD482" s="14">
        <v>3</v>
      </c>
      <c r="AE482" s="14">
        <v>3</v>
      </c>
      <c r="AF482" s="5">
        <v>0</v>
      </c>
      <c r="AG482" s="6">
        <v>54</v>
      </c>
      <c r="AH482" s="4">
        <v>0</v>
      </c>
      <c r="AI482" s="23">
        <v>54</v>
      </c>
      <c r="AJ482" s="4">
        <v>0</v>
      </c>
      <c r="AK482" s="4">
        <v>0</v>
      </c>
      <c r="AL482" s="24">
        <v>0</v>
      </c>
      <c r="AM482" s="7">
        <v>18</v>
      </c>
      <c r="AN482" s="7">
        <v>0</v>
      </c>
      <c r="AO482" s="8">
        <v>0</v>
      </c>
      <c r="AP482" s="9">
        <v>0</v>
      </c>
      <c r="AQ482" s="25">
        <v>18</v>
      </c>
      <c r="AR482" s="18">
        <v>18</v>
      </c>
      <c r="AS482" s="7">
        <v>0</v>
      </c>
      <c r="AT482" s="8">
        <v>0</v>
      </c>
      <c r="AU482" s="9">
        <v>0</v>
      </c>
      <c r="AV482" s="10">
        <v>18</v>
      </c>
      <c r="AW482" s="22">
        <f t="shared" si="7"/>
        <v>0</v>
      </c>
      <c r="AX482" s="5">
        <f>IF(OR(AND(Tabela1[[#This Row],[GRUPO | ITEM]]="PALHETAS",MID(Tabela1[[#This Row],[ITEM]],1,5)&lt;&gt;"YN-PC"),AND(Tabela1[[#This Row],[GRUPO | ITEM]]="PALHETAS",MID(Tabela1[[#This Row],[ITEM]],1,5)&lt;&gt;"YN-PF"))=TRUE,0,
IF(
ROUNDUP(
IF(
IF(D482="A",13-SUM(AM482:AP482),IF(D482="B",11-SUM(AM482:AP482),IF(D482="C",7-SUM(AM482:AP482))))
&lt;0,0,
IF(D482="A",13-SUM(AM482:AP482),IF(D482="B",11-SUM(AM482:AP482),IF(D482="C",7-SUM(AM482:AP482)))))
*AD482/C482,0)
*C482
=0,0,
ROUNDUP(
IF(
IF(D482="A",13-SUM(AM482:AP482),IF(D482="B",11-SUM(AM482:AP482),IF(D482="C",7-SUM(AM482:AP482))))
&lt;0,0,
IF(D482="A",13-SUM(AM482:AP482),IF(D482="B",11-SUM(AM482:AP482),IF(D482="C",7-SUM(AM482:AP482)))))
*AD482/C482,0)
*C482)
)</f>
        <v>0</v>
      </c>
      <c r="AY482" s="4">
        <f>IF(OR(AND(Tabela1[[#This Row],[GRUPO | ITEM]]="PALHETAS",MID(Tabela1[[#This Row],[ITEM]],1,5)&lt;&gt;"YN-PC"),AND(Tabela1[[#This Row],[GRUPO | ITEM]]="PALHETAS",MID(Tabela1[[#This Row],[ITEM]],1,5)&lt;&gt;"YN-PF"))=TRUE,0,
IF(
ROUNDUP(
IF(
IF(D482="A",13-SUM(AR482:AU482),IF(D482="B",11-SUM(AR482:AU482),IF(D482="C",7-SUM(AR482:AU482))))
&lt;0,0,
IF(D482="A",13-SUM(AR482:AU482),IF(D482="B",11-SUM(AR482:AU482),IF(D482="C",7-SUM(AR482:AU482)))))
*AE482/C482,0)
*C482
=0,0,
ROUNDUP(
IF(
IF(D482="A",13-SUM(AR482:AU482),IF(D482="B",11-SUM(AR482:AU482),IF(D482="C",7-SUM(AR482:AU482))))
&lt;0,0,
IF(D482="A",13-SUM(AR482:AU482),IF(D482="B",11-SUM(AR482:AU482),IF(D482="C",7-SUM(AR482:AU482)))))
*AE482/C482,0)
*C482)
)</f>
        <v>0</v>
      </c>
      <c r="AZ4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+IFERROR(BA482*C482,0),
IFERROR(AVERAGEIF(Tabela1[[#This Row],[COMPRA PADRÃO]:[COMPRA &gt;30%]],"&gt;"&amp;0,Tabela1[[#This Row],[COMPRA PADRÃO]:[COMPRA &gt;30%]]),
0))/Tabela1[[#This Row],[U/CX]],0)*Tabela1[[#This Row],[U/CX]]</f>
        <v>0</v>
      </c>
      <c r="BA482" s="19"/>
      <c r="BB482" s="19"/>
      <c r="BC482" s="5"/>
      <c r="BD482" s="41">
        <v>2.2641509433962263E-2</v>
      </c>
      <c r="BE482" s="42">
        <v>3.3962264150943393</v>
      </c>
      <c r="BF482" s="42">
        <v>1.4943396226415093</v>
      </c>
      <c r="BG482" s="42">
        <v>54</v>
      </c>
      <c r="BH482" s="43">
        <v>0</v>
      </c>
      <c r="BJ482" s="32"/>
      <c r="BK482" s="32"/>
    </row>
    <row r="483" spans="1:63" s="3" customFormat="1" x14ac:dyDescent="0.2">
      <c r="A483" s="4" t="s">
        <v>1142</v>
      </c>
      <c r="B483" s="4" t="s">
        <v>1351</v>
      </c>
      <c r="C483" s="4">
        <v>20</v>
      </c>
      <c r="D483" s="4" t="s">
        <v>83</v>
      </c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>
        <v>4</v>
      </c>
      <c r="P483" s="4">
        <v>4</v>
      </c>
      <c r="Q483" s="13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1</v>
      </c>
      <c r="AB483" s="17">
        <v>1</v>
      </c>
      <c r="AC483" s="15">
        <v>1002.96</v>
      </c>
      <c r="AD483" s="14">
        <v>4</v>
      </c>
      <c r="AE483" s="14">
        <v>4</v>
      </c>
      <c r="AF483" s="5">
        <v>0</v>
      </c>
      <c r="AG483" s="6">
        <v>52</v>
      </c>
      <c r="AH483" s="4">
        <v>0</v>
      </c>
      <c r="AI483" s="23">
        <v>52</v>
      </c>
      <c r="AJ483" s="4">
        <v>0</v>
      </c>
      <c r="AK483" s="4">
        <v>0</v>
      </c>
      <c r="AL483" s="24">
        <v>0</v>
      </c>
      <c r="AM483" s="7">
        <v>13</v>
      </c>
      <c r="AN483" s="7">
        <v>0</v>
      </c>
      <c r="AO483" s="8">
        <v>0</v>
      </c>
      <c r="AP483" s="9">
        <v>0</v>
      </c>
      <c r="AQ483" s="25">
        <v>13</v>
      </c>
      <c r="AR483" s="18">
        <v>13</v>
      </c>
      <c r="AS483" s="7">
        <v>0</v>
      </c>
      <c r="AT483" s="8">
        <v>0</v>
      </c>
      <c r="AU483" s="9">
        <v>0</v>
      </c>
      <c r="AV483" s="10">
        <v>13</v>
      </c>
      <c r="AW483" s="22">
        <f t="shared" si="7"/>
        <v>0</v>
      </c>
      <c r="AX483" s="5">
        <f>IF(OR(AND(Tabela1[[#This Row],[GRUPO | ITEM]]="PALHETAS",MID(Tabela1[[#This Row],[ITEM]],1,5)&lt;&gt;"YN-PC"),AND(Tabela1[[#This Row],[GRUPO | ITEM]]="PALHETAS",MID(Tabela1[[#This Row],[ITEM]],1,5)&lt;&gt;"YN-PF"))=TRUE,0,
IF(
ROUNDUP(
IF(
IF(D483="A",13-SUM(AM483:AP483),IF(D483="B",11-SUM(AM483:AP483),IF(D483="C",7-SUM(AM483:AP483))))
&lt;0,0,
IF(D483="A",13-SUM(AM483:AP483),IF(D483="B",11-SUM(AM483:AP483),IF(D483="C",7-SUM(AM483:AP483)))))
*AD483/C483,0)
*C483
=0,0,
ROUNDUP(
IF(
IF(D483="A",13-SUM(AM483:AP483),IF(D483="B",11-SUM(AM483:AP483),IF(D483="C",7-SUM(AM483:AP483))))
&lt;0,0,
IF(D483="A",13-SUM(AM483:AP483),IF(D483="B",11-SUM(AM483:AP483),IF(D483="C",7-SUM(AM483:AP483)))))
*AD483/C483,0)
*C483)
)</f>
        <v>0</v>
      </c>
      <c r="AY483" s="4">
        <f>IF(OR(AND(Tabela1[[#This Row],[GRUPO | ITEM]]="PALHETAS",MID(Tabela1[[#This Row],[ITEM]],1,5)&lt;&gt;"YN-PC"),AND(Tabela1[[#This Row],[GRUPO | ITEM]]="PALHETAS",MID(Tabela1[[#This Row],[ITEM]],1,5)&lt;&gt;"YN-PF"))=TRUE,0,
IF(
ROUNDUP(
IF(
IF(D483="A",13-SUM(AR483:AU483),IF(D483="B",11-SUM(AR483:AU483),IF(D483="C",7-SUM(AR483:AU483))))
&lt;0,0,
IF(D483="A",13-SUM(AR483:AU483),IF(D483="B",11-SUM(AR483:AU483),IF(D483="C",7-SUM(AR483:AU483)))))
*AE483/C483,0)
*C483
=0,0,
ROUNDUP(
IF(
IF(D483="A",13-SUM(AR483:AU483),IF(D483="B",11-SUM(AR483:AU483),IF(D483="C",7-SUM(AR483:AU483))))
&lt;0,0,
IF(D483="A",13-SUM(AR483:AU483),IF(D483="B",11-SUM(AR483:AU483),IF(D483="C",7-SUM(AR483:AU483)))))
*AE483/C483,0)
*C483)
)</f>
        <v>0</v>
      </c>
      <c r="AZ4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+IFERROR(BA483*C483,0),
IFERROR(AVERAGEIF(Tabela1[[#This Row],[COMPRA PADRÃO]:[COMPRA &gt;30%]],"&gt;"&amp;0,Tabela1[[#This Row],[COMPRA PADRÃO]:[COMPRA &gt;30%]]),
0))/Tabela1[[#This Row],[U/CX]],0)*Tabela1[[#This Row],[U/CX]]</f>
        <v>0</v>
      </c>
      <c r="BA483" s="19"/>
      <c r="BB483" s="19"/>
      <c r="BC483" s="5"/>
      <c r="BD483" s="41">
        <v>3.0188679245283019E-2</v>
      </c>
      <c r="BE483" s="42">
        <v>4.5283018867924527</v>
      </c>
      <c r="BF483" s="42">
        <v>1.9924528301886792</v>
      </c>
      <c r="BG483" s="42">
        <v>52</v>
      </c>
      <c r="BH483" s="43">
        <v>0</v>
      </c>
      <c r="BJ483" s="32"/>
      <c r="BK483" s="32"/>
    </row>
    <row r="484" spans="1:63" s="3" customFormat="1" x14ac:dyDescent="0.2">
      <c r="A484" s="4" t="s">
        <v>1142</v>
      </c>
      <c r="B484" s="4" t="s">
        <v>1352</v>
      </c>
      <c r="C484" s="4">
        <v>15</v>
      </c>
      <c r="D484" s="4" t="s">
        <v>83</v>
      </c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>
        <v>4</v>
      </c>
      <c r="P484" s="4">
        <v>4</v>
      </c>
      <c r="Q484" s="13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1</v>
      </c>
      <c r="AB484" s="17">
        <v>1</v>
      </c>
      <c r="AC484" s="15">
        <v>1002.96</v>
      </c>
      <c r="AD484" s="14">
        <v>4</v>
      </c>
      <c r="AE484" s="14">
        <v>4</v>
      </c>
      <c r="AF484" s="5">
        <v>0</v>
      </c>
      <c r="AG484" s="6">
        <v>52</v>
      </c>
      <c r="AH484" s="4">
        <v>0</v>
      </c>
      <c r="AI484" s="23">
        <v>52</v>
      </c>
      <c r="AJ484" s="4">
        <v>0</v>
      </c>
      <c r="AK484" s="4">
        <v>0</v>
      </c>
      <c r="AL484" s="24">
        <v>0</v>
      </c>
      <c r="AM484" s="7">
        <v>13</v>
      </c>
      <c r="AN484" s="7">
        <v>0</v>
      </c>
      <c r="AO484" s="8">
        <v>0</v>
      </c>
      <c r="AP484" s="9">
        <v>0</v>
      </c>
      <c r="AQ484" s="25">
        <v>13</v>
      </c>
      <c r="AR484" s="18">
        <v>13</v>
      </c>
      <c r="AS484" s="7">
        <v>0</v>
      </c>
      <c r="AT484" s="8">
        <v>0</v>
      </c>
      <c r="AU484" s="9">
        <v>0</v>
      </c>
      <c r="AV484" s="10">
        <v>13</v>
      </c>
      <c r="AW484" s="22">
        <f t="shared" si="7"/>
        <v>0</v>
      </c>
      <c r="AX484" s="5">
        <f>IF(OR(AND(Tabela1[[#This Row],[GRUPO | ITEM]]="PALHETAS",MID(Tabela1[[#This Row],[ITEM]],1,5)&lt;&gt;"YN-PC"),AND(Tabela1[[#This Row],[GRUPO | ITEM]]="PALHETAS",MID(Tabela1[[#This Row],[ITEM]],1,5)&lt;&gt;"YN-PF"))=TRUE,0,
IF(
ROUNDUP(
IF(
IF(D484="A",13-SUM(AM484:AP484),IF(D484="B",11-SUM(AM484:AP484),IF(D484="C",7-SUM(AM484:AP484))))
&lt;0,0,
IF(D484="A",13-SUM(AM484:AP484),IF(D484="B",11-SUM(AM484:AP484),IF(D484="C",7-SUM(AM484:AP484)))))
*AD484/C484,0)
*C484
=0,0,
ROUNDUP(
IF(
IF(D484="A",13-SUM(AM484:AP484),IF(D484="B",11-SUM(AM484:AP484),IF(D484="C",7-SUM(AM484:AP484))))
&lt;0,0,
IF(D484="A",13-SUM(AM484:AP484),IF(D484="B",11-SUM(AM484:AP484),IF(D484="C",7-SUM(AM484:AP484)))))
*AD484/C484,0)
*C484)
)</f>
        <v>0</v>
      </c>
      <c r="AY484" s="4">
        <f>IF(OR(AND(Tabela1[[#This Row],[GRUPO | ITEM]]="PALHETAS",MID(Tabela1[[#This Row],[ITEM]],1,5)&lt;&gt;"YN-PC"),AND(Tabela1[[#This Row],[GRUPO | ITEM]]="PALHETAS",MID(Tabela1[[#This Row],[ITEM]],1,5)&lt;&gt;"YN-PF"))=TRUE,0,
IF(
ROUNDUP(
IF(
IF(D484="A",13-SUM(AR484:AU484),IF(D484="B",11-SUM(AR484:AU484),IF(D484="C",7-SUM(AR484:AU484))))
&lt;0,0,
IF(D484="A",13-SUM(AR484:AU484),IF(D484="B",11-SUM(AR484:AU484),IF(D484="C",7-SUM(AR484:AU484)))))
*AE484/C484,0)
*C484
=0,0,
ROUNDUP(
IF(
IF(D484="A",13-SUM(AR484:AU484),IF(D484="B",11-SUM(AR484:AU484),IF(D484="C",7-SUM(AR484:AU484))))
&lt;0,0,
IF(D484="A",13-SUM(AR484:AU484),IF(D484="B",11-SUM(AR484:AU484),IF(D484="C",7-SUM(AR484:AU484)))))
*AE484/C484,0)
*C484)
)</f>
        <v>0</v>
      </c>
      <c r="AZ4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+IFERROR(BA484*C484,0),
IFERROR(AVERAGEIF(Tabela1[[#This Row],[COMPRA PADRÃO]:[COMPRA &gt;30%]],"&gt;"&amp;0,Tabela1[[#This Row],[COMPRA PADRÃO]:[COMPRA &gt;30%]]),
0))/Tabela1[[#This Row],[U/CX]],0)*Tabela1[[#This Row],[U/CX]]</f>
        <v>0</v>
      </c>
      <c r="BA484" s="19"/>
      <c r="BB484" s="19"/>
      <c r="BC484" s="5"/>
      <c r="BD484" s="41">
        <v>3.0188679245283019E-2</v>
      </c>
      <c r="BE484" s="42">
        <v>4.5283018867924527</v>
      </c>
      <c r="BF484" s="42">
        <v>1.9924528301886792</v>
      </c>
      <c r="BG484" s="42">
        <v>52</v>
      </c>
      <c r="BH484" s="43">
        <v>0</v>
      </c>
      <c r="BJ484" s="32"/>
      <c r="BK484" s="32"/>
    </row>
    <row r="485" spans="1:63" s="3" customFormat="1" x14ac:dyDescent="0.2">
      <c r="A485" s="4" t="s">
        <v>1142</v>
      </c>
      <c r="B485" s="4" t="s">
        <v>1381</v>
      </c>
      <c r="C485" s="4">
        <v>15</v>
      </c>
      <c r="D485" s="4" t="s">
        <v>83</v>
      </c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>
        <v>2</v>
      </c>
      <c r="Q485" s="13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7">
        <v>1</v>
      </c>
      <c r="AC485" s="15">
        <v>250.74</v>
      </c>
      <c r="AD485" s="14">
        <v>2</v>
      </c>
      <c r="AE485" s="14">
        <v>2</v>
      </c>
      <c r="AF485" s="5">
        <v>0</v>
      </c>
      <c r="AG485" s="6">
        <v>58</v>
      </c>
      <c r="AH485" s="4">
        <v>0</v>
      </c>
      <c r="AI485" s="23">
        <v>58</v>
      </c>
      <c r="AJ485" s="4">
        <v>0</v>
      </c>
      <c r="AK485" s="4">
        <v>0</v>
      </c>
      <c r="AL485" s="24">
        <v>0</v>
      </c>
      <c r="AM485" s="7">
        <v>29</v>
      </c>
      <c r="AN485" s="7">
        <v>0</v>
      </c>
      <c r="AO485" s="8">
        <v>0</v>
      </c>
      <c r="AP485" s="9">
        <v>0</v>
      </c>
      <c r="AQ485" s="25">
        <v>29</v>
      </c>
      <c r="AR485" s="18">
        <v>29</v>
      </c>
      <c r="AS485" s="7">
        <v>0</v>
      </c>
      <c r="AT485" s="8">
        <v>0</v>
      </c>
      <c r="AU485" s="9">
        <v>0</v>
      </c>
      <c r="AV485" s="10">
        <v>29</v>
      </c>
      <c r="AW485" s="22">
        <f t="shared" si="7"/>
        <v>0</v>
      </c>
      <c r="AX485" s="5">
        <f>IF(OR(AND(Tabela1[[#This Row],[GRUPO | ITEM]]="PALHETAS",MID(Tabela1[[#This Row],[ITEM]],1,5)&lt;&gt;"YN-PC"),AND(Tabela1[[#This Row],[GRUPO | ITEM]]="PALHETAS",MID(Tabela1[[#This Row],[ITEM]],1,5)&lt;&gt;"YN-PF"))=TRUE,0,
IF(
ROUNDUP(
IF(
IF(D485="A",13-SUM(AM485:AP485),IF(D485="B",11-SUM(AM485:AP485),IF(D485="C",7-SUM(AM485:AP485))))
&lt;0,0,
IF(D485="A",13-SUM(AM485:AP485),IF(D485="B",11-SUM(AM485:AP485),IF(D485="C",7-SUM(AM485:AP485)))))
*AD485/C485,0)
*C485
=0,0,
ROUNDUP(
IF(
IF(D485="A",13-SUM(AM485:AP485),IF(D485="B",11-SUM(AM485:AP485),IF(D485="C",7-SUM(AM485:AP485))))
&lt;0,0,
IF(D485="A",13-SUM(AM485:AP485),IF(D485="B",11-SUM(AM485:AP485),IF(D485="C",7-SUM(AM485:AP485)))))
*AD485/C485,0)
*C485)
)</f>
        <v>0</v>
      </c>
      <c r="AY485" s="4">
        <f>IF(OR(AND(Tabela1[[#This Row],[GRUPO | ITEM]]="PALHETAS",MID(Tabela1[[#This Row],[ITEM]],1,5)&lt;&gt;"YN-PC"),AND(Tabela1[[#This Row],[GRUPO | ITEM]]="PALHETAS",MID(Tabela1[[#This Row],[ITEM]],1,5)&lt;&gt;"YN-PF"))=TRUE,0,
IF(
ROUNDUP(
IF(
IF(D485="A",13-SUM(AR485:AU485),IF(D485="B",11-SUM(AR485:AU485),IF(D485="C",7-SUM(AR485:AU485))))
&lt;0,0,
IF(D485="A",13-SUM(AR485:AU485),IF(D485="B",11-SUM(AR485:AU485),IF(D485="C",7-SUM(AR485:AU485)))))
*AE485/C485,0)
*C485
=0,0,
ROUNDUP(
IF(
IF(D485="A",13-SUM(AR485:AU485),IF(D485="B",11-SUM(AR485:AU485),IF(D485="C",7-SUM(AR485:AU485))))
&lt;0,0,
IF(D485="A",13-SUM(AR485:AU485),IF(D485="B",11-SUM(AR485:AU485),IF(D485="C",7-SUM(AR485:AU485)))))
*AE485/C485,0)
*C485)
)</f>
        <v>0</v>
      </c>
      <c r="AZ4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+IFERROR(BA485*C485,0),
IFERROR(AVERAGEIF(Tabela1[[#This Row],[COMPRA PADRÃO]:[COMPRA &gt;30%]],"&gt;"&amp;0,Tabela1[[#This Row],[COMPRA PADRÃO]:[COMPRA &gt;30%]]),
0))/Tabela1[[#This Row],[U/CX]],0)*Tabela1[[#This Row],[U/CX]]</f>
        <v>0</v>
      </c>
      <c r="BA485" s="19"/>
      <c r="BB485" s="19"/>
      <c r="BC485" s="5"/>
      <c r="BD485" s="41">
        <v>7.5471698113207548E-3</v>
      </c>
      <c r="BE485" s="42">
        <v>1.1320754716981132</v>
      </c>
      <c r="BF485" s="42">
        <v>0.49811320754716981</v>
      </c>
      <c r="BG485" s="42">
        <v>58</v>
      </c>
      <c r="BH485" s="43">
        <v>0</v>
      </c>
      <c r="BJ485" s="32"/>
      <c r="BK485" s="32"/>
    </row>
    <row r="486" spans="1:63" s="3" customFormat="1" x14ac:dyDescent="0.2">
      <c r="A486" s="4" t="s">
        <v>1142</v>
      </c>
      <c r="B486" s="4" t="s">
        <v>1375</v>
      </c>
      <c r="C486" s="4">
        <v>15</v>
      </c>
      <c r="D486" s="4" t="s">
        <v>83</v>
      </c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>
        <v>2</v>
      </c>
      <c r="Q486" s="13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7">
        <v>1</v>
      </c>
      <c r="AC486" s="15">
        <v>250.74</v>
      </c>
      <c r="AD486" s="14">
        <v>2</v>
      </c>
      <c r="AE486" s="14">
        <v>2</v>
      </c>
      <c r="AF486" s="5">
        <v>0</v>
      </c>
      <c r="AG486" s="6">
        <v>118</v>
      </c>
      <c r="AH486" s="4">
        <v>0</v>
      </c>
      <c r="AI486" s="23">
        <v>118</v>
      </c>
      <c r="AJ486" s="4">
        <v>0</v>
      </c>
      <c r="AK486" s="4">
        <v>0</v>
      </c>
      <c r="AL486" s="24">
        <v>0</v>
      </c>
      <c r="AM486" s="7">
        <v>59</v>
      </c>
      <c r="AN486" s="7">
        <v>0</v>
      </c>
      <c r="AO486" s="8">
        <v>0</v>
      </c>
      <c r="AP486" s="9">
        <v>0</v>
      </c>
      <c r="AQ486" s="25">
        <v>59</v>
      </c>
      <c r="AR486" s="18">
        <v>59</v>
      </c>
      <c r="AS486" s="7">
        <v>0</v>
      </c>
      <c r="AT486" s="8">
        <v>0</v>
      </c>
      <c r="AU486" s="9">
        <v>0</v>
      </c>
      <c r="AV486" s="10">
        <v>59</v>
      </c>
      <c r="AW486" s="22">
        <f t="shared" si="7"/>
        <v>0</v>
      </c>
      <c r="AX486" s="5">
        <f>IF(OR(AND(Tabela1[[#This Row],[GRUPO | ITEM]]="PALHETAS",MID(Tabela1[[#This Row],[ITEM]],1,5)&lt;&gt;"YN-PC"),AND(Tabela1[[#This Row],[GRUPO | ITEM]]="PALHETAS",MID(Tabela1[[#This Row],[ITEM]],1,5)&lt;&gt;"YN-PF"))=TRUE,0,
IF(
ROUNDUP(
IF(
IF(D486="A",13-SUM(AM486:AP486),IF(D486="B",11-SUM(AM486:AP486),IF(D486="C",7-SUM(AM486:AP486))))
&lt;0,0,
IF(D486="A",13-SUM(AM486:AP486),IF(D486="B",11-SUM(AM486:AP486),IF(D486="C",7-SUM(AM486:AP486)))))
*AD486/C486,0)
*C486
=0,0,
ROUNDUP(
IF(
IF(D486="A",13-SUM(AM486:AP486),IF(D486="B",11-SUM(AM486:AP486),IF(D486="C",7-SUM(AM486:AP486))))
&lt;0,0,
IF(D486="A",13-SUM(AM486:AP486),IF(D486="B",11-SUM(AM486:AP486),IF(D486="C",7-SUM(AM486:AP486)))))
*AD486/C486,0)
*C486)
)</f>
        <v>0</v>
      </c>
      <c r="AY486" s="4">
        <f>IF(OR(AND(Tabela1[[#This Row],[GRUPO | ITEM]]="PALHETAS",MID(Tabela1[[#This Row],[ITEM]],1,5)&lt;&gt;"YN-PC"),AND(Tabela1[[#This Row],[GRUPO | ITEM]]="PALHETAS",MID(Tabela1[[#This Row],[ITEM]],1,5)&lt;&gt;"YN-PF"))=TRUE,0,
IF(
ROUNDUP(
IF(
IF(D486="A",13-SUM(AR486:AU486),IF(D486="B",11-SUM(AR486:AU486),IF(D486="C",7-SUM(AR486:AU486))))
&lt;0,0,
IF(D486="A",13-SUM(AR486:AU486),IF(D486="B",11-SUM(AR486:AU486),IF(D486="C",7-SUM(AR486:AU486)))))
*AE486/C486,0)
*C486
=0,0,
ROUNDUP(
IF(
IF(D486="A",13-SUM(AR486:AU486),IF(D486="B",11-SUM(AR486:AU486),IF(D486="C",7-SUM(AR486:AU486))))
&lt;0,0,
IF(D486="A",13-SUM(AR486:AU486),IF(D486="B",11-SUM(AR486:AU486),IF(D486="C",7-SUM(AR486:AU486)))))
*AE486/C486,0)
*C486)
)</f>
        <v>0</v>
      </c>
      <c r="AZ4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+IFERROR(BA486*C486,0),
IFERROR(AVERAGEIF(Tabela1[[#This Row],[COMPRA PADRÃO]:[COMPRA &gt;30%]],"&gt;"&amp;0,Tabela1[[#This Row],[COMPRA PADRÃO]:[COMPRA &gt;30%]]),
0))/Tabela1[[#This Row],[U/CX]],0)*Tabela1[[#This Row],[U/CX]]</f>
        <v>0</v>
      </c>
      <c r="BA486" s="19"/>
      <c r="BB486" s="19"/>
      <c r="BC486" s="5"/>
      <c r="BD486" s="41">
        <v>7.5471698113207548E-3</v>
      </c>
      <c r="BE486" s="42">
        <v>1.1320754716981132</v>
      </c>
      <c r="BF486" s="42">
        <v>0.49811320754716981</v>
      </c>
      <c r="BG486" s="42">
        <v>118</v>
      </c>
      <c r="BH486" s="43">
        <v>0</v>
      </c>
      <c r="BJ486" s="32"/>
      <c r="BK486" s="32"/>
    </row>
    <row r="487" spans="1:63" s="3" customFormat="1" x14ac:dyDescent="0.2">
      <c r="A487" s="4" t="s">
        <v>1142</v>
      </c>
      <c r="B487" s="4" t="s">
        <v>1382</v>
      </c>
      <c r="C487" s="4">
        <v>20</v>
      </c>
      <c r="D487" s="4" t="s">
        <v>83</v>
      </c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>
        <v>2</v>
      </c>
      <c r="Q487" s="13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7">
        <v>1</v>
      </c>
      <c r="AC487" s="15">
        <v>205</v>
      </c>
      <c r="AD487" s="14">
        <v>2</v>
      </c>
      <c r="AE487" s="14">
        <v>2</v>
      </c>
      <c r="AF487" s="5">
        <v>0</v>
      </c>
      <c r="AG487" s="6">
        <v>118</v>
      </c>
      <c r="AH487" s="4">
        <v>0</v>
      </c>
      <c r="AI487" s="23">
        <v>118</v>
      </c>
      <c r="AJ487" s="4">
        <v>0</v>
      </c>
      <c r="AK487" s="4">
        <v>0</v>
      </c>
      <c r="AL487" s="24">
        <v>0</v>
      </c>
      <c r="AM487" s="7">
        <v>59</v>
      </c>
      <c r="AN487" s="7">
        <v>0</v>
      </c>
      <c r="AO487" s="8">
        <v>0</v>
      </c>
      <c r="AP487" s="9">
        <v>0</v>
      </c>
      <c r="AQ487" s="25">
        <v>59</v>
      </c>
      <c r="AR487" s="18">
        <v>59</v>
      </c>
      <c r="AS487" s="7">
        <v>0</v>
      </c>
      <c r="AT487" s="8">
        <v>0</v>
      </c>
      <c r="AU487" s="9">
        <v>0</v>
      </c>
      <c r="AV487" s="10">
        <v>59</v>
      </c>
      <c r="AW487" s="22">
        <f t="shared" si="7"/>
        <v>0</v>
      </c>
      <c r="AX487" s="5">
        <f>IF(OR(AND(Tabela1[[#This Row],[GRUPO | ITEM]]="PALHETAS",MID(Tabela1[[#This Row],[ITEM]],1,5)&lt;&gt;"YN-PC"),AND(Tabela1[[#This Row],[GRUPO | ITEM]]="PALHETAS",MID(Tabela1[[#This Row],[ITEM]],1,5)&lt;&gt;"YN-PF"))=TRUE,0,
IF(
ROUNDUP(
IF(
IF(D487="A",13-SUM(AM487:AP487),IF(D487="B",11-SUM(AM487:AP487),IF(D487="C",7-SUM(AM487:AP487))))
&lt;0,0,
IF(D487="A",13-SUM(AM487:AP487),IF(D487="B",11-SUM(AM487:AP487),IF(D487="C",7-SUM(AM487:AP487)))))
*AD487/C487,0)
*C487
=0,0,
ROUNDUP(
IF(
IF(D487="A",13-SUM(AM487:AP487),IF(D487="B",11-SUM(AM487:AP487),IF(D487="C",7-SUM(AM487:AP487))))
&lt;0,0,
IF(D487="A",13-SUM(AM487:AP487),IF(D487="B",11-SUM(AM487:AP487),IF(D487="C",7-SUM(AM487:AP487)))))
*AD487/C487,0)
*C487)
)</f>
        <v>0</v>
      </c>
      <c r="AY487" s="4">
        <f>IF(OR(AND(Tabela1[[#This Row],[GRUPO | ITEM]]="PALHETAS",MID(Tabela1[[#This Row],[ITEM]],1,5)&lt;&gt;"YN-PC"),AND(Tabela1[[#This Row],[GRUPO | ITEM]]="PALHETAS",MID(Tabela1[[#This Row],[ITEM]],1,5)&lt;&gt;"YN-PF"))=TRUE,0,
IF(
ROUNDUP(
IF(
IF(D487="A",13-SUM(AR487:AU487),IF(D487="B",11-SUM(AR487:AU487),IF(D487="C",7-SUM(AR487:AU487))))
&lt;0,0,
IF(D487="A",13-SUM(AR487:AU487),IF(D487="B",11-SUM(AR487:AU487),IF(D487="C",7-SUM(AR487:AU487)))))
*AE487/C487,0)
*C487
=0,0,
ROUNDUP(
IF(
IF(D487="A",13-SUM(AR487:AU487),IF(D487="B",11-SUM(AR487:AU487),IF(D487="C",7-SUM(AR487:AU487))))
&lt;0,0,
IF(D487="A",13-SUM(AR487:AU487),IF(D487="B",11-SUM(AR487:AU487),IF(D487="C",7-SUM(AR487:AU487)))))
*AE487/C487,0)
*C487)
)</f>
        <v>0</v>
      </c>
      <c r="AZ4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+IFERROR(BA487*C487,0),
IFERROR(AVERAGEIF(Tabela1[[#This Row],[COMPRA PADRÃO]:[COMPRA &gt;30%]],"&gt;"&amp;0,Tabela1[[#This Row],[COMPRA PADRÃO]:[COMPRA &gt;30%]]),
0))/Tabela1[[#This Row],[U/CX]],0)*Tabela1[[#This Row],[U/CX]]</f>
        <v>0</v>
      </c>
      <c r="BA487" s="19"/>
      <c r="BB487" s="19"/>
      <c r="BC487" s="5"/>
      <c r="BD487" s="41">
        <v>7.5471698113207548E-3</v>
      </c>
      <c r="BE487" s="42">
        <v>1.1320754716981132</v>
      </c>
      <c r="BF487" s="42">
        <v>0.49811320754716981</v>
      </c>
      <c r="BG487" s="42">
        <v>118</v>
      </c>
      <c r="BH487" s="43">
        <v>0</v>
      </c>
      <c r="BJ487" s="32"/>
      <c r="BK487" s="32"/>
    </row>
    <row r="488" spans="1:63" s="3" customFormat="1" x14ac:dyDescent="0.2">
      <c r="A488" s="4" t="s">
        <v>1142</v>
      </c>
      <c r="B488" s="4" t="s">
        <v>1354</v>
      </c>
      <c r="C488" s="4">
        <v>15</v>
      </c>
      <c r="D488" s="4" t="s">
        <v>83</v>
      </c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>
        <v>2</v>
      </c>
      <c r="P488" s="4"/>
      <c r="Q488" s="13">
        <v>0</v>
      </c>
      <c r="R488" s="16">
        <v>0</v>
      </c>
      <c r="S488" s="16">
        <v>0</v>
      </c>
      <c r="T488" s="16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0</v>
      </c>
      <c r="Z488" s="16">
        <v>0</v>
      </c>
      <c r="AA488" s="16">
        <v>1</v>
      </c>
      <c r="AB488" s="17">
        <v>0</v>
      </c>
      <c r="AC488" s="15">
        <v>154.54</v>
      </c>
      <c r="AD488" s="14">
        <v>2</v>
      </c>
      <c r="AE488" s="14">
        <v>2</v>
      </c>
      <c r="AF488" s="5">
        <v>0</v>
      </c>
      <c r="AG488" s="6">
        <v>58</v>
      </c>
      <c r="AH488" s="4">
        <v>0</v>
      </c>
      <c r="AI488" s="23">
        <v>58</v>
      </c>
      <c r="AJ488" s="4">
        <v>0</v>
      </c>
      <c r="AK488" s="4">
        <v>0</v>
      </c>
      <c r="AL488" s="24">
        <v>0</v>
      </c>
      <c r="AM488" s="7">
        <v>29</v>
      </c>
      <c r="AN488" s="7">
        <v>0</v>
      </c>
      <c r="AO488" s="8">
        <v>0</v>
      </c>
      <c r="AP488" s="9">
        <v>0</v>
      </c>
      <c r="AQ488" s="25">
        <v>29</v>
      </c>
      <c r="AR488" s="18">
        <v>29</v>
      </c>
      <c r="AS488" s="7">
        <v>0</v>
      </c>
      <c r="AT488" s="8">
        <v>0</v>
      </c>
      <c r="AU488" s="9">
        <v>0</v>
      </c>
      <c r="AV488" s="10">
        <v>29</v>
      </c>
      <c r="AW488" s="22">
        <f t="shared" si="7"/>
        <v>0</v>
      </c>
      <c r="AX488" s="5">
        <f>IF(OR(AND(Tabela1[[#This Row],[GRUPO | ITEM]]="PALHETAS",MID(Tabela1[[#This Row],[ITEM]],1,5)&lt;&gt;"YN-PC"),AND(Tabela1[[#This Row],[GRUPO | ITEM]]="PALHETAS",MID(Tabela1[[#This Row],[ITEM]],1,5)&lt;&gt;"YN-PF"))=TRUE,0,
IF(
ROUNDUP(
IF(
IF(D488="A",13-SUM(AM488:AP488),IF(D488="B",11-SUM(AM488:AP488),IF(D488="C",7-SUM(AM488:AP488))))
&lt;0,0,
IF(D488="A",13-SUM(AM488:AP488),IF(D488="B",11-SUM(AM488:AP488),IF(D488="C",7-SUM(AM488:AP488)))))
*AD488/C488,0)
*C488
=0,0,
ROUNDUP(
IF(
IF(D488="A",13-SUM(AM488:AP488),IF(D488="B",11-SUM(AM488:AP488),IF(D488="C",7-SUM(AM488:AP488))))
&lt;0,0,
IF(D488="A",13-SUM(AM488:AP488),IF(D488="B",11-SUM(AM488:AP488),IF(D488="C",7-SUM(AM488:AP488)))))
*AD488/C488,0)
*C488)
)</f>
        <v>0</v>
      </c>
      <c r="AY488" s="4">
        <f>IF(OR(AND(Tabela1[[#This Row],[GRUPO | ITEM]]="PALHETAS",MID(Tabela1[[#This Row],[ITEM]],1,5)&lt;&gt;"YN-PC"),AND(Tabela1[[#This Row],[GRUPO | ITEM]]="PALHETAS",MID(Tabela1[[#This Row],[ITEM]],1,5)&lt;&gt;"YN-PF"))=TRUE,0,
IF(
ROUNDUP(
IF(
IF(D488="A",13-SUM(AR488:AU488),IF(D488="B",11-SUM(AR488:AU488),IF(D488="C",7-SUM(AR488:AU488))))
&lt;0,0,
IF(D488="A",13-SUM(AR488:AU488),IF(D488="B",11-SUM(AR488:AU488),IF(D488="C",7-SUM(AR488:AU488)))))
*AE488/C488,0)
*C488
=0,0,
ROUNDUP(
IF(
IF(D488="A",13-SUM(AR488:AU488),IF(D488="B",11-SUM(AR488:AU488),IF(D488="C",7-SUM(AR488:AU488))))
&lt;0,0,
IF(D488="A",13-SUM(AR488:AU488),IF(D488="B",11-SUM(AR488:AU488),IF(D488="C",7-SUM(AR488:AU488)))))
*AE488/C488,0)
*C488)
)</f>
        <v>0</v>
      </c>
      <c r="AZ4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+IFERROR(BA488*C488,0),
IFERROR(AVERAGEIF(Tabela1[[#This Row],[COMPRA PADRÃO]:[COMPRA &gt;30%]],"&gt;"&amp;0,Tabela1[[#This Row],[COMPRA PADRÃO]:[COMPRA &gt;30%]]),
0))/Tabela1[[#This Row],[U/CX]],0)*Tabela1[[#This Row],[U/CX]]</f>
        <v>0</v>
      </c>
      <c r="BA488" s="19"/>
      <c r="BB488" s="19"/>
      <c r="BC488" s="5"/>
      <c r="BD488" s="41">
        <v>7.5471698113207548E-3</v>
      </c>
      <c r="BE488" s="42">
        <v>1.1320754716981132</v>
      </c>
      <c r="BF488" s="42">
        <v>0.49811320754716981</v>
      </c>
      <c r="BG488" s="42">
        <v>58</v>
      </c>
      <c r="BH488" s="43">
        <v>0</v>
      </c>
      <c r="BJ488" s="32"/>
      <c r="BK488" s="32"/>
    </row>
    <row r="489" spans="1:63" s="3" customFormat="1" x14ac:dyDescent="0.2">
      <c r="A489" s="4" t="s">
        <v>1142</v>
      </c>
      <c r="B489" s="4" t="s">
        <v>1355</v>
      </c>
      <c r="C489" s="4">
        <v>15</v>
      </c>
      <c r="D489" s="4" t="s">
        <v>83</v>
      </c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>
        <v>2</v>
      </c>
      <c r="P489" s="4"/>
      <c r="Q489" s="13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1</v>
      </c>
      <c r="AB489" s="17">
        <v>0</v>
      </c>
      <c r="AC489" s="15">
        <v>154.54</v>
      </c>
      <c r="AD489" s="14">
        <v>2</v>
      </c>
      <c r="AE489" s="14">
        <v>2</v>
      </c>
      <c r="AF489" s="5">
        <v>0</v>
      </c>
      <c r="AG489" s="6">
        <v>58</v>
      </c>
      <c r="AH489" s="4">
        <v>0</v>
      </c>
      <c r="AI489" s="23">
        <v>58</v>
      </c>
      <c r="AJ489" s="4">
        <v>0</v>
      </c>
      <c r="AK489" s="4">
        <v>0</v>
      </c>
      <c r="AL489" s="24">
        <v>0</v>
      </c>
      <c r="AM489" s="7">
        <v>29</v>
      </c>
      <c r="AN489" s="7">
        <v>0</v>
      </c>
      <c r="AO489" s="8">
        <v>0</v>
      </c>
      <c r="AP489" s="9">
        <v>0</v>
      </c>
      <c r="AQ489" s="25">
        <v>29</v>
      </c>
      <c r="AR489" s="18">
        <v>29</v>
      </c>
      <c r="AS489" s="7">
        <v>0</v>
      </c>
      <c r="AT489" s="8">
        <v>0</v>
      </c>
      <c r="AU489" s="9">
        <v>0</v>
      </c>
      <c r="AV489" s="10">
        <v>29</v>
      </c>
      <c r="AW489" s="22">
        <f t="shared" si="7"/>
        <v>0</v>
      </c>
      <c r="AX489" s="5">
        <f>IF(OR(AND(Tabela1[[#This Row],[GRUPO | ITEM]]="PALHETAS",MID(Tabela1[[#This Row],[ITEM]],1,5)&lt;&gt;"YN-PC"),AND(Tabela1[[#This Row],[GRUPO | ITEM]]="PALHETAS",MID(Tabela1[[#This Row],[ITEM]],1,5)&lt;&gt;"YN-PF"))=TRUE,0,
IF(
ROUNDUP(
IF(
IF(D489="A",13-SUM(AM489:AP489),IF(D489="B",11-SUM(AM489:AP489),IF(D489="C",7-SUM(AM489:AP489))))
&lt;0,0,
IF(D489="A",13-SUM(AM489:AP489),IF(D489="B",11-SUM(AM489:AP489),IF(D489="C",7-SUM(AM489:AP489)))))
*AD489/C489,0)
*C489
=0,0,
ROUNDUP(
IF(
IF(D489="A",13-SUM(AM489:AP489),IF(D489="B",11-SUM(AM489:AP489),IF(D489="C",7-SUM(AM489:AP489))))
&lt;0,0,
IF(D489="A",13-SUM(AM489:AP489),IF(D489="B",11-SUM(AM489:AP489),IF(D489="C",7-SUM(AM489:AP489)))))
*AD489/C489,0)
*C489)
)</f>
        <v>0</v>
      </c>
      <c r="AY489" s="4">
        <f>IF(OR(AND(Tabela1[[#This Row],[GRUPO | ITEM]]="PALHETAS",MID(Tabela1[[#This Row],[ITEM]],1,5)&lt;&gt;"YN-PC"),AND(Tabela1[[#This Row],[GRUPO | ITEM]]="PALHETAS",MID(Tabela1[[#This Row],[ITEM]],1,5)&lt;&gt;"YN-PF"))=TRUE,0,
IF(
ROUNDUP(
IF(
IF(D489="A",13-SUM(AR489:AU489),IF(D489="B",11-SUM(AR489:AU489),IF(D489="C",7-SUM(AR489:AU489))))
&lt;0,0,
IF(D489="A",13-SUM(AR489:AU489),IF(D489="B",11-SUM(AR489:AU489),IF(D489="C",7-SUM(AR489:AU489)))))
*AE489/C489,0)
*C489
=0,0,
ROUNDUP(
IF(
IF(D489="A",13-SUM(AR489:AU489),IF(D489="B",11-SUM(AR489:AU489),IF(D489="C",7-SUM(AR489:AU489))))
&lt;0,0,
IF(D489="A",13-SUM(AR489:AU489),IF(D489="B",11-SUM(AR489:AU489),IF(D489="C",7-SUM(AR489:AU489)))))
*AE489/C489,0)
*C489)
)</f>
        <v>0</v>
      </c>
      <c r="AZ4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+IFERROR(BA489*C489,0),
IFERROR(AVERAGEIF(Tabela1[[#This Row],[COMPRA PADRÃO]:[COMPRA &gt;30%]],"&gt;"&amp;0,Tabela1[[#This Row],[COMPRA PADRÃO]:[COMPRA &gt;30%]]),
0))/Tabela1[[#This Row],[U/CX]],0)*Tabela1[[#This Row],[U/CX]]</f>
        <v>0</v>
      </c>
      <c r="BA489" s="19"/>
      <c r="BB489" s="19"/>
      <c r="BC489" s="5"/>
      <c r="BD489" s="41">
        <v>7.5471698113207548E-3</v>
      </c>
      <c r="BE489" s="42">
        <v>1.1320754716981132</v>
      </c>
      <c r="BF489" s="42">
        <v>0.49811320754716981</v>
      </c>
      <c r="BG489" s="42">
        <v>58</v>
      </c>
      <c r="BH489" s="43">
        <v>0</v>
      </c>
      <c r="BJ489" s="32"/>
      <c r="BK489" s="32"/>
    </row>
    <row r="490" spans="1:63" s="3" customFormat="1" x14ac:dyDescent="0.2">
      <c r="A490" s="4" t="s">
        <v>1142</v>
      </c>
      <c r="B490" s="4" t="s">
        <v>1383</v>
      </c>
      <c r="C490" s="4">
        <v>20</v>
      </c>
      <c r="D490" s="4" t="s">
        <v>83</v>
      </c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>
        <v>2</v>
      </c>
      <c r="Q490" s="13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7">
        <v>1</v>
      </c>
      <c r="AC490" s="15">
        <v>205</v>
      </c>
      <c r="AD490" s="14">
        <v>2</v>
      </c>
      <c r="AE490" s="14">
        <v>2</v>
      </c>
      <c r="AF490" s="5">
        <v>0</v>
      </c>
      <c r="AG490" s="6">
        <v>58</v>
      </c>
      <c r="AH490" s="4">
        <v>0</v>
      </c>
      <c r="AI490" s="23">
        <v>58</v>
      </c>
      <c r="AJ490" s="4">
        <v>0</v>
      </c>
      <c r="AK490" s="4">
        <v>0</v>
      </c>
      <c r="AL490" s="24">
        <v>0</v>
      </c>
      <c r="AM490" s="7">
        <v>29</v>
      </c>
      <c r="AN490" s="7">
        <v>0</v>
      </c>
      <c r="AO490" s="8">
        <v>0</v>
      </c>
      <c r="AP490" s="9">
        <v>0</v>
      </c>
      <c r="AQ490" s="25">
        <v>29</v>
      </c>
      <c r="AR490" s="18">
        <v>29</v>
      </c>
      <c r="AS490" s="7">
        <v>0</v>
      </c>
      <c r="AT490" s="8">
        <v>0</v>
      </c>
      <c r="AU490" s="9">
        <v>0</v>
      </c>
      <c r="AV490" s="10">
        <v>29</v>
      </c>
      <c r="AW490" s="22">
        <f t="shared" si="7"/>
        <v>0</v>
      </c>
      <c r="AX490" s="5">
        <f>IF(OR(AND(Tabela1[[#This Row],[GRUPO | ITEM]]="PALHETAS",MID(Tabela1[[#This Row],[ITEM]],1,5)&lt;&gt;"YN-PC"),AND(Tabela1[[#This Row],[GRUPO | ITEM]]="PALHETAS",MID(Tabela1[[#This Row],[ITEM]],1,5)&lt;&gt;"YN-PF"))=TRUE,0,
IF(
ROUNDUP(
IF(
IF(D490="A",13-SUM(AM490:AP490),IF(D490="B",11-SUM(AM490:AP490),IF(D490="C",7-SUM(AM490:AP490))))
&lt;0,0,
IF(D490="A",13-SUM(AM490:AP490),IF(D490="B",11-SUM(AM490:AP490),IF(D490="C",7-SUM(AM490:AP490)))))
*AD490/C490,0)
*C490
=0,0,
ROUNDUP(
IF(
IF(D490="A",13-SUM(AM490:AP490),IF(D490="B",11-SUM(AM490:AP490),IF(D490="C",7-SUM(AM490:AP490))))
&lt;0,0,
IF(D490="A",13-SUM(AM490:AP490),IF(D490="B",11-SUM(AM490:AP490),IF(D490="C",7-SUM(AM490:AP490)))))
*AD490/C490,0)
*C490)
)</f>
        <v>0</v>
      </c>
      <c r="AY490" s="4">
        <f>IF(OR(AND(Tabela1[[#This Row],[GRUPO | ITEM]]="PALHETAS",MID(Tabela1[[#This Row],[ITEM]],1,5)&lt;&gt;"YN-PC"),AND(Tabela1[[#This Row],[GRUPO | ITEM]]="PALHETAS",MID(Tabela1[[#This Row],[ITEM]],1,5)&lt;&gt;"YN-PF"))=TRUE,0,
IF(
ROUNDUP(
IF(
IF(D490="A",13-SUM(AR490:AU490),IF(D490="B",11-SUM(AR490:AU490),IF(D490="C",7-SUM(AR490:AU490))))
&lt;0,0,
IF(D490="A",13-SUM(AR490:AU490),IF(D490="B",11-SUM(AR490:AU490),IF(D490="C",7-SUM(AR490:AU490)))))
*AE490/C490,0)
*C490
=0,0,
ROUNDUP(
IF(
IF(D490="A",13-SUM(AR490:AU490),IF(D490="B",11-SUM(AR490:AU490),IF(D490="C",7-SUM(AR490:AU490))))
&lt;0,0,
IF(D490="A",13-SUM(AR490:AU490),IF(D490="B",11-SUM(AR490:AU490),IF(D490="C",7-SUM(AR490:AU490)))))
*AE490/C490,0)
*C490)
)</f>
        <v>0</v>
      </c>
      <c r="AZ4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+IFERROR(BA490*C490,0),
IFERROR(AVERAGEIF(Tabela1[[#This Row],[COMPRA PADRÃO]:[COMPRA &gt;30%]],"&gt;"&amp;0,Tabela1[[#This Row],[COMPRA PADRÃO]:[COMPRA &gt;30%]]),
0))/Tabela1[[#This Row],[U/CX]],0)*Tabela1[[#This Row],[U/CX]]</f>
        <v>0</v>
      </c>
      <c r="BA490" s="19"/>
      <c r="BB490" s="19"/>
      <c r="BC490" s="5"/>
      <c r="BD490" s="41">
        <v>7.5471698113207548E-3</v>
      </c>
      <c r="BE490" s="42">
        <v>1.1320754716981132</v>
      </c>
      <c r="BF490" s="42">
        <v>0.49811320754716981</v>
      </c>
      <c r="BG490" s="42">
        <v>58</v>
      </c>
      <c r="BH490" s="43">
        <v>0</v>
      </c>
      <c r="BJ490" s="32"/>
      <c r="BK490" s="32"/>
    </row>
    <row r="491" spans="1:63" s="3" customFormat="1" x14ac:dyDescent="0.2">
      <c r="A491" s="4" t="s">
        <v>234</v>
      </c>
      <c r="B491" s="4" t="s">
        <v>444</v>
      </c>
      <c r="C491" s="4">
        <v>30</v>
      </c>
      <c r="D491" s="4" t="s">
        <v>17</v>
      </c>
      <c r="E491" s="5">
        <v>690</v>
      </c>
      <c r="F491" s="4">
        <v>480</v>
      </c>
      <c r="G491" s="4">
        <v>541</v>
      </c>
      <c r="H491" s="4">
        <v>270</v>
      </c>
      <c r="I491" s="4">
        <v>540</v>
      </c>
      <c r="J491" s="4">
        <v>329</v>
      </c>
      <c r="K491" s="4">
        <v>60</v>
      </c>
      <c r="L491" s="4">
        <v>540</v>
      </c>
      <c r="M491" s="4">
        <v>270</v>
      </c>
      <c r="N491" s="4">
        <v>450</v>
      </c>
      <c r="O491" s="4">
        <v>270</v>
      </c>
      <c r="P491" s="4">
        <v>450</v>
      </c>
      <c r="Q491" s="13">
        <v>1.6932515337423313</v>
      </c>
      <c r="R491" s="16">
        <v>1.1779141104294479</v>
      </c>
      <c r="S491" s="16">
        <v>1.3276073619631903</v>
      </c>
      <c r="T491" s="16">
        <v>0.66257668711656437</v>
      </c>
      <c r="U491" s="16">
        <v>1.3251533742331287</v>
      </c>
      <c r="V491" s="16">
        <v>0.80736196319018405</v>
      </c>
      <c r="W491" s="16">
        <v>0.14723926380368099</v>
      </c>
      <c r="X491" s="16">
        <v>1.3251533742331287</v>
      </c>
      <c r="Y491" s="16">
        <v>0.66257668711656437</v>
      </c>
      <c r="Z491" s="16">
        <v>1.1042944785276074</v>
      </c>
      <c r="AA491" s="16">
        <v>0.66257668711656437</v>
      </c>
      <c r="AB491" s="17">
        <v>1.1042944785276074</v>
      </c>
      <c r="AC491" s="15">
        <v>92480.78</v>
      </c>
      <c r="AD491" s="14">
        <v>407.5</v>
      </c>
      <c r="AE491" s="14">
        <v>439.09090909090907</v>
      </c>
      <c r="AF491" s="5">
        <v>0</v>
      </c>
      <c r="AG491" s="6">
        <v>1020</v>
      </c>
      <c r="AH491" s="4">
        <v>2490</v>
      </c>
      <c r="AI491" s="23">
        <v>3510</v>
      </c>
      <c r="AJ491" s="4">
        <v>1530</v>
      </c>
      <c r="AK491" s="4">
        <v>0</v>
      </c>
      <c r="AL491" s="24">
        <v>1530</v>
      </c>
      <c r="AM491" s="7">
        <v>2.5030674846625769</v>
      </c>
      <c r="AN491" s="7">
        <v>6.110429447852761</v>
      </c>
      <c r="AO491" s="8">
        <v>3.7546012269938651</v>
      </c>
      <c r="AP491" s="9">
        <v>0</v>
      </c>
      <c r="AQ491" s="25">
        <v>12.368098159509202</v>
      </c>
      <c r="AR491" s="18">
        <v>2.3229813664596275</v>
      </c>
      <c r="AS491" s="7">
        <v>5.670807453416149</v>
      </c>
      <c r="AT491" s="8">
        <v>3.4844720496894412</v>
      </c>
      <c r="AU491" s="9">
        <v>0</v>
      </c>
      <c r="AV491" s="10">
        <v>11.478260869565219</v>
      </c>
      <c r="AW491" s="22">
        <f t="shared" si="7"/>
        <v>0</v>
      </c>
      <c r="AX491" s="5">
        <f>IF(OR(AND(Tabela1[[#This Row],[GRUPO | ITEM]]="PALHETAS",MID(Tabela1[[#This Row],[ITEM]],1,5)&lt;&gt;"YN-PC"),AND(Tabela1[[#This Row],[GRUPO | ITEM]]="PALHETAS",MID(Tabela1[[#This Row],[ITEM]],1,5)&lt;&gt;"YN-PF"))=TRUE,0,
IF(
ROUNDUP(
IF(
IF(D491="A",13-SUM(AM491:AP491),IF(D491="B",11-SUM(AM491:AP491),IF(D491="C",7-SUM(AM491:AP491))))
&lt;0,0,
IF(D491="A",13-SUM(AM491:AP491),IF(D491="B",11-SUM(AM491:AP491),IF(D491="C",7-SUM(AM491:AP491)))))
*AD491/C491,0)
*C491
=0,0,
ROUNDUP(
IF(
IF(D491="A",13-SUM(AM491:AP491),IF(D491="B",11-SUM(AM491:AP491),IF(D491="C",7-SUM(AM491:AP491))))
&lt;0,0,
IF(D491="A",13-SUM(AM491:AP491),IF(D491="B",11-SUM(AM491:AP491),IF(D491="C",7-SUM(AM491:AP491)))))
*AD491/C491,0)
*C491)
)</f>
        <v>0</v>
      </c>
      <c r="AY491" s="4">
        <f>IF(OR(AND(Tabela1[[#This Row],[GRUPO | ITEM]]="PALHETAS",MID(Tabela1[[#This Row],[ITEM]],1,5)&lt;&gt;"YN-PC"),AND(Tabela1[[#This Row],[GRUPO | ITEM]]="PALHETAS",MID(Tabela1[[#This Row],[ITEM]],1,5)&lt;&gt;"YN-PF"))=TRUE,0,
IF(
ROUNDUP(
IF(
IF(D491="A",13-SUM(AR491:AU491),IF(D491="B",11-SUM(AR491:AU491),IF(D491="C",7-SUM(AR491:AU491))))
&lt;0,0,
IF(D491="A",13-SUM(AR491:AU491),IF(D491="B",11-SUM(AR491:AU491),IF(D491="C",7-SUM(AR491:AU491)))))
*AE491/C491,0)
*C491
=0,0,
ROUNDUP(
IF(
IF(D491="A",13-SUM(AR491:AU491),IF(D491="B",11-SUM(AR491:AU491),IF(D491="C",7-SUM(AR491:AU491))))
&lt;0,0,
IF(D491="A",13-SUM(AR491:AU491),IF(D491="B",11-SUM(AR491:AU491),IF(D491="C",7-SUM(AR491:AU491)))))
*AE491/C491,0)
*C491)
)</f>
        <v>0</v>
      </c>
      <c r="AZ4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+IFERROR(BA491*C491,0),
IFERROR(AVERAGEIF(Tabela1[[#This Row],[COMPRA PADRÃO]:[COMPRA &gt;30%]],"&gt;"&amp;0,Tabela1[[#This Row],[COMPRA PADRÃO]:[COMPRA &gt;30%]]),
0))/Tabela1[[#This Row],[U/CX]],0)*Tabela1[[#This Row],[U/CX]]</f>
        <v>0</v>
      </c>
      <c r="BA491" s="19"/>
      <c r="BB491" s="19"/>
      <c r="BC491" s="5"/>
      <c r="BD491" s="41">
        <v>18.452830188679247</v>
      </c>
      <c r="BE491" s="42">
        <v>2767.9245283018872</v>
      </c>
      <c r="BF491" s="42">
        <v>3653.6603773584907</v>
      </c>
      <c r="BG491" s="42">
        <v>5040</v>
      </c>
      <c r="BH491" s="43">
        <v>1380</v>
      </c>
      <c r="BJ491" s="32"/>
      <c r="BK491" s="32"/>
    </row>
    <row r="492" spans="1:63" s="3" customFormat="1" x14ac:dyDescent="0.2">
      <c r="A492" s="4" t="s">
        <v>234</v>
      </c>
      <c r="B492" s="4" t="s">
        <v>445</v>
      </c>
      <c r="C492" s="4">
        <v>30</v>
      </c>
      <c r="D492" s="4" t="s">
        <v>17</v>
      </c>
      <c r="E492" s="5">
        <v>480</v>
      </c>
      <c r="F492" s="4">
        <v>390</v>
      </c>
      <c r="G492" s="4">
        <v>360</v>
      </c>
      <c r="H492" s="4">
        <v>240</v>
      </c>
      <c r="I492" s="4">
        <v>420</v>
      </c>
      <c r="J492" s="4">
        <v>300</v>
      </c>
      <c r="K492" s="4"/>
      <c r="L492" s="4">
        <v>240</v>
      </c>
      <c r="M492" s="4">
        <v>180</v>
      </c>
      <c r="N492" s="4">
        <v>270</v>
      </c>
      <c r="O492" s="4">
        <v>300</v>
      </c>
      <c r="P492" s="4">
        <v>450</v>
      </c>
      <c r="Q492" s="13">
        <v>1.4545454545454546</v>
      </c>
      <c r="R492" s="16">
        <v>1.1818181818181819</v>
      </c>
      <c r="S492" s="16">
        <v>1.0909090909090908</v>
      </c>
      <c r="T492" s="16">
        <v>0.72727272727272729</v>
      </c>
      <c r="U492" s="16">
        <v>1.2727272727272727</v>
      </c>
      <c r="V492" s="16">
        <v>0.90909090909090906</v>
      </c>
      <c r="W492" s="16">
        <v>0</v>
      </c>
      <c r="X492" s="16">
        <v>0.72727272727272729</v>
      </c>
      <c r="Y492" s="16">
        <v>0.54545454545454541</v>
      </c>
      <c r="Z492" s="16">
        <v>0.81818181818181823</v>
      </c>
      <c r="AA492" s="16">
        <v>0.90909090909090906</v>
      </c>
      <c r="AB492" s="17">
        <v>1.3636363636363635</v>
      </c>
      <c r="AC492" s="15">
        <v>68941.2</v>
      </c>
      <c r="AD492" s="14">
        <v>330</v>
      </c>
      <c r="AE492" s="14">
        <v>330</v>
      </c>
      <c r="AF492" s="5">
        <v>0</v>
      </c>
      <c r="AG492" s="6">
        <v>2160</v>
      </c>
      <c r="AH492" s="4">
        <v>2010</v>
      </c>
      <c r="AI492" s="23">
        <v>4170</v>
      </c>
      <c r="AJ492" s="4">
        <v>510</v>
      </c>
      <c r="AK492" s="4">
        <v>0</v>
      </c>
      <c r="AL492" s="24">
        <v>510</v>
      </c>
      <c r="AM492" s="7">
        <v>6.5454545454545459</v>
      </c>
      <c r="AN492" s="7">
        <v>6.0909090909090908</v>
      </c>
      <c r="AO492" s="8">
        <v>1.5454545454545454</v>
      </c>
      <c r="AP492" s="9">
        <v>0</v>
      </c>
      <c r="AQ492" s="25">
        <v>14.181818181818182</v>
      </c>
      <c r="AR492" s="18">
        <v>6.5454545454545459</v>
      </c>
      <c r="AS492" s="7">
        <v>6.0909090909090908</v>
      </c>
      <c r="AT492" s="8">
        <v>1.5454545454545454</v>
      </c>
      <c r="AU492" s="9">
        <v>0</v>
      </c>
      <c r="AV492" s="10">
        <v>14.181818181818182</v>
      </c>
      <c r="AW492" s="22">
        <f t="shared" si="7"/>
        <v>0</v>
      </c>
      <c r="AX492" s="5">
        <f>IF(OR(AND(Tabela1[[#This Row],[GRUPO | ITEM]]="PALHETAS",MID(Tabela1[[#This Row],[ITEM]],1,5)&lt;&gt;"YN-PC"),AND(Tabela1[[#This Row],[GRUPO | ITEM]]="PALHETAS",MID(Tabela1[[#This Row],[ITEM]],1,5)&lt;&gt;"YN-PF"))=TRUE,0,
IF(
ROUNDUP(
IF(
IF(D492="A",13-SUM(AM492:AP492),IF(D492="B",11-SUM(AM492:AP492),IF(D492="C",7-SUM(AM492:AP492))))
&lt;0,0,
IF(D492="A",13-SUM(AM492:AP492),IF(D492="B",11-SUM(AM492:AP492),IF(D492="C",7-SUM(AM492:AP492)))))
*AD492/C492,0)
*C492
=0,0,
ROUNDUP(
IF(
IF(D492="A",13-SUM(AM492:AP492),IF(D492="B",11-SUM(AM492:AP492),IF(D492="C",7-SUM(AM492:AP492))))
&lt;0,0,
IF(D492="A",13-SUM(AM492:AP492),IF(D492="B",11-SUM(AM492:AP492),IF(D492="C",7-SUM(AM492:AP492)))))
*AD492/C492,0)
*C492)
)</f>
        <v>0</v>
      </c>
      <c r="AY492" s="4">
        <f>IF(OR(AND(Tabela1[[#This Row],[GRUPO | ITEM]]="PALHETAS",MID(Tabela1[[#This Row],[ITEM]],1,5)&lt;&gt;"YN-PC"),AND(Tabela1[[#This Row],[GRUPO | ITEM]]="PALHETAS",MID(Tabela1[[#This Row],[ITEM]],1,5)&lt;&gt;"YN-PF"))=TRUE,0,
IF(
ROUNDUP(
IF(
IF(D492="A",13-SUM(AR492:AU492),IF(D492="B",11-SUM(AR492:AU492),IF(D492="C",7-SUM(AR492:AU492))))
&lt;0,0,
IF(D492="A",13-SUM(AR492:AU492),IF(D492="B",11-SUM(AR492:AU492),IF(D492="C",7-SUM(AR492:AU492)))))
*AE492/C492,0)
*C492
=0,0,
ROUNDUP(
IF(
IF(D492="A",13-SUM(AR492:AU492),IF(D492="B",11-SUM(AR492:AU492),IF(D492="C",7-SUM(AR492:AU492))))
&lt;0,0,
IF(D492="A",13-SUM(AR492:AU492),IF(D492="B",11-SUM(AR492:AU492),IF(D492="C",7-SUM(AR492:AU492)))))
*AE492/C492,0)
*C492)
)</f>
        <v>0</v>
      </c>
      <c r="AZ4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+IFERROR(BA492*C492,0),
IFERROR(AVERAGEIF(Tabela1[[#This Row],[COMPRA PADRÃO]:[COMPRA &gt;30%]],"&gt;"&amp;0,Tabela1[[#This Row],[COMPRA PADRÃO]:[COMPRA &gt;30%]]),
0))/Tabela1[[#This Row],[U/CX]],0)*Tabela1[[#This Row],[U/CX]]</f>
        <v>0</v>
      </c>
      <c r="BA492" s="19"/>
      <c r="BB492" s="19"/>
      <c r="BC492" s="5"/>
      <c r="BD492" s="41">
        <v>13.69811320754717</v>
      </c>
      <c r="BE492" s="42">
        <v>2054.7169811320755</v>
      </c>
      <c r="BF492" s="42">
        <v>2712.2264150943397</v>
      </c>
      <c r="BG492" s="42">
        <v>4680</v>
      </c>
      <c r="BH492" s="43">
        <v>90</v>
      </c>
      <c r="BJ492" s="32"/>
      <c r="BK492" s="32"/>
    </row>
    <row r="493" spans="1:63" s="3" customFormat="1" x14ac:dyDescent="0.2">
      <c r="A493" s="4" t="s">
        <v>234</v>
      </c>
      <c r="B493" s="4" t="s">
        <v>446</v>
      </c>
      <c r="C493" s="4">
        <v>200</v>
      </c>
      <c r="D493" s="4" t="s">
        <v>17</v>
      </c>
      <c r="E493" s="5">
        <v>789</v>
      </c>
      <c r="F493" s="4">
        <v>1050</v>
      </c>
      <c r="G493" s="4">
        <v>800</v>
      </c>
      <c r="H493" s="4">
        <v>580</v>
      </c>
      <c r="I493" s="4">
        <v>631</v>
      </c>
      <c r="J493" s="4">
        <v>600</v>
      </c>
      <c r="K493" s="4">
        <v>350</v>
      </c>
      <c r="L493" s="4">
        <v>830</v>
      </c>
      <c r="M493" s="4">
        <v>320</v>
      </c>
      <c r="N493" s="4">
        <v>600</v>
      </c>
      <c r="O493" s="4">
        <v>860</v>
      </c>
      <c r="P493" s="4">
        <v>760</v>
      </c>
      <c r="Q493" s="13">
        <v>1.1588739290085679</v>
      </c>
      <c r="R493" s="16">
        <v>1.5422276621787026</v>
      </c>
      <c r="S493" s="16">
        <v>1.175030599755202</v>
      </c>
      <c r="T493" s="16">
        <v>0.85189718482252141</v>
      </c>
      <c r="U493" s="16">
        <v>0.9268053855569155</v>
      </c>
      <c r="V493" s="16">
        <v>0.88127294981640147</v>
      </c>
      <c r="W493" s="16">
        <v>0.51407588739290078</v>
      </c>
      <c r="X493" s="16">
        <v>1.219094247246022</v>
      </c>
      <c r="Y493" s="16">
        <v>0.47001223990208074</v>
      </c>
      <c r="Z493" s="16">
        <v>0.88127294981640147</v>
      </c>
      <c r="AA493" s="16">
        <v>1.263157894736842</v>
      </c>
      <c r="AB493" s="17">
        <v>1.1162790697674418</v>
      </c>
      <c r="AC493" s="15">
        <v>82444.160000000003</v>
      </c>
      <c r="AD493" s="14">
        <v>680.83333333333337</v>
      </c>
      <c r="AE493" s="14">
        <v>680.83333333333337</v>
      </c>
      <c r="AF493" s="5">
        <v>1</v>
      </c>
      <c r="AG493" s="6">
        <v>5369</v>
      </c>
      <c r="AH493" s="4">
        <v>0</v>
      </c>
      <c r="AI493" s="23">
        <v>5369</v>
      </c>
      <c r="AJ493" s="4">
        <v>0</v>
      </c>
      <c r="AK493" s="4">
        <v>3000</v>
      </c>
      <c r="AL493" s="24">
        <v>3000</v>
      </c>
      <c r="AM493" s="7">
        <v>7.8859241126070989</v>
      </c>
      <c r="AN493" s="7">
        <v>0</v>
      </c>
      <c r="AO493" s="8">
        <v>0</v>
      </c>
      <c r="AP493" s="9">
        <v>4.406364749082007</v>
      </c>
      <c r="AQ493" s="25">
        <v>12.292288861689105</v>
      </c>
      <c r="AR493" s="18">
        <v>7.8859241126070989</v>
      </c>
      <c r="AS493" s="7">
        <v>0</v>
      </c>
      <c r="AT493" s="8">
        <v>0</v>
      </c>
      <c r="AU493" s="9">
        <v>4.406364749082007</v>
      </c>
      <c r="AV493" s="10">
        <v>12.292288861689105</v>
      </c>
      <c r="AW493" s="22">
        <f t="shared" si="7"/>
        <v>0</v>
      </c>
      <c r="AX493" s="5">
        <f>IF(OR(AND(Tabela1[[#This Row],[GRUPO | ITEM]]="PALHETAS",MID(Tabela1[[#This Row],[ITEM]],1,5)&lt;&gt;"YN-PC"),AND(Tabela1[[#This Row],[GRUPO | ITEM]]="PALHETAS",MID(Tabela1[[#This Row],[ITEM]],1,5)&lt;&gt;"YN-PF"))=TRUE,0,
IF(
ROUNDUP(
IF(
IF(D493="A",13-SUM(AM493:AP493),IF(D493="B",11-SUM(AM493:AP493),IF(D493="C",7-SUM(AM493:AP493))))
&lt;0,0,
IF(D493="A",13-SUM(AM493:AP493),IF(D493="B",11-SUM(AM493:AP493),IF(D493="C",7-SUM(AM493:AP493)))))
*AD493/C493,0)
*C493
=0,0,
ROUNDUP(
IF(
IF(D493="A",13-SUM(AM493:AP493),IF(D493="B",11-SUM(AM493:AP493),IF(D493="C",7-SUM(AM493:AP493))))
&lt;0,0,
IF(D493="A",13-SUM(AM493:AP493),IF(D493="B",11-SUM(AM493:AP493),IF(D493="C",7-SUM(AM493:AP493)))))
*AD493/C493,0)
*C493)
)</f>
        <v>0</v>
      </c>
      <c r="AY493" s="4">
        <f>IF(OR(AND(Tabela1[[#This Row],[GRUPO | ITEM]]="PALHETAS",MID(Tabela1[[#This Row],[ITEM]],1,5)&lt;&gt;"YN-PC"),AND(Tabela1[[#This Row],[GRUPO | ITEM]]="PALHETAS",MID(Tabela1[[#This Row],[ITEM]],1,5)&lt;&gt;"YN-PF"))=TRUE,0,
IF(
ROUNDUP(
IF(
IF(D493="A",13-SUM(AR493:AU493),IF(D493="B",11-SUM(AR493:AU493),IF(D493="C",7-SUM(AR493:AU493))))
&lt;0,0,
IF(D493="A",13-SUM(AR493:AU493),IF(D493="B",11-SUM(AR493:AU493),IF(D493="C",7-SUM(AR493:AU493)))))
*AE493/C493,0)
*C493
=0,0,
ROUNDUP(
IF(
IF(D493="A",13-SUM(AR493:AU493),IF(D493="B",11-SUM(AR493:AU493),IF(D493="C",7-SUM(AR493:AU493))))
&lt;0,0,
IF(D493="A",13-SUM(AR493:AU493),IF(D493="B",11-SUM(AR493:AU493),IF(D493="C",7-SUM(AR493:AU493)))))
*AE493/C493,0)
*C493)
)</f>
        <v>0</v>
      </c>
      <c r="AZ4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+IFERROR(BA493*C493,0),
IFERROR(AVERAGEIF(Tabela1[[#This Row],[COMPRA PADRÃO]:[COMPRA &gt;30%]],"&gt;"&amp;0,Tabela1[[#This Row],[COMPRA PADRÃO]:[COMPRA &gt;30%]]),
0))/Tabela1[[#This Row],[U/CX]],0)*Tabela1[[#This Row],[U/CX]]</f>
        <v>0</v>
      </c>
      <c r="BA493" s="19"/>
      <c r="BB493" s="19"/>
      <c r="BC493" s="5"/>
      <c r="BD493" s="41">
        <v>30.830188679245282</v>
      </c>
      <c r="BE493" s="42">
        <v>4624.5283018867922</v>
      </c>
      <c r="BF493" s="42">
        <v>6104.3773584905657</v>
      </c>
      <c r="BG493" s="42">
        <v>8369</v>
      </c>
      <c r="BH493" s="43">
        <v>2400</v>
      </c>
      <c r="BJ493" s="32"/>
      <c r="BK493" s="32"/>
    </row>
    <row r="494" spans="1:63" s="3" customFormat="1" x14ac:dyDescent="0.2">
      <c r="A494" s="4" t="s">
        <v>234</v>
      </c>
      <c r="B494" s="4" t="s">
        <v>235</v>
      </c>
      <c r="C494" s="4">
        <v>200</v>
      </c>
      <c r="D494" s="4" t="s">
        <v>17</v>
      </c>
      <c r="E494" s="5">
        <v>739</v>
      </c>
      <c r="F494" s="4">
        <v>1000</v>
      </c>
      <c r="G494" s="4">
        <v>620</v>
      </c>
      <c r="H494" s="4">
        <v>540</v>
      </c>
      <c r="I494" s="4">
        <v>460</v>
      </c>
      <c r="J494" s="4">
        <v>620</v>
      </c>
      <c r="K494" s="4">
        <v>500</v>
      </c>
      <c r="L494" s="4">
        <v>980</v>
      </c>
      <c r="M494" s="4">
        <v>530</v>
      </c>
      <c r="N494" s="4">
        <v>350</v>
      </c>
      <c r="O494" s="4">
        <v>650</v>
      </c>
      <c r="P494" s="4">
        <v>910</v>
      </c>
      <c r="Q494" s="13">
        <v>1.1226737561716673</v>
      </c>
      <c r="R494" s="16">
        <v>1.519179642992784</v>
      </c>
      <c r="S494" s="16">
        <v>0.94189137865552597</v>
      </c>
      <c r="T494" s="16">
        <v>0.82035700721610327</v>
      </c>
      <c r="U494" s="16">
        <v>0.69882263577668058</v>
      </c>
      <c r="V494" s="16">
        <v>0.94189137865552597</v>
      </c>
      <c r="W494" s="16">
        <v>0.75958982149639198</v>
      </c>
      <c r="X494" s="16">
        <v>1.4887960501329283</v>
      </c>
      <c r="Y494" s="16">
        <v>0.80516521078617542</v>
      </c>
      <c r="Z494" s="16">
        <v>0.53171287504747433</v>
      </c>
      <c r="AA494" s="16">
        <v>0.98746676794530952</v>
      </c>
      <c r="AB494" s="17">
        <v>1.3824534751234334</v>
      </c>
      <c r="AC494" s="15">
        <v>80246.600000000006</v>
      </c>
      <c r="AD494" s="14">
        <v>658.25</v>
      </c>
      <c r="AE494" s="14">
        <v>658.25</v>
      </c>
      <c r="AF494" s="5">
        <v>1</v>
      </c>
      <c r="AG494" s="6">
        <v>2946</v>
      </c>
      <c r="AH494" s="4">
        <v>0</v>
      </c>
      <c r="AI494" s="23">
        <v>2946</v>
      </c>
      <c r="AJ494" s="4">
        <v>3000</v>
      </c>
      <c r="AK494" s="4">
        <v>3000</v>
      </c>
      <c r="AL494" s="24">
        <v>6000</v>
      </c>
      <c r="AM494" s="7">
        <v>4.4755032282567413</v>
      </c>
      <c r="AN494" s="7">
        <v>0</v>
      </c>
      <c r="AO494" s="8">
        <v>4.5575389289783521</v>
      </c>
      <c r="AP494" s="9">
        <v>4.5575389289783521</v>
      </c>
      <c r="AQ494" s="25">
        <v>13.590581086213447</v>
      </c>
      <c r="AR494" s="18">
        <v>4.4755032282567413</v>
      </c>
      <c r="AS494" s="7">
        <v>0</v>
      </c>
      <c r="AT494" s="8">
        <v>4.5575389289783521</v>
      </c>
      <c r="AU494" s="9">
        <v>4.5575389289783521</v>
      </c>
      <c r="AV494" s="10">
        <v>13.590581086213447</v>
      </c>
      <c r="AW494" s="22">
        <f t="shared" si="7"/>
        <v>0</v>
      </c>
      <c r="AX494" s="5">
        <f>IF(OR(AND(Tabela1[[#This Row],[GRUPO | ITEM]]="PALHETAS",MID(Tabela1[[#This Row],[ITEM]],1,5)&lt;&gt;"YN-PC"),AND(Tabela1[[#This Row],[GRUPO | ITEM]]="PALHETAS",MID(Tabela1[[#This Row],[ITEM]],1,5)&lt;&gt;"YN-PF"))=TRUE,0,
IF(
ROUNDUP(
IF(
IF(D494="A",13-SUM(AM494:AP494),IF(D494="B",11-SUM(AM494:AP494),IF(D494="C",7-SUM(AM494:AP494))))
&lt;0,0,
IF(D494="A",13-SUM(AM494:AP494),IF(D494="B",11-SUM(AM494:AP494),IF(D494="C",7-SUM(AM494:AP494)))))
*AD494/C494,0)
*C494
=0,0,
ROUNDUP(
IF(
IF(D494="A",13-SUM(AM494:AP494),IF(D494="B",11-SUM(AM494:AP494),IF(D494="C",7-SUM(AM494:AP494))))
&lt;0,0,
IF(D494="A",13-SUM(AM494:AP494),IF(D494="B",11-SUM(AM494:AP494),IF(D494="C",7-SUM(AM494:AP494)))))
*AD494/C494,0)
*C494)
)</f>
        <v>0</v>
      </c>
      <c r="AY494" s="4">
        <f>IF(OR(AND(Tabela1[[#This Row],[GRUPO | ITEM]]="PALHETAS",MID(Tabela1[[#This Row],[ITEM]],1,5)&lt;&gt;"YN-PC"),AND(Tabela1[[#This Row],[GRUPO | ITEM]]="PALHETAS",MID(Tabela1[[#This Row],[ITEM]],1,5)&lt;&gt;"YN-PF"))=TRUE,0,
IF(
ROUNDUP(
IF(
IF(D494="A",13-SUM(AR494:AU494),IF(D494="B",11-SUM(AR494:AU494),IF(D494="C",7-SUM(AR494:AU494))))
&lt;0,0,
IF(D494="A",13-SUM(AR494:AU494),IF(D494="B",11-SUM(AR494:AU494),IF(D494="C",7-SUM(AR494:AU494)))))
*AE494/C494,0)
*C494
=0,0,
ROUNDUP(
IF(
IF(D494="A",13-SUM(AR494:AU494),IF(D494="B",11-SUM(AR494:AU494),IF(D494="C",7-SUM(AR494:AU494))))
&lt;0,0,
IF(D494="A",13-SUM(AR494:AU494),IF(D494="B",11-SUM(AR494:AU494),IF(D494="C",7-SUM(AR494:AU494)))))
*AE494/C494,0)
*C494)
)</f>
        <v>0</v>
      </c>
      <c r="AZ4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+IFERROR(BA494*C494,0),
IFERROR(AVERAGEIF(Tabela1[[#This Row],[COMPRA PADRÃO]:[COMPRA &gt;30%]],"&gt;"&amp;0,Tabela1[[#This Row],[COMPRA PADRÃO]:[COMPRA &gt;30%]]),
0))/Tabela1[[#This Row],[U/CX]],0)*Tabela1[[#This Row],[U/CX]]</f>
        <v>0</v>
      </c>
      <c r="BA494" s="19"/>
      <c r="BB494" s="19"/>
      <c r="BC494" s="5"/>
      <c r="BD494" s="41">
        <v>29.807547169811322</v>
      </c>
      <c r="BE494" s="42">
        <v>4471.132075471698</v>
      </c>
      <c r="BF494" s="42">
        <v>5901.8943396226414</v>
      </c>
      <c r="BG494" s="42">
        <v>8946</v>
      </c>
      <c r="BH494" s="43">
        <v>1400</v>
      </c>
      <c r="BJ494" s="32"/>
      <c r="BK494" s="32"/>
    </row>
    <row r="495" spans="1:63" s="3" customFormat="1" x14ac:dyDescent="0.2">
      <c r="A495" s="4" t="s">
        <v>286</v>
      </c>
      <c r="B495" s="4" t="s">
        <v>447</v>
      </c>
      <c r="C495" s="4">
        <v>50</v>
      </c>
      <c r="D495" s="4" t="s">
        <v>17</v>
      </c>
      <c r="E495" s="5"/>
      <c r="F495" s="4"/>
      <c r="G495" s="4"/>
      <c r="H495" s="4">
        <v>360</v>
      </c>
      <c r="I495" s="4">
        <v>80</v>
      </c>
      <c r="J495" s="4">
        <v>370</v>
      </c>
      <c r="K495" s="4">
        <v>20</v>
      </c>
      <c r="L495" s="4">
        <v>20</v>
      </c>
      <c r="M495" s="4">
        <v>220</v>
      </c>
      <c r="N495" s="4">
        <v>190</v>
      </c>
      <c r="O495" s="4">
        <v>50</v>
      </c>
      <c r="P495" s="4">
        <v>60</v>
      </c>
      <c r="Q495" s="13">
        <v>0</v>
      </c>
      <c r="R495" s="16">
        <v>0</v>
      </c>
      <c r="S495" s="16">
        <v>0</v>
      </c>
      <c r="T495" s="16">
        <v>2.3649635036496348</v>
      </c>
      <c r="U495" s="16">
        <v>0.52554744525547448</v>
      </c>
      <c r="V495" s="16">
        <v>2.4306569343065694</v>
      </c>
      <c r="W495" s="16">
        <v>0.13138686131386862</v>
      </c>
      <c r="X495" s="16">
        <v>0.13138686131386862</v>
      </c>
      <c r="Y495" s="16">
        <v>1.4452554744525548</v>
      </c>
      <c r="Z495" s="16">
        <v>1.2481751824817517</v>
      </c>
      <c r="AA495" s="16">
        <v>0.32846715328467152</v>
      </c>
      <c r="AB495" s="17">
        <v>0.3941605839416058</v>
      </c>
      <c r="AC495" s="15">
        <v>41214.800000000003</v>
      </c>
      <c r="AD495" s="14">
        <v>152.22222222222223</v>
      </c>
      <c r="AE495" s="14">
        <v>190</v>
      </c>
      <c r="AF495" s="5">
        <v>2</v>
      </c>
      <c r="AG495" s="6">
        <v>1130</v>
      </c>
      <c r="AH495" s="4">
        <v>850</v>
      </c>
      <c r="AI495" s="23">
        <v>1980</v>
      </c>
      <c r="AJ495" s="4">
        <v>1700</v>
      </c>
      <c r="AK495" s="4">
        <v>0</v>
      </c>
      <c r="AL495" s="24">
        <v>1700</v>
      </c>
      <c r="AM495" s="7">
        <v>7.4233576642335759</v>
      </c>
      <c r="AN495" s="7">
        <v>5.5839416058394162</v>
      </c>
      <c r="AO495" s="8">
        <v>11.167883211678832</v>
      </c>
      <c r="AP495" s="9">
        <v>0</v>
      </c>
      <c r="AQ495" s="25">
        <v>24.175182481751825</v>
      </c>
      <c r="AR495" s="18">
        <v>5.9473684210526319</v>
      </c>
      <c r="AS495" s="7">
        <v>4.4736842105263159</v>
      </c>
      <c r="AT495" s="8">
        <v>8.9473684210526319</v>
      </c>
      <c r="AU495" s="9">
        <v>0</v>
      </c>
      <c r="AV495" s="10">
        <v>19.368421052631582</v>
      </c>
      <c r="AW495" s="22">
        <f t="shared" si="7"/>
        <v>0</v>
      </c>
      <c r="AX495" s="5">
        <f>IF(OR(AND(Tabela1[[#This Row],[GRUPO | ITEM]]="PALHETAS",MID(Tabela1[[#This Row],[ITEM]],1,5)&lt;&gt;"YN-PC"),AND(Tabela1[[#This Row],[GRUPO | ITEM]]="PALHETAS",MID(Tabela1[[#This Row],[ITEM]],1,5)&lt;&gt;"YN-PF"))=TRUE,0,
IF(
ROUNDUP(
IF(
IF(D495="A",13-SUM(AM495:AP495),IF(D495="B",11-SUM(AM495:AP495),IF(D495="C",7-SUM(AM495:AP495))))
&lt;0,0,
IF(D495="A",13-SUM(AM495:AP495),IF(D495="B",11-SUM(AM495:AP495),IF(D495="C",7-SUM(AM495:AP495)))))
*AD495/C495,0)
*C495
=0,0,
ROUNDUP(
IF(
IF(D495="A",13-SUM(AM495:AP495),IF(D495="B",11-SUM(AM495:AP495),IF(D495="C",7-SUM(AM495:AP495))))
&lt;0,0,
IF(D495="A",13-SUM(AM495:AP495),IF(D495="B",11-SUM(AM495:AP495),IF(D495="C",7-SUM(AM495:AP495)))))
*AD495/C495,0)
*C495)
)</f>
        <v>0</v>
      </c>
      <c r="AY495" s="4">
        <f>IF(OR(AND(Tabela1[[#This Row],[GRUPO | ITEM]]="PALHETAS",MID(Tabela1[[#This Row],[ITEM]],1,5)&lt;&gt;"YN-PC"),AND(Tabela1[[#This Row],[GRUPO | ITEM]]="PALHETAS",MID(Tabela1[[#This Row],[ITEM]],1,5)&lt;&gt;"YN-PF"))=TRUE,0,
IF(
ROUNDUP(
IF(
IF(D495="A",13-SUM(AR495:AU495),IF(D495="B",11-SUM(AR495:AU495),IF(D495="C",7-SUM(AR495:AU495))))
&lt;0,0,
IF(D495="A",13-SUM(AR495:AU495),IF(D495="B",11-SUM(AR495:AU495),IF(D495="C",7-SUM(AR495:AU495)))))
*AE495/C495,0)
*C495
=0,0,
ROUNDUP(
IF(
IF(D495="A",13-SUM(AR495:AU495),IF(D495="B",11-SUM(AR495:AU495),IF(D495="C",7-SUM(AR495:AU495))))
&lt;0,0,
IF(D495="A",13-SUM(AR495:AU495),IF(D495="B",11-SUM(AR495:AU495),IF(D495="C",7-SUM(AR495:AU495)))))
*AE495/C495,0)
*C495)
)</f>
        <v>0</v>
      </c>
      <c r="AZ4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+IFERROR(BA495*C495,0),
IFERROR(AVERAGEIF(Tabela1[[#This Row],[COMPRA PADRÃO]:[COMPRA &gt;30%]],"&gt;"&amp;0,Tabela1[[#This Row],[COMPRA PADRÃO]:[COMPRA &gt;30%]]),
0))/Tabela1[[#This Row],[U/CX]],0)*Tabela1[[#This Row],[U/CX]]</f>
        <v>0</v>
      </c>
      <c r="BA495" s="19"/>
      <c r="BB495" s="19"/>
      <c r="BC495" s="5"/>
      <c r="BD495" s="41">
        <v>5.1698113207547172</v>
      </c>
      <c r="BE495" s="42">
        <v>775.47169811320759</v>
      </c>
      <c r="BF495" s="42">
        <v>1023.6226415094339</v>
      </c>
      <c r="BG495" s="42">
        <v>3680</v>
      </c>
      <c r="BH495" s="43">
        <v>0</v>
      </c>
      <c r="BJ495" s="32"/>
      <c r="BK495" s="32"/>
    </row>
    <row r="496" spans="1:63" s="3" customFormat="1" x14ac:dyDescent="0.2">
      <c r="A496" s="4" t="s">
        <v>286</v>
      </c>
      <c r="B496" s="4" t="s">
        <v>448</v>
      </c>
      <c r="C496" s="4">
        <v>50</v>
      </c>
      <c r="D496" s="4" t="s">
        <v>17</v>
      </c>
      <c r="E496" s="5">
        <v>128</v>
      </c>
      <c r="F496" s="4">
        <v>95</v>
      </c>
      <c r="G496" s="4">
        <v>80</v>
      </c>
      <c r="H496" s="4">
        <v>216</v>
      </c>
      <c r="I496" s="4">
        <v>80</v>
      </c>
      <c r="J496" s="4">
        <v>270</v>
      </c>
      <c r="K496" s="4">
        <v>130</v>
      </c>
      <c r="L496" s="4">
        <v>130</v>
      </c>
      <c r="M496" s="4">
        <v>60</v>
      </c>
      <c r="N496" s="4">
        <v>200</v>
      </c>
      <c r="O496" s="4">
        <v>70</v>
      </c>
      <c r="P496" s="4">
        <v>100</v>
      </c>
      <c r="Q496" s="13">
        <v>0.98524695317511235</v>
      </c>
      <c r="R496" s="16">
        <v>0.73123797305965366</v>
      </c>
      <c r="S496" s="16">
        <v>0.61577934573444515</v>
      </c>
      <c r="T496" s="16">
        <v>1.662604233483002</v>
      </c>
      <c r="U496" s="16">
        <v>0.61577934573444515</v>
      </c>
      <c r="V496" s="16">
        <v>2.0782552918537527</v>
      </c>
      <c r="W496" s="16">
        <v>1.0006414368184735</v>
      </c>
      <c r="X496" s="16">
        <v>1.0006414368184735</v>
      </c>
      <c r="Y496" s="16">
        <v>0.46183450930083392</v>
      </c>
      <c r="Z496" s="16">
        <v>1.539448364336113</v>
      </c>
      <c r="AA496" s="16">
        <v>0.53880692751763959</v>
      </c>
      <c r="AB496" s="17">
        <v>0.76972418216805649</v>
      </c>
      <c r="AC496" s="15">
        <v>72160.899999999994</v>
      </c>
      <c r="AD496" s="14">
        <v>129.91666666666666</v>
      </c>
      <c r="AE496" s="14">
        <v>129.91666666666666</v>
      </c>
      <c r="AF496" s="5">
        <v>5</v>
      </c>
      <c r="AG496" s="6">
        <v>865</v>
      </c>
      <c r="AH496" s="4">
        <v>0</v>
      </c>
      <c r="AI496" s="23">
        <v>865</v>
      </c>
      <c r="AJ496" s="4">
        <v>350</v>
      </c>
      <c r="AK496" s="4">
        <v>2750</v>
      </c>
      <c r="AL496" s="24">
        <v>3100</v>
      </c>
      <c r="AM496" s="7">
        <v>6.6581141757536884</v>
      </c>
      <c r="AN496" s="7">
        <v>0</v>
      </c>
      <c r="AO496" s="8">
        <v>2.6940346375881976</v>
      </c>
      <c r="AP496" s="9">
        <v>21.167415009621553</v>
      </c>
      <c r="AQ496" s="25">
        <v>30.519563822963441</v>
      </c>
      <c r="AR496" s="18">
        <v>6.6581141757536884</v>
      </c>
      <c r="AS496" s="7">
        <v>0</v>
      </c>
      <c r="AT496" s="8">
        <v>2.6940346375881976</v>
      </c>
      <c r="AU496" s="9">
        <v>21.167415009621553</v>
      </c>
      <c r="AV496" s="10">
        <v>30.519563822963441</v>
      </c>
      <c r="AW496" s="22">
        <f t="shared" si="7"/>
        <v>0</v>
      </c>
      <c r="AX496" s="5">
        <f>IF(OR(AND(Tabela1[[#This Row],[GRUPO | ITEM]]="PALHETAS",MID(Tabela1[[#This Row],[ITEM]],1,5)&lt;&gt;"YN-PC"),AND(Tabela1[[#This Row],[GRUPO | ITEM]]="PALHETAS",MID(Tabela1[[#This Row],[ITEM]],1,5)&lt;&gt;"YN-PF"))=TRUE,0,
IF(
ROUNDUP(
IF(
IF(D496="A",13-SUM(AM496:AP496),IF(D496="B",11-SUM(AM496:AP496),IF(D496="C",7-SUM(AM496:AP496))))
&lt;0,0,
IF(D496="A",13-SUM(AM496:AP496),IF(D496="B",11-SUM(AM496:AP496),IF(D496="C",7-SUM(AM496:AP496)))))
*AD496/C496,0)
*C496
=0,0,
ROUNDUP(
IF(
IF(D496="A",13-SUM(AM496:AP496),IF(D496="B",11-SUM(AM496:AP496),IF(D496="C",7-SUM(AM496:AP496))))
&lt;0,0,
IF(D496="A",13-SUM(AM496:AP496),IF(D496="B",11-SUM(AM496:AP496),IF(D496="C",7-SUM(AM496:AP496)))))
*AD496/C496,0)
*C496)
)</f>
        <v>0</v>
      </c>
      <c r="AY496" s="4">
        <f>IF(OR(AND(Tabela1[[#This Row],[GRUPO | ITEM]]="PALHETAS",MID(Tabela1[[#This Row],[ITEM]],1,5)&lt;&gt;"YN-PC"),AND(Tabela1[[#This Row],[GRUPO | ITEM]]="PALHETAS",MID(Tabela1[[#This Row],[ITEM]],1,5)&lt;&gt;"YN-PF"))=TRUE,0,
IF(
ROUNDUP(
IF(
IF(D496="A",13-SUM(AR496:AU496),IF(D496="B",11-SUM(AR496:AU496),IF(D496="C",7-SUM(AR496:AU496))))
&lt;0,0,
IF(D496="A",13-SUM(AR496:AU496),IF(D496="B",11-SUM(AR496:AU496),IF(D496="C",7-SUM(AR496:AU496)))))
*AE496/C496,0)
*C496
=0,0,
ROUNDUP(
IF(
IF(D496="A",13-SUM(AR496:AU496),IF(D496="B",11-SUM(AR496:AU496),IF(D496="C",7-SUM(AR496:AU496))))
&lt;0,0,
IF(D496="A",13-SUM(AR496:AU496),IF(D496="B",11-SUM(AR496:AU496),IF(D496="C",7-SUM(AR496:AU496)))))
*AE496/C496,0)
*C496)
)</f>
        <v>0</v>
      </c>
      <c r="AZ4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+IFERROR(BA496*C496,0),
IFERROR(AVERAGEIF(Tabela1[[#This Row],[COMPRA PADRÃO]:[COMPRA &gt;30%]],"&gt;"&amp;0,Tabela1[[#This Row],[COMPRA PADRÃO]:[COMPRA &gt;30%]]),
0))/Tabela1[[#This Row],[U/CX]],0)*Tabela1[[#This Row],[U/CX]]</f>
        <v>0</v>
      </c>
      <c r="BA496" s="33"/>
      <c r="BB496" s="33"/>
      <c r="BC496" s="44"/>
      <c r="BD496" s="41">
        <v>5.8830188679245285</v>
      </c>
      <c r="BE496" s="42">
        <v>882.45283018867929</v>
      </c>
      <c r="BF496" s="42">
        <v>1164.8377358490566</v>
      </c>
      <c r="BG496" s="42">
        <v>3965</v>
      </c>
      <c r="BH496" s="43">
        <v>0</v>
      </c>
      <c r="BJ496" s="32"/>
      <c r="BK496" s="32"/>
    </row>
    <row r="497" spans="1:63" s="3" customFormat="1" x14ac:dyDescent="0.2">
      <c r="A497" s="4" t="s">
        <v>286</v>
      </c>
      <c r="B497" s="4" t="s">
        <v>449</v>
      </c>
      <c r="C497" s="4">
        <v>20</v>
      </c>
      <c r="D497" s="4" t="s">
        <v>17</v>
      </c>
      <c r="E497" s="5"/>
      <c r="F497" s="4"/>
      <c r="G497" s="4"/>
      <c r="H497" s="4">
        <v>60</v>
      </c>
      <c r="I497" s="4"/>
      <c r="J497" s="4">
        <v>210</v>
      </c>
      <c r="K497" s="4">
        <v>280</v>
      </c>
      <c r="L497" s="4">
        <v>92</v>
      </c>
      <c r="M497" s="4">
        <v>78</v>
      </c>
      <c r="N497" s="4">
        <v>80</v>
      </c>
      <c r="O497" s="4">
        <v>160</v>
      </c>
      <c r="P497" s="4">
        <v>160</v>
      </c>
      <c r="Q497" s="13">
        <v>0</v>
      </c>
      <c r="R497" s="16">
        <v>0</v>
      </c>
      <c r="S497" s="16">
        <v>0</v>
      </c>
      <c r="T497" s="16">
        <v>0.42857142857142855</v>
      </c>
      <c r="U497" s="16">
        <v>0</v>
      </c>
      <c r="V497" s="16">
        <v>1.5</v>
      </c>
      <c r="W497" s="16">
        <v>2</v>
      </c>
      <c r="X497" s="16">
        <v>0.65714285714285714</v>
      </c>
      <c r="Y497" s="16">
        <v>0.55714285714285716</v>
      </c>
      <c r="Z497" s="16">
        <v>0.5714285714285714</v>
      </c>
      <c r="AA497" s="16">
        <v>1.1428571428571428</v>
      </c>
      <c r="AB497" s="17">
        <v>1.1428571428571428</v>
      </c>
      <c r="AC497" s="15">
        <v>121081.82</v>
      </c>
      <c r="AD497" s="14">
        <v>140</v>
      </c>
      <c r="AE497" s="14">
        <v>140</v>
      </c>
      <c r="AF497" s="5">
        <v>8</v>
      </c>
      <c r="AG497" s="6">
        <v>1139</v>
      </c>
      <c r="AH497" s="4">
        <v>1080</v>
      </c>
      <c r="AI497" s="23">
        <v>2219</v>
      </c>
      <c r="AJ497" s="4">
        <v>0</v>
      </c>
      <c r="AK497" s="4">
        <v>0</v>
      </c>
      <c r="AL497" s="24">
        <v>0</v>
      </c>
      <c r="AM497" s="7">
        <v>8.1357142857142861</v>
      </c>
      <c r="AN497" s="7">
        <v>7.7142857142857144</v>
      </c>
      <c r="AO497" s="8">
        <v>0</v>
      </c>
      <c r="AP497" s="9">
        <v>0</v>
      </c>
      <c r="AQ497" s="25">
        <v>15.850000000000001</v>
      </c>
      <c r="AR497" s="18">
        <v>8.1357142857142861</v>
      </c>
      <c r="AS497" s="7">
        <v>7.7142857142857144</v>
      </c>
      <c r="AT497" s="8">
        <v>0</v>
      </c>
      <c r="AU497" s="9">
        <v>0</v>
      </c>
      <c r="AV497" s="10">
        <v>15.850000000000001</v>
      </c>
      <c r="AW497" s="22">
        <f t="shared" si="7"/>
        <v>0</v>
      </c>
      <c r="AX497" s="5">
        <f>IF(OR(AND(Tabela1[[#This Row],[GRUPO | ITEM]]="PALHETAS",MID(Tabela1[[#This Row],[ITEM]],1,5)&lt;&gt;"YN-PC"),AND(Tabela1[[#This Row],[GRUPO | ITEM]]="PALHETAS",MID(Tabela1[[#This Row],[ITEM]],1,5)&lt;&gt;"YN-PF"))=TRUE,0,
IF(
ROUNDUP(
IF(
IF(D497="A",13-SUM(AM497:AP497),IF(D497="B",11-SUM(AM497:AP497),IF(D497="C",7-SUM(AM497:AP497))))
&lt;0,0,
IF(D497="A",13-SUM(AM497:AP497),IF(D497="B",11-SUM(AM497:AP497),IF(D497="C",7-SUM(AM497:AP497)))))
*AD497/C497,0)
*C497
=0,0,
ROUNDUP(
IF(
IF(D497="A",13-SUM(AM497:AP497),IF(D497="B",11-SUM(AM497:AP497),IF(D497="C",7-SUM(AM497:AP497))))
&lt;0,0,
IF(D497="A",13-SUM(AM497:AP497),IF(D497="B",11-SUM(AM497:AP497),IF(D497="C",7-SUM(AM497:AP497)))))
*AD497/C497,0)
*C497)
)</f>
        <v>0</v>
      </c>
      <c r="AY497" s="4">
        <f>IF(OR(AND(Tabela1[[#This Row],[GRUPO | ITEM]]="PALHETAS",MID(Tabela1[[#This Row],[ITEM]],1,5)&lt;&gt;"YN-PC"),AND(Tabela1[[#This Row],[GRUPO | ITEM]]="PALHETAS",MID(Tabela1[[#This Row],[ITEM]],1,5)&lt;&gt;"YN-PF"))=TRUE,0,
IF(
ROUNDUP(
IF(
IF(D497="A",13-SUM(AR497:AU497),IF(D497="B",11-SUM(AR497:AU497),IF(D497="C",7-SUM(AR497:AU497))))
&lt;0,0,
IF(D497="A",13-SUM(AR497:AU497),IF(D497="B",11-SUM(AR497:AU497),IF(D497="C",7-SUM(AR497:AU497)))))
*AE497/C497,0)
*C497
=0,0,
ROUNDUP(
IF(
IF(D497="A",13-SUM(AR497:AU497),IF(D497="B",11-SUM(AR497:AU497),IF(D497="C",7-SUM(AR497:AU497))))
&lt;0,0,
IF(D497="A",13-SUM(AR497:AU497),IF(D497="B",11-SUM(AR497:AU497),IF(D497="C",7-SUM(AR497:AU497)))))
*AE497/C497,0)
*C497)
)</f>
        <v>0</v>
      </c>
      <c r="AZ4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+IFERROR(BA497*C497,0),
IFERROR(AVERAGEIF(Tabela1[[#This Row],[COMPRA PADRÃO]:[COMPRA &gt;30%]],"&gt;"&amp;0,Tabela1[[#This Row],[COMPRA PADRÃO]:[COMPRA &gt;30%]]),
0))/Tabela1[[#This Row],[U/CX]],0)*Tabela1[[#This Row],[U/CX]]</f>
        <v>0</v>
      </c>
      <c r="BA497" s="33"/>
      <c r="BB497" s="33"/>
      <c r="BC497" s="44"/>
      <c r="BD497" s="41">
        <v>4.2264150943396226</v>
      </c>
      <c r="BE497" s="42">
        <v>633.96226415094338</v>
      </c>
      <c r="BF497" s="42">
        <v>836.83018867924523</v>
      </c>
      <c r="BG497" s="42">
        <v>2219</v>
      </c>
      <c r="BH497" s="43">
        <v>0</v>
      </c>
      <c r="BJ497" s="32"/>
      <c r="BK497" s="32"/>
    </row>
    <row r="498" spans="1:63" s="3" customFormat="1" x14ac:dyDescent="0.2">
      <c r="A498" s="4" t="s">
        <v>286</v>
      </c>
      <c r="B498" s="4" t="s">
        <v>450</v>
      </c>
      <c r="C498" s="4">
        <v>20</v>
      </c>
      <c r="D498" s="4" t="s">
        <v>17</v>
      </c>
      <c r="E498" s="5">
        <v>38</v>
      </c>
      <c r="F498" s="4">
        <v>1</v>
      </c>
      <c r="G498" s="4"/>
      <c r="H498" s="4">
        <v>306</v>
      </c>
      <c r="I498" s="4">
        <v>49</v>
      </c>
      <c r="J498" s="4">
        <v>140</v>
      </c>
      <c r="K498" s="4">
        <v>100</v>
      </c>
      <c r="L498" s="4">
        <v>125</v>
      </c>
      <c r="M498" s="4">
        <v>170</v>
      </c>
      <c r="N498" s="4">
        <v>10</v>
      </c>
      <c r="O498" s="4">
        <v>160</v>
      </c>
      <c r="P498" s="4">
        <v>150</v>
      </c>
      <c r="Q498" s="13">
        <v>0.33466773418734985</v>
      </c>
      <c r="R498" s="16">
        <v>8.8070456365092076E-3</v>
      </c>
      <c r="S498" s="16">
        <v>0</v>
      </c>
      <c r="T498" s="16">
        <v>2.6949559647718173</v>
      </c>
      <c r="U498" s="16">
        <v>0.43154523618895113</v>
      </c>
      <c r="V498" s="16">
        <v>1.2329863891112891</v>
      </c>
      <c r="W498" s="16">
        <v>0.88070456365092076</v>
      </c>
      <c r="X498" s="16">
        <v>1.1008807045636508</v>
      </c>
      <c r="Y498" s="16">
        <v>1.4971977582065652</v>
      </c>
      <c r="Z498" s="16">
        <v>8.8070456365092073E-2</v>
      </c>
      <c r="AA498" s="16">
        <v>1.4091273018414732</v>
      </c>
      <c r="AB498" s="17">
        <v>1.3210568454763811</v>
      </c>
      <c r="AC498" s="15">
        <v>66141.279999999999</v>
      </c>
      <c r="AD498" s="14">
        <v>113.54545454545455</v>
      </c>
      <c r="AE498" s="14">
        <v>137.55555555555554</v>
      </c>
      <c r="AF498" s="5">
        <v>44</v>
      </c>
      <c r="AG498" s="6">
        <v>350</v>
      </c>
      <c r="AH498" s="4">
        <v>260</v>
      </c>
      <c r="AI498" s="23">
        <v>610</v>
      </c>
      <c r="AJ498" s="4">
        <v>960</v>
      </c>
      <c r="AK498" s="4">
        <v>0</v>
      </c>
      <c r="AL498" s="24">
        <v>960</v>
      </c>
      <c r="AM498" s="7">
        <v>3.0824659727782224</v>
      </c>
      <c r="AN498" s="7">
        <v>2.2898318654923937</v>
      </c>
      <c r="AO498" s="8">
        <v>8.4547638110488386</v>
      </c>
      <c r="AP498" s="9">
        <v>0</v>
      </c>
      <c r="AQ498" s="25">
        <v>13.827061649319454</v>
      </c>
      <c r="AR498" s="18">
        <v>2.5444264943457191</v>
      </c>
      <c r="AS498" s="7">
        <v>1.890145395799677</v>
      </c>
      <c r="AT498" s="8">
        <v>6.9789983844911152</v>
      </c>
      <c r="AU498" s="9">
        <v>0</v>
      </c>
      <c r="AV498" s="10">
        <v>11.413570274636511</v>
      </c>
      <c r="AW498" s="22">
        <f t="shared" si="7"/>
        <v>0</v>
      </c>
      <c r="AX498" s="5">
        <f>IF(OR(AND(Tabela1[[#This Row],[GRUPO | ITEM]]="PALHETAS",MID(Tabela1[[#This Row],[ITEM]],1,5)&lt;&gt;"YN-PC"),AND(Tabela1[[#This Row],[GRUPO | ITEM]]="PALHETAS",MID(Tabela1[[#This Row],[ITEM]],1,5)&lt;&gt;"YN-PF"))=TRUE,0,
IF(
ROUNDUP(
IF(
IF(D498="A",13-SUM(AM498:AP498),IF(D498="B",11-SUM(AM498:AP498),IF(D498="C",7-SUM(AM498:AP498))))
&lt;0,0,
IF(D498="A",13-SUM(AM498:AP498),IF(D498="B",11-SUM(AM498:AP498),IF(D498="C",7-SUM(AM498:AP498)))))
*AD498/C498,0)
*C498
=0,0,
ROUNDUP(
IF(
IF(D498="A",13-SUM(AM498:AP498),IF(D498="B",11-SUM(AM498:AP498),IF(D498="C",7-SUM(AM498:AP498))))
&lt;0,0,
IF(D498="A",13-SUM(AM498:AP498),IF(D498="B",11-SUM(AM498:AP498),IF(D498="C",7-SUM(AM498:AP498)))))
*AD498/C498,0)
*C498)
)</f>
        <v>0</v>
      </c>
      <c r="AY498" s="4">
        <f>IF(OR(AND(Tabela1[[#This Row],[GRUPO | ITEM]]="PALHETAS",MID(Tabela1[[#This Row],[ITEM]],1,5)&lt;&gt;"YN-PC"),AND(Tabela1[[#This Row],[GRUPO | ITEM]]="PALHETAS",MID(Tabela1[[#This Row],[ITEM]],1,5)&lt;&gt;"YN-PF"))=TRUE,0,
IF(
ROUNDUP(
IF(
IF(D498="A",13-SUM(AR498:AU498),IF(D498="B",11-SUM(AR498:AU498),IF(D498="C",7-SUM(AR498:AU498))))
&lt;0,0,
IF(D498="A",13-SUM(AR498:AU498),IF(D498="B",11-SUM(AR498:AU498),IF(D498="C",7-SUM(AR498:AU498)))))
*AE498/C498,0)
*C498
=0,0,
ROUNDUP(
IF(
IF(D498="A",13-SUM(AR498:AU498),IF(D498="B",11-SUM(AR498:AU498),IF(D498="C",7-SUM(AR498:AU498))))
&lt;0,0,
IF(D498="A",13-SUM(AR498:AU498),IF(D498="B",11-SUM(AR498:AU498),IF(D498="C",7-SUM(AR498:AU498)))))
*AE498/C498,0)
*C498)
)</f>
        <v>0</v>
      </c>
      <c r="AZ4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+IFERROR(BA498*C498,0),
IFERROR(AVERAGEIF(Tabela1[[#This Row],[COMPRA PADRÃO]:[COMPRA &gt;30%]],"&gt;"&amp;0,Tabela1[[#This Row],[COMPRA PADRÃO]:[COMPRA &gt;30%]]),
0))/Tabela1[[#This Row],[U/CX]],0)*Tabela1[[#This Row],[U/CX]]</f>
        <v>0</v>
      </c>
      <c r="BA498" s="19"/>
      <c r="BB498" s="19"/>
      <c r="BC498" s="5"/>
      <c r="BD498" s="41">
        <v>4.7132075471698114</v>
      </c>
      <c r="BE498" s="42">
        <v>706.98113207547169</v>
      </c>
      <c r="BF498" s="42">
        <v>933.21509433962262</v>
      </c>
      <c r="BG498" s="42">
        <v>1570</v>
      </c>
      <c r="BH498" s="43">
        <v>80</v>
      </c>
      <c r="BJ498" s="32"/>
      <c r="BK498" s="32"/>
    </row>
    <row r="499" spans="1:63" s="3" customFormat="1" x14ac:dyDescent="0.2">
      <c r="A499" s="4" t="s">
        <v>286</v>
      </c>
      <c r="B499" s="4" t="s">
        <v>451</v>
      </c>
      <c r="C499" s="4">
        <v>20</v>
      </c>
      <c r="D499" s="4" t="s">
        <v>17</v>
      </c>
      <c r="E499" s="5">
        <v>80</v>
      </c>
      <c r="F499" s="4">
        <v>105</v>
      </c>
      <c r="G499" s="4"/>
      <c r="H499" s="4">
        <v>133</v>
      </c>
      <c r="I499" s="4">
        <v>120</v>
      </c>
      <c r="J499" s="4">
        <v>90</v>
      </c>
      <c r="K499" s="4">
        <v>10</v>
      </c>
      <c r="L499" s="4">
        <v>50</v>
      </c>
      <c r="M499" s="4">
        <v>50</v>
      </c>
      <c r="N499" s="4">
        <v>25</v>
      </c>
      <c r="O499" s="4">
        <v>40</v>
      </c>
      <c r="P499" s="4">
        <v>80</v>
      </c>
      <c r="Q499" s="13">
        <v>1.1238825031928479</v>
      </c>
      <c r="R499" s="16">
        <v>1.4750957854406128</v>
      </c>
      <c r="S499" s="16">
        <v>0</v>
      </c>
      <c r="T499" s="16">
        <v>1.8684546615581097</v>
      </c>
      <c r="U499" s="16">
        <v>1.6858237547892718</v>
      </c>
      <c r="V499" s="16">
        <v>1.264367816091954</v>
      </c>
      <c r="W499" s="16">
        <v>0.14048531289910599</v>
      </c>
      <c r="X499" s="16">
        <v>0.70242656449552998</v>
      </c>
      <c r="Y499" s="16">
        <v>0.70242656449552998</v>
      </c>
      <c r="Z499" s="16">
        <v>0.35121328224776499</v>
      </c>
      <c r="AA499" s="16">
        <v>0.56194125159642394</v>
      </c>
      <c r="AB499" s="17">
        <v>1.1238825031928479</v>
      </c>
      <c r="AC499" s="15">
        <v>88459.77</v>
      </c>
      <c r="AD499" s="14">
        <v>71.181818181818187</v>
      </c>
      <c r="AE499" s="14">
        <v>77.3</v>
      </c>
      <c r="AF499" s="5">
        <v>3</v>
      </c>
      <c r="AG499" s="6">
        <v>782</v>
      </c>
      <c r="AH499" s="4">
        <v>260</v>
      </c>
      <c r="AI499" s="23">
        <v>1042</v>
      </c>
      <c r="AJ499" s="4">
        <v>0</v>
      </c>
      <c r="AK499" s="4">
        <v>0</v>
      </c>
      <c r="AL499" s="24">
        <v>0</v>
      </c>
      <c r="AM499" s="7">
        <v>10.985951468710089</v>
      </c>
      <c r="AN499" s="7">
        <v>3.6526181353767559</v>
      </c>
      <c r="AO499" s="8">
        <v>0</v>
      </c>
      <c r="AP499" s="9">
        <v>0</v>
      </c>
      <c r="AQ499" s="25">
        <v>14.638569604086845</v>
      </c>
      <c r="AR499" s="18">
        <v>10.116429495472186</v>
      </c>
      <c r="AS499" s="7">
        <v>3.3635187580853816</v>
      </c>
      <c r="AT499" s="8">
        <v>0</v>
      </c>
      <c r="AU499" s="9">
        <v>0</v>
      </c>
      <c r="AV499" s="10">
        <v>13.479948253557568</v>
      </c>
      <c r="AW499" s="22">
        <f t="shared" si="7"/>
        <v>0</v>
      </c>
      <c r="AX499" s="5">
        <f>IF(OR(AND(Tabela1[[#This Row],[GRUPO | ITEM]]="PALHETAS",MID(Tabela1[[#This Row],[ITEM]],1,5)&lt;&gt;"YN-PC"),AND(Tabela1[[#This Row],[GRUPO | ITEM]]="PALHETAS",MID(Tabela1[[#This Row],[ITEM]],1,5)&lt;&gt;"YN-PF"))=TRUE,0,
IF(
ROUNDUP(
IF(
IF(D499="A",13-SUM(AM499:AP499),IF(D499="B",11-SUM(AM499:AP499),IF(D499="C",7-SUM(AM499:AP499))))
&lt;0,0,
IF(D499="A",13-SUM(AM499:AP499),IF(D499="B",11-SUM(AM499:AP499),IF(D499="C",7-SUM(AM499:AP499)))))
*AD499/C499,0)
*C499
=0,0,
ROUNDUP(
IF(
IF(D499="A",13-SUM(AM499:AP499),IF(D499="B",11-SUM(AM499:AP499),IF(D499="C",7-SUM(AM499:AP499))))
&lt;0,0,
IF(D499="A",13-SUM(AM499:AP499),IF(D499="B",11-SUM(AM499:AP499),IF(D499="C",7-SUM(AM499:AP499)))))
*AD499/C499,0)
*C499)
)</f>
        <v>0</v>
      </c>
      <c r="AY499" s="4">
        <f>IF(OR(AND(Tabela1[[#This Row],[GRUPO | ITEM]]="PALHETAS",MID(Tabela1[[#This Row],[ITEM]],1,5)&lt;&gt;"YN-PC"),AND(Tabela1[[#This Row],[GRUPO | ITEM]]="PALHETAS",MID(Tabela1[[#This Row],[ITEM]],1,5)&lt;&gt;"YN-PF"))=TRUE,0,
IF(
ROUNDUP(
IF(
IF(D499="A",13-SUM(AR499:AU499),IF(D499="B",11-SUM(AR499:AU499),IF(D499="C",7-SUM(AR499:AU499))))
&lt;0,0,
IF(D499="A",13-SUM(AR499:AU499),IF(D499="B",11-SUM(AR499:AU499),IF(D499="C",7-SUM(AR499:AU499)))))
*AE499/C499,0)
*C499
=0,0,
ROUNDUP(
IF(
IF(D499="A",13-SUM(AR499:AU499),IF(D499="B",11-SUM(AR499:AU499),IF(D499="C",7-SUM(AR499:AU499))))
&lt;0,0,
IF(D499="A",13-SUM(AR499:AU499),IF(D499="B",11-SUM(AR499:AU499),IF(D499="C",7-SUM(AR499:AU499)))))
*AE499/C499,0)
*C499)
)</f>
        <v>0</v>
      </c>
      <c r="AZ4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+IFERROR(BA499*C499,0),
IFERROR(AVERAGEIF(Tabela1[[#This Row],[COMPRA PADRÃO]:[COMPRA &gt;30%]],"&gt;"&amp;0,Tabela1[[#This Row],[COMPRA PADRÃO]:[COMPRA &gt;30%]]),
0))/Tabela1[[#This Row],[U/CX]],0)*Tabela1[[#This Row],[U/CX]]</f>
        <v>0</v>
      </c>
      <c r="BA499" s="19"/>
      <c r="BB499" s="19"/>
      <c r="BC499" s="5"/>
      <c r="BD499" s="41">
        <v>2.9547169811320755</v>
      </c>
      <c r="BE499" s="42">
        <v>443.20754716981133</v>
      </c>
      <c r="BF499" s="42">
        <v>585.033962264151</v>
      </c>
      <c r="BG499" s="42">
        <v>1042</v>
      </c>
      <c r="BH499" s="43">
        <v>0</v>
      </c>
      <c r="BJ499" s="32"/>
      <c r="BK499" s="32"/>
    </row>
    <row r="500" spans="1:63" s="3" customFormat="1" x14ac:dyDescent="0.2">
      <c r="A500" s="4" t="s">
        <v>286</v>
      </c>
      <c r="B500" s="4" t="s">
        <v>287</v>
      </c>
      <c r="C500" s="4">
        <v>20</v>
      </c>
      <c r="D500" s="4" t="s">
        <v>17</v>
      </c>
      <c r="E500" s="5">
        <v>47</v>
      </c>
      <c r="F500" s="4">
        <v>35</v>
      </c>
      <c r="G500" s="4">
        <v>60</v>
      </c>
      <c r="H500" s="4">
        <v>63</v>
      </c>
      <c r="I500" s="4"/>
      <c r="J500" s="4"/>
      <c r="K500" s="4"/>
      <c r="L500" s="4">
        <v>80</v>
      </c>
      <c r="M500" s="4">
        <v>50</v>
      </c>
      <c r="N500" s="4">
        <v>80</v>
      </c>
      <c r="O500" s="4">
        <v>130</v>
      </c>
      <c r="P500" s="4">
        <v>70</v>
      </c>
      <c r="Q500" s="13">
        <v>0.68780487804878054</v>
      </c>
      <c r="R500" s="16">
        <v>0.51219512195121952</v>
      </c>
      <c r="S500" s="16">
        <v>0.87804878048780499</v>
      </c>
      <c r="T500" s="16">
        <v>0.92195121951219516</v>
      </c>
      <c r="U500" s="16">
        <v>0</v>
      </c>
      <c r="V500" s="16">
        <v>0</v>
      </c>
      <c r="W500" s="16">
        <v>0</v>
      </c>
      <c r="X500" s="16">
        <v>1.1707317073170733</v>
      </c>
      <c r="Y500" s="16">
        <v>0.73170731707317083</v>
      </c>
      <c r="Z500" s="16">
        <v>1.1707317073170733</v>
      </c>
      <c r="AA500" s="16">
        <v>1.902439024390244</v>
      </c>
      <c r="AB500" s="17">
        <v>1.024390243902439</v>
      </c>
      <c r="AC500" s="15">
        <v>75997.41</v>
      </c>
      <c r="AD500" s="14">
        <v>68.333333333333329</v>
      </c>
      <c r="AE500" s="14">
        <v>68.333333333333329</v>
      </c>
      <c r="AF500" s="5">
        <v>5</v>
      </c>
      <c r="AG500" s="6">
        <v>51</v>
      </c>
      <c r="AH500" s="4">
        <v>0</v>
      </c>
      <c r="AI500" s="23">
        <v>51</v>
      </c>
      <c r="AJ500" s="4">
        <v>500</v>
      </c>
      <c r="AK500" s="4">
        <v>1100</v>
      </c>
      <c r="AL500" s="24">
        <v>1600</v>
      </c>
      <c r="AM500" s="7">
        <v>0.74634146341463414</v>
      </c>
      <c r="AN500" s="7">
        <v>0</v>
      </c>
      <c r="AO500" s="8">
        <v>7.3170731707317076</v>
      </c>
      <c r="AP500" s="9">
        <v>16.097560975609756</v>
      </c>
      <c r="AQ500" s="25">
        <v>24.1609756097561</v>
      </c>
      <c r="AR500" s="18">
        <v>0.74634146341463414</v>
      </c>
      <c r="AS500" s="7">
        <v>0</v>
      </c>
      <c r="AT500" s="8">
        <v>7.3170731707317076</v>
      </c>
      <c r="AU500" s="9">
        <v>16.097560975609756</v>
      </c>
      <c r="AV500" s="10">
        <v>24.1609756097561</v>
      </c>
      <c r="AW500" s="22">
        <f t="shared" si="7"/>
        <v>0</v>
      </c>
      <c r="AX500" s="5">
        <f>IF(OR(AND(Tabela1[[#This Row],[GRUPO | ITEM]]="PALHETAS",MID(Tabela1[[#This Row],[ITEM]],1,5)&lt;&gt;"YN-PC"),AND(Tabela1[[#This Row],[GRUPO | ITEM]]="PALHETAS",MID(Tabela1[[#This Row],[ITEM]],1,5)&lt;&gt;"YN-PF"))=TRUE,0,
IF(
ROUNDUP(
IF(
IF(D500="A",13-SUM(AM500:AP500),IF(D500="B",11-SUM(AM500:AP500),IF(D500="C",7-SUM(AM500:AP500))))
&lt;0,0,
IF(D500="A",13-SUM(AM500:AP500),IF(D500="B",11-SUM(AM500:AP500),IF(D500="C",7-SUM(AM500:AP500)))))
*AD500/C500,0)
*C500
=0,0,
ROUNDUP(
IF(
IF(D500="A",13-SUM(AM500:AP500),IF(D500="B",11-SUM(AM500:AP500),IF(D500="C",7-SUM(AM500:AP500))))
&lt;0,0,
IF(D500="A",13-SUM(AM500:AP500),IF(D500="B",11-SUM(AM500:AP500),IF(D500="C",7-SUM(AM500:AP500)))))
*AD500/C500,0)
*C500)
)</f>
        <v>0</v>
      </c>
      <c r="AY500" s="4">
        <f>IF(OR(AND(Tabela1[[#This Row],[GRUPO | ITEM]]="PALHETAS",MID(Tabela1[[#This Row],[ITEM]],1,5)&lt;&gt;"YN-PC"),AND(Tabela1[[#This Row],[GRUPO | ITEM]]="PALHETAS",MID(Tabela1[[#This Row],[ITEM]],1,5)&lt;&gt;"YN-PF"))=TRUE,0,
IF(
ROUNDUP(
IF(
IF(D500="A",13-SUM(AR500:AU500),IF(D500="B",11-SUM(AR500:AU500),IF(D500="C",7-SUM(AR500:AU500))))
&lt;0,0,
IF(D500="A",13-SUM(AR500:AU500),IF(D500="B",11-SUM(AR500:AU500),IF(D500="C",7-SUM(AR500:AU500)))))
*AE500/C500,0)
*C500
=0,0,
ROUNDUP(
IF(
IF(D500="A",13-SUM(AR500:AU500),IF(D500="B",11-SUM(AR500:AU500),IF(D500="C",7-SUM(AR500:AU500))))
&lt;0,0,
IF(D500="A",13-SUM(AR500:AU500),IF(D500="B",11-SUM(AR500:AU500),IF(D500="C",7-SUM(AR500:AU500)))))
*AE500/C500,0)
*C500)
)</f>
        <v>0</v>
      </c>
      <c r="AZ5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+IFERROR(BA500*C500,0),
IFERROR(AVERAGEIF(Tabela1[[#This Row],[COMPRA PADRÃO]:[COMPRA &gt;30%]],"&gt;"&amp;0,Tabela1[[#This Row],[COMPRA PADRÃO]:[COMPRA &gt;30%]]),
0))/Tabela1[[#This Row],[U/CX]],0)*Tabela1[[#This Row],[U/CX]]</f>
        <v>0</v>
      </c>
      <c r="BA500" s="19"/>
      <c r="BB500" s="19"/>
      <c r="BC500" s="5"/>
      <c r="BD500" s="41">
        <v>2.3207547169811322</v>
      </c>
      <c r="BE500" s="42">
        <v>348.11320754716985</v>
      </c>
      <c r="BF500" s="42">
        <v>459.50943396226415</v>
      </c>
      <c r="BG500" s="42">
        <v>1651</v>
      </c>
      <c r="BH500" s="43">
        <v>0</v>
      </c>
      <c r="BJ500" s="32"/>
      <c r="BK500" s="32"/>
    </row>
    <row r="501" spans="1:63" s="3" customFormat="1" x14ac:dyDescent="0.2">
      <c r="A501" s="4" t="s">
        <v>286</v>
      </c>
      <c r="B501" s="4" t="s">
        <v>453</v>
      </c>
      <c r="C501" s="4">
        <v>20</v>
      </c>
      <c r="D501" s="4" t="s">
        <v>17</v>
      </c>
      <c r="E501" s="5">
        <v>10</v>
      </c>
      <c r="F501" s="4">
        <v>20</v>
      </c>
      <c r="G501" s="4">
        <v>45</v>
      </c>
      <c r="H501" s="4">
        <v>80</v>
      </c>
      <c r="I501" s="4">
        <v>20</v>
      </c>
      <c r="J501" s="4">
        <v>55</v>
      </c>
      <c r="K501" s="4"/>
      <c r="L501" s="4">
        <v>60</v>
      </c>
      <c r="M501" s="4">
        <v>20</v>
      </c>
      <c r="N501" s="4"/>
      <c r="O501" s="4">
        <v>65</v>
      </c>
      <c r="P501" s="4">
        <v>50</v>
      </c>
      <c r="Q501" s="13">
        <v>0.23529411764705882</v>
      </c>
      <c r="R501" s="16">
        <v>0.47058823529411764</v>
      </c>
      <c r="S501" s="16">
        <v>1.0588235294117647</v>
      </c>
      <c r="T501" s="16">
        <v>1.8823529411764706</v>
      </c>
      <c r="U501" s="16">
        <v>0.47058823529411764</v>
      </c>
      <c r="V501" s="16">
        <v>1.2941176470588236</v>
      </c>
      <c r="W501" s="16">
        <v>0</v>
      </c>
      <c r="X501" s="16">
        <v>1.411764705882353</v>
      </c>
      <c r="Y501" s="16">
        <v>0.47058823529411764</v>
      </c>
      <c r="Z501" s="16">
        <v>0</v>
      </c>
      <c r="AA501" s="16">
        <v>1.5294117647058822</v>
      </c>
      <c r="AB501" s="17">
        <v>1.1764705882352942</v>
      </c>
      <c r="AC501" s="15">
        <v>34499</v>
      </c>
      <c r="AD501" s="14">
        <v>42.5</v>
      </c>
      <c r="AE501" s="14">
        <v>46.111111111111114</v>
      </c>
      <c r="AF501" s="5">
        <v>7</v>
      </c>
      <c r="AG501" s="6">
        <v>150</v>
      </c>
      <c r="AH501" s="4">
        <v>120</v>
      </c>
      <c r="AI501" s="23">
        <v>270</v>
      </c>
      <c r="AJ501" s="4">
        <v>120</v>
      </c>
      <c r="AK501" s="4">
        <v>1060</v>
      </c>
      <c r="AL501" s="24">
        <v>1180</v>
      </c>
      <c r="AM501" s="7">
        <v>3.5294117647058822</v>
      </c>
      <c r="AN501" s="7">
        <v>2.8235294117647061</v>
      </c>
      <c r="AO501" s="8">
        <v>2.8235294117647061</v>
      </c>
      <c r="AP501" s="9">
        <v>24.941176470588236</v>
      </c>
      <c r="AQ501" s="25">
        <v>34.117647058823529</v>
      </c>
      <c r="AR501" s="18">
        <v>3.2530120481927707</v>
      </c>
      <c r="AS501" s="7">
        <v>2.6024096385542168</v>
      </c>
      <c r="AT501" s="8">
        <v>2.6024096385542168</v>
      </c>
      <c r="AU501" s="9">
        <v>22.987951807228914</v>
      </c>
      <c r="AV501" s="10">
        <v>31.445783132530117</v>
      </c>
      <c r="AW501" s="22">
        <f t="shared" si="7"/>
        <v>0</v>
      </c>
      <c r="AX501" s="5">
        <f>IF(OR(AND(Tabela1[[#This Row],[GRUPO | ITEM]]="PALHETAS",MID(Tabela1[[#This Row],[ITEM]],1,5)&lt;&gt;"YN-PC"),AND(Tabela1[[#This Row],[GRUPO | ITEM]]="PALHETAS",MID(Tabela1[[#This Row],[ITEM]],1,5)&lt;&gt;"YN-PF"))=TRUE,0,
IF(
ROUNDUP(
IF(
IF(D501="A",13-SUM(AM501:AP501),IF(D501="B",11-SUM(AM501:AP501),IF(D501="C",7-SUM(AM501:AP501))))
&lt;0,0,
IF(D501="A",13-SUM(AM501:AP501),IF(D501="B",11-SUM(AM501:AP501),IF(D501="C",7-SUM(AM501:AP501)))))
*AD501/C501,0)
*C501
=0,0,
ROUNDUP(
IF(
IF(D501="A",13-SUM(AM501:AP501),IF(D501="B",11-SUM(AM501:AP501),IF(D501="C",7-SUM(AM501:AP501))))
&lt;0,0,
IF(D501="A",13-SUM(AM501:AP501),IF(D501="B",11-SUM(AM501:AP501),IF(D501="C",7-SUM(AM501:AP501)))))
*AD501/C501,0)
*C501)
)</f>
        <v>0</v>
      </c>
      <c r="AY501" s="4">
        <f>IF(OR(AND(Tabela1[[#This Row],[GRUPO | ITEM]]="PALHETAS",MID(Tabela1[[#This Row],[ITEM]],1,5)&lt;&gt;"YN-PC"),AND(Tabela1[[#This Row],[GRUPO | ITEM]]="PALHETAS",MID(Tabela1[[#This Row],[ITEM]],1,5)&lt;&gt;"YN-PF"))=TRUE,0,
IF(
ROUNDUP(
IF(
IF(D501="A",13-SUM(AR501:AU501),IF(D501="B",11-SUM(AR501:AU501),IF(D501="C",7-SUM(AR501:AU501))))
&lt;0,0,
IF(D501="A",13-SUM(AR501:AU501),IF(D501="B",11-SUM(AR501:AU501),IF(D501="C",7-SUM(AR501:AU501)))))
*AE501/C501,0)
*C501
=0,0,
ROUNDUP(
IF(
IF(D501="A",13-SUM(AR501:AU501),IF(D501="B",11-SUM(AR501:AU501),IF(D501="C",7-SUM(AR501:AU501))))
&lt;0,0,
IF(D501="A",13-SUM(AR501:AU501),IF(D501="B",11-SUM(AR501:AU501),IF(D501="C",7-SUM(AR501:AU501)))))
*AE501/C501,0)
*C501)
)</f>
        <v>0</v>
      </c>
      <c r="AZ5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+IFERROR(BA501*C501,0),
IFERROR(AVERAGEIF(Tabela1[[#This Row],[COMPRA PADRÃO]:[COMPRA &gt;30%]],"&gt;"&amp;0,Tabela1[[#This Row],[COMPRA PADRÃO]:[COMPRA &gt;30%]]),
0))/Tabela1[[#This Row],[U/CX]],0)*Tabela1[[#This Row],[U/CX]]</f>
        <v>0</v>
      </c>
      <c r="BA501" s="19"/>
      <c r="BB501" s="19"/>
      <c r="BC501" s="5"/>
      <c r="BD501" s="41">
        <v>1.6037735849056605</v>
      </c>
      <c r="BE501" s="42">
        <v>240.56603773584908</v>
      </c>
      <c r="BF501" s="42">
        <v>317.54716981132077</v>
      </c>
      <c r="BG501" s="42">
        <v>1450</v>
      </c>
      <c r="BH501" s="43">
        <v>0</v>
      </c>
      <c r="BJ501" s="32"/>
      <c r="BK501" s="32"/>
    </row>
    <row r="502" spans="1:63" s="3" customFormat="1" x14ac:dyDescent="0.2">
      <c r="A502" s="4" t="s">
        <v>286</v>
      </c>
      <c r="B502" s="4" t="s">
        <v>454</v>
      </c>
      <c r="C502" s="4">
        <v>50</v>
      </c>
      <c r="D502" s="4" t="s">
        <v>17</v>
      </c>
      <c r="E502" s="5">
        <v>78</v>
      </c>
      <c r="F502" s="4">
        <v>320</v>
      </c>
      <c r="G502" s="4">
        <v>145</v>
      </c>
      <c r="H502" s="4">
        <v>282</v>
      </c>
      <c r="I502" s="4">
        <v>115</v>
      </c>
      <c r="J502" s="4">
        <v>38</v>
      </c>
      <c r="K502" s="4">
        <v>50</v>
      </c>
      <c r="L502" s="4">
        <v>300</v>
      </c>
      <c r="M502" s="4">
        <v>185</v>
      </c>
      <c r="N502" s="4">
        <v>220</v>
      </c>
      <c r="O502" s="4">
        <v>35</v>
      </c>
      <c r="P502" s="4">
        <v>150</v>
      </c>
      <c r="Q502" s="13">
        <v>0.48800834202294052</v>
      </c>
      <c r="R502" s="16">
        <v>2.0020855057351405</v>
      </c>
      <c r="S502" s="16">
        <v>0.90719499478623555</v>
      </c>
      <c r="T502" s="16">
        <v>1.7643378519290926</v>
      </c>
      <c r="U502" s="16">
        <v>0.71949947862356622</v>
      </c>
      <c r="V502" s="16">
        <v>0.23774765380604795</v>
      </c>
      <c r="W502" s="16">
        <v>0.31282586027111575</v>
      </c>
      <c r="X502" s="16">
        <v>1.8769551616266944</v>
      </c>
      <c r="Y502" s="16">
        <v>1.1574556830031282</v>
      </c>
      <c r="Z502" s="16">
        <v>1.3764337851929092</v>
      </c>
      <c r="AA502" s="16">
        <v>0.218978102189781</v>
      </c>
      <c r="AB502" s="17">
        <v>0.9384775808133472</v>
      </c>
      <c r="AC502" s="15">
        <v>107309.48</v>
      </c>
      <c r="AD502" s="14">
        <v>159.83333333333334</v>
      </c>
      <c r="AE502" s="14">
        <v>184.5</v>
      </c>
      <c r="AF502" s="5">
        <v>16</v>
      </c>
      <c r="AG502" s="6">
        <v>260</v>
      </c>
      <c r="AH502" s="4">
        <v>450</v>
      </c>
      <c r="AI502" s="23">
        <v>710</v>
      </c>
      <c r="AJ502" s="4">
        <v>1700</v>
      </c>
      <c r="AK502" s="4">
        <v>0</v>
      </c>
      <c r="AL502" s="24">
        <v>1700</v>
      </c>
      <c r="AM502" s="7">
        <v>1.6266944734098019</v>
      </c>
      <c r="AN502" s="7">
        <v>2.8154327424400414</v>
      </c>
      <c r="AO502" s="8">
        <v>10.636079249217934</v>
      </c>
      <c r="AP502" s="9">
        <v>0</v>
      </c>
      <c r="AQ502" s="25">
        <v>15.078206465067776</v>
      </c>
      <c r="AR502" s="18">
        <v>1.4092140921409213</v>
      </c>
      <c r="AS502" s="7">
        <v>2.4390243902439024</v>
      </c>
      <c r="AT502" s="8">
        <v>9.2140921409214087</v>
      </c>
      <c r="AU502" s="9">
        <v>0</v>
      </c>
      <c r="AV502" s="10">
        <v>13.062330623306233</v>
      </c>
      <c r="AW502" s="22">
        <f t="shared" si="7"/>
        <v>0</v>
      </c>
      <c r="AX502" s="5">
        <f>IF(OR(AND(Tabela1[[#This Row],[GRUPO | ITEM]]="PALHETAS",MID(Tabela1[[#This Row],[ITEM]],1,5)&lt;&gt;"YN-PC"),AND(Tabela1[[#This Row],[GRUPO | ITEM]]="PALHETAS",MID(Tabela1[[#This Row],[ITEM]],1,5)&lt;&gt;"YN-PF"))=TRUE,0,
IF(
ROUNDUP(
IF(
IF(D502="A",13-SUM(AM502:AP502),IF(D502="B",11-SUM(AM502:AP502),IF(D502="C",7-SUM(AM502:AP502))))
&lt;0,0,
IF(D502="A",13-SUM(AM502:AP502),IF(D502="B",11-SUM(AM502:AP502),IF(D502="C",7-SUM(AM502:AP502)))))
*AD502/C502,0)
*C502
=0,0,
ROUNDUP(
IF(
IF(D502="A",13-SUM(AM502:AP502),IF(D502="B",11-SUM(AM502:AP502),IF(D502="C",7-SUM(AM502:AP502))))
&lt;0,0,
IF(D502="A",13-SUM(AM502:AP502),IF(D502="B",11-SUM(AM502:AP502),IF(D502="C",7-SUM(AM502:AP502)))))
*AD502/C502,0)
*C502)
)</f>
        <v>0</v>
      </c>
      <c r="AY502" s="4">
        <f>IF(OR(AND(Tabela1[[#This Row],[GRUPO | ITEM]]="PALHETAS",MID(Tabela1[[#This Row],[ITEM]],1,5)&lt;&gt;"YN-PC"),AND(Tabela1[[#This Row],[GRUPO | ITEM]]="PALHETAS",MID(Tabela1[[#This Row],[ITEM]],1,5)&lt;&gt;"YN-PF"))=TRUE,0,
IF(
ROUNDUP(
IF(
IF(D502="A",13-SUM(AR502:AU502),IF(D502="B",11-SUM(AR502:AU502),IF(D502="C",7-SUM(AR502:AU502))))
&lt;0,0,
IF(D502="A",13-SUM(AR502:AU502),IF(D502="B",11-SUM(AR502:AU502),IF(D502="C",7-SUM(AR502:AU502)))))
*AE502/C502,0)
*C502
=0,0,
ROUNDUP(
IF(
IF(D502="A",13-SUM(AR502:AU502),IF(D502="B",11-SUM(AR502:AU502),IF(D502="C",7-SUM(AR502:AU502))))
&lt;0,0,
IF(D502="A",13-SUM(AR502:AU502),IF(D502="B",11-SUM(AR502:AU502),IF(D502="C",7-SUM(AR502:AU502)))))
*AE502/C502,0)
*C502)
)</f>
        <v>0</v>
      </c>
      <c r="AZ5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+IFERROR(BA502*C502,0),
IFERROR(AVERAGEIF(Tabela1[[#This Row],[COMPRA PADRÃO]:[COMPRA &gt;30%]],"&gt;"&amp;0,Tabela1[[#This Row],[COMPRA PADRÃO]:[COMPRA &gt;30%]]),
0))/Tabela1[[#This Row],[U/CX]],0)*Tabela1[[#This Row],[U/CX]]</f>
        <v>0</v>
      </c>
      <c r="BA502" s="33"/>
      <c r="BB502" s="33"/>
      <c r="BC502" s="44"/>
      <c r="BD502" s="41">
        <v>7.2377358490566035</v>
      </c>
      <c r="BE502" s="42">
        <v>1085.6603773584905</v>
      </c>
      <c r="BF502" s="42">
        <v>1433.0716981132075</v>
      </c>
      <c r="BG502" s="42">
        <v>2410</v>
      </c>
      <c r="BH502" s="43">
        <v>100</v>
      </c>
      <c r="BJ502" s="32"/>
      <c r="BK502" s="32"/>
    </row>
    <row r="503" spans="1:63" s="3" customFormat="1" x14ac:dyDescent="0.2">
      <c r="A503" s="4" t="s">
        <v>102</v>
      </c>
      <c r="B503" s="4" t="s">
        <v>456</v>
      </c>
      <c r="C503" s="4">
        <v>200</v>
      </c>
      <c r="D503" s="4" t="s">
        <v>83</v>
      </c>
      <c r="E503" s="5">
        <v>50</v>
      </c>
      <c r="F503" s="4">
        <v>550</v>
      </c>
      <c r="G503" s="4">
        <v>30</v>
      </c>
      <c r="H503" s="4">
        <v>170</v>
      </c>
      <c r="I503" s="4">
        <v>30</v>
      </c>
      <c r="J503" s="4">
        <v>50</v>
      </c>
      <c r="K503" s="4">
        <v>100</v>
      </c>
      <c r="L503" s="4">
        <v>150</v>
      </c>
      <c r="M503" s="4">
        <v>50</v>
      </c>
      <c r="N503" s="4">
        <v>100</v>
      </c>
      <c r="O503" s="4">
        <v>50</v>
      </c>
      <c r="P503" s="4">
        <v>250</v>
      </c>
      <c r="Q503" s="13">
        <v>0.379746835443038</v>
      </c>
      <c r="R503" s="16">
        <v>4.1772151898734178</v>
      </c>
      <c r="S503" s="16">
        <v>0.22784810126582281</v>
      </c>
      <c r="T503" s="16">
        <v>1.2911392405063291</v>
      </c>
      <c r="U503" s="16">
        <v>0.22784810126582281</v>
      </c>
      <c r="V503" s="16">
        <v>0.379746835443038</v>
      </c>
      <c r="W503" s="16">
        <v>0.759493670886076</v>
      </c>
      <c r="X503" s="16">
        <v>1.139240506329114</v>
      </c>
      <c r="Y503" s="16">
        <v>0.379746835443038</v>
      </c>
      <c r="Z503" s="16">
        <v>0.759493670886076</v>
      </c>
      <c r="AA503" s="16">
        <v>0.379746835443038</v>
      </c>
      <c r="AB503" s="17">
        <v>1.89873417721519</v>
      </c>
      <c r="AC503" s="15">
        <v>14891.5</v>
      </c>
      <c r="AD503" s="14">
        <v>131.66666666666666</v>
      </c>
      <c r="AE503" s="14">
        <v>152</v>
      </c>
      <c r="AF503" s="5">
        <v>3</v>
      </c>
      <c r="AG503" s="6">
        <v>770</v>
      </c>
      <c r="AH503" s="4">
        <v>0</v>
      </c>
      <c r="AI503" s="23">
        <v>770</v>
      </c>
      <c r="AJ503" s="4">
        <v>400</v>
      </c>
      <c r="AK503" s="4">
        <v>0</v>
      </c>
      <c r="AL503" s="24">
        <v>400</v>
      </c>
      <c r="AM503" s="7">
        <v>5.8481012658227849</v>
      </c>
      <c r="AN503" s="7">
        <v>0</v>
      </c>
      <c r="AO503" s="8">
        <v>3.037974683544304</v>
      </c>
      <c r="AP503" s="9">
        <v>0</v>
      </c>
      <c r="AQ503" s="25">
        <v>8.8860759493670898</v>
      </c>
      <c r="AR503" s="18">
        <v>5.0657894736842106</v>
      </c>
      <c r="AS503" s="7">
        <v>0</v>
      </c>
      <c r="AT503" s="8">
        <v>2.6315789473684212</v>
      </c>
      <c r="AU503" s="9">
        <v>0</v>
      </c>
      <c r="AV503" s="10">
        <v>7.6973684210526319</v>
      </c>
      <c r="AW503" s="22">
        <f t="shared" si="7"/>
        <v>0</v>
      </c>
      <c r="AX503" s="5">
        <f>IF(OR(AND(Tabela1[[#This Row],[GRUPO | ITEM]]="PALHETAS",MID(Tabela1[[#This Row],[ITEM]],1,5)&lt;&gt;"YN-PC"),AND(Tabela1[[#This Row],[GRUPO | ITEM]]="PALHETAS",MID(Tabela1[[#This Row],[ITEM]],1,5)&lt;&gt;"YN-PF"))=TRUE,0,
IF(
ROUNDUP(
IF(
IF(D503="A",13-SUM(AM503:AP503),IF(D503="B",11-SUM(AM503:AP503),IF(D503="C",7-SUM(AM503:AP503))))
&lt;0,0,
IF(D503="A",13-SUM(AM503:AP503),IF(D503="B",11-SUM(AM503:AP503),IF(D503="C",7-SUM(AM503:AP503)))))
*AD503/C503,0)
*C503
=0,0,
ROUNDUP(
IF(
IF(D503="A",13-SUM(AM503:AP503),IF(D503="B",11-SUM(AM503:AP503),IF(D503="C",7-SUM(AM503:AP503))))
&lt;0,0,
IF(D503="A",13-SUM(AM503:AP503),IF(D503="B",11-SUM(AM503:AP503),IF(D503="C",7-SUM(AM503:AP503)))))
*AD503/C503,0)
*C503)
)</f>
        <v>0</v>
      </c>
      <c r="AY503" s="4">
        <f>IF(OR(AND(Tabela1[[#This Row],[GRUPO | ITEM]]="PALHETAS",MID(Tabela1[[#This Row],[ITEM]],1,5)&lt;&gt;"YN-PC"),AND(Tabela1[[#This Row],[GRUPO | ITEM]]="PALHETAS",MID(Tabela1[[#This Row],[ITEM]],1,5)&lt;&gt;"YN-PF"))=TRUE,0,
IF(
ROUNDUP(
IF(
IF(D503="A",13-SUM(AR503:AU503),IF(D503="B",11-SUM(AR503:AU503),IF(D503="C",7-SUM(AR503:AU503))))
&lt;0,0,
IF(D503="A",13-SUM(AR503:AU503),IF(D503="B",11-SUM(AR503:AU503),IF(D503="C",7-SUM(AR503:AU503)))))
*AE503/C503,0)
*C503
=0,0,
ROUNDUP(
IF(
IF(D503="A",13-SUM(AR503:AU503),IF(D503="B",11-SUM(AR503:AU503),IF(D503="C",7-SUM(AR503:AU503))))
&lt;0,0,
IF(D503="A",13-SUM(AR503:AU503),IF(D503="B",11-SUM(AR503:AU503),IF(D503="C",7-SUM(AR503:AU503)))))
*AE503/C503,0)
*C503)
)</f>
        <v>0</v>
      </c>
      <c r="AZ5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+IFERROR(BA503*C503,0),
IFERROR(AVERAGEIF(Tabela1[[#This Row],[COMPRA PADRÃO]:[COMPRA &gt;30%]],"&gt;"&amp;0,Tabela1[[#This Row],[COMPRA PADRÃO]:[COMPRA &gt;30%]]),
0))/Tabela1[[#This Row],[U/CX]],0)*Tabela1[[#This Row],[U/CX]]</f>
        <v>0</v>
      </c>
      <c r="BA503" s="19"/>
      <c r="BB503" s="19"/>
      <c r="BC503" s="5"/>
      <c r="BD503" s="41">
        <v>5.9622641509433958</v>
      </c>
      <c r="BE503" s="42">
        <v>894.33962264150932</v>
      </c>
      <c r="BF503" s="42">
        <v>393.5094339622641</v>
      </c>
      <c r="BG503" s="42">
        <v>1170</v>
      </c>
      <c r="BH503" s="43">
        <v>200</v>
      </c>
      <c r="BJ503" s="32"/>
      <c r="BK503" s="32"/>
    </row>
    <row r="504" spans="1:63" s="3" customFormat="1" x14ac:dyDescent="0.2">
      <c r="A504" s="4" t="s">
        <v>102</v>
      </c>
      <c r="B504" s="4" t="s">
        <v>458</v>
      </c>
      <c r="C504" s="4">
        <v>200</v>
      </c>
      <c r="D504" s="4" t="s">
        <v>83</v>
      </c>
      <c r="E504" s="5">
        <v>20</v>
      </c>
      <c r="F504" s="4">
        <v>380</v>
      </c>
      <c r="G504" s="4">
        <v>130</v>
      </c>
      <c r="H504" s="4">
        <v>50</v>
      </c>
      <c r="I504" s="4">
        <v>140</v>
      </c>
      <c r="J504" s="4">
        <v>350</v>
      </c>
      <c r="K504" s="4">
        <v>100</v>
      </c>
      <c r="L504" s="4">
        <v>150</v>
      </c>
      <c r="M504" s="4">
        <v>150</v>
      </c>
      <c r="N504" s="4">
        <v>220</v>
      </c>
      <c r="O504" s="4">
        <v>50</v>
      </c>
      <c r="P504" s="4">
        <v>100</v>
      </c>
      <c r="Q504" s="13">
        <v>0.13043478260869565</v>
      </c>
      <c r="R504" s="16">
        <v>2.4782608695652173</v>
      </c>
      <c r="S504" s="16">
        <v>0.84782608695652173</v>
      </c>
      <c r="T504" s="16">
        <v>0.32608695652173914</v>
      </c>
      <c r="U504" s="16">
        <v>0.91304347826086951</v>
      </c>
      <c r="V504" s="16">
        <v>2.2826086956521738</v>
      </c>
      <c r="W504" s="16">
        <v>0.65217391304347827</v>
      </c>
      <c r="X504" s="16">
        <v>0.97826086956521729</v>
      </c>
      <c r="Y504" s="16">
        <v>0.97826086956521729</v>
      </c>
      <c r="Z504" s="16">
        <v>1.4347826086956521</v>
      </c>
      <c r="AA504" s="16">
        <v>0.32608695652173914</v>
      </c>
      <c r="AB504" s="17">
        <v>0.65217391304347827</v>
      </c>
      <c r="AC504" s="15">
        <v>13384.4</v>
      </c>
      <c r="AD504" s="14">
        <v>153.33333333333334</v>
      </c>
      <c r="AE504" s="14">
        <v>165.45454545454547</v>
      </c>
      <c r="AF504" s="5">
        <v>4</v>
      </c>
      <c r="AG504" s="6">
        <v>960</v>
      </c>
      <c r="AH504" s="4">
        <v>0</v>
      </c>
      <c r="AI504" s="23">
        <v>960</v>
      </c>
      <c r="AJ504" s="4">
        <v>400</v>
      </c>
      <c r="AK504" s="4">
        <v>0</v>
      </c>
      <c r="AL504" s="24">
        <v>400</v>
      </c>
      <c r="AM504" s="7">
        <v>6.2608695652173907</v>
      </c>
      <c r="AN504" s="7">
        <v>0</v>
      </c>
      <c r="AO504" s="8">
        <v>2.6086956521739131</v>
      </c>
      <c r="AP504" s="9">
        <v>0</v>
      </c>
      <c r="AQ504" s="25">
        <v>8.8695652173913047</v>
      </c>
      <c r="AR504" s="18">
        <v>5.802197802197802</v>
      </c>
      <c r="AS504" s="7">
        <v>0</v>
      </c>
      <c r="AT504" s="8">
        <v>2.4175824175824174</v>
      </c>
      <c r="AU504" s="9">
        <v>0</v>
      </c>
      <c r="AV504" s="10">
        <v>8.219780219780219</v>
      </c>
      <c r="AW504" s="22">
        <f t="shared" si="7"/>
        <v>0</v>
      </c>
      <c r="AX504" s="5">
        <f>IF(OR(AND(Tabela1[[#This Row],[GRUPO | ITEM]]="PALHETAS",MID(Tabela1[[#This Row],[ITEM]],1,5)&lt;&gt;"YN-PC"),AND(Tabela1[[#This Row],[GRUPO | ITEM]]="PALHETAS",MID(Tabela1[[#This Row],[ITEM]],1,5)&lt;&gt;"YN-PF"))=TRUE,0,
IF(
ROUNDUP(
IF(
IF(D504="A",13-SUM(AM504:AP504),IF(D504="B",11-SUM(AM504:AP504),IF(D504="C",7-SUM(AM504:AP504))))
&lt;0,0,
IF(D504="A",13-SUM(AM504:AP504),IF(D504="B",11-SUM(AM504:AP504),IF(D504="C",7-SUM(AM504:AP504)))))
*AD504/C504,0)
*C504
=0,0,
ROUNDUP(
IF(
IF(D504="A",13-SUM(AM504:AP504),IF(D504="B",11-SUM(AM504:AP504),IF(D504="C",7-SUM(AM504:AP504))))
&lt;0,0,
IF(D504="A",13-SUM(AM504:AP504),IF(D504="B",11-SUM(AM504:AP504),IF(D504="C",7-SUM(AM504:AP504)))))
*AD504/C504,0)
*C504)
)</f>
        <v>0</v>
      </c>
      <c r="AY504" s="4">
        <f>IF(OR(AND(Tabela1[[#This Row],[GRUPO | ITEM]]="PALHETAS",MID(Tabela1[[#This Row],[ITEM]],1,5)&lt;&gt;"YN-PC"),AND(Tabela1[[#This Row],[GRUPO | ITEM]]="PALHETAS",MID(Tabela1[[#This Row],[ITEM]],1,5)&lt;&gt;"YN-PF"))=TRUE,0,
IF(
ROUNDUP(
IF(
IF(D504="A",13-SUM(AR504:AU504),IF(D504="B",11-SUM(AR504:AU504),IF(D504="C",7-SUM(AR504:AU504))))
&lt;0,0,
IF(D504="A",13-SUM(AR504:AU504),IF(D504="B",11-SUM(AR504:AU504),IF(D504="C",7-SUM(AR504:AU504)))))
*AE504/C504,0)
*C504
=0,0,
ROUNDUP(
IF(
IF(D504="A",13-SUM(AR504:AU504),IF(D504="B",11-SUM(AR504:AU504),IF(D504="C",7-SUM(AR504:AU504))))
&lt;0,0,
IF(D504="A",13-SUM(AR504:AU504),IF(D504="B",11-SUM(AR504:AU504),IF(D504="C",7-SUM(AR504:AU504)))))
*AE504/C504,0)
*C504)
)</f>
        <v>0</v>
      </c>
      <c r="AZ5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+IFERROR(BA504*C504,0),
IFERROR(AVERAGEIF(Tabela1[[#This Row],[COMPRA PADRÃO]:[COMPRA &gt;30%]],"&gt;"&amp;0,Tabela1[[#This Row],[COMPRA PADRÃO]:[COMPRA &gt;30%]]),
0))/Tabela1[[#This Row],[U/CX]],0)*Tabela1[[#This Row],[U/CX]]</f>
        <v>0</v>
      </c>
      <c r="BA504" s="19"/>
      <c r="BB504" s="19"/>
      <c r="BC504" s="5"/>
      <c r="BD504" s="41">
        <v>6.9433962264150946</v>
      </c>
      <c r="BE504" s="42">
        <v>1041.5094339622642</v>
      </c>
      <c r="BF504" s="42">
        <v>458.26415094339626</v>
      </c>
      <c r="BG504" s="42">
        <v>1360</v>
      </c>
      <c r="BH504" s="43">
        <v>200</v>
      </c>
      <c r="BJ504" s="32"/>
      <c r="BK504" s="32"/>
    </row>
    <row r="505" spans="1:63" s="3" customFormat="1" x14ac:dyDescent="0.2">
      <c r="A505" s="4" t="s">
        <v>102</v>
      </c>
      <c r="B505" s="4" t="s">
        <v>459</v>
      </c>
      <c r="C505" s="4">
        <v>200</v>
      </c>
      <c r="D505" s="4" t="s">
        <v>83</v>
      </c>
      <c r="E505" s="5">
        <v>70</v>
      </c>
      <c r="F505" s="4">
        <v>570</v>
      </c>
      <c r="G505" s="4">
        <v>100</v>
      </c>
      <c r="H505" s="4">
        <v>250</v>
      </c>
      <c r="I505" s="4">
        <v>35</v>
      </c>
      <c r="J505" s="4">
        <v>150</v>
      </c>
      <c r="K505" s="4">
        <v>50</v>
      </c>
      <c r="L505" s="4">
        <v>350</v>
      </c>
      <c r="M505" s="4">
        <v>170</v>
      </c>
      <c r="N505" s="4">
        <v>250</v>
      </c>
      <c r="O505" s="4">
        <v>200</v>
      </c>
      <c r="P505" s="4">
        <v>170</v>
      </c>
      <c r="Q505" s="13">
        <v>0.35517970401691329</v>
      </c>
      <c r="R505" s="16">
        <v>2.8921775898520083</v>
      </c>
      <c r="S505" s="16">
        <v>0.507399577167019</v>
      </c>
      <c r="T505" s="16">
        <v>1.2684989429175475</v>
      </c>
      <c r="U505" s="16">
        <v>0.17758985200845664</v>
      </c>
      <c r="V505" s="16">
        <v>0.7610993657505285</v>
      </c>
      <c r="W505" s="16">
        <v>0.2536997885835095</v>
      </c>
      <c r="X505" s="16">
        <v>1.7758985200845665</v>
      </c>
      <c r="Y505" s="16">
        <v>0.86257928118393234</v>
      </c>
      <c r="Z505" s="16">
        <v>1.2684989429175475</v>
      </c>
      <c r="AA505" s="16">
        <v>1.014799154334038</v>
      </c>
      <c r="AB505" s="17">
        <v>0.86257928118393234</v>
      </c>
      <c r="AC505" s="15">
        <v>17221.75</v>
      </c>
      <c r="AD505" s="14">
        <v>197.08333333333334</v>
      </c>
      <c r="AE505" s="14">
        <v>228</v>
      </c>
      <c r="AF505" s="5">
        <v>1</v>
      </c>
      <c r="AG505" s="6">
        <v>675</v>
      </c>
      <c r="AH505" s="4">
        <v>0</v>
      </c>
      <c r="AI505" s="23">
        <v>675</v>
      </c>
      <c r="AJ505" s="4">
        <v>1600</v>
      </c>
      <c r="AK505" s="4">
        <v>0</v>
      </c>
      <c r="AL505" s="24">
        <v>1600</v>
      </c>
      <c r="AM505" s="7">
        <v>3.4249471458773781</v>
      </c>
      <c r="AN505" s="7">
        <v>0</v>
      </c>
      <c r="AO505" s="8">
        <v>8.118393234672304</v>
      </c>
      <c r="AP505" s="9">
        <v>0</v>
      </c>
      <c r="AQ505" s="25">
        <v>11.543340380549683</v>
      </c>
      <c r="AR505" s="18">
        <v>2.9605263157894739</v>
      </c>
      <c r="AS505" s="7">
        <v>0</v>
      </c>
      <c r="AT505" s="8">
        <v>7.0175438596491224</v>
      </c>
      <c r="AU505" s="9">
        <v>0</v>
      </c>
      <c r="AV505" s="10">
        <v>9.9780701754385959</v>
      </c>
      <c r="AW505" s="22">
        <f t="shared" si="7"/>
        <v>0</v>
      </c>
      <c r="AX505" s="5">
        <f>IF(OR(AND(Tabela1[[#This Row],[GRUPO | ITEM]]="PALHETAS",MID(Tabela1[[#This Row],[ITEM]],1,5)&lt;&gt;"YN-PC"),AND(Tabela1[[#This Row],[GRUPO | ITEM]]="PALHETAS",MID(Tabela1[[#This Row],[ITEM]],1,5)&lt;&gt;"YN-PF"))=TRUE,0,
IF(
ROUNDUP(
IF(
IF(D505="A",13-SUM(AM505:AP505),IF(D505="B",11-SUM(AM505:AP505),IF(D505="C",7-SUM(AM505:AP505))))
&lt;0,0,
IF(D505="A",13-SUM(AM505:AP505),IF(D505="B",11-SUM(AM505:AP505),IF(D505="C",7-SUM(AM505:AP505)))))
*AD505/C505,0)
*C505
=0,0,
ROUNDUP(
IF(
IF(D505="A",13-SUM(AM505:AP505),IF(D505="B",11-SUM(AM505:AP505),IF(D505="C",7-SUM(AM505:AP505))))
&lt;0,0,
IF(D505="A",13-SUM(AM505:AP505),IF(D505="B",11-SUM(AM505:AP505),IF(D505="C",7-SUM(AM505:AP505)))))
*AD505/C505,0)
*C505)
)</f>
        <v>0</v>
      </c>
      <c r="AY505" s="4">
        <f>IF(OR(AND(Tabela1[[#This Row],[GRUPO | ITEM]]="PALHETAS",MID(Tabela1[[#This Row],[ITEM]],1,5)&lt;&gt;"YN-PC"),AND(Tabela1[[#This Row],[GRUPO | ITEM]]="PALHETAS",MID(Tabela1[[#This Row],[ITEM]],1,5)&lt;&gt;"YN-PF"))=TRUE,0,
IF(
ROUNDUP(
IF(
IF(D505="A",13-SUM(AR505:AU505),IF(D505="B",11-SUM(AR505:AU505),IF(D505="C",7-SUM(AR505:AU505))))
&lt;0,0,
IF(D505="A",13-SUM(AR505:AU505),IF(D505="B",11-SUM(AR505:AU505),IF(D505="C",7-SUM(AR505:AU505)))))
*AE505/C505,0)
*C505
=0,0,
ROUNDUP(
IF(
IF(D505="A",13-SUM(AR505:AU505),IF(D505="B",11-SUM(AR505:AU505),IF(D505="C",7-SUM(AR505:AU505))))
&lt;0,0,
IF(D505="A",13-SUM(AR505:AU505),IF(D505="B",11-SUM(AR505:AU505),IF(D505="C",7-SUM(AR505:AU505)))))
*AE505/C505,0)
*C505)
)</f>
        <v>0</v>
      </c>
      <c r="AZ5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+IFERROR(BA505*C505,0),
IFERROR(AVERAGEIF(Tabela1[[#This Row],[COMPRA PADRÃO]:[COMPRA &gt;30%]],"&gt;"&amp;0,Tabela1[[#This Row],[COMPRA PADRÃO]:[COMPRA &gt;30%]]),
0))/Tabela1[[#This Row],[U/CX]],0)*Tabela1[[#This Row],[U/CX]]</f>
        <v>0</v>
      </c>
      <c r="BA505" s="19"/>
      <c r="BB505" s="19"/>
      <c r="BC505" s="5"/>
      <c r="BD505" s="41">
        <v>8.9245283018867916</v>
      </c>
      <c r="BE505" s="42">
        <v>1338.6792452830186</v>
      </c>
      <c r="BF505" s="42">
        <v>589.01886792452819</v>
      </c>
      <c r="BG505" s="42">
        <v>2275</v>
      </c>
      <c r="BH505" s="43">
        <v>0</v>
      </c>
      <c r="BJ505" s="32"/>
      <c r="BK505" s="32"/>
    </row>
    <row r="506" spans="1:63" s="3" customFormat="1" x14ac:dyDescent="0.2">
      <c r="A506" s="4" t="s">
        <v>102</v>
      </c>
      <c r="B506" s="4" t="s">
        <v>461</v>
      </c>
      <c r="C506" s="4">
        <v>200</v>
      </c>
      <c r="D506" s="4" t="s">
        <v>83</v>
      </c>
      <c r="E506" s="5">
        <v>70</v>
      </c>
      <c r="F506" s="4">
        <v>280</v>
      </c>
      <c r="G506" s="4">
        <v>100</v>
      </c>
      <c r="H506" s="4">
        <v>270</v>
      </c>
      <c r="I506" s="4">
        <v>100</v>
      </c>
      <c r="J506" s="4">
        <v>400</v>
      </c>
      <c r="K506" s="4">
        <v>100</v>
      </c>
      <c r="L506" s="4">
        <v>100</v>
      </c>
      <c r="M506" s="4">
        <v>50</v>
      </c>
      <c r="N506" s="4">
        <v>250</v>
      </c>
      <c r="O506" s="4">
        <v>10</v>
      </c>
      <c r="P506" s="4">
        <v>100</v>
      </c>
      <c r="Q506" s="13">
        <v>0.45901639344262296</v>
      </c>
      <c r="R506" s="16">
        <v>1.8360655737704918</v>
      </c>
      <c r="S506" s="16">
        <v>0.65573770491803274</v>
      </c>
      <c r="T506" s="16">
        <v>1.7704918032786885</v>
      </c>
      <c r="U506" s="16">
        <v>0.65573770491803274</v>
      </c>
      <c r="V506" s="16">
        <v>2.622950819672131</v>
      </c>
      <c r="W506" s="16">
        <v>0.65573770491803274</v>
      </c>
      <c r="X506" s="16">
        <v>0.65573770491803274</v>
      </c>
      <c r="Y506" s="16">
        <v>0.32786885245901637</v>
      </c>
      <c r="Z506" s="16">
        <v>1.639344262295082</v>
      </c>
      <c r="AA506" s="16">
        <v>6.5573770491803282E-2</v>
      </c>
      <c r="AB506" s="17">
        <v>0.65573770491803274</v>
      </c>
      <c r="AC506" s="15">
        <v>17465.3</v>
      </c>
      <c r="AD506" s="14">
        <v>152.5</v>
      </c>
      <c r="AE506" s="14">
        <v>165.45454545454547</v>
      </c>
      <c r="AF506" s="5">
        <v>1</v>
      </c>
      <c r="AG506" s="6">
        <v>2170</v>
      </c>
      <c r="AH506" s="4">
        <v>0</v>
      </c>
      <c r="AI506" s="23">
        <v>2170</v>
      </c>
      <c r="AJ506" s="4">
        <v>400</v>
      </c>
      <c r="AK506" s="4">
        <v>0</v>
      </c>
      <c r="AL506" s="24">
        <v>400</v>
      </c>
      <c r="AM506" s="7">
        <v>14.229508196721312</v>
      </c>
      <c r="AN506" s="7">
        <v>0</v>
      </c>
      <c r="AO506" s="8">
        <v>2.622950819672131</v>
      </c>
      <c r="AP506" s="9">
        <v>0</v>
      </c>
      <c r="AQ506" s="25">
        <v>16.852459016393443</v>
      </c>
      <c r="AR506" s="18">
        <v>13.115384615384615</v>
      </c>
      <c r="AS506" s="7">
        <v>0</v>
      </c>
      <c r="AT506" s="8">
        <v>2.4175824175824174</v>
      </c>
      <c r="AU506" s="9">
        <v>0</v>
      </c>
      <c r="AV506" s="10">
        <v>15.532967032967033</v>
      </c>
      <c r="AW506" s="22">
        <f t="shared" si="7"/>
        <v>0</v>
      </c>
      <c r="AX506" s="5">
        <f>IF(OR(AND(Tabela1[[#This Row],[GRUPO | ITEM]]="PALHETAS",MID(Tabela1[[#This Row],[ITEM]],1,5)&lt;&gt;"YN-PC"),AND(Tabela1[[#This Row],[GRUPO | ITEM]]="PALHETAS",MID(Tabela1[[#This Row],[ITEM]],1,5)&lt;&gt;"YN-PF"))=TRUE,0,
IF(
ROUNDUP(
IF(
IF(D506="A",13-SUM(AM506:AP506),IF(D506="B",11-SUM(AM506:AP506),IF(D506="C",7-SUM(AM506:AP506))))
&lt;0,0,
IF(D506="A",13-SUM(AM506:AP506),IF(D506="B",11-SUM(AM506:AP506),IF(D506="C",7-SUM(AM506:AP506)))))
*AD506/C506,0)
*C506
=0,0,
ROUNDUP(
IF(
IF(D506="A",13-SUM(AM506:AP506),IF(D506="B",11-SUM(AM506:AP506),IF(D506="C",7-SUM(AM506:AP506))))
&lt;0,0,
IF(D506="A",13-SUM(AM506:AP506),IF(D506="B",11-SUM(AM506:AP506),IF(D506="C",7-SUM(AM506:AP506)))))
*AD506/C506,0)
*C506)
)</f>
        <v>0</v>
      </c>
      <c r="AY506" s="4">
        <f>IF(OR(AND(Tabela1[[#This Row],[GRUPO | ITEM]]="PALHETAS",MID(Tabela1[[#This Row],[ITEM]],1,5)&lt;&gt;"YN-PC"),AND(Tabela1[[#This Row],[GRUPO | ITEM]]="PALHETAS",MID(Tabela1[[#This Row],[ITEM]],1,5)&lt;&gt;"YN-PF"))=TRUE,0,
IF(
ROUNDUP(
IF(
IF(D506="A",13-SUM(AR506:AU506),IF(D506="B",11-SUM(AR506:AU506),IF(D506="C",7-SUM(AR506:AU506))))
&lt;0,0,
IF(D506="A",13-SUM(AR506:AU506),IF(D506="B",11-SUM(AR506:AU506),IF(D506="C",7-SUM(AR506:AU506)))))
*AE506/C506,0)
*C506
=0,0,
ROUNDUP(
IF(
IF(D506="A",13-SUM(AR506:AU506),IF(D506="B",11-SUM(AR506:AU506),IF(D506="C",7-SUM(AR506:AU506))))
&lt;0,0,
IF(D506="A",13-SUM(AR506:AU506),IF(D506="B",11-SUM(AR506:AU506),IF(D506="C",7-SUM(AR506:AU506)))))
*AE506/C506,0)
*C506)
)</f>
        <v>0</v>
      </c>
      <c r="AZ5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+IFERROR(BA506*C506,0),
IFERROR(AVERAGEIF(Tabela1[[#This Row],[COMPRA PADRÃO]:[COMPRA &gt;30%]],"&gt;"&amp;0,Tabela1[[#This Row],[COMPRA PADRÃO]:[COMPRA &gt;30%]]),
0))/Tabela1[[#This Row],[U/CX]],0)*Tabela1[[#This Row],[U/CX]]</f>
        <v>0</v>
      </c>
      <c r="BA506" s="19"/>
      <c r="BB506" s="19"/>
      <c r="BC506" s="5"/>
      <c r="BD506" s="41">
        <v>6.9056603773584904</v>
      </c>
      <c r="BE506" s="42">
        <v>1035.8490566037735</v>
      </c>
      <c r="BF506" s="42">
        <v>455.77358490566036</v>
      </c>
      <c r="BG506" s="42">
        <v>2570</v>
      </c>
      <c r="BH506" s="43">
        <v>0</v>
      </c>
      <c r="BJ506" s="32"/>
      <c r="BK506" s="32"/>
    </row>
    <row r="507" spans="1:63" s="3" customFormat="1" x14ac:dyDescent="0.2">
      <c r="A507" s="4" t="s">
        <v>102</v>
      </c>
      <c r="B507" s="4" t="s">
        <v>462</v>
      </c>
      <c r="C507" s="4">
        <v>200</v>
      </c>
      <c r="D507" s="4" t="s">
        <v>83</v>
      </c>
      <c r="E507" s="5"/>
      <c r="F507" s="4">
        <v>30</v>
      </c>
      <c r="G507" s="4"/>
      <c r="H507" s="4"/>
      <c r="I507" s="4"/>
      <c r="J507" s="4">
        <v>100</v>
      </c>
      <c r="K507" s="4"/>
      <c r="L507" s="4">
        <v>50</v>
      </c>
      <c r="M507" s="4">
        <v>50</v>
      </c>
      <c r="N507" s="4">
        <v>50</v>
      </c>
      <c r="O507" s="4"/>
      <c r="P507" s="4">
        <v>100</v>
      </c>
      <c r="Q507" s="13">
        <v>0</v>
      </c>
      <c r="R507" s="16">
        <v>0.47368421052631576</v>
      </c>
      <c r="S507" s="16">
        <v>0</v>
      </c>
      <c r="T507" s="16">
        <v>0</v>
      </c>
      <c r="U507" s="16">
        <v>0</v>
      </c>
      <c r="V507" s="16">
        <v>1.5789473684210527</v>
      </c>
      <c r="W507" s="16">
        <v>0</v>
      </c>
      <c r="X507" s="16">
        <v>0.78947368421052633</v>
      </c>
      <c r="Y507" s="16">
        <v>0.78947368421052633</v>
      </c>
      <c r="Z507" s="16">
        <v>0.78947368421052633</v>
      </c>
      <c r="AA507" s="16">
        <v>0</v>
      </c>
      <c r="AB507" s="17">
        <v>1.5789473684210527</v>
      </c>
      <c r="AC507" s="15">
        <v>2901.8</v>
      </c>
      <c r="AD507" s="14">
        <v>63.333333333333336</v>
      </c>
      <c r="AE507" s="14">
        <v>63.333333333333336</v>
      </c>
      <c r="AF507" s="5">
        <v>0</v>
      </c>
      <c r="AG507" s="6">
        <v>308</v>
      </c>
      <c r="AH507" s="4">
        <v>0</v>
      </c>
      <c r="AI507" s="23">
        <v>308</v>
      </c>
      <c r="AJ507" s="4">
        <v>400</v>
      </c>
      <c r="AK507" s="4">
        <v>0</v>
      </c>
      <c r="AL507" s="24">
        <v>400</v>
      </c>
      <c r="AM507" s="7">
        <v>4.8631578947368421</v>
      </c>
      <c r="AN507" s="7">
        <v>0</v>
      </c>
      <c r="AO507" s="8">
        <v>6.3157894736842106</v>
      </c>
      <c r="AP507" s="9">
        <v>0</v>
      </c>
      <c r="AQ507" s="25">
        <v>11.178947368421053</v>
      </c>
      <c r="AR507" s="18">
        <v>4.8631578947368421</v>
      </c>
      <c r="AS507" s="7">
        <v>0</v>
      </c>
      <c r="AT507" s="8">
        <v>6.3157894736842106</v>
      </c>
      <c r="AU507" s="9">
        <v>0</v>
      </c>
      <c r="AV507" s="10">
        <v>11.178947368421053</v>
      </c>
      <c r="AW507" s="22">
        <f t="shared" si="7"/>
        <v>0</v>
      </c>
      <c r="AX507" s="5">
        <f>IF(OR(AND(Tabela1[[#This Row],[GRUPO | ITEM]]="PALHETAS",MID(Tabela1[[#This Row],[ITEM]],1,5)&lt;&gt;"YN-PC"),AND(Tabela1[[#This Row],[GRUPO | ITEM]]="PALHETAS",MID(Tabela1[[#This Row],[ITEM]],1,5)&lt;&gt;"YN-PF"))=TRUE,0,
IF(
ROUNDUP(
IF(
IF(D507="A",13-SUM(AM507:AP507),IF(D507="B",11-SUM(AM507:AP507),IF(D507="C",7-SUM(AM507:AP507))))
&lt;0,0,
IF(D507="A",13-SUM(AM507:AP507),IF(D507="B",11-SUM(AM507:AP507),IF(D507="C",7-SUM(AM507:AP507)))))
*AD507/C507,0)
*C507
=0,0,
ROUNDUP(
IF(
IF(D507="A",13-SUM(AM507:AP507),IF(D507="B",11-SUM(AM507:AP507),IF(D507="C",7-SUM(AM507:AP507))))
&lt;0,0,
IF(D507="A",13-SUM(AM507:AP507),IF(D507="B",11-SUM(AM507:AP507),IF(D507="C",7-SUM(AM507:AP507)))))
*AD507/C507,0)
*C507)
)</f>
        <v>0</v>
      </c>
      <c r="AY507" s="4">
        <f>IF(OR(AND(Tabela1[[#This Row],[GRUPO | ITEM]]="PALHETAS",MID(Tabela1[[#This Row],[ITEM]],1,5)&lt;&gt;"YN-PC"),AND(Tabela1[[#This Row],[GRUPO | ITEM]]="PALHETAS",MID(Tabela1[[#This Row],[ITEM]],1,5)&lt;&gt;"YN-PF"))=TRUE,0,
IF(
ROUNDUP(
IF(
IF(D507="A",13-SUM(AR507:AU507),IF(D507="B",11-SUM(AR507:AU507),IF(D507="C",7-SUM(AR507:AU507))))
&lt;0,0,
IF(D507="A",13-SUM(AR507:AU507),IF(D507="B",11-SUM(AR507:AU507),IF(D507="C",7-SUM(AR507:AU507)))))
*AE507/C507,0)
*C507
=0,0,
ROUNDUP(
IF(
IF(D507="A",13-SUM(AR507:AU507),IF(D507="B",11-SUM(AR507:AU507),IF(D507="C",7-SUM(AR507:AU507))))
&lt;0,0,
IF(D507="A",13-SUM(AR507:AU507),IF(D507="B",11-SUM(AR507:AU507),IF(D507="C",7-SUM(AR507:AU507)))))
*AE507/C507,0)
*C507)
)</f>
        <v>0</v>
      </c>
      <c r="AZ5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+IFERROR(BA507*C507,0),
IFERROR(AVERAGEIF(Tabela1[[#This Row],[COMPRA PADRÃO]:[COMPRA &gt;30%]],"&gt;"&amp;0,Tabela1[[#This Row],[COMPRA PADRÃO]:[COMPRA &gt;30%]]),
0))/Tabela1[[#This Row],[U/CX]],0)*Tabela1[[#This Row],[U/CX]]</f>
        <v>0</v>
      </c>
      <c r="BA507" s="19"/>
      <c r="BB507" s="19"/>
      <c r="BC507" s="5"/>
      <c r="BD507" s="41">
        <v>1.4339622641509433</v>
      </c>
      <c r="BE507" s="42">
        <v>215.09433962264148</v>
      </c>
      <c r="BF507" s="42">
        <v>94.641509433962256</v>
      </c>
      <c r="BG507" s="42">
        <v>708</v>
      </c>
      <c r="BH507" s="43">
        <v>0</v>
      </c>
      <c r="BJ507" s="32"/>
      <c r="BK507" s="32"/>
    </row>
    <row r="508" spans="1:63" s="3" customFormat="1" x14ac:dyDescent="0.2">
      <c r="A508" s="4" t="s">
        <v>102</v>
      </c>
      <c r="B508" s="4" t="s">
        <v>463</v>
      </c>
      <c r="C508" s="4">
        <v>200</v>
      </c>
      <c r="D508" s="4" t="s">
        <v>83</v>
      </c>
      <c r="E508" s="5">
        <v>150</v>
      </c>
      <c r="F508" s="4">
        <v>170</v>
      </c>
      <c r="G508" s="4">
        <v>50</v>
      </c>
      <c r="H508" s="4">
        <v>50</v>
      </c>
      <c r="I508" s="4"/>
      <c r="J508" s="4">
        <v>200</v>
      </c>
      <c r="K508" s="4"/>
      <c r="L508" s="4">
        <v>250</v>
      </c>
      <c r="M508" s="4">
        <v>100</v>
      </c>
      <c r="N508" s="4">
        <v>50</v>
      </c>
      <c r="O508" s="4"/>
      <c r="P508" s="4">
        <v>200</v>
      </c>
      <c r="Q508" s="13">
        <v>1.1065573770491803</v>
      </c>
      <c r="R508" s="16">
        <v>1.2540983606557379</v>
      </c>
      <c r="S508" s="16">
        <v>0.36885245901639346</v>
      </c>
      <c r="T508" s="16">
        <v>0.36885245901639346</v>
      </c>
      <c r="U508" s="16">
        <v>0</v>
      </c>
      <c r="V508" s="16">
        <v>1.4754098360655739</v>
      </c>
      <c r="W508" s="16">
        <v>0</v>
      </c>
      <c r="X508" s="16">
        <v>1.8442622950819674</v>
      </c>
      <c r="Y508" s="16">
        <v>0.73770491803278693</v>
      </c>
      <c r="Z508" s="16">
        <v>0.36885245901639346</v>
      </c>
      <c r="AA508" s="16">
        <v>0</v>
      </c>
      <c r="AB508" s="17">
        <v>1.4754098360655739</v>
      </c>
      <c r="AC508" s="15">
        <v>9724.7999999999993</v>
      </c>
      <c r="AD508" s="14">
        <v>135.55555555555554</v>
      </c>
      <c r="AE508" s="14">
        <v>135.55555555555554</v>
      </c>
      <c r="AF508" s="5">
        <v>4</v>
      </c>
      <c r="AG508" s="6">
        <v>1080</v>
      </c>
      <c r="AH508" s="4">
        <v>0</v>
      </c>
      <c r="AI508" s="23">
        <v>1080</v>
      </c>
      <c r="AJ508" s="4">
        <v>800</v>
      </c>
      <c r="AK508" s="4">
        <v>0</v>
      </c>
      <c r="AL508" s="24">
        <v>800</v>
      </c>
      <c r="AM508" s="7">
        <v>7.9672131147540988</v>
      </c>
      <c r="AN508" s="7">
        <v>0</v>
      </c>
      <c r="AO508" s="8">
        <v>5.9016393442622954</v>
      </c>
      <c r="AP508" s="9">
        <v>0</v>
      </c>
      <c r="AQ508" s="25">
        <v>13.868852459016395</v>
      </c>
      <c r="AR508" s="18">
        <v>7.9672131147540988</v>
      </c>
      <c r="AS508" s="7">
        <v>0</v>
      </c>
      <c r="AT508" s="8">
        <v>5.9016393442622954</v>
      </c>
      <c r="AU508" s="9">
        <v>0</v>
      </c>
      <c r="AV508" s="10">
        <v>13.868852459016395</v>
      </c>
      <c r="AW508" s="22">
        <f t="shared" si="7"/>
        <v>0</v>
      </c>
      <c r="AX508" s="5">
        <f>IF(OR(AND(Tabela1[[#This Row],[GRUPO | ITEM]]="PALHETAS",MID(Tabela1[[#This Row],[ITEM]],1,5)&lt;&gt;"YN-PC"),AND(Tabela1[[#This Row],[GRUPO | ITEM]]="PALHETAS",MID(Tabela1[[#This Row],[ITEM]],1,5)&lt;&gt;"YN-PF"))=TRUE,0,
IF(
ROUNDUP(
IF(
IF(D508="A",13-SUM(AM508:AP508),IF(D508="B",11-SUM(AM508:AP508),IF(D508="C",7-SUM(AM508:AP508))))
&lt;0,0,
IF(D508="A",13-SUM(AM508:AP508),IF(D508="B",11-SUM(AM508:AP508),IF(D508="C",7-SUM(AM508:AP508)))))
*AD508/C508,0)
*C508
=0,0,
ROUNDUP(
IF(
IF(D508="A",13-SUM(AM508:AP508),IF(D508="B",11-SUM(AM508:AP508),IF(D508="C",7-SUM(AM508:AP508))))
&lt;0,0,
IF(D508="A",13-SUM(AM508:AP508),IF(D508="B",11-SUM(AM508:AP508),IF(D508="C",7-SUM(AM508:AP508)))))
*AD508/C508,0)
*C508)
)</f>
        <v>0</v>
      </c>
      <c r="AY508" s="4">
        <f>IF(OR(AND(Tabela1[[#This Row],[GRUPO | ITEM]]="PALHETAS",MID(Tabela1[[#This Row],[ITEM]],1,5)&lt;&gt;"YN-PC"),AND(Tabela1[[#This Row],[GRUPO | ITEM]]="PALHETAS",MID(Tabela1[[#This Row],[ITEM]],1,5)&lt;&gt;"YN-PF"))=TRUE,0,
IF(
ROUNDUP(
IF(
IF(D508="A",13-SUM(AR508:AU508),IF(D508="B",11-SUM(AR508:AU508),IF(D508="C",7-SUM(AR508:AU508))))
&lt;0,0,
IF(D508="A",13-SUM(AR508:AU508),IF(D508="B",11-SUM(AR508:AU508),IF(D508="C",7-SUM(AR508:AU508)))))
*AE508/C508,0)
*C508
=0,0,
ROUNDUP(
IF(
IF(D508="A",13-SUM(AR508:AU508),IF(D508="B",11-SUM(AR508:AU508),IF(D508="C",7-SUM(AR508:AU508))))
&lt;0,0,
IF(D508="A",13-SUM(AR508:AU508),IF(D508="B",11-SUM(AR508:AU508),IF(D508="C",7-SUM(AR508:AU508)))))
*AE508/C508,0)
*C508)
)</f>
        <v>0</v>
      </c>
      <c r="AZ5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+IFERROR(BA508*C508,0),
IFERROR(AVERAGEIF(Tabela1[[#This Row],[COMPRA PADRÃO]:[COMPRA &gt;30%]],"&gt;"&amp;0,Tabela1[[#This Row],[COMPRA PADRÃO]:[COMPRA &gt;30%]]),
0))/Tabela1[[#This Row],[U/CX]],0)*Tabela1[[#This Row],[U/CX]]</f>
        <v>0</v>
      </c>
      <c r="BA508" s="19"/>
      <c r="BB508" s="19"/>
      <c r="BC508" s="5"/>
      <c r="BD508" s="41">
        <v>4.6037735849056602</v>
      </c>
      <c r="BE508" s="42">
        <v>690.56603773584902</v>
      </c>
      <c r="BF508" s="42">
        <v>303.84905660377359</v>
      </c>
      <c r="BG508" s="42">
        <v>1880</v>
      </c>
      <c r="BH508" s="43">
        <v>0</v>
      </c>
      <c r="BJ508" s="32"/>
      <c r="BK508" s="32"/>
    </row>
    <row r="509" spans="1:63" s="3" customFormat="1" x14ac:dyDescent="0.2">
      <c r="A509" s="4" t="s">
        <v>102</v>
      </c>
      <c r="B509" s="4" t="s">
        <v>464</v>
      </c>
      <c r="C509" s="4">
        <v>200</v>
      </c>
      <c r="D509" s="4" t="s">
        <v>83</v>
      </c>
      <c r="E509" s="5">
        <v>50</v>
      </c>
      <c r="F509" s="4">
        <v>260</v>
      </c>
      <c r="G509" s="4">
        <v>300</v>
      </c>
      <c r="H509" s="4">
        <v>250</v>
      </c>
      <c r="I509" s="4">
        <v>170</v>
      </c>
      <c r="J509" s="4">
        <v>370</v>
      </c>
      <c r="K509" s="4">
        <v>150</v>
      </c>
      <c r="L509" s="4">
        <v>200</v>
      </c>
      <c r="M509" s="4">
        <v>200</v>
      </c>
      <c r="N509" s="4">
        <v>250</v>
      </c>
      <c r="O509" s="4">
        <v>100</v>
      </c>
      <c r="P509" s="4">
        <v>150</v>
      </c>
      <c r="Q509" s="13">
        <v>0.24489795918367349</v>
      </c>
      <c r="R509" s="16">
        <v>1.273469387755102</v>
      </c>
      <c r="S509" s="16">
        <v>1.4693877551020409</v>
      </c>
      <c r="T509" s="16">
        <v>1.2244897959183674</v>
      </c>
      <c r="U509" s="16">
        <v>0.83265306122448979</v>
      </c>
      <c r="V509" s="16">
        <v>1.8122448979591839</v>
      </c>
      <c r="W509" s="16">
        <v>0.73469387755102045</v>
      </c>
      <c r="X509" s="16">
        <v>0.97959183673469397</v>
      </c>
      <c r="Y509" s="16">
        <v>0.97959183673469397</v>
      </c>
      <c r="Z509" s="16">
        <v>1.2244897959183674</v>
      </c>
      <c r="AA509" s="16">
        <v>0.48979591836734698</v>
      </c>
      <c r="AB509" s="17">
        <v>0.73469387755102045</v>
      </c>
      <c r="AC509" s="15">
        <v>19405.3</v>
      </c>
      <c r="AD509" s="14">
        <v>204.16666666666666</v>
      </c>
      <c r="AE509" s="14">
        <v>218.18181818181819</v>
      </c>
      <c r="AF509" s="5">
        <v>3</v>
      </c>
      <c r="AG509" s="6">
        <v>1950</v>
      </c>
      <c r="AH509" s="4">
        <v>0</v>
      </c>
      <c r="AI509" s="23">
        <v>1950</v>
      </c>
      <c r="AJ509" s="4">
        <v>600</v>
      </c>
      <c r="AK509" s="4">
        <v>0</v>
      </c>
      <c r="AL509" s="24">
        <v>600</v>
      </c>
      <c r="AM509" s="7">
        <v>9.5510204081632661</v>
      </c>
      <c r="AN509" s="7">
        <v>0</v>
      </c>
      <c r="AO509" s="8">
        <v>2.9387755102040818</v>
      </c>
      <c r="AP509" s="9">
        <v>0</v>
      </c>
      <c r="AQ509" s="25">
        <v>12.489795918367347</v>
      </c>
      <c r="AR509" s="18">
        <v>8.9375</v>
      </c>
      <c r="AS509" s="7">
        <v>0</v>
      </c>
      <c r="AT509" s="8">
        <v>2.75</v>
      </c>
      <c r="AU509" s="9">
        <v>0</v>
      </c>
      <c r="AV509" s="10">
        <v>11.6875</v>
      </c>
      <c r="AW509" s="22">
        <f t="shared" si="7"/>
        <v>0</v>
      </c>
      <c r="AX509" s="5">
        <f>IF(OR(AND(Tabela1[[#This Row],[GRUPO | ITEM]]="PALHETAS",MID(Tabela1[[#This Row],[ITEM]],1,5)&lt;&gt;"YN-PC"),AND(Tabela1[[#This Row],[GRUPO | ITEM]]="PALHETAS",MID(Tabela1[[#This Row],[ITEM]],1,5)&lt;&gt;"YN-PF"))=TRUE,0,
IF(
ROUNDUP(
IF(
IF(D509="A",13-SUM(AM509:AP509),IF(D509="B",11-SUM(AM509:AP509),IF(D509="C",7-SUM(AM509:AP509))))
&lt;0,0,
IF(D509="A",13-SUM(AM509:AP509),IF(D509="B",11-SUM(AM509:AP509),IF(D509="C",7-SUM(AM509:AP509)))))
*AD509/C509,0)
*C509
=0,0,
ROUNDUP(
IF(
IF(D509="A",13-SUM(AM509:AP509),IF(D509="B",11-SUM(AM509:AP509),IF(D509="C",7-SUM(AM509:AP509))))
&lt;0,0,
IF(D509="A",13-SUM(AM509:AP509),IF(D509="B",11-SUM(AM509:AP509),IF(D509="C",7-SUM(AM509:AP509)))))
*AD509/C509,0)
*C509)
)</f>
        <v>0</v>
      </c>
      <c r="AY509" s="4">
        <f>IF(OR(AND(Tabela1[[#This Row],[GRUPO | ITEM]]="PALHETAS",MID(Tabela1[[#This Row],[ITEM]],1,5)&lt;&gt;"YN-PC"),AND(Tabela1[[#This Row],[GRUPO | ITEM]]="PALHETAS",MID(Tabela1[[#This Row],[ITEM]],1,5)&lt;&gt;"YN-PF"))=TRUE,0,
IF(
ROUNDUP(
IF(
IF(D509="A",13-SUM(AR509:AU509),IF(D509="B",11-SUM(AR509:AU509),IF(D509="C",7-SUM(AR509:AU509))))
&lt;0,0,
IF(D509="A",13-SUM(AR509:AU509),IF(D509="B",11-SUM(AR509:AU509),IF(D509="C",7-SUM(AR509:AU509)))))
*AE509/C509,0)
*C509
=0,0,
ROUNDUP(
IF(
IF(D509="A",13-SUM(AR509:AU509),IF(D509="B",11-SUM(AR509:AU509),IF(D509="C",7-SUM(AR509:AU509))))
&lt;0,0,
IF(D509="A",13-SUM(AR509:AU509),IF(D509="B",11-SUM(AR509:AU509),IF(D509="C",7-SUM(AR509:AU509)))))
*AE509/C509,0)
*C509)
)</f>
        <v>0</v>
      </c>
      <c r="AZ5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+IFERROR(BA509*C509,0),
IFERROR(AVERAGEIF(Tabela1[[#This Row],[COMPRA PADRÃO]:[COMPRA &gt;30%]],"&gt;"&amp;0,Tabela1[[#This Row],[COMPRA PADRÃO]:[COMPRA &gt;30%]]),
0))/Tabela1[[#This Row],[U/CX]],0)*Tabela1[[#This Row],[U/CX]]</f>
        <v>0</v>
      </c>
      <c r="BA509" s="19"/>
      <c r="BB509" s="19"/>
      <c r="BC509" s="5"/>
      <c r="BD509" s="41">
        <v>9.2452830188679247</v>
      </c>
      <c r="BE509" s="42">
        <v>1386.7924528301887</v>
      </c>
      <c r="BF509" s="42">
        <v>610.18867924528308</v>
      </c>
      <c r="BG509" s="42">
        <v>2550</v>
      </c>
      <c r="BH509" s="43">
        <v>0</v>
      </c>
      <c r="BJ509" s="32"/>
      <c r="BK509" s="32"/>
    </row>
    <row r="510" spans="1:63" s="3" customFormat="1" x14ac:dyDescent="0.2">
      <c r="A510" s="4" t="s">
        <v>207</v>
      </c>
      <c r="B510" s="4" t="s">
        <v>1050</v>
      </c>
      <c r="C510" s="4">
        <v>20</v>
      </c>
      <c r="D510" s="4" t="s">
        <v>83</v>
      </c>
      <c r="E510" s="5"/>
      <c r="F510" s="4"/>
      <c r="G510" s="4"/>
      <c r="H510" s="4"/>
      <c r="I510" s="4"/>
      <c r="J510" s="4"/>
      <c r="K510" s="4"/>
      <c r="L510" s="4"/>
      <c r="M510" s="4">
        <v>12</v>
      </c>
      <c r="N510" s="4"/>
      <c r="O510" s="4">
        <v>7</v>
      </c>
      <c r="P510" s="4">
        <v>14</v>
      </c>
      <c r="Q510" s="13">
        <v>0</v>
      </c>
      <c r="R510" s="16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1.0909090909090908</v>
      </c>
      <c r="Z510" s="16">
        <v>0</v>
      </c>
      <c r="AA510" s="16">
        <v>0.63636363636363635</v>
      </c>
      <c r="AB510" s="17">
        <v>1.2727272727272727</v>
      </c>
      <c r="AC510" s="15">
        <v>4198.6400000000003</v>
      </c>
      <c r="AD510" s="14">
        <v>11</v>
      </c>
      <c r="AE510" s="14">
        <v>11</v>
      </c>
      <c r="AF510" s="5">
        <v>0</v>
      </c>
      <c r="AG510" s="6">
        <v>1167</v>
      </c>
      <c r="AH510" s="4">
        <v>0</v>
      </c>
      <c r="AI510" s="23">
        <v>1167</v>
      </c>
      <c r="AJ510" s="4">
        <v>0</v>
      </c>
      <c r="AK510" s="4">
        <v>0</v>
      </c>
      <c r="AL510" s="24">
        <v>0</v>
      </c>
      <c r="AM510" s="7">
        <v>106.09090909090909</v>
      </c>
      <c r="AN510" s="7">
        <v>0</v>
      </c>
      <c r="AO510" s="8">
        <v>0</v>
      </c>
      <c r="AP510" s="9">
        <v>0</v>
      </c>
      <c r="AQ510" s="25">
        <v>106.09090909090909</v>
      </c>
      <c r="AR510" s="18">
        <v>106.09090909090909</v>
      </c>
      <c r="AS510" s="7">
        <v>0</v>
      </c>
      <c r="AT510" s="8">
        <v>0</v>
      </c>
      <c r="AU510" s="9">
        <v>0</v>
      </c>
      <c r="AV510" s="10">
        <v>106.09090909090909</v>
      </c>
      <c r="AW510" s="22">
        <f t="shared" si="7"/>
        <v>0</v>
      </c>
      <c r="AX510" s="5">
        <f>IF(OR(AND(Tabela1[[#This Row],[GRUPO | ITEM]]="PALHETAS",MID(Tabela1[[#This Row],[ITEM]],1,5)&lt;&gt;"YN-PC"),AND(Tabela1[[#This Row],[GRUPO | ITEM]]="PALHETAS",MID(Tabela1[[#This Row],[ITEM]],1,5)&lt;&gt;"YN-PF"))=TRUE,0,
IF(
ROUNDUP(
IF(
IF(D510="A",13-SUM(AM510:AP510),IF(D510="B",11-SUM(AM510:AP510),IF(D510="C",7-SUM(AM510:AP510))))
&lt;0,0,
IF(D510="A",13-SUM(AM510:AP510),IF(D510="B",11-SUM(AM510:AP510),IF(D510="C",7-SUM(AM510:AP510)))))
*AD510/C510,0)
*C510
=0,0,
ROUNDUP(
IF(
IF(D510="A",13-SUM(AM510:AP510),IF(D510="B",11-SUM(AM510:AP510),IF(D510="C",7-SUM(AM510:AP510))))
&lt;0,0,
IF(D510="A",13-SUM(AM510:AP510),IF(D510="B",11-SUM(AM510:AP510),IF(D510="C",7-SUM(AM510:AP510)))))
*AD510/C510,0)
*C510)
)</f>
        <v>0</v>
      </c>
      <c r="AY510" s="4">
        <f>IF(OR(AND(Tabela1[[#This Row],[GRUPO | ITEM]]="PALHETAS",MID(Tabela1[[#This Row],[ITEM]],1,5)&lt;&gt;"YN-PC"),AND(Tabela1[[#This Row],[GRUPO | ITEM]]="PALHETAS",MID(Tabela1[[#This Row],[ITEM]],1,5)&lt;&gt;"YN-PF"))=TRUE,0,
IF(
ROUNDUP(
IF(
IF(D510="A",13-SUM(AR510:AU510),IF(D510="B",11-SUM(AR510:AU510),IF(D510="C",7-SUM(AR510:AU510))))
&lt;0,0,
IF(D510="A",13-SUM(AR510:AU510),IF(D510="B",11-SUM(AR510:AU510),IF(D510="C",7-SUM(AR510:AU510)))))
*AE510/C510,0)
*C510
=0,0,
ROUNDUP(
IF(
IF(D510="A",13-SUM(AR510:AU510),IF(D510="B",11-SUM(AR510:AU510),IF(D510="C",7-SUM(AR510:AU510))))
&lt;0,0,
IF(D510="A",13-SUM(AR510:AU510),IF(D510="B",11-SUM(AR510:AU510),IF(D510="C",7-SUM(AR510:AU510)))))
*AE510/C510,0)
*C510)
)</f>
        <v>0</v>
      </c>
      <c r="AZ5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+IFERROR(BA510*C510,0),
IFERROR(AVERAGEIF(Tabela1[[#This Row],[COMPRA PADRÃO]:[COMPRA &gt;30%]],"&gt;"&amp;0,Tabela1[[#This Row],[COMPRA PADRÃO]:[COMPRA &gt;30%]]),
0))/Tabela1[[#This Row],[U/CX]],0)*Tabela1[[#This Row],[U/CX]]</f>
        <v>0</v>
      </c>
      <c r="BA510" s="19"/>
      <c r="BB510" s="19"/>
      <c r="BC510" s="5"/>
      <c r="BD510" s="41">
        <v>0.12452830188679245</v>
      </c>
      <c r="BE510" s="42">
        <v>18.679245283018869</v>
      </c>
      <c r="BF510" s="42">
        <v>8.2188679245283023</v>
      </c>
      <c r="BG510" s="42">
        <v>1167</v>
      </c>
      <c r="BH510" s="43">
        <v>0</v>
      </c>
      <c r="BJ510" s="32"/>
      <c r="BK510" s="32"/>
    </row>
    <row r="511" spans="1:63" s="3" customFormat="1" x14ac:dyDescent="0.2">
      <c r="A511" s="4" t="s">
        <v>207</v>
      </c>
      <c r="B511" s="4" t="s">
        <v>1051</v>
      </c>
      <c r="C511" s="4">
        <v>20</v>
      </c>
      <c r="D511" s="4" t="s">
        <v>83</v>
      </c>
      <c r="E511" s="5"/>
      <c r="F511" s="4"/>
      <c r="G511" s="4"/>
      <c r="H511" s="4"/>
      <c r="I511" s="4"/>
      <c r="J511" s="4"/>
      <c r="K511" s="4"/>
      <c r="L511" s="4"/>
      <c r="M511" s="4">
        <v>6</v>
      </c>
      <c r="N511" s="4"/>
      <c r="O511" s="4">
        <v>2</v>
      </c>
      <c r="P511" s="4">
        <v>2</v>
      </c>
      <c r="Q511" s="13">
        <v>0</v>
      </c>
      <c r="R511" s="16">
        <v>0</v>
      </c>
      <c r="S511" s="16">
        <v>0</v>
      </c>
      <c r="T511" s="16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1.7999999999999998</v>
      </c>
      <c r="Z511" s="16">
        <v>0</v>
      </c>
      <c r="AA511" s="16">
        <v>0.6</v>
      </c>
      <c r="AB511" s="17">
        <v>0.6</v>
      </c>
      <c r="AC511" s="15">
        <v>1297.1600000000001</v>
      </c>
      <c r="AD511" s="14">
        <v>3.3333333333333335</v>
      </c>
      <c r="AE511" s="14">
        <v>3.3333333333333335</v>
      </c>
      <c r="AF511" s="5">
        <v>0</v>
      </c>
      <c r="AG511" s="6">
        <v>90</v>
      </c>
      <c r="AH511" s="4">
        <v>0</v>
      </c>
      <c r="AI511" s="23">
        <v>90</v>
      </c>
      <c r="AJ511" s="4">
        <v>0</v>
      </c>
      <c r="AK511" s="4">
        <v>0</v>
      </c>
      <c r="AL511" s="24">
        <v>0</v>
      </c>
      <c r="AM511" s="7">
        <v>27</v>
      </c>
      <c r="AN511" s="7">
        <v>0</v>
      </c>
      <c r="AO511" s="8">
        <v>0</v>
      </c>
      <c r="AP511" s="9">
        <v>0</v>
      </c>
      <c r="AQ511" s="25">
        <v>27</v>
      </c>
      <c r="AR511" s="18">
        <v>27</v>
      </c>
      <c r="AS511" s="7">
        <v>0</v>
      </c>
      <c r="AT511" s="8">
        <v>0</v>
      </c>
      <c r="AU511" s="9">
        <v>0</v>
      </c>
      <c r="AV511" s="10">
        <v>27</v>
      </c>
      <c r="AW511" s="22">
        <f t="shared" si="7"/>
        <v>0</v>
      </c>
      <c r="AX511" s="5">
        <f>IF(OR(AND(Tabela1[[#This Row],[GRUPO | ITEM]]="PALHETAS",MID(Tabela1[[#This Row],[ITEM]],1,5)&lt;&gt;"YN-PC"),AND(Tabela1[[#This Row],[GRUPO | ITEM]]="PALHETAS",MID(Tabela1[[#This Row],[ITEM]],1,5)&lt;&gt;"YN-PF"))=TRUE,0,
IF(
ROUNDUP(
IF(
IF(D511="A",13-SUM(AM511:AP511),IF(D511="B",11-SUM(AM511:AP511),IF(D511="C",7-SUM(AM511:AP511))))
&lt;0,0,
IF(D511="A",13-SUM(AM511:AP511),IF(D511="B",11-SUM(AM511:AP511),IF(D511="C",7-SUM(AM511:AP511)))))
*AD511/C511,0)
*C511
=0,0,
ROUNDUP(
IF(
IF(D511="A",13-SUM(AM511:AP511),IF(D511="B",11-SUM(AM511:AP511),IF(D511="C",7-SUM(AM511:AP511))))
&lt;0,0,
IF(D511="A",13-SUM(AM511:AP511),IF(D511="B",11-SUM(AM511:AP511),IF(D511="C",7-SUM(AM511:AP511)))))
*AD511/C511,0)
*C511)
)</f>
        <v>0</v>
      </c>
      <c r="AY511" s="4">
        <f>IF(OR(AND(Tabela1[[#This Row],[GRUPO | ITEM]]="PALHETAS",MID(Tabela1[[#This Row],[ITEM]],1,5)&lt;&gt;"YN-PC"),AND(Tabela1[[#This Row],[GRUPO | ITEM]]="PALHETAS",MID(Tabela1[[#This Row],[ITEM]],1,5)&lt;&gt;"YN-PF"))=TRUE,0,
IF(
ROUNDUP(
IF(
IF(D511="A",13-SUM(AR511:AU511),IF(D511="B",11-SUM(AR511:AU511),IF(D511="C",7-SUM(AR511:AU511))))
&lt;0,0,
IF(D511="A",13-SUM(AR511:AU511),IF(D511="B",11-SUM(AR511:AU511),IF(D511="C",7-SUM(AR511:AU511)))))
*AE511/C511,0)
*C511
=0,0,
ROUNDUP(
IF(
IF(D511="A",13-SUM(AR511:AU511),IF(D511="B",11-SUM(AR511:AU511),IF(D511="C",7-SUM(AR511:AU511))))
&lt;0,0,
IF(D511="A",13-SUM(AR511:AU511),IF(D511="B",11-SUM(AR511:AU511),IF(D511="C",7-SUM(AR511:AU511)))))
*AE511/C511,0)
*C511)
)</f>
        <v>0</v>
      </c>
      <c r="AZ5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+IFERROR(BA511*C511,0),
IFERROR(AVERAGEIF(Tabela1[[#This Row],[COMPRA PADRÃO]:[COMPRA &gt;30%]],"&gt;"&amp;0,Tabela1[[#This Row],[COMPRA PADRÃO]:[COMPRA &gt;30%]]),
0))/Tabela1[[#This Row],[U/CX]],0)*Tabela1[[#This Row],[U/CX]]</f>
        <v>0</v>
      </c>
      <c r="BA511" s="19"/>
      <c r="BB511" s="19"/>
      <c r="BC511" s="5"/>
      <c r="BD511" s="41">
        <v>3.7735849056603772E-2</v>
      </c>
      <c r="BE511" s="42">
        <v>5.6603773584905657</v>
      </c>
      <c r="BF511" s="42">
        <v>2.4905660377358489</v>
      </c>
      <c r="BG511" s="42">
        <v>90</v>
      </c>
      <c r="BH511" s="43">
        <v>0</v>
      </c>
      <c r="BJ511" s="32"/>
      <c r="BK511" s="32"/>
    </row>
    <row r="512" spans="1:63" s="3" customFormat="1" x14ac:dyDescent="0.2">
      <c r="A512" s="4" t="s">
        <v>207</v>
      </c>
      <c r="B512" s="4" t="s">
        <v>1053</v>
      </c>
      <c r="C512" s="4">
        <v>20</v>
      </c>
      <c r="D512" s="4" t="s">
        <v>83</v>
      </c>
      <c r="E512" s="5"/>
      <c r="F512" s="4"/>
      <c r="G512" s="4"/>
      <c r="H512" s="4"/>
      <c r="I512" s="4"/>
      <c r="J512" s="4"/>
      <c r="K512" s="4"/>
      <c r="L512" s="4"/>
      <c r="M512" s="4">
        <v>11</v>
      </c>
      <c r="N512" s="4"/>
      <c r="O512" s="4">
        <v>2</v>
      </c>
      <c r="P512" s="4">
        <v>2</v>
      </c>
      <c r="Q512" s="13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2.2000000000000002</v>
      </c>
      <c r="Z512" s="16">
        <v>0</v>
      </c>
      <c r="AA512" s="16">
        <v>0.4</v>
      </c>
      <c r="AB512" s="17">
        <v>0.4</v>
      </c>
      <c r="AC512" s="15">
        <v>1996.02</v>
      </c>
      <c r="AD512" s="14">
        <v>5</v>
      </c>
      <c r="AE512" s="14">
        <v>5</v>
      </c>
      <c r="AF512" s="5">
        <v>0</v>
      </c>
      <c r="AG512" s="6">
        <v>285</v>
      </c>
      <c r="AH512" s="4">
        <v>0</v>
      </c>
      <c r="AI512" s="23">
        <v>285</v>
      </c>
      <c r="AJ512" s="4">
        <v>0</v>
      </c>
      <c r="AK512" s="4">
        <v>0</v>
      </c>
      <c r="AL512" s="24">
        <v>0</v>
      </c>
      <c r="AM512" s="7">
        <v>57</v>
      </c>
      <c r="AN512" s="7">
        <v>0</v>
      </c>
      <c r="AO512" s="8">
        <v>0</v>
      </c>
      <c r="AP512" s="9">
        <v>0</v>
      </c>
      <c r="AQ512" s="25">
        <v>57</v>
      </c>
      <c r="AR512" s="18">
        <v>57</v>
      </c>
      <c r="AS512" s="7">
        <v>0</v>
      </c>
      <c r="AT512" s="8">
        <v>0</v>
      </c>
      <c r="AU512" s="9">
        <v>0</v>
      </c>
      <c r="AV512" s="10">
        <v>57</v>
      </c>
      <c r="AW512" s="22">
        <f t="shared" si="7"/>
        <v>0</v>
      </c>
      <c r="AX512" s="5">
        <f>IF(OR(AND(Tabela1[[#This Row],[GRUPO | ITEM]]="PALHETAS",MID(Tabela1[[#This Row],[ITEM]],1,5)&lt;&gt;"YN-PC"),AND(Tabela1[[#This Row],[GRUPO | ITEM]]="PALHETAS",MID(Tabela1[[#This Row],[ITEM]],1,5)&lt;&gt;"YN-PF"))=TRUE,0,
IF(
ROUNDUP(
IF(
IF(D512="A",13-SUM(AM512:AP512),IF(D512="B",11-SUM(AM512:AP512),IF(D512="C",7-SUM(AM512:AP512))))
&lt;0,0,
IF(D512="A",13-SUM(AM512:AP512),IF(D512="B",11-SUM(AM512:AP512),IF(D512="C",7-SUM(AM512:AP512)))))
*AD512/C512,0)
*C512
=0,0,
ROUNDUP(
IF(
IF(D512="A",13-SUM(AM512:AP512),IF(D512="B",11-SUM(AM512:AP512),IF(D512="C",7-SUM(AM512:AP512))))
&lt;0,0,
IF(D512="A",13-SUM(AM512:AP512),IF(D512="B",11-SUM(AM512:AP512),IF(D512="C",7-SUM(AM512:AP512)))))
*AD512/C512,0)
*C512)
)</f>
        <v>0</v>
      </c>
      <c r="AY512" s="4">
        <f>IF(OR(AND(Tabela1[[#This Row],[GRUPO | ITEM]]="PALHETAS",MID(Tabela1[[#This Row],[ITEM]],1,5)&lt;&gt;"YN-PC"),AND(Tabela1[[#This Row],[GRUPO | ITEM]]="PALHETAS",MID(Tabela1[[#This Row],[ITEM]],1,5)&lt;&gt;"YN-PF"))=TRUE,0,
IF(
ROUNDUP(
IF(
IF(D512="A",13-SUM(AR512:AU512),IF(D512="B",11-SUM(AR512:AU512),IF(D512="C",7-SUM(AR512:AU512))))
&lt;0,0,
IF(D512="A",13-SUM(AR512:AU512),IF(D512="B",11-SUM(AR512:AU512),IF(D512="C",7-SUM(AR512:AU512)))))
*AE512/C512,0)
*C512
=0,0,
ROUNDUP(
IF(
IF(D512="A",13-SUM(AR512:AU512),IF(D512="B",11-SUM(AR512:AU512),IF(D512="C",7-SUM(AR512:AU512))))
&lt;0,0,
IF(D512="A",13-SUM(AR512:AU512),IF(D512="B",11-SUM(AR512:AU512),IF(D512="C",7-SUM(AR512:AU512)))))
*AE512/C512,0)
*C512)
)</f>
        <v>0</v>
      </c>
      <c r="AZ5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+IFERROR(BA512*C512,0),
IFERROR(AVERAGEIF(Tabela1[[#This Row],[COMPRA PADRÃO]:[COMPRA &gt;30%]],"&gt;"&amp;0,Tabela1[[#This Row],[COMPRA PADRÃO]:[COMPRA &gt;30%]]),
0))/Tabela1[[#This Row],[U/CX]],0)*Tabela1[[#This Row],[U/CX]]</f>
        <v>0</v>
      </c>
      <c r="BA512" s="19"/>
      <c r="BB512" s="19"/>
      <c r="BC512" s="5"/>
      <c r="BD512" s="41">
        <v>5.6603773584905662E-2</v>
      </c>
      <c r="BE512" s="42">
        <v>8.4905660377358494</v>
      </c>
      <c r="BF512" s="42">
        <v>3.7358490566037736</v>
      </c>
      <c r="BG512" s="42">
        <v>285</v>
      </c>
      <c r="BH512" s="43">
        <v>0</v>
      </c>
      <c r="BJ512" s="32"/>
      <c r="BK512" s="32"/>
    </row>
    <row r="513" spans="1:63" s="3" customFormat="1" x14ac:dyDescent="0.2">
      <c r="A513" s="4" t="s">
        <v>207</v>
      </c>
      <c r="B513" s="4" t="s">
        <v>1146</v>
      </c>
      <c r="C513" s="4">
        <v>20</v>
      </c>
      <c r="D513" s="4" t="s">
        <v>83</v>
      </c>
      <c r="E513" s="5"/>
      <c r="F513" s="4"/>
      <c r="G513" s="4"/>
      <c r="H513" s="4"/>
      <c r="I513" s="4"/>
      <c r="J513" s="4"/>
      <c r="K513" s="4"/>
      <c r="L513" s="4"/>
      <c r="M513" s="4">
        <v>2</v>
      </c>
      <c r="N513" s="4"/>
      <c r="O513" s="4">
        <v>2</v>
      </c>
      <c r="P513" s="4"/>
      <c r="Q513" s="13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1</v>
      </c>
      <c r="Z513" s="16">
        <v>0</v>
      </c>
      <c r="AA513" s="16">
        <v>1</v>
      </c>
      <c r="AB513" s="17">
        <v>0</v>
      </c>
      <c r="AC513" s="15">
        <v>751.08</v>
      </c>
      <c r="AD513" s="14">
        <v>2</v>
      </c>
      <c r="AE513" s="14">
        <v>2</v>
      </c>
      <c r="AF513" s="5">
        <v>0</v>
      </c>
      <c r="AG513" s="6">
        <v>196</v>
      </c>
      <c r="AH513" s="4">
        <v>0</v>
      </c>
      <c r="AI513" s="23">
        <v>196</v>
      </c>
      <c r="AJ513" s="4">
        <v>0</v>
      </c>
      <c r="AK513" s="4">
        <v>0</v>
      </c>
      <c r="AL513" s="24">
        <v>0</v>
      </c>
      <c r="AM513" s="7">
        <v>98</v>
      </c>
      <c r="AN513" s="7">
        <v>0</v>
      </c>
      <c r="AO513" s="8">
        <v>0</v>
      </c>
      <c r="AP513" s="9">
        <v>0</v>
      </c>
      <c r="AQ513" s="25">
        <v>98</v>
      </c>
      <c r="AR513" s="18">
        <v>98</v>
      </c>
      <c r="AS513" s="7">
        <v>0</v>
      </c>
      <c r="AT513" s="8">
        <v>0</v>
      </c>
      <c r="AU513" s="9">
        <v>0</v>
      </c>
      <c r="AV513" s="10">
        <v>98</v>
      </c>
      <c r="AW513" s="22">
        <f t="shared" si="7"/>
        <v>0</v>
      </c>
      <c r="AX513" s="5">
        <f>IF(OR(AND(Tabela1[[#This Row],[GRUPO | ITEM]]="PALHETAS",MID(Tabela1[[#This Row],[ITEM]],1,5)&lt;&gt;"YN-PC"),AND(Tabela1[[#This Row],[GRUPO | ITEM]]="PALHETAS",MID(Tabela1[[#This Row],[ITEM]],1,5)&lt;&gt;"YN-PF"))=TRUE,0,
IF(
ROUNDUP(
IF(
IF(D513="A",13-SUM(AM513:AP513),IF(D513="B",11-SUM(AM513:AP513),IF(D513="C",7-SUM(AM513:AP513))))
&lt;0,0,
IF(D513="A",13-SUM(AM513:AP513),IF(D513="B",11-SUM(AM513:AP513),IF(D513="C",7-SUM(AM513:AP513)))))
*AD513/C513,0)
*C513
=0,0,
ROUNDUP(
IF(
IF(D513="A",13-SUM(AM513:AP513),IF(D513="B",11-SUM(AM513:AP513),IF(D513="C",7-SUM(AM513:AP513))))
&lt;0,0,
IF(D513="A",13-SUM(AM513:AP513),IF(D513="B",11-SUM(AM513:AP513),IF(D513="C",7-SUM(AM513:AP513)))))
*AD513/C513,0)
*C513)
)</f>
        <v>0</v>
      </c>
      <c r="AY513" s="4">
        <f>IF(OR(AND(Tabela1[[#This Row],[GRUPO | ITEM]]="PALHETAS",MID(Tabela1[[#This Row],[ITEM]],1,5)&lt;&gt;"YN-PC"),AND(Tabela1[[#This Row],[GRUPO | ITEM]]="PALHETAS",MID(Tabela1[[#This Row],[ITEM]],1,5)&lt;&gt;"YN-PF"))=TRUE,0,
IF(
ROUNDUP(
IF(
IF(D513="A",13-SUM(AR513:AU513),IF(D513="B",11-SUM(AR513:AU513),IF(D513="C",7-SUM(AR513:AU513))))
&lt;0,0,
IF(D513="A",13-SUM(AR513:AU513),IF(D513="B",11-SUM(AR513:AU513),IF(D513="C",7-SUM(AR513:AU513)))))
*AE513/C513,0)
*C513
=0,0,
ROUNDUP(
IF(
IF(D513="A",13-SUM(AR513:AU513),IF(D513="B",11-SUM(AR513:AU513),IF(D513="C",7-SUM(AR513:AU513))))
&lt;0,0,
IF(D513="A",13-SUM(AR513:AU513),IF(D513="B",11-SUM(AR513:AU513),IF(D513="C",7-SUM(AR513:AU513)))))
*AE513/C513,0)
*C513)
)</f>
        <v>0</v>
      </c>
      <c r="AZ5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+IFERROR(BA513*C513,0),
IFERROR(AVERAGEIF(Tabela1[[#This Row],[COMPRA PADRÃO]:[COMPRA &gt;30%]],"&gt;"&amp;0,Tabela1[[#This Row],[COMPRA PADRÃO]:[COMPRA &gt;30%]]),
0))/Tabela1[[#This Row],[U/CX]],0)*Tabela1[[#This Row],[U/CX]]</f>
        <v>0</v>
      </c>
      <c r="BA513" s="19"/>
      <c r="BB513" s="19"/>
      <c r="BC513" s="5"/>
      <c r="BD513" s="41">
        <v>1.509433962264151E-2</v>
      </c>
      <c r="BE513" s="42">
        <v>2.2641509433962264</v>
      </c>
      <c r="BF513" s="42">
        <v>0.99622641509433962</v>
      </c>
      <c r="BG513" s="42">
        <v>196</v>
      </c>
      <c r="BH513" s="43">
        <v>0</v>
      </c>
      <c r="BJ513" s="32"/>
      <c r="BK513" s="32"/>
    </row>
    <row r="514" spans="1:63" s="3" customFormat="1" x14ac:dyDescent="0.2">
      <c r="A514" s="4" t="s">
        <v>207</v>
      </c>
      <c r="B514" s="4" t="s">
        <v>1054</v>
      </c>
      <c r="C514" s="4">
        <v>20</v>
      </c>
      <c r="D514" s="4" t="s">
        <v>83</v>
      </c>
      <c r="E514" s="5"/>
      <c r="F514" s="4"/>
      <c r="G514" s="4"/>
      <c r="H514" s="4"/>
      <c r="I514" s="4"/>
      <c r="J514" s="4"/>
      <c r="K514" s="4"/>
      <c r="L514" s="4"/>
      <c r="M514" s="4">
        <v>19</v>
      </c>
      <c r="N514" s="4">
        <v>8</v>
      </c>
      <c r="O514" s="4">
        <v>6</v>
      </c>
      <c r="P514" s="4">
        <v>4</v>
      </c>
      <c r="Q514" s="13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2.0540540540540539</v>
      </c>
      <c r="Z514" s="16">
        <v>0.86486486486486491</v>
      </c>
      <c r="AA514" s="16">
        <v>0.64864864864864868</v>
      </c>
      <c r="AB514" s="17">
        <v>0.43243243243243246</v>
      </c>
      <c r="AC514" s="15">
        <v>5932.04</v>
      </c>
      <c r="AD514" s="14">
        <v>9.25</v>
      </c>
      <c r="AE514" s="14">
        <v>9.25</v>
      </c>
      <c r="AF514" s="5">
        <v>0</v>
      </c>
      <c r="AG514" s="6">
        <v>163</v>
      </c>
      <c r="AH514" s="4">
        <v>0</v>
      </c>
      <c r="AI514" s="23">
        <v>163</v>
      </c>
      <c r="AJ514" s="4">
        <v>0</v>
      </c>
      <c r="AK514" s="4">
        <v>0</v>
      </c>
      <c r="AL514" s="24">
        <v>0</v>
      </c>
      <c r="AM514" s="7">
        <v>17.621621621621621</v>
      </c>
      <c r="AN514" s="7">
        <v>0</v>
      </c>
      <c r="AO514" s="8">
        <v>0</v>
      </c>
      <c r="AP514" s="9">
        <v>0</v>
      </c>
      <c r="AQ514" s="25">
        <v>17.621621621621621</v>
      </c>
      <c r="AR514" s="18">
        <v>17.621621621621621</v>
      </c>
      <c r="AS514" s="7">
        <v>0</v>
      </c>
      <c r="AT514" s="8">
        <v>0</v>
      </c>
      <c r="AU514" s="9">
        <v>0</v>
      </c>
      <c r="AV514" s="10">
        <v>17.621621621621621</v>
      </c>
      <c r="AW514" s="22">
        <f t="shared" ref="AW514:AW577" si="8">IFERROR(AZ514/AVERAGE(AD514:AE514),0)</f>
        <v>0</v>
      </c>
      <c r="AX514" s="5">
        <f>IF(OR(AND(Tabela1[[#This Row],[GRUPO | ITEM]]="PALHETAS",MID(Tabela1[[#This Row],[ITEM]],1,5)&lt;&gt;"YN-PC"),AND(Tabela1[[#This Row],[GRUPO | ITEM]]="PALHETAS",MID(Tabela1[[#This Row],[ITEM]],1,5)&lt;&gt;"YN-PF"))=TRUE,0,
IF(
ROUNDUP(
IF(
IF(D514="A",13-SUM(AM514:AP514),IF(D514="B",11-SUM(AM514:AP514),IF(D514="C",7-SUM(AM514:AP514))))
&lt;0,0,
IF(D514="A",13-SUM(AM514:AP514),IF(D514="B",11-SUM(AM514:AP514),IF(D514="C",7-SUM(AM514:AP514)))))
*AD514/C514,0)
*C514
=0,0,
ROUNDUP(
IF(
IF(D514="A",13-SUM(AM514:AP514),IF(D514="B",11-SUM(AM514:AP514),IF(D514="C",7-SUM(AM514:AP514))))
&lt;0,0,
IF(D514="A",13-SUM(AM514:AP514),IF(D514="B",11-SUM(AM514:AP514),IF(D514="C",7-SUM(AM514:AP514)))))
*AD514/C514,0)
*C514)
)</f>
        <v>0</v>
      </c>
      <c r="AY514" s="4">
        <f>IF(OR(AND(Tabela1[[#This Row],[GRUPO | ITEM]]="PALHETAS",MID(Tabela1[[#This Row],[ITEM]],1,5)&lt;&gt;"YN-PC"),AND(Tabela1[[#This Row],[GRUPO | ITEM]]="PALHETAS",MID(Tabela1[[#This Row],[ITEM]],1,5)&lt;&gt;"YN-PF"))=TRUE,0,
IF(
ROUNDUP(
IF(
IF(D514="A",13-SUM(AR514:AU514),IF(D514="B",11-SUM(AR514:AU514),IF(D514="C",7-SUM(AR514:AU514))))
&lt;0,0,
IF(D514="A",13-SUM(AR514:AU514),IF(D514="B",11-SUM(AR514:AU514),IF(D514="C",7-SUM(AR514:AU514)))))
*AE514/C514,0)
*C514
=0,0,
ROUNDUP(
IF(
IF(D514="A",13-SUM(AR514:AU514),IF(D514="B",11-SUM(AR514:AU514),IF(D514="C",7-SUM(AR514:AU514))))
&lt;0,0,
IF(D514="A",13-SUM(AR514:AU514),IF(D514="B",11-SUM(AR514:AU514),IF(D514="C",7-SUM(AR514:AU514)))))
*AE514/C514,0)
*C514)
)</f>
        <v>0</v>
      </c>
      <c r="AZ5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+IFERROR(BA514*C514,0),
IFERROR(AVERAGEIF(Tabela1[[#This Row],[COMPRA PADRÃO]:[COMPRA &gt;30%]],"&gt;"&amp;0,Tabela1[[#This Row],[COMPRA PADRÃO]:[COMPRA &gt;30%]]),
0))/Tabela1[[#This Row],[U/CX]],0)*Tabela1[[#This Row],[U/CX]]</f>
        <v>0</v>
      </c>
      <c r="BA514" s="33"/>
      <c r="BB514" s="33"/>
      <c r="BC514" s="5"/>
      <c r="BD514" s="41">
        <v>0.13962264150943396</v>
      </c>
      <c r="BE514" s="42">
        <v>20.943396226415093</v>
      </c>
      <c r="BF514" s="42">
        <v>9.2150943396226417</v>
      </c>
      <c r="BG514" s="42">
        <v>163</v>
      </c>
      <c r="BH514" s="43">
        <v>0</v>
      </c>
      <c r="BJ514" s="32"/>
      <c r="BK514" s="32"/>
    </row>
    <row r="515" spans="1:63" s="3" customFormat="1" x14ac:dyDescent="0.2">
      <c r="A515" s="4" t="s">
        <v>207</v>
      </c>
      <c r="B515" s="4" t="s">
        <v>1055</v>
      </c>
      <c r="C515" s="4">
        <v>20</v>
      </c>
      <c r="D515" s="4" t="s">
        <v>83</v>
      </c>
      <c r="E515" s="5"/>
      <c r="F515" s="4"/>
      <c r="G515" s="4"/>
      <c r="H515" s="4"/>
      <c r="I515" s="4"/>
      <c r="J515" s="4"/>
      <c r="K515" s="4"/>
      <c r="L515" s="4"/>
      <c r="M515" s="4">
        <v>32</v>
      </c>
      <c r="N515" s="4"/>
      <c r="O515" s="4">
        <v>29</v>
      </c>
      <c r="P515" s="4">
        <v>2</v>
      </c>
      <c r="Q515" s="13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1.5238095238095237</v>
      </c>
      <c r="Z515" s="16">
        <v>0</v>
      </c>
      <c r="AA515" s="16">
        <v>1.3809523809523809</v>
      </c>
      <c r="AB515" s="17">
        <v>9.5238095238095233E-2</v>
      </c>
      <c r="AC515" s="15">
        <v>9876.74</v>
      </c>
      <c r="AD515" s="14">
        <v>21</v>
      </c>
      <c r="AE515" s="14">
        <v>30.5</v>
      </c>
      <c r="AF515" s="5">
        <v>0</v>
      </c>
      <c r="AG515" s="6">
        <v>237</v>
      </c>
      <c r="AH515" s="4">
        <v>0</v>
      </c>
      <c r="AI515" s="23">
        <v>237</v>
      </c>
      <c r="AJ515" s="4">
        <v>0</v>
      </c>
      <c r="AK515" s="4">
        <v>200</v>
      </c>
      <c r="AL515" s="24">
        <v>200</v>
      </c>
      <c r="AM515" s="7">
        <v>11.285714285714286</v>
      </c>
      <c r="AN515" s="7">
        <v>0</v>
      </c>
      <c r="AO515" s="8">
        <v>0</v>
      </c>
      <c r="AP515" s="9">
        <v>9.5238095238095237</v>
      </c>
      <c r="AQ515" s="25">
        <v>20.80952380952381</v>
      </c>
      <c r="AR515" s="18">
        <v>7.7704918032786887</v>
      </c>
      <c r="AS515" s="7">
        <v>0</v>
      </c>
      <c r="AT515" s="8">
        <v>0</v>
      </c>
      <c r="AU515" s="9">
        <v>6.557377049180328</v>
      </c>
      <c r="AV515" s="10">
        <v>14.327868852459016</v>
      </c>
      <c r="AW515" s="22">
        <f t="shared" si="8"/>
        <v>0</v>
      </c>
      <c r="AX515" s="5">
        <f>IF(OR(AND(Tabela1[[#This Row],[GRUPO | ITEM]]="PALHETAS",MID(Tabela1[[#This Row],[ITEM]],1,5)&lt;&gt;"YN-PC"),AND(Tabela1[[#This Row],[GRUPO | ITEM]]="PALHETAS",MID(Tabela1[[#This Row],[ITEM]],1,5)&lt;&gt;"YN-PF"))=TRUE,0,
IF(
ROUNDUP(
IF(
IF(D515="A",13-SUM(AM515:AP515),IF(D515="B",11-SUM(AM515:AP515),IF(D515="C",7-SUM(AM515:AP515))))
&lt;0,0,
IF(D515="A",13-SUM(AM515:AP515),IF(D515="B",11-SUM(AM515:AP515),IF(D515="C",7-SUM(AM515:AP515)))))
*AD515/C515,0)
*C515
=0,0,
ROUNDUP(
IF(
IF(D515="A",13-SUM(AM515:AP515),IF(D515="B",11-SUM(AM515:AP515),IF(D515="C",7-SUM(AM515:AP515))))
&lt;0,0,
IF(D515="A",13-SUM(AM515:AP515),IF(D515="B",11-SUM(AM515:AP515),IF(D515="C",7-SUM(AM515:AP515)))))
*AD515/C515,0)
*C515)
)</f>
        <v>0</v>
      </c>
      <c r="AY515" s="4">
        <f>IF(OR(AND(Tabela1[[#This Row],[GRUPO | ITEM]]="PALHETAS",MID(Tabela1[[#This Row],[ITEM]],1,5)&lt;&gt;"YN-PC"),AND(Tabela1[[#This Row],[GRUPO | ITEM]]="PALHETAS",MID(Tabela1[[#This Row],[ITEM]],1,5)&lt;&gt;"YN-PF"))=TRUE,0,
IF(
ROUNDUP(
IF(
IF(D515="A",13-SUM(AR515:AU515),IF(D515="B",11-SUM(AR515:AU515),IF(D515="C",7-SUM(AR515:AU515))))
&lt;0,0,
IF(D515="A",13-SUM(AR515:AU515),IF(D515="B",11-SUM(AR515:AU515),IF(D515="C",7-SUM(AR515:AU515)))))
*AE515/C515,0)
*C515
=0,0,
ROUNDUP(
IF(
IF(D515="A",13-SUM(AR515:AU515),IF(D515="B",11-SUM(AR515:AU515),IF(D515="C",7-SUM(AR515:AU515))))
&lt;0,0,
IF(D515="A",13-SUM(AR515:AU515),IF(D515="B",11-SUM(AR515:AU515),IF(D515="C",7-SUM(AR515:AU515)))))
*AE515/C515,0)
*C515)
)</f>
        <v>0</v>
      </c>
      <c r="AZ5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+IFERROR(BA515*C515,0),
IFERROR(AVERAGEIF(Tabela1[[#This Row],[COMPRA PADRÃO]:[COMPRA &gt;30%]],"&gt;"&amp;0,Tabela1[[#This Row],[COMPRA PADRÃO]:[COMPRA &gt;30%]]),
0))/Tabela1[[#This Row],[U/CX]],0)*Tabela1[[#This Row],[U/CX]]</f>
        <v>0</v>
      </c>
      <c r="BA515" s="19"/>
      <c r="BB515" s="19"/>
      <c r="BC515" s="5"/>
      <c r="BD515" s="41">
        <v>0.23773584905660378</v>
      </c>
      <c r="BE515" s="42">
        <v>35.660377358490564</v>
      </c>
      <c r="BF515" s="42">
        <v>15.690566037735849</v>
      </c>
      <c r="BG515" s="42">
        <v>437</v>
      </c>
      <c r="BH515" s="43">
        <v>0</v>
      </c>
      <c r="BJ515" s="32"/>
      <c r="BK515" s="32"/>
    </row>
    <row r="516" spans="1:63" s="3" customFormat="1" x14ac:dyDescent="0.2">
      <c r="A516" s="4" t="s">
        <v>207</v>
      </c>
      <c r="B516" s="4" t="s">
        <v>1056</v>
      </c>
      <c r="C516" s="4">
        <v>20</v>
      </c>
      <c r="D516" s="4" t="s">
        <v>83</v>
      </c>
      <c r="E516" s="5"/>
      <c r="F516" s="4"/>
      <c r="G516" s="4"/>
      <c r="H516" s="4"/>
      <c r="I516" s="4"/>
      <c r="J516" s="4"/>
      <c r="K516" s="4"/>
      <c r="L516" s="4"/>
      <c r="M516" s="4">
        <v>12</v>
      </c>
      <c r="N516" s="4"/>
      <c r="O516" s="4">
        <v>2</v>
      </c>
      <c r="P516" s="4">
        <v>4</v>
      </c>
      <c r="Q516" s="13">
        <v>0</v>
      </c>
      <c r="R516" s="16">
        <v>0</v>
      </c>
      <c r="S516" s="16">
        <v>0</v>
      </c>
      <c r="T516" s="16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2</v>
      </c>
      <c r="Z516" s="16">
        <v>0</v>
      </c>
      <c r="AA516" s="16">
        <v>0.33333333333333331</v>
      </c>
      <c r="AB516" s="17">
        <v>0.66666666666666663</v>
      </c>
      <c r="AC516" s="15">
        <v>2796.8</v>
      </c>
      <c r="AD516" s="14">
        <v>6</v>
      </c>
      <c r="AE516" s="14">
        <v>6</v>
      </c>
      <c r="AF516" s="5">
        <v>0</v>
      </c>
      <c r="AG516" s="6">
        <v>482</v>
      </c>
      <c r="AH516" s="4">
        <v>0</v>
      </c>
      <c r="AI516" s="23">
        <v>482</v>
      </c>
      <c r="AJ516" s="4">
        <v>0</v>
      </c>
      <c r="AK516" s="4">
        <v>0</v>
      </c>
      <c r="AL516" s="24">
        <v>0</v>
      </c>
      <c r="AM516" s="7">
        <v>80.333333333333329</v>
      </c>
      <c r="AN516" s="7">
        <v>0</v>
      </c>
      <c r="AO516" s="8">
        <v>0</v>
      </c>
      <c r="AP516" s="9">
        <v>0</v>
      </c>
      <c r="AQ516" s="25">
        <v>80.333333333333329</v>
      </c>
      <c r="AR516" s="18">
        <v>80.333333333333329</v>
      </c>
      <c r="AS516" s="7">
        <v>0</v>
      </c>
      <c r="AT516" s="8">
        <v>0</v>
      </c>
      <c r="AU516" s="9">
        <v>0</v>
      </c>
      <c r="AV516" s="10">
        <v>80.333333333333329</v>
      </c>
      <c r="AW516" s="22">
        <f t="shared" si="8"/>
        <v>0</v>
      </c>
      <c r="AX516" s="5">
        <f>IF(OR(AND(Tabela1[[#This Row],[GRUPO | ITEM]]="PALHETAS",MID(Tabela1[[#This Row],[ITEM]],1,5)&lt;&gt;"YN-PC"),AND(Tabela1[[#This Row],[GRUPO | ITEM]]="PALHETAS",MID(Tabela1[[#This Row],[ITEM]],1,5)&lt;&gt;"YN-PF"))=TRUE,0,
IF(
ROUNDUP(
IF(
IF(D516="A",13-SUM(AM516:AP516),IF(D516="B",11-SUM(AM516:AP516),IF(D516="C",7-SUM(AM516:AP516))))
&lt;0,0,
IF(D516="A",13-SUM(AM516:AP516),IF(D516="B",11-SUM(AM516:AP516),IF(D516="C",7-SUM(AM516:AP516)))))
*AD516/C516,0)
*C516
=0,0,
ROUNDUP(
IF(
IF(D516="A",13-SUM(AM516:AP516),IF(D516="B",11-SUM(AM516:AP516),IF(D516="C",7-SUM(AM516:AP516))))
&lt;0,0,
IF(D516="A",13-SUM(AM516:AP516),IF(D516="B",11-SUM(AM516:AP516),IF(D516="C",7-SUM(AM516:AP516)))))
*AD516/C516,0)
*C516)
)</f>
        <v>0</v>
      </c>
      <c r="AY516" s="4">
        <f>IF(OR(AND(Tabela1[[#This Row],[GRUPO | ITEM]]="PALHETAS",MID(Tabela1[[#This Row],[ITEM]],1,5)&lt;&gt;"YN-PC"),AND(Tabela1[[#This Row],[GRUPO | ITEM]]="PALHETAS",MID(Tabela1[[#This Row],[ITEM]],1,5)&lt;&gt;"YN-PF"))=TRUE,0,
IF(
ROUNDUP(
IF(
IF(D516="A",13-SUM(AR516:AU516),IF(D516="B",11-SUM(AR516:AU516),IF(D516="C",7-SUM(AR516:AU516))))
&lt;0,0,
IF(D516="A",13-SUM(AR516:AU516),IF(D516="B",11-SUM(AR516:AU516),IF(D516="C",7-SUM(AR516:AU516)))))
*AE516/C516,0)
*C516
=0,0,
ROUNDUP(
IF(
IF(D516="A",13-SUM(AR516:AU516),IF(D516="B",11-SUM(AR516:AU516),IF(D516="C",7-SUM(AR516:AU516))))
&lt;0,0,
IF(D516="A",13-SUM(AR516:AU516),IF(D516="B",11-SUM(AR516:AU516),IF(D516="C",7-SUM(AR516:AU516)))))
*AE516/C516,0)
*C516)
)</f>
        <v>0</v>
      </c>
      <c r="AZ5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+IFERROR(BA516*C516,0),
IFERROR(AVERAGEIF(Tabela1[[#This Row],[COMPRA PADRÃO]:[COMPRA &gt;30%]],"&gt;"&amp;0,Tabela1[[#This Row],[COMPRA PADRÃO]:[COMPRA &gt;30%]]),
0))/Tabela1[[#This Row],[U/CX]],0)*Tabela1[[#This Row],[U/CX]]</f>
        <v>0</v>
      </c>
      <c r="BA516" s="19"/>
      <c r="BB516" s="19"/>
      <c r="BC516" s="5"/>
      <c r="BD516" s="41">
        <v>6.7924528301886791E-2</v>
      </c>
      <c r="BE516" s="42">
        <v>10.188679245283019</v>
      </c>
      <c r="BF516" s="42">
        <v>4.4830188679245282</v>
      </c>
      <c r="BG516" s="42">
        <v>482</v>
      </c>
      <c r="BH516" s="43">
        <v>0</v>
      </c>
      <c r="BJ516" s="32"/>
      <c r="BK516" s="32"/>
    </row>
    <row r="517" spans="1:63" s="3" customFormat="1" x14ac:dyDescent="0.2">
      <c r="A517" s="4" t="s">
        <v>207</v>
      </c>
      <c r="B517" s="4" t="s">
        <v>1058</v>
      </c>
      <c r="C517" s="4">
        <v>25</v>
      </c>
      <c r="D517" s="4" t="s">
        <v>83</v>
      </c>
      <c r="E517" s="5"/>
      <c r="F517" s="4"/>
      <c r="G517" s="4"/>
      <c r="H517" s="4"/>
      <c r="I517" s="4"/>
      <c r="J517" s="4"/>
      <c r="K517" s="4"/>
      <c r="L517" s="4"/>
      <c r="M517" s="4">
        <v>21</v>
      </c>
      <c r="N517" s="4"/>
      <c r="O517" s="4">
        <v>9</v>
      </c>
      <c r="P517" s="4">
        <v>1</v>
      </c>
      <c r="Q517" s="13">
        <v>0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2.032258064516129</v>
      </c>
      <c r="Z517" s="16">
        <v>0</v>
      </c>
      <c r="AA517" s="16">
        <v>0.87096774193548387</v>
      </c>
      <c r="AB517" s="17">
        <v>9.6774193548387094E-2</v>
      </c>
      <c r="AC517" s="15">
        <v>3376.12</v>
      </c>
      <c r="AD517" s="14">
        <v>10.333333333333334</v>
      </c>
      <c r="AE517" s="14">
        <v>15</v>
      </c>
      <c r="AF517" s="5">
        <v>0</v>
      </c>
      <c r="AG517" s="6">
        <v>69</v>
      </c>
      <c r="AH517" s="4">
        <v>0</v>
      </c>
      <c r="AI517" s="23">
        <v>69</v>
      </c>
      <c r="AJ517" s="4">
        <v>250</v>
      </c>
      <c r="AK517" s="4">
        <v>0</v>
      </c>
      <c r="AL517" s="24">
        <v>250</v>
      </c>
      <c r="AM517" s="7">
        <v>6.6774193548387091</v>
      </c>
      <c r="AN517" s="7">
        <v>0</v>
      </c>
      <c r="AO517" s="8">
        <v>24.193548387096772</v>
      </c>
      <c r="AP517" s="9">
        <v>0</v>
      </c>
      <c r="AQ517" s="25">
        <v>30.87096774193548</v>
      </c>
      <c r="AR517" s="18">
        <v>4.5999999999999996</v>
      </c>
      <c r="AS517" s="7">
        <v>0</v>
      </c>
      <c r="AT517" s="8">
        <v>16.666666666666668</v>
      </c>
      <c r="AU517" s="9">
        <v>0</v>
      </c>
      <c r="AV517" s="10">
        <v>21.266666666666666</v>
      </c>
      <c r="AW517" s="22">
        <f t="shared" si="8"/>
        <v>0</v>
      </c>
      <c r="AX517" s="5">
        <f>IF(OR(AND(Tabela1[[#This Row],[GRUPO | ITEM]]="PALHETAS",MID(Tabela1[[#This Row],[ITEM]],1,5)&lt;&gt;"YN-PC"),AND(Tabela1[[#This Row],[GRUPO | ITEM]]="PALHETAS",MID(Tabela1[[#This Row],[ITEM]],1,5)&lt;&gt;"YN-PF"))=TRUE,0,
IF(
ROUNDUP(
IF(
IF(D517="A",13-SUM(AM517:AP517),IF(D517="B",11-SUM(AM517:AP517),IF(D517="C",7-SUM(AM517:AP517))))
&lt;0,0,
IF(D517="A",13-SUM(AM517:AP517),IF(D517="B",11-SUM(AM517:AP517),IF(D517="C",7-SUM(AM517:AP517)))))
*AD517/C517,0)
*C517
=0,0,
ROUNDUP(
IF(
IF(D517="A",13-SUM(AM517:AP517),IF(D517="B",11-SUM(AM517:AP517),IF(D517="C",7-SUM(AM517:AP517))))
&lt;0,0,
IF(D517="A",13-SUM(AM517:AP517),IF(D517="B",11-SUM(AM517:AP517),IF(D517="C",7-SUM(AM517:AP517)))))
*AD517/C517,0)
*C517)
)</f>
        <v>0</v>
      </c>
      <c r="AY517" s="4">
        <f>IF(OR(AND(Tabela1[[#This Row],[GRUPO | ITEM]]="PALHETAS",MID(Tabela1[[#This Row],[ITEM]],1,5)&lt;&gt;"YN-PC"),AND(Tabela1[[#This Row],[GRUPO | ITEM]]="PALHETAS",MID(Tabela1[[#This Row],[ITEM]],1,5)&lt;&gt;"YN-PF"))=TRUE,0,
IF(
ROUNDUP(
IF(
IF(D517="A",13-SUM(AR517:AU517),IF(D517="B",11-SUM(AR517:AU517),IF(D517="C",7-SUM(AR517:AU517))))
&lt;0,0,
IF(D517="A",13-SUM(AR517:AU517),IF(D517="B",11-SUM(AR517:AU517),IF(D517="C",7-SUM(AR517:AU517)))))
*AE517/C517,0)
*C517
=0,0,
ROUNDUP(
IF(
IF(D517="A",13-SUM(AR517:AU517),IF(D517="B",11-SUM(AR517:AU517),IF(D517="C",7-SUM(AR517:AU517))))
&lt;0,0,
IF(D517="A",13-SUM(AR517:AU517),IF(D517="B",11-SUM(AR517:AU517),IF(D517="C",7-SUM(AR517:AU517)))))
*AE517/C517,0)
*C517)
)</f>
        <v>0</v>
      </c>
      <c r="AZ5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+IFERROR(BA517*C517,0),
IFERROR(AVERAGEIF(Tabela1[[#This Row],[COMPRA PADRÃO]:[COMPRA &gt;30%]],"&gt;"&amp;0,Tabela1[[#This Row],[COMPRA PADRÃO]:[COMPRA &gt;30%]]),
0))/Tabela1[[#This Row],[U/CX]],0)*Tabela1[[#This Row],[U/CX]]</f>
        <v>0</v>
      </c>
      <c r="BA517" s="19"/>
      <c r="BB517" s="19"/>
      <c r="BC517" s="5"/>
      <c r="BD517" s="41">
        <v>0.1169811320754717</v>
      </c>
      <c r="BE517" s="42">
        <v>17.547169811320757</v>
      </c>
      <c r="BF517" s="42">
        <v>7.7207547169811326</v>
      </c>
      <c r="BG517" s="42">
        <v>319</v>
      </c>
      <c r="BH517" s="43">
        <v>0</v>
      </c>
      <c r="BJ517" s="32"/>
      <c r="BK517" s="32"/>
    </row>
    <row r="518" spans="1:63" s="3" customFormat="1" x14ac:dyDescent="0.2">
      <c r="A518" s="4" t="s">
        <v>207</v>
      </c>
      <c r="B518" s="4" t="s">
        <v>1059</v>
      </c>
      <c r="C518" s="4">
        <v>20</v>
      </c>
      <c r="D518" s="4" t="s">
        <v>83</v>
      </c>
      <c r="E518" s="5"/>
      <c r="F518" s="4"/>
      <c r="G518" s="4"/>
      <c r="H518" s="4"/>
      <c r="I518" s="4"/>
      <c r="J518" s="4"/>
      <c r="K518" s="4"/>
      <c r="L518" s="4"/>
      <c r="M518" s="4">
        <v>33</v>
      </c>
      <c r="N518" s="4"/>
      <c r="O518" s="4"/>
      <c r="P518" s="4">
        <v>1</v>
      </c>
      <c r="Q518" s="13">
        <v>0</v>
      </c>
      <c r="R518" s="16">
        <v>0</v>
      </c>
      <c r="S518" s="16">
        <v>0</v>
      </c>
      <c r="T518" s="16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1.9411764705882353</v>
      </c>
      <c r="Z518" s="16">
        <v>0</v>
      </c>
      <c r="AA518" s="16">
        <v>0</v>
      </c>
      <c r="AB518" s="17">
        <v>5.8823529411764705E-2</v>
      </c>
      <c r="AC518" s="15">
        <v>3747.2</v>
      </c>
      <c r="AD518" s="14">
        <v>17</v>
      </c>
      <c r="AE518" s="14">
        <v>33</v>
      </c>
      <c r="AF518" s="5">
        <v>0</v>
      </c>
      <c r="AG518" s="6">
        <v>266</v>
      </c>
      <c r="AH518" s="4">
        <v>0</v>
      </c>
      <c r="AI518" s="23">
        <v>266</v>
      </c>
      <c r="AJ518" s="4">
        <v>260</v>
      </c>
      <c r="AK518" s="4">
        <v>0</v>
      </c>
      <c r="AL518" s="24">
        <v>260</v>
      </c>
      <c r="AM518" s="7">
        <v>15.647058823529411</v>
      </c>
      <c r="AN518" s="7">
        <v>0</v>
      </c>
      <c r="AO518" s="8">
        <v>15.294117647058824</v>
      </c>
      <c r="AP518" s="9">
        <v>0</v>
      </c>
      <c r="AQ518" s="25">
        <v>30.941176470588236</v>
      </c>
      <c r="AR518" s="18">
        <v>8.0606060606060606</v>
      </c>
      <c r="AS518" s="7">
        <v>0</v>
      </c>
      <c r="AT518" s="8">
        <v>7.8787878787878789</v>
      </c>
      <c r="AU518" s="9">
        <v>0</v>
      </c>
      <c r="AV518" s="10">
        <v>15.939393939393939</v>
      </c>
      <c r="AW518" s="22">
        <f t="shared" si="8"/>
        <v>0</v>
      </c>
      <c r="AX518" s="5">
        <f>IF(OR(AND(Tabela1[[#This Row],[GRUPO | ITEM]]="PALHETAS",MID(Tabela1[[#This Row],[ITEM]],1,5)&lt;&gt;"YN-PC"),AND(Tabela1[[#This Row],[GRUPO | ITEM]]="PALHETAS",MID(Tabela1[[#This Row],[ITEM]],1,5)&lt;&gt;"YN-PF"))=TRUE,0,
IF(
ROUNDUP(
IF(
IF(D518="A",13-SUM(AM518:AP518),IF(D518="B",11-SUM(AM518:AP518),IF(D518="C",7-SUM(AM518:AP518))))
&lt;0,0,
IF(D518="A",13-SUM(AM518:AP518),IF(D518="B",11-SUM(AM518:AP518),IF(D518="C",7-SUM(AM518:AP518)))))
*AD518/C518,0)
*C518
=0,0,
ROUNDUP(
IF(
IF(D518="A",13-SUM(AM518:AP518),IF(D518="B",11-SUM(AM518:AP518),IF(D518="C",7-SUM(AM518:AP518))))
&lt;0,0,
IF(D518="A",13-SUM(AM518:AP518),IF(D518="B",11-SUM(AM518:AP518),IF(D518="C",7-SUM(AM518:AP518)))))
*AD518/C518,0)
*C518)
)</f>
        <v>0</v>
      </c>
      <c r="AY518" s="4">
        <f>IF(OR(AND(Tabela1[[#This Row],[GRUPO | ITEM]]="PALHETAS",MID(Tabela1[[#This Row],[ITEM]],1,5)&lt;&gt;"YN-PC"),AND(Tabela1[[#This Row],[GRUPO | ITEM]]="PALHETAS",MID(Tabela1[[#This Row],[ITEM]],1,5)&lt;&gt;"YN-PF"))=TRUE,0,
IF(
ROUNDUP(
IF(
IF(D518="A",13-SUM(AR518:AU518),IF(D518="B",11-SUM(AR518:AU518),IF(D518="C",7-SUM(AR518:AU518))))
&lt;0,0,
IF(D518="A",13-SUM(AR518:AU518),IF(D518="B",11-SUM(AR518:AU518),IF(D518="C",7-SUM(AR518:AU518)))))
*AE518/C518,0)
*C518
=0,0,
ROUNDUP(
IF(
IF(D518="A",13-SUM(AR518:AU518),IF(D518="B",11-SUM(AR518:AU518),IF(D518="C",7-SUM(AR518:AU518))))
&lt;0,0,
IF(D518="A",13-SUM(AR518:AU518),IF(D518="B",11-SUM(AR518:AU518),IF(D518="C",7-SUM(AR518:AU518)))))
*AE518/C518,0)
*C518)
)</f>
        <v>0</v>
      </c>
      <c r="AZ5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+IFERROR(BA518*C518,0),
IFERROR(AVERAGEIF(Tabela1[[#This Row],[COMPRA PADRÃO]:[COMPRA &gt;30%]],"&gt;"&amp;0,Tabela1[[#This Row],[COMPRA PADRÃO]:[COMPRA &gt;30%]]),
0))/Tabela1[[#This Row],[U/CX]],0)*Tabela1[[#This Row],[U/CX]]</f>
        <v>0</v>
      </c>
      <c r="BA518" s="19"/>
      <c r="BB518" s="19"/>
      <c r="BC518" s="5"/>
      <c r="BD518" s="41">
        <v>0.12830188679245283</v>
      </c>
      <c r="BE518" s="42">
        <v>19.245283018867923</v>
      </c>
      <c r="BF518" s="42">
        <v>8.4679245283018876</v>
      </c>
      <c r="BG518" s="42">
        <v>526</v>
      </c>
      <c r="BH518" s="43">
        <v>0</v>
      </c>
      <c r="BJ518" s="32"/>
      <c r="BK518" s="32"/>
    </row>
    <row r="519" spans="1:63" s="3" customFormat="1" x14ac:dyDescent="0.2">
      <c r="A519" s="4" t="s">
        <v>207</v>
      </c>
      <c r="B519" s="4" t="s">
        <v>1060</v>
      </c>
      <c r="C519" s="4">
        <v>50</v>
      </c>
      <c r="D519" s="4" t="s">
        <v>83</v>
      </c>
      <c r="E519" s="5"/>
      <c r="F519" s="4"/>
      <c r="G519" s="4"/>
      <c r="H519" s="4"/>
      <c r="I519" s="4"/>
      <c r="J519" s="4"/>
      <c r="K519" s="4"/>
      <c r="L519" s="4"/>
      <c r="M519" s="4">
        <v>9</v>
      </c>
      <c r="N519" s="4"/>
      <c r="O519" s="4">
        <v>4</v>
      </c>
      <c r="P519" s="4"/>
      <c r="Q519" s="13">
        <v>0</v>
      </c>
      <c r="R519" s="16">
        <v>0</v>
      </c>
      <c r="S519" s="16">
        <v>0</v>
      </c>
      <c r="T519" s="16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1.3846153846153846</v>
      </c>
      <c r="Z519" s="16">
        <v>0</v>
      </c>
      <c r="AA519" s="16">
        <v>0.61538461538461542</v>
      </c>
      <c r="AB519" s="17">
        <v>0</v>
      </c>
      <c r="AC519" s="15">
        <v>1179.56</v>
      </c>
      <c r="AD519" s="14">
        <v>6.5</v>
      </c>
      <c r="AE519" s="14">
        <v>6.5</v>
      </c>
      <c r="AF519" s="5">
        <v>0</v>
      </c>
      <c r="AG519" s="6">
        <v>287</v>
      </c>
      <c r="AH519" s="4">
        <v>0</v>
      </c>
      <c r="AI519" s="23">
        <v>287</v>
      </c>
      <c r="AJ519" s="4">
        <v>0</v>
      </c>
      <c r="AK519" s="4">
        <v>0</v>
      </c>
      <c r="AL519" s="24">
        <v>0</v>
      </c>
      <c r="AM519" s="7">
        <v>44.153846153846153</v>
      </c>
      <c r="AN519" s="7">
        <v>0</v>
      </c>
      <c r="AO519" s="8">
        <v>0</v>
      </c>
      <c r="AP519" s="9">
        <v>0</v>
      </c>
      <c r="AQ519" s="25">
        <v>44.153846153846153</v>
      </c>
      <c r="AR519" s="18">
        <v>44.153846153846153</v>
      </c>
      <c r="AS519" s="7">
        <v>0</v>
      </c>
      <c r="AT519" s="8">
        <v>0</v>
      </c>
      <c r="AU519" s="9">
        <v>0</v>
      </c>
      <c r="AV519" s="10">
        <v>44.153846153846153</v>
      </c>
      <c r="AW519" s="22">
        <f t="shared" si="8"/>
        <v>0</v>
      </c>
      <c r="AX519" s="5">
        <f>IF(OR(AND(Tabela1[[#This Row],[GRUPO | ITEM]]="PALHETAS",MID(Tabela1[[#This Row],[ITEM]],1,5)&lt;&gt;"YN-PC"),AND(Tabela1[[#This Row],[GRUPO | ITEM]]="PALHETAS",MID(Tabela1[[#This Row],[ITEM]],1,5)&lt;&gt;"YN-PF"))=TRUE,0,
IF(
ROUNDUP(
IF(
IF(D519="A",13-SUM(AM519:AP519),IF(D519="B",11-SUM(AM519:AP519),IF(D519="C",7-SUM(AM519:AP519))))
&lt;0,0,
IF(D519="A",13-SUM(AM519:AP519),IF(D519="B",11-SUM(AM519:AP519),IF(D519="C",7-SUM(AM519:AP519)))))
*AD519/C519,0)
*C519
=0,0,
ROUNDUP(
IF(
IF(D519="A",13-SUM(AM519:AP519),IF(D519="B",11-SUM(AM519:AP519),IF(D519="C",7-SUM(AM519:AP519))))
&lt;0,0,
IF(D519="A",13-SUM(AM519:AP519),IF(D519="B",11-SUM(AM519:AP519),IF(D519="C",7-SUM(AM519:AP519)))))
*AD519/C519,0)
*C519)
)</f>
        <v>0</v>
      </c>
      <c r="AY519" s="4">
        <f>IF(OR(AND(Tabela1[[#This Row],[GRUPO | ITEM]]="PALHETAS",MID(Tabela1[[#This Row],[ITEM]],1,5)&lt;&gt;"YN-PC"),AND(Tabela1[[#This Row],[GRUPO | ITEM]]="PALHETAS",MID(Tabela1[[#This Row],[ITEM]],1,5)&lt;&gt;"YN-PF"))=TRUE,0,
IF(
ROUNDUP(
IF(
IF(D519="A",13-SUM(AR519:AU519),IF(D519="B",11-SUM(AR519:AU519),IF(D519="C",7-SUM(AR519:AU519))))
&lt;0,0,
IF(D519="A",13-SUM(AR519:AU519),IF(D519="B",11-SUM(AR519:AU519),IF(D519="C",7-SUM(AR519:AU519)))))
*AE519/C519,0)
*C519
=0,0,
ROUNDUP(
IF(
IF(D519="A",13-SUM(AR519:AU519),IF(D519="B",11-SUM(AR519:AU519),IF(D519="C",7-SUM(AR519:AU519))))
&lt;0,0,
IF(D519="A",13-SUM(AR519:AU519),IF(D519="B",11-SUM(AR519:AU519),IF(D519="C",7-SUM(AR519:AU519)))))
*AE519/C519,0)
*C519)
)</f>
        <v>0</v>
      </c>
      <c r="AZ5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+IFERROR(BA519*C519,0),
IFERROR(AVERAGEIF(Tabela1[[#This Row],[COMPRA PADRÃO]:[COMPRA &gt;30%]],"&gt;"&amp;0,Tabela1[[#This Row],[COMPRA PADRÃO]:[COMPRA &gt;30%]]),
0))/Tabela1[[#This Row],[U/CX]],0)*Tabela1[[#This Row],[U/CX]]</f>
        <v>0</v>
      </c>
      <c r="BA519" s="33"/>
      <c r="BB519" s="33"/>
      <c r="BC519" s="44"/>
      <c r="BD519" s="41">
        <v>4.9056603773584909E-2</v>
      </c>
      <c r="BE519" s="42">
        <v>7.3584905660377364</v>
      </c>
      <c r="BF519" s="42">
        <v>3.2377358490566039</v>
      </c>
      <c r="BG519" s="42">
        <v>287</v>
      </c>
      <c r="BH519" s="43">
        <v>0</v>
      </c>
      <c r="BJ519" s="32"/>
      <c r="BK519" s="32"/>
    </row>
    <row r="520" spans="1:63" s="3" customFormat="1" x14ac:dyDescent="0.2">
      <c r="A520" s="4" t="s">
        <v>207</v>
      </c>
      <c r="B520" s="4" t="s">
        <v>1061</v>
      </c>
      <c r="C520" s="4">
        <v>50</v>
      </c>
      <c r="D520" s="4" t="s">
        <v>83</v>
      </c>
      <c r="E520" s="5"/>
      <c r="F520" s="4"/>
      <c r="G520" s="4"/>
      <c r="H520" s="4"/>
      <c r="I520" s="4"/>
      <c r="J520" s="4"/>
      <c r="K520" s="4"/>
      <c r="L520" s="4"/>
      <c r="M520" s="4">
        <v>111</v>
      </c>
      <c r="N520" s="4"/>
      <c r="O520" s="4"/>
      <c r="P520" s="4"/>
      <c r="Q520" s="13">
        <v>0</v>
      </c>
      <c r="R520" s="16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1</v>
      </c>
      <c r="Z520" s="16">
        <v>0</v>
      </c>
      <c r="AA520" s="16">
        <v>0</v>
      </c>
      <c r="AB520" s="17">
        <v>0</v>
      </c>
      <c r="AC520" s="15">
        <v>3960.18</v>
      </c>
      <c r="AD520" s="14">
        <v>111</v>
      </c>
      <c r="AE520" s="14">
        <v>111</v>
      </c>
      <c r="AF520" s="5">
        <v>0</v>
      </c>
      <c r="AG520" s="6">
        <v>89</v>
      </c>
      <c r="AH520" s="4">
        <v>0</v>
      </c>
      <c r="AI520" s="23">
        <v>89</v>
      </c>
      <c r="AJ520" s="4">
        <v>1600</v>
      </c>
      <c r="AK520" s="4">
        <v>0</v>
      </c>
      <c r="AL520" s="24">
        <v>1600</v>
      </c>
      <c r="AM520" s="7">
        <v>0.80180180180180183</v>
      </c>
      <c r="AN520" s="7">
        <v>0</v>
      </c>
      <c r="AO520" s="8">
        <v>14.414414414414415</v>
      </c>
      <c r="AP520" s="9">
        <v>0</v>
      </c>
      <c r="AQ520" s="25">
        <v>15.216216216216216</v>
      </c>
      <c r="AR520" s="18">
        <v>0.80180180180180183</v>
      </c>
      <c r="AS520" s="7">
        <v>0</v>
      </c>
      <c r="AT520" s="8">
        <v>14.414414414414415</v>
      </c>
      <c r="AU520" s="9">
        <v>0</v>
      </c>
      <c r="AV520" s="10">
        <v>15.216216216216216</v>
      </c>
      <c r="AW520" s="22">
        <f t="shared" si="8"/>
        <v>0</v>
      </c>
      <c r="AX520" s="5">
        <f>IF(OR(AND(Tabela1[[#This Row],[GRUPO | ITEM]]="PALHETAS",MID(Tabela1[[#This Row],[ITEM]],1,5)&lt;&gt;"YN-PC"),AND(Tabela1[[#This Row],[GRUPO | ITEM]]="PALHETAS",MID(Tabela1[[#This Row],[ITEM]],1,5)&lt;&gt;"YN-PF"))=TRUE,0,
IF(
ROUNDUP(
IF(
IF(D520="A",13-SUM(AM520:AP520),IF(D520="B",11-SUM(AM520:AP520),IF(D520="C",7-SUM(AM520:AP520))))
&lt;0,0,
IF(D520="A",13-SUM(AM520:AP520),IF(D520="B",11-SUM(AM520:AP520),IF(D520="C",7-SUM(AM520:AP520)))))
*AD520/C520,0)
*C520
=0,0,
ROUNDUP(
IF(
IF(D520="A",13-SUM(AM520:AP520),IF(D520="B",11-SUM(AM520:AP520),IF(D520="C",7-SUM(AM520:AP520))))
&lt;0,0,
IF(D520="A",13-SUM(AM520:AP520),IF(D520="B",11-SUM(AM520:AP520),IF(D520="C",7-SUM(AM520:AP520)))))
*AD520/C520,0)
*C520)
)</f>
        <v>0</v>
      </c>
      <c r="AY520" s="4">
        <f>IF(OR(AND(Tabela1[[#This Row],[GRUPO | ITEM]]="PALHETAS",MID(Tabela1[[#This Row],[ITEM]],1,5)&lt;&gt;"YN-PC"),AND(Tabela1[[#This Row],[GRUPO | ITEM]]="PALHETAS",MID(Tabela1[[#This Row],[ITEM]],1,5)&lt;&gt;"YN-PF"))=TRUE,0,
IF(
ROUNDUP(
IF(
IF(D520="A",13-SUM(AR520:AU520),IF(D520="B",11-SUM(AR520:AU520),IF(D520="C",7-SUM(AR520:AU520))))
&lt;0,0,
IF(D520="A",13-SUM(AR520:AU520),IF(D520="B",11-SUM(AR520:AU520),IF(D520="C",7-SUM(AR520:AU520)))))
*AE520/C520,0)
*C520
=0,0,
ROUNDUP(
IF(
IF(D520="A",13-SUM(AR520:AU520),IF(D520="B",11-SUM(AR520:AU520),IF(D520="C",7-SUM(AR520:AU520))))
&lt;0,0,
IF(D520="A",13-SUM(AR520:AU520),IF(D520="B",11-SUM(AR520:AU520),IF(D520="C",7-SUM(AR520:AU520)))))
*AE520/C520,0)
*C520)
)</f>
        <v>0</v>
      </c>
      <c r="AZ5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+IFERROR(BA520*C520,0),
IFERROR(AVERAGEIF(Tabela1[[#This Row],[COMPRA PADRÃO]:[COMPRA &gt;30%]],"&gt;"&amp;0,Tabela1[[#This Row],[COMPRA PADRÃO]:[COMPRA &gt;30%]]),
0))/Tabela1[[#This Row],[U/CX]],0)*Tabela1[[#This Row],[U/CX]]</f>
        <v>0</v>
      </c>
      <c r="BA520" s="19"/>
      <c r="BB520" s="19"/>
      <c r="BC520" s="5"/>
      <c r="BD520" s="41">
        <v>0.4188679245283019</v>
      </c>
      <c r="BE520" s="42">
        <v>62.830188679245289</v>
      </c>
      <c r="BF520" s="42">
        <v>27.645283018867925</v>
      </c>
      <c r="BG520" s="42">
        <v>1689</v>
      </c>
      <c r="BH520" s="43">
        <v>0</v>
      </c>
      <c r="BJ520" s="32"/>
      <c r="BK520" s="32"/>
    </row>
    <row r="521" spans="1:63" s="3" customFormat="1" x14ac:dyDescent="0.2">
      <c r="A521" s="4" t="s">
        <v>207</v>
      </c>
      <c r="B521" s="4" t="s">
        <v>1062</v>
      </c>
      <c r="C521" s="4">
        <v>50</v>
      </c>
      <c r="D521" s="4" t="s">
        <v>83</v>
      </c>
      <c r="E521" s="5"/>
      <c r="F521" s="4"/>
      <c r="G521" s="4"/>
      <c r="H521" s="4"/>
      <c r="I521" s="4"/>
      <c r="J521" s="4"/>
      <c r="K521" s="4"/>
      <c r="L521" s="4"/>
      <c r="M521" s="4">
        <v>139</v>
      </c>
      <c r="N521" s="4">
        <v>35</v>
      </c>
      <c r="O521" s="4">
        <v>23</v>
      </c>
      <c r="P521" s="4">
        <v>32</v>
      </c>
      <c r="Q521" s="13">
        <v>0</v>
      </c>
      <c r="R521" s="16">
        <v>0</v>
      </c>
      <c r="S521" s="16">
        <v>0</v>
      </c>
      <c r="T521" s="16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2.427947598253275</v>
      </c>
      <c r="Z521" s="16">
        <v>0.611353711790393</v>
      </c>
      <c r="AA521" s="16">
        <v>0.40174672489082969</v>
      </c>
      <c r="AB521" s="17">
        <v>0.55895196506550215</v>
      </c>
      <c r="AC521" s="15">
        <v>6611.16</v>
      </c>
      <c r="AD521" s="14">
        <v>57.25</v>
      </c>
      <c r="AE521" s="14">
        <v>57.25</v>
      </c>
      <c r="AF521" s="5">
        <v>0</v>
      </c>
      <c r="AG521" s="6">
        <v>521</v>
      </c>
      <c r="AH521" s="4">
        <v>750</v>
      </c>
      <c r="AI521" s="23">
        <v>1271</v>
      </c>
      <c r="AJ521" s="4">
        <v>850</v>
      </c>
      <c r="AK521" s="4">
        <v>0</v>
      </c>
      <c r="AL521" s="24">
        <v>850</v>
      </c>
      <c r="AM521" s="7">
        <v>9.1004366812227069</v>
      </c>
      <c r="AN521" s="7">
        <v>13.100436681222707</v>
      </c>
      <c r="AO521" s="8">
        <v>14.847161572052402</v>
      </c>
      <c r="AP521" s="9">
        <v>0</v>
      </c>
      <c r="AQ521" s="25">
        <v>37.048034934497814</v>
      </c>
      <c r="AR521" s="18">
        <v>9.1004366812227069</v>
      </c>
      <c r="AS521" s="7">
        <v>13.100436681222707</v>
      </c>
      <c r="AT521" s="8">
        <v>14.847161572052402</v>
      </c>
      <c r="AU521" s="9">
        <v>0</v>
      </c>
      <c r="AV521" s="10">
        <v>37.048034934497814</v>
      </c>
      <c r="AW521" s="22">
        <f t="shared" si="8"/>
        <v>0</v>
      </c>
      <c r="AX521" s="5">
        <f>IF(OR(AND(Tabela1[[#This Row],[GRUPO | ITEM]]="PALHETAS",MID(Tabela1[[#This Row],[ITEM]],1,5)&lt;&gt;"YN-PC"),AND(Tabela1[[#This Row],[GRUPO | ITEM]]="PALHETAS",MID(Tabela1[[#This Row],[ITEM]],1,5)&lt;&gt;"YN-PF"))=TRUE,0,
IF(
ROUNDUP(
IF(
IF(D521="A",13-SUM(AM521:AP521),IF(D521="B",11-SUM(AM521:AP521),IF(D521="C",7-SUM(AM521:AP521))))
&lt;0,0,
IF(D521="A",13-SUM(AM521:AP521),IF(D521="B",11-SUM(AM521:AP521),IF(D521="C",7-SUM(AM521:AP521)))))
*AD521/C521,0)
*C521
=0,0,
ROUNDUP(
IF(
IF(D521="A",13-SUM(AM521:AP521),IF(D521="B",11-SUM(AM521:AP521),IF(D521="C",7-SUM(AM521:AP521))))
&lt;0,0,
IF(D521="A",13-SUM(AM521:AP521),IF(D521="B",11-SUM(AM521:AP521),IF(D521="C",7-SUM(AM521:AP521)))))
*AD521/C521,0)
*C521)
)</f>
        <v>0</v>
      </c>
      <c r="AY521" s="4">
        <f>IF(OR(AND(Tabela1[[#This Row],[GRUPO | ITEM]]="PALHETAS",MID(Tabela1[[#This Row],[ITEM]],1,5)&lt;&gt;"YN-PC"),AND(Tabela1[[#This Row],[GRUPO | ITEM]]="PALHETAS",MID(Tabela1[[#This Row],[ITEM]],1,5)&lt;&gt;"YN-PF"))=TRUE,0,
IF(
ROUNDUP(
IF(
IF(D521="A",13-SUM(AR521:AU521),IF(D521="B",11-SUM(AR521:AU521),IF(D521="C",7-SUM(AR521:AU521))))
&lt;0,0,
IF(D521="A",13-SUM(AR521:AU521),IF(D521="B",11-SUM(AR521:AU521),IF(D521="C",7-SUM(AR521:AU521)))))
*AE521/C521,0)
*C521
=0,0,
ROUNDUP(
IF(
IF(D521="A",13-SUM(AR521:AU521),IF(D521="B",11-SUM(AR521:AU521),IF(D521="C",7-SUM(AR521:AU521))))
&lt;0,0,
IF(D521="A",13-SUM(AR521:AU521),IF(D521="B",11-SUM(AR521:AU521),IF(D521="C",7-SUM(AR521:AU521)))))
*AE521/C521,0)
*C521)
)</f>
        <v>0</v>
      </c>
      <c r="AZ5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+IFERROR(BA521*C521,0),
IFERROR(AVERAGEIF(Tabela1[[#This Row],[COMPRA PADRÃO]:[COMPRA &gt;30%]],"&gt;"&amp;0,Tabela1[[#This Row],[COMPRA PADRÃO]:[COMPRA &gt;30%]]),
0))/Tabela1[[#This Row],[U/CX]],0)*Tabela1[[#This Row],[U/CX]]</f>
        <v>0</v>
      </c>
      <c r="BA521" s="19"/>
      <c r="BB521" s="19"/>
      <c r="BC521" s="5"/>
      <c r="BD521" s="41">
        <v>0.86415094339622645</v>
      </c>
      <c r="BE521" s="42">
        <v>129.62264150943398</v>
      </c>
      <c r="BF521" s="42">
        <v>57.033962264150944</v>
      </c>
      <c r="BG521" s="42">
        <v>2121</v>
      </c>
      <c r="BH521" s="43">
        <v>0</v>
      </c>
      <c r="BJ521" s="32"/>
      <c r="BK521" s="32"/>
    </row>
    <row r="522" spans="1:63" s="3" customFormat="1" x14ac:dyDescent="0.2">
      <c r="A522" s="4" t="s">
        <v>207</v>
      </c>
      <c r="B522" s="4" t="s">
        <v>1147</v>
      </c>
      <c r="C522" s="4">
        <v>50</v>
      </c>
      <c r="D522" s="4" t="s">
        <v>83</v>
      </c>
      <c r="E522" s="5"/>
      <c r="F522" s="4"/>
      <c r="G522" s="4"/>
      <c r="H522" s="4"/>
      <c r="I522" s="4"/>
      <c r="J522" s="4"/>
      <c r="K522" s="4"/>
      <c r="L522" s="4"/>
      <c r="M522" s="4">
        <v>5</v>
      </c>
      <c r="N522" s="4">
        <v>11</v>
      </c>
      <c r="O522" s="4">
        <v>4</v>
      </c>
      <c r="P522" s="4"/>
      <c r="Q522" s="13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0.75</v>
      </c>
      <c r="Z522" s="16">
        <v>1.65</v>
      </c>
      <c r="AA522" s="16">
        <v>0.6</v>
      </c>
      <c r="AB522" s="17">
        <v>0</v>
      </c>
      <c r="AC522" s="15">
        <v>512.03</v>
      </c>
      <c r="AD522" s="14">
        <v>6.666666666666667</v>
      </c>
      <c r="AE522" s="14">
        <v>6.666666666666667</v>
      </c>
      <c r="AF522" s="5">
        <v>0</v>
      </c>
      <c r="AG522" s="6">
        <v>180</v>
      </c>
      <c r="AH522" s="4">
        <v>0</v>
      </c>
      <c r="AI522" s="23">
        <v>180</v>
      </c>
      <c r="AJ522" s="4">
        <v>0</v>
      </c>
      <c r="AK522" s="4">
        <v>0</v>
      </c>
      <c r="AL522" s="24">
        <v>0</v>
      </c>
      <c r="AM522" s="7">
        <v>27</v>
      </c>
      <c r="AN522" s="7">
        <v>0</v>
      </c>
      <c r="AO522" s="8">
        <v>0</v>
      </c>
      <c r="AP522" s="9">
        <v>0</v>
      </c>
      <c r="AQ522" s="25">
        <v>27</v>
      </c>
      <c r="AR522" s="18">
        <v>27</v>
      </c>
      <c r="AS522" s="7">
        <v>0</v>
      </c>
      <c r="AT522" s="8">
        <v>0</v>
      </c>
      <c r="AU522" s="9">
        <v>0</v>
      </c>
      <c r="AV522" s="10">
        <v>27</v>
      </c>
      <c r="AW522" s="22">
        <f t="shared" si="8"/>
        <v>0</v>
      </c>
      <c r="AX522" s="5">
        <f>IF(OR(AND(Tabela1[[#This Row],[GRUPO | ITEM]]="PALHETAS",MID(Tabela1[[#This Row],[ITEM]],1,5)&lt;&gt;"YN-PC"),AND(Tabela1[[#This Row],[GRUPO | ITEM]]="PALHETAS",MID(Tabela1[[#This Row],[ITEM]],1,5)&lt;&gt;"YN-PF"))=TRUE,0,
IF(
ROUNDUP(
IF(
IF(D522="A",13-SUM(AM522:AP522),IF(D522="B",11-SUM(AM522:AP522),IF(D522="C",7-SUM(AM522:AP522))))
&lt;0,0,
IF(D522="A",13-SUM(AM522:AP522),IF(D522="B",11-SUM(AM522:AP522),IF(D522="C",7-SUM(AM522:AP522)))))
*AD522/C522,0)
*C522
=0,0,
ROUNDUP(
IF(
IF(D522="A",13-SUM(AM522:AP522),IF(D522="B",11-SUM(AM522:AP522),IF(D522="C",7-SUM(AM522:AP522))))
&lt;0,0,
IF(D522="A",13-SUM(AM522:AP522),IF(D522="B",11-SUM(AM522:AP522),IF(D522="C",7-SUM(AM522:AP522)))))
*AD522/C522,0)
*C522)
)</f>
        <v>0</v>
      </c>
      <c r="AY522" s="4">
        <f>IF(OR(AND(Tabela1[[#This Row],[GRUPO | ITEM]]="PALHETAS",MID(Tabela1[[#This Row],[ITEM]],1,5)&lt;&gt;"YN-PC"),AND(Tabela1[[#This Row],[GRUPO | ITEM]]="PALHETAS",MID(Tabela1[[#This Row],[ITEM]],1,5)&lt;&gt;"YN-PF"))=TRUE,0,
IF(
ROUNDUP(
IF(
IF(D522="A",13-SUM(AR522:AU522),IF(D522="B",11-SUM(AR522:AU522),IF(D522="C",7-SUM(AR522:AU522))))
&lt;0,0,
IF(D522="A",13-SUM(AR522:AU522),IF(D522="B",11-SUM(AR522:AU522),IF(D522="C",7-SUM(AR522:AU522)))))
*AE522/C522,0)
*C522
=0,0,
ROUNDUP(
IF(
IF(D522="A",13-SUM(AR522:AU522),IF(D522="B",11-SUM(AR522:AU522),IF(D522="C",7-SUM(AR522:AU522))))
&lt;0,0,
IF(D522="A",13-SUM(AR522:AU522),IF(D522="B",11-SUM(AR522:AU522),IF(D522="C",7-SUM(AR522:AU522)))))
*AE522/C522,0)
*C522)
)</f>
        <v>0</v>
      </c>
      <c r="AZ5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+IFERROR(BA522*C522,0),
IFERROR(AVERAGEIF(Tabela1[[#This Row],[COMPRA PADRÃO]:[COMPRA &gt;30%]],"&gt;"&amp;0,Tabela1[[#This Row],[COMPRA PADRÃO]:[COMPRA &gt;30%]]),
0))/Tabela1[[#This Row],[U/CX]],0)*Tabela1[[#This Row],[U/CX]]</f>
        <v>0</v>
      </c>
      <c r="BA522" s="19"/>
      <c r="BB522" s="19"/>
      <c r="BC522" s="5"/>
      <c r="BD522" s="41">
        <v>7.5471698113207544E-2</v>
      </c>
      <c r="BE522" s="42">
        <v>11.320754716981131</v>
      </c>
      <c r="BF522" s="42">
        <v>4.9811320754716979</v>
      </c>
      <c r="BG522" s="42">
        <v>180</v>
      </c>
      <c r="BH522" s="43">
        <v>0</v>
      </c>
      <c r="BJ522" s="32"/>
      <c r="BK522" s="32"/>
    </row>
    <row r="523" spans="1:63" s="3" customFormat="1" x14ac:dyDescent="0.2">
      <c r="A523" s="4" t="s">
        <v>207</v>
      </c>
      <c r="B523" s="4" t="s">
        <v>1063</v>
      </c>
      <c r="C523" s="4">
        <v>20</v>
      </c>
      <c r="D523" s="4" t="s">
        <v>83</v>
      </c>
      <c r="E523" s="5"/>
      <c r="F523" s="4"/>
      <c r="G523" s="4"/>
      <c r="H523" s="4"/>
      <c r="I523" s="4"/>
      <c r="J523" s="4"/>
      <c r="K523" s="4"/>
      <c r="L523" s="4"/>
      <c r="M523" s="4">
        <v>100</v>
      </c>
      <c r="N523" s="4"/>
      <c r="O523" s="4"/>
      <c r="P523" s="4"/>
      <c r="Q523" s="13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1</v>
      </c>
      <c r="Z523" s="16">
        <v>0</v>
      </c>
      <c r="AA523" s="16">
        <v>0</v>
      </c>
      <c r="AB523" s="17">
        <v>0</v>
      </c>
      <c r="AC523" s="15">
        <v>21112</v>
      </c>
      <c r="AD523" s="14">
        <v>100</v>
      </c>
      <c r="AE523" s="14">
        <v>100</v>
      </c>
      <c r="AF523" s="5">
        <v>0</v>
      </c>
      <c r="AG523" s="6">
        <v>0</v>
      </c>
      <c r="AH523" s="4">
        <v>0</v>
      </c>
      <c r="AI523" s="23">
        <v>0</v>
      </c>
      <c r="AJ523" s="4">
        <v>1760</v>
      </c>
      <c r="AK523" s="4">
        <v>0</v>
      </c>
      <c r="AL523" s="24">
        <v>1760</v>
      </c>
      <c r="AM523" s="7">
        <v>0</v>
      </c>
      <c r="AN523" s="7">
        <v>0</v>
      </c>
      <c r="AO523" s="8">
        <v>17.600000000000001</v>
      </c>
      <c r="AP523" s="9">
        <v>0</v>
      </c>
      <c r="AQ523" s="25">
        <v>17.600000000000001</v>
      </c>
      <c r="AR523" s="18">
        <v>0</v>
      </c>
      <c r="AS523" s="7">
        <v>0</v>
      </c>
      <c r="AT523" s="8">
        <v>17.600000000000001</v>
      </c>
      <c r="AU523" s="9">
        <v>0</v>
      </c>
      <c r="AV523" s="10">
        <v>17.600000000000001</v>
      </c>
      <c r="AW523" s="22">
        <f t="shared" si="8"/>
        <v>12</v>
      </c>
      <c r="AX523" s="5">
        <f>IF(OR(AND(Tabela1[[#This Row],[GRUPO | ITEM]]="PALHETAS",MID(Tabela1[[#This Row],[ITEM]],1,5)&lt;&gt;"YN-PC"),AND(Tabela1[[#This Row],[GRUPO | ITEM]]="PALHETAS",MID(Tabela1[[#This Row],[ITEM]],1,5)&lt;&gt;"YN-PF"))=TRUE,0,
IF(
ROUNDUP(
IF(
IF(D523="A",13-SUM(AM523:AP523),IF(D523="B",11-SUM(AM523:AP523),IF(D523="C",7-SUM(AM523:AP523))))
&lt;0,0,
IF(D523="A",13-SUM(AM523:AP523),IF(D523="B",11-SUM(AM523:AP523),IF(D523="C",7-SUM(AM523:AP523)))))
*AD523/C523,0)
*C523
=0,0,
ROUNDUP(
IF(
IF(D523="A",13-SUM(AM523:AP523),IF(D523="B",11-SUM(AM523:AP523),IF(D523="C",7-SUM(AM523:AP523))))
&lt;0,0,
IF(D523="A",13-SUM(AM523:AP523),IF(D523="B",11-SUM(AM523:AP523),IF(D523="C",7-SUM(AM523:AP523)))))
*AD523/C523,0)
*C523)
)</f>
        <v>0</v>
      </c>
      <c r="AY523" s="4">
        <f>IF(OR(AND(Tabela1[[#This Row],[GRUPO | ITEM]]="PALHETAS",MID(Tabela1[[#This Row],[ITEM]],1,5)&lt;&gt;"YN-PC"),AND(Tabela1[[#This Row],[GRUPO | ITEM]]="PALHETAS",MID(Tabela1[[#This Row],[ITEM]],1,5)&lt;&gt;"YN-PF"))=TRUE,0,
IF(
ROUNDUP(
IF(
IF(D523="A",13-SUM(AR523:AU523),IF(D523="B",11-SUM(AR523:AU523),IF(D523="C",7-SUM(AR523:AU523))))
&lt;0,0,
IF(D523="A",13-SUM(AR523:AU523),IF(D523="B",11-SUM(AR523:AU523),IF(D523="C",7-SUM(AR523:AU523)))))
*AE523/C523,0)
*C523
=0,0,
ROUNDUP(
IF(
IF(D523="A",13-SUM(AR523:AU523),IF(D523="B",11-SUM(AR523:AU523),IF(D523="C",7-SUM(AR523:AU523))))
&lt;0,0,
IF(D523="A",13-SUM(AR523:AU523),IF(D523="B",11-SUM(AR523:AU523),IF(D523="C",7-SUM(AR523:AU523)))))
*AE523/C523,0)
*C523)
)</f>
        <v>0</v>
      </c>
      <c r="AZ5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+IFERROR(BA523*C523,0),
IFERROR(AVERAGEIF(Tabela1[[#This Row],[COMPRA PADRÃO]:[COMPRA &gt;30%]],"&gt;"&amp;0,Tabela1[[#This Row],[COMPRA PADRÃO]:[COMPRA &gt;30%]]),
0))/Tabela1[[#This Row],[U/CX]],0)*Tabela1[[#This Row],[U/CX]]</f>
        <v>1200</v>
      </c>
      <c r="BA523" s="19">
        <v>60</v>
      </c>
      <c r="BB523" s="19"/>
      <c r="BC523" s="5"/>
      <c r="BD523" s="41">
        <v>0.37735849056603776</v>
      </c>
      <c r="BE523" s="42">
        <v>56.603773584905667</v>
      </c>
      <c r="BF523" s="42">
        <v>24.905660377358494</v>
      </c>
      <c r="BG523" s="42">
        <v>1760</v>
      </c>
      <c r="BH523" s="43">
        <v>0</v>
      </c>
      <c r="BJ523" s="32"/>
      <c r="BK523" s="32"/>
    </row>
    <row r="524" spans="1:63" s="3" customFormat="1" x14ac:dyDescent="0.2">
      <c r="A524" s="4" t="s">
        <v>207</v>
      </c>
      <c r="B524" s="4" t="s">
        <v>1148</v>
      </c>
      <c r="C524" s="4">
        <v>20</v>
      </c>
      <c r="D524" s="4" t="s">
        <v>83</v>
      </c>
      <c r="E524" s="5"/>
      <c r="F524" s="4"/>
      <c r="G524" s="4"/>
      <c r="H524" s="4"/>
      <c r="I524" s="4"/>
      <c r="J524" s="4"/>
      <c r="K524" s="4"/>
      <c r="L524" s="4"/>
      <c r="M524" s="4">
        <v>2</v>
      </c>
      <c r="N524" s="4">
        <v>2</v>
      </c>
      <c r="O524" s="4">
        <v>6</v>
      </c>
      <c r="P524" s="4"/>
      <c r="Q524" s="13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0.6</v>
      </c>
      <c r="Z524" s="16">
        <v>0.6</v>
      </c>
      <c r="AA524" s="16">
        <v>1.7999999999999998</v>
      </c>
      <c r="AB524" s="17">
        <v>0</v>
      </c>
      <c r="AC524" s="15">
        <v>1797.4</v>
      </c>
      <c r="AD524" s="14">
        <v>3.3333333333333335</v>
      </c>
      <c r="AE524" s="14">
        <v>3.3333333333333335</v>
      </c>
      <c r="AF524" s="5">
        <v>0</v>
      </c>
      <c r="AG524" s="6">
        <v>190</v>
      </c>
      <c r="AH524" s="4">
        <v>0</v>
      </c>
      <c r="AI524" s="23">
        <v>190</v>
      </c>
      <c r="AJ524" s="4">
        <v>0</v>
      </c>
      <c r="AK524" s="4">
        <v>0</v>
      </c>
      <c r="AL524" s="24">
        <v>0</v>
      </c>
      <c r="AM524" s="7">
        <v>57</v>
      </c>
      <c r="AN524" s="7">
        <v>0</v>
      </c>
      <c r="AO524" s="8">
        <v>0</v>
      </c>
      <c r="AP524" s="9">
        <v>0</v>
      </c>
      <c r="AQ524" s="25">
        <v>57</v>
      </c>
      <c r="AR524" s="18">
        <v>57</v>
      </c>
      <c r="AS524" s="7">
        <v>0</v>
      </c>
      <c r="AT524" s="8">
        <v>0</v>
      </c>
      <c r="AU524" s="9">
        <v>0</v>
      </c>
      <c r="AV524" s="10">
        <v>57</v>
      </c>
      <c r="AW524" s="22">
        <f t="shared" si="8"/>
        <v>0</v>
      </c>
      <c r="AX524" s="5">
        <f>IF(OR(AND(Tabela1[[#This Row],[GRUPO | ITEM]]="PALHETAS",MID(Tabela1[[#This Row],[ITEM]],1,5)&lt;&gt;"YN-PC"),AND(Tabela1[[#This Row],[GRUPO | ITEM]]="PALHETAS",MID(Tabela1[[#This Row],[ITEM]],1,5)&lt;&gt;"YN-PF"))=TRUE,0,
IF(
ROUNDUP(
IF(
IF(D524="A",13-SUM(AM524:AP524),IF(D524="B",11-SUM(AM524:AP524),IF(D524="C",7-SUM(AM524:AP524))))
&lt;0,0,
IF(D524="A",13-SUM(AM524:AP524),IF(D524="B",11-SUM(AM524:AP524),IF(D524="C",7-SUM(AM524:AP524)))))
*AD524/C524,0)
*C524
=0,0,
ROUNDUP(
IF(
IF(D524="A",13-SUM(AM524:AP524),IF(D524="B",11-SUM(AM524:AP524),IF(D524="C",7-SUM(AM524:AP524))))
&lt;0,0,
IF(D524="A",13-SUM(AM524:AP524),IF(D524="B",11-SUM(AM524:AP524),IF(D524="C",7-SUM(AM524:AP524)))))
*AD524/C524,0)
*C524)
)</f>
        <v>0</v>
      </c>
      <c r="AY524" s="4">
        <f>IF(OR(AND(Tabela1[[#This Row],[GRUPO | ITEM]]="PALHETAS",MID(Tabela1[[#This Row],[ITEM]],1,5)&lt;&gt;"YN-PC"),AND(Tabela1[[#This Row],[GRUPO | ITEM]]="PALHETAS",MID(Tabela1[[#This Row],[ITEM]],1,5)&lt;&gt;"YN-PF"))=TRUE,0,
IF(
ROUNDUP(
IF(
IF(D524="A",13-SUM(AR524:AU524),IF(D524="B",11-SUM(AR524:AU524),IF(D524="C",7-SUM(AR524:AU524))))
&lt;0,0,
IF(D524="A",13-SUM(AR524:AU524),IF(D524="B",11-SUM(AR524:AU524),IF(D524="C",7-SUM(AR524:AU524)))))
*AE524/C524,0)
*C524
=0,0,
ROUNDUP(
IF(
IF(D524="A",13-SUM(AR524:AU524),IF(D524="B",11-SUM(AR524:AU524),IF(D524="C",7-SUM(AR524:AU524))))
&lt;0,0,
IF(D524="A",13-SUM(AR524:AU524),IF(D524="B",11-SUM(AR524:AU524),IF(D524="C",7-SUM(AR524:AU524)))))
*AE524/C524,0)
*C524)
)</f>
        <v>0</v>
      </c>
      <c r="AZ5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+IFERROR(BA524*C524,0),
IFERROR(AVERAGEIF(Tabela1[[#This Row],[COMPRA PADRÃO]:[COMPRA &gt;30%]],"&gt;"&amp;0,Tabela1[[#This Row],[COMPRA PADRÃO]:[COMPRA &gt;30%]]),
0))/Tabela1[[#This Row],[U/CX]],0)*Tabela1[[#This Row],[U/CX]]</f>
        <v>0</v>
      </c>
      <c r="BA524" s="33"/>
      <c r="BB524" s="33"/>
      <c r="BC524" s="44"/>
      <c r="BD524" s="41">
        <v>3.7735849056603772E-2</v>
      </c>
      <c r="BE524" s="42">
        <v>5.6603773584905657</v>
      </c>
      <c r="BF524" s="42">
        <v>2.4905660377358489</v>
      </c>
      <c r="BG524" s="42">
        <v>190</v>
      </c>
      <c r="BH524" s="43">
        <v>0</v>
      </c>
      <c r="BJ524" s="32"/>
      <c r="BK524" s="32"/>
    </row>
    <row r="525" spans="1:63" s="3" customFormat="1" x14ac:dyDescent="0.2">
      <c r="A525" s="4" t="s">
        <v>207</v>
      </c>
      <c r="B525" s="4" t="s">
        <v>1149</v>
      </c>
      <c r="C525" s="4">
        <v>25</v>
      </c>
      <c r="D525" s="4" t="s">
        <v>83</v>
      </c>
      <c r="E525" s="5"/>
      <c r="F525" s="4"/>
      <c r="G525" s="4"/>
      <c r="H525" s="4"/>
      <c r="I525" s="4"/>
      <c r="J525" s="4"/>
      <c r="K525" s="4"/>
      <c r="L525" s="4"/>
      <c r="M525" s="4">
        <v>2</v>
      </c>
      <c r="N525" s="4">
        <v>7</v>
      </c>
      <c r="O525" s="4">
        <v>9</v>
      </c>
      <c r="P525" s="4">
        <v>7</v>
      </c>
      <c r="Q525" s="13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0.32</v>
      </c>
      <c r="Z525" s="16">
        <v>1.1200000000000001</v>
      </c>
      <c r="AA525" s="16">
        <v>1.44</v>
      </c>
      <c r="AB525" s="17">
        <v>1.1200000000000001</v>
      </c>
      <c r="AC525" s="15">
        <v>2621.62</v>
      </c>
      <c r="AD525" s="14">
        <v>6.25</v>
      </c>
      <c r="AE525" s="14">
        <v>6.25</v>
      </c>
      <c r="AF525" s="5">
        <v>0</v>
      </c>
      <c r="AG525" s="6">
        <v>375</v>
      </c>
      <c r="AH525" s="4">
        <v>0</v>
      </c>
      <c r="AI525" s="23">
        <v>375</v>
      </c>
      <c r="AJ525" s="4">
        <v>0</v>
      </c>
      <c r="AK525" s="4">
        <v>0</v>
      </c>
      <c r="AL525" s="24">
        <v>0</v>
      </c>
      <c r="AM525" s="7">
        <v>60</v>
      </c>
      <c r="AN525" s="7">
        <v>0</v>
      </c>
      <c r="AO525" s="8">
        <v>0</v>
      </c>
      <c r="AP525" s="9">
        <v>0</v>
      </c>
      <c r="AQ525" s="25">
        <v>60</v>
      </c>
      <c r="AR525" s="18">
        <v>60</v>
      </c>
      <c r="AS525" s="7">
        <v>0</v>
      </c>
      <c r="AT525" s="8">
        <v>0</v>
      </c>
      <c r="AU525" s="9">
        <v>0</v>
      </c>
      <c r="AV525" s="10">
        <v>60</v>
      </c>
      <c r="AW525" s="22">
        <f t="shared" si="8"/>
        <v>0</v>
      </c>
      <c r="AX525" s="5">
        <f>IF(OR(AND(Tabela1[[#This Row],[GRUPO | ITEM]]="PALHETAS",MID(Tabela1[[#This Row],[ITEM]],1,5)&lt;&gt;"YN-PC"),AND(Tabela1[[#This Row],[GRUPO | ITEM]]="PALHETAS",MID(Tabela1[[#This Row],[ITEM]],1,5)&lt;&gt;"YN-PF"))=TRUE,0,
IF(
ROUNDUP(
IF(
IF(D525="A",13-SUM(AM525:AP525),IF(D525="B",11-SUM(AM525:AP525),IF(D525="C",7-SUM(AM525:AP525))))
&lt;0,0,
IF(D525="A",13-SUM(AM525:AP525),IF(D525="B",11-SUM(AM525:AP525),IF(D525="C",7-SUM(AM525:AP525)))))
*AD525/C525,0)
*C525
=0,0,
ROUNDUP(
IF(
IF(D525="A",13-SUM(AM525:AP525),IF(D525="B",11-SUM(AM525:AP525),IF(D525="C",7-SUM(AM525:AP525))))
&lt;0,0,
IF(D525="A",13-SUM(AM525:AP525),IF(D525="B",11-SUM(AM525:AP525),IF(D525="C",7-SUM(AM525:AP525)))))
*AD525/C525,0)
*C525)
)</f>
        <v>0</v>
      </c>
      <c r="AY525" s="4">
        <f>IF(OR(AND(Tabela1[[#This Row],[GRUPO | ITEM]]="PALHETAS",MID(Tabela1[[#This Row],[ITEM]],1,5)&lt;&gt;"YN-PC"),AND(Tabela1[[#This Row],[GRUPO | ITEM]]="PALHETAS",MID(Tabela1[[#This Row],[ITEM]],1,5)&lt;&gt;"YN-PF"))=TRUE,0,
IF(
ROUNDUP(
IF(
IF(D525="A",13-SUM(AR525:AU525),IF(D525="B",11-SUM(AR525:AU525),IF(D525="C",7-SUM(AR525:AU525))))
&lt;0,0,
IF(D525="A",13-SUM(AR525:AU525),IF(D525="B",11-SUM(AR525:AU525),IF(D525="C",7-SUM(AR525:AU525)))))
*AE525/C525,0)
*C525
=0,0,
ROUNDUP(
IF(
IF(D525="A",13-SUM(AR525:AU525),IF(D525="B",11-SUM(AR525:AU525),IF(D525="C",7-SUM(AR525:AU525))))
&lt;0,0,
IF(D525="A",13-SUM(AR525:AU525),IF(D525="B",11-SUM(AR525:AU525),IF(D525="C",7-SUM(AR525:AU525)))))
*AE525/C525,0)
*C525)
)</f>
        <v>0</v>
      </c>
      <c r="AZ5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+IFERROR(BA525*C525,0),
IFERROR(AVERAGEIF(Tabela1[[#This Row],[COMPRA PADRÃO]:[COMPRA &gt;30%]],"&gt;"&amp;0,Tabela1[[#This Row],[COMPRA PADRÃO]:[COMPRA &gt;30%]]),
0))/Tabela1[[#This Row],[U/CX]],0)*Tabela1[[#This Row],[U/CX]]</f>
        <v>0</v>
      </c>
      <c r="BA525" s="19"/>
      <c r="BB525" s="19"/>
      <c r="BC525" s="5"/>
      <c r="BD525" s="41">
        <v>9.4339622641509441E-2</v>
      </c>
      <c r="BE525" s="42">
        <v>14.150943396226417</v>
      </c>
      <c r="BF525" s="42">
        <v>6.2264150943396235</v>
      </c>
      <c r="BG525" s="42">
        <v>375</v>
      </c>
      <c r="BH525" s="43">
        <v>0</v>
      </c>
      <c r="BJ525" s="32"/>
      <c r="BK525" s="32"/>
    </row>
    <row r="526" spans="1:63" s="3" customFormat="1" x14ac:dyDescent="0.2">
      <c r="A526" s="4" t="s">
        <v>207</v>
      </c>
      <c r="B526" s="4" t="s">
        <v>465</v>
      </c>
      <c r="C526" s="4">
        <v>25</v>
      </c>
      <c r="D526" s="4" t="s">
        <v>83</v>
      </c>
      <c r="E526" s="5"/>
      <c r="F526" s="4"/>
      <c r="G526" s="4"/>
      <c r="H526" s="4"/>
      <c r="I526" s="4"/>
      <c r="J526" s="4"/>
      <c r="K526" s="4"/>
      <c r="L526" s="4">
        <v>2</v>
      </c>
      <c r="M526" s="4">
        <v>5</v>
      </c>
      <c r="N526" s="4">
        <v>2</v>
      </c>
      <c r="O526" s="4">
        <v>10</v>
      </c>
      <c r="P526" s="4"/>
      <c r="Q526" s="13">
        <v>0</v>
      </c>
      <c r="R526" s="16">
        <v>0</v>
      </c>
      <c r="S526" s="16">
        <v>0</v>
      </c>
      <c r="T526" s="16">
        <v>0</v>
      </c>
      <c r="U526" s="16">
        <v>0</v>
      </c>
      <c r="V526" s="16">
        <v>0</v>
      </c>
      <c r="W526" s="16">
        <v>0</v>
      </c>
      <c r="X526" s="16">
        <v>0.42105263157894735</v>
      </c>
      <c r="Y526" s="16">
        <v>1.0526315789473684</v>
      </c>
      <c r="Z526" s="16">
        <v>0.42105263157894735</v>
      </c>
      <c r="AA526" s="16">
        <v>2.1052631578947367</v>
      </c>
      <c r="AB526" s="17">
        <v>0</v>
      </c>
      <c r="AC526" s="15">
        <v>2086.64</v>
      </c>
      <c r="AD526" s="14">
        <v>4.75</v>
      </c>
      <c r="AE526" s="14">
        <v>4.75</v>
      </c>
      <c r="AF526" s="5">
        <v>0</v>
      </c>
      <c r="AG526" s="6">
        <v>281</v>
      </c>
      <c r="AH526" s="4">
        <v>0</v>
      </c>
      <c r="AI526" s="23">
        <v>281</v>
      </c>
      <c r="AJ526" s="4">
        <v>0</v>
      </c>
      <c r="AK526" s="4">
        <v>0</v>
      </c>
      <c r="AL526" s="24">
        <v>0</v>
      </c>
      <c r="AM526" s="7">
        <v>59.157894736842103</v>
      </c>
      <c r="AN526" s="7">
        <v>0</v>
      </c>
      <c r="AO526" s="8">
        <v>0</v>
      </c>
      <c r="AP526" s="9">
        <v>0</v>
      </c>
      <c r="AQ526" s="25">
        <v>59.157894736842103</v>
      </c>
      <c r="AR526" s="18">
        <v>59.157894736842103</v>
      </c>
      <c r="AS526" s="7">
        <v>0</v>
      </c>
      <c r="AT526" s="8">
        <v>0</v>
      </c>
      <c r="AU526" s="9">
        <v>0</v>
      </c>
      <c r="AV526" s="10">
        <v>59.157894736842103</v>
      </c>
      <c r="AW526" s="22">
        <f t="shared" si="8"/>
        <v>0</v>
      </c>
      <c r="AX526" s="5">
        <f>IF(OR(AND(Tabela1[[#This Row],[GRUPO | ITEM]]="PALHETAS",MID(Tabela1[[#This Row],[ITEM]],1,5)&lt;&gt;"YN-PC"),AND(Tabela1[[#This Row],[GRUPO | ITEM]]="PALHETAS",MID(Tabela1[[#This Row],[ITEM]],1,5)&lt;&gt;"YN-PF"))=TRUE,0,
IF(
ROUNDUP(
IF(
IF(D526="A",13-SUM(AM526:AP526),IF(D526="B",11-SUM(AM526:AP526),IF(D526="C",7-SUM(AM526:AP526))))
&lt;0,0,
IF(D526="A",13-SUM(AM526:AP526),IF(D526="B",11-SUM(AM526:AP526),IF(D526="C",7-SUM(AM526:AP526)))))
*AD526/C526,0)
*C526
=0,0,
ROUNDUP(
IF(
IF(D526="A",13-SUM(AM526:AP526),IF(D526="B",11-SUM(AM526:AP526),IF(D526="C",7-SUM(AM526:AP526))))
&lt;0,0,
IF(D526="A",13-SUM(AM526:AP526),IF(D526="B",11-SUM(AM526:AP526),IF(D526="C",7-SUM(AM526:AP526)))))
*AD526/C526,0)
*C526)
)</f>
        <v>0</v>
      </c>
      <c r="AY526" s="4">
        <f>IF(OR(AND(Tabela1[[#This Row],[GRUPO | ITEM]]="PALHETAS",MID(Tabela1[[#This Row],[ITEM]],1,5)&lt;&gt;"YN-PC"),AND(Tabela1[[#This Row],[GRUPO | ITEM]]="PALHETAS",MID(Tabela1[[#This Row],[ITEM]],1,5)&lt;&gt;"YN-PF"))=TRUE,0,
IF(
ROUNDUP(
IF(
IF(D526="A",13-SUM(AR526:AU526),IF(D526="B",11-SUM(AR526:AU526),IF(D526="C",7-SUM(AR526:AU526))))
&lt;0,0,
IF(D526="A",13-SUM(AR526:AU526),IF(D526="B",11-SUM(AR526:AU526),IF(D526="C",7-SUM(AR526:AU526)))))
*AE526/C526,0)
*C526
=0,0,
ROUNDUP(
IF(
IF(D526="A",13-SUM(AR526:AU526),IF(D526="B",11-SUM(AR526:AU526),IF(D526="C",7-SUM(AR526:AU526))))
&lt;0,0,
IF(D526="A",13-SUM(AR526:AU526),IF(D526="B",11-SUM(AR526:AU526),IF(D526="C",7-SUM(AR526:AU526)))))
*AE526/C526,0)
*C526)
)</f>
        <v>0</v>
      </c>
      <c r="AZ5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+IFERROR(BA526*C526,0),
IFERROR(AVERAGEIF(Tabela1[[#This Row],[COMPRA PADRÃO]:[COMPRA &gt;30%]],"&gt;"&amp;0,Tabela1[[#This Row],[COMPRA PADRÃO]:[COMPRA &gt;30%]]),
0))/Tabela1[[#This Row],[U/CX]],0)*Tabela1[[#This Row],[U/CX]]</f>
        <v>0</v>
      </c>
      <c r="BA526" s="19"/>
      <c r="BB526" s="19"/>
      <c r="BC526" s="5"/>
      <c r="BD526" s="41">
        <v>7.1698113207547168E-2</v>
      </c>
      <c r="BE526" s="42">
        <v>10.754716981132075</v>
      </c>
      <c r="BF526" s="42">
        <v>4.7320754716981135</v>
      </c>
      <c r="BG526" s="42">
        <v>281</v>
      </c>
      <c r="BH526" s="43">
        <v>0</v>
      </c>
      <c r="BJ526" s="32"/>
      <c r="BK526" s="32"/>
    </row>
    <row r="527" spans="1:63" s="3" customFormat="1" x14ac:dyDescent="0.2">
      <c r="A527" s="4" t="s">
        <v>207</v>
      </c>
      <c r="B527" s="4" t="s">
        <v>466</v>
      </c>
      <c r="C527" s="4">
        <v>25</v>
      </c>
      <c r="D527" s="4" t="s">
        <v>83</v>
      </c>
      <c r="E527" s="5"/>
      <c r="F527" s="4"/>
      <c r="G527" s="4"/>
      <c r="H527" s="4"/>
      <c r="I527" s="4"/>
      <c r="J527" s="4"/>
      <c r="K527" s="4"/>
      <c r="L527" s="4">
        <v>2</v>
      </c>
      <c r="M527" s="4">
        <v>2</v>
      </c>
      <c r="N527" s="4">
        <v>22</v>
      </c>
      <c r="O527" s="4">
        <v>2</v>
      </c>
      <c r="P527" s="4"/>
      <c r="Q527" s="13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0.2857142857142857</v>
      </c>
      <c r="Y527" s="16">
        <v>0.2857142857142857</v>
      </c>
      <c r="Z527" s="16">
        <v>3.1428571428571428</v>
      </c>
      <c r="AA527" s="16">
        <v>0.2857142857142857</v>
      </c>
      <c r="AB527" s="17">
        <v>0</v>
      </c>
      <c r="AC527" s="15">
        <v>3666.88</v>
      </c>
      <c r="AD527" s="14">
        <v>7</v>
      </c>
      <c r="AE527" s="14">
        <v>22</v>
      </c>
      <c r="AF527" s="5">
        <v>0</v>
      </c>
      <c r="AG527" s="6">
        <v>72</v>
      </c>
      <c r="AH527" s="4">
        <v>0</v>
      </c>
      <c r="AI527" s="23">
        <v>72</v>
      </c>
      <c r="AJ527" s="4">
        <v>0</v>
      </c>
      <c r="AK527" s="4">
        <v>200</v>
      </c>
      <c r="AL527" s="24">
        <v>200</v>
      </c>
      <c r="AM527" s="7">
        <v>10.285714285714286</v>
      </c>
      <c r="AN527" s="7">
        <v>0</v>
      </c>
      <c r="AO527" s="8">
        <v>0</v>
      </c>
      <c r="AP527" s="9">
        <v>28.571428571428573</v>
      </c>
      <c r="AQ527" s="25">
        <v>38.857142857142861</v>
      </c>
      <c r="AR527" s="18">
        <v>3.2727272727272729</v>
      </c>
      <c r="AS527" s="7">
        <v>0</v>
      </c>
      <c r="AT527" s="8">
        <v>0</v>
      </c>
      <c r="AU527" s="9">
        <v>9.0909090909090917</v>
      </c>
      <c r="AV527" s="10">
        <v>12.363636363636365</v>
      </c>
      <c r="AW527" s="22">
        <f t="shared" si="8"/>
        <v>0</v>
      </c>
      <c r="AX527" s="5">
        <f>IF(OR(AND(Tabela1[[#This Row],[GRUPO | ITEM]]="PALHETAS",MID(Tabela1[[#This Row],[ITEM]],1,5)&lt;&gt;"YN-PC"),AND(Tabela1[[#This Row],[GRUPO | ITEM]]="PALHETAS",MID(Tabela1[[#This Row],[ITEM]],1,5)&lt;&gt;"YN-PF"))=TRUE,0,
IF(
ROUNDUP(
IF(
IF(D527="A",13-SUM(AM527:AP527),IF(D527="B",11-SUM(AM527:AP527),IF(D527="C",7-SUM(AM527:AP527))))
&lt;0,0,
IF(D527="A",13-SUM(AM527:AP527),IF(D527="B",11-SUM(AM527:AP527),IF(D527="C",7-SUM(AM527:AP527)))))
*AD527/C527,0)
*C527
=0,0,
ROUNDUP(
IF(
IF(D527="A",13-SUM(AM527:AP527),IF(D527="B",11-SUM(AM527:AP527),IF(D527="C",7-SUM(AM527:AP527))))
&lt;0,0,
IF(D527="A",13-SUM(AM527:AP527),IF(D527="B",11-SUM(AM527:AP527),IF(D527="C",7-SUM(AM527:AP527)))))
*AD527/C527,0)
*C527)
)</f>
        <v>0</v>
      </c>
      <c r="AY527" s="4">
        <f>IF(OR(AND(Tabela1[[#This Row],[GRUPO | ITEM]]="PALHETAS",MID(Tabela1[[#This Row],[ITEM]],1,5)&lt;&gt;"YN-PC"),AND(Tabela1[[#This Row],[GRUPO | ITEM]]="PALHETAS",MID(Tabela1[[#This Row],[ITEM]],1,5)&lt;&gt;"YN-PF"))=TRUE,0,
IF(
ROUNDUP(
IF(
IF(D527="A",13-SUM(AR527:AU527),IF(D527="B",11-SUM(AR527:AU527),IF(D527="C",7-SUM(AR527:AU527))))
&lt;0,0,
IF(D527="A",13-SUM(AR527:AU527),IF(D527="B",11-SUM(AR527:AU527),IF(D527="C",7-SUM(AR527:AU527)))))
*AE527/C527,0)
*C527
=0,0,
ROUNDUP(
IF(
IF(D527="A",13-SUM(AR527:AU527),IF(D527="B",11-SUM(AR527:AU527),IF(D527="C",7-SUM(AR527:AU527))))
&lt;0,0,
IF(D527="A",13-SUM(AR527:AU527),IF(D527="B",11-SUM(AR527:AU527),IF(D527="C",7-SUM(AR527:AU527)))))
*AE527/C527,0)
*C527)
)</f>
        <v>0</v>
      </c>
      <c r="AZ5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+IFERROR(BA527*C527,0),
IFERROR(AVERAGEIF(Tabela1[[#This Row],[COMPRA PADRÃO]:[COMPRA &gt;30%]],"&gt;"&amp;0,Tabela1[[#This Row],[COMPRA PADRÃO]:[COMPRA &gt;30%]]),
0))/Tabela1[[#This Row],[U/CX]],0)*Tabela1[[#This Row],[U/CX]]</f>
        <v>0</v>
      </c>
      <c r="BA527" s="19"/>
      <c r="BB527" s="19"/>
      <c r="BC527" s="5"/>
      <c r="BD527" s="41">
        <v>0.10566037735849057</v>
      </c>
      <c r="BE527" s="42">
        <v>15.849056603773585</v>
      </c>
      <c r="BF527" s="42">
        <v>6.9735849056603776</v>
      </c>
      <c r="BG527" s="42">
        <v>272</v>
      </c>
      <c r="BH527" s="43">
        <v>0</v>
      </c>
      <c r="BJ527" s="32"/>
      <c r="BK527" s="32"/>
    </row>
    <row r="528" spans="1:63" s="3" customFormat="1" x14ac:dyDescent="0.2">
      <c r="A528" s="4" t="s">
        <v>207</v>
      </c>
      <c r="B528" s="4" t="s">
        <v>1150</v>
      </c>
      <c r="C528" s="4">
        <v>20</v>
      </c>
      <c r="D528" s="4" t="s">
        <v>83</v>
      </c>
      <c r="E528" s="5"/>
      <c r="F528" s="4"/>
      <c r="G528" s="4"/>
      <c r="H528" s="4"/>
      <c r="I528" s="4"/>
      <c r="J528" s="4"/>
      <c r="K528" s="4"/>
      <c r="L528" s="4"/>
      <c r="M528" s="4">
        <v>2</v>
      </c>
      <c r="N528" s="4"/>
      <c r="O528" s="4"/>
      <c r="P528" s="4"/>
      <c r="Q528" s="13">
        <v>0</v>
      </c>
      <c r="R528" s="16">
        <v>0</v>
      </c>
      <c r="S528" s="16">
        <v>0</v>
      </c>
      <c r="T528" s="16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1</v>
      </c>
      <c r="Z528" s="16">
        <v>0</v>
      </c>
      <c r="AA528" s="16">
        <v>0</v>
      </c>
      <c r="AB528" s="17">
        <v>0</v>
      </c>
      <c r="AC528" s="15">
        <v>331.5</v>
      </c>
      <c r="AD528" s="14">
        <v>2</v>
      </c>
      <c r="AE528" s="14">
        <v>2</v>
      </c>
      <c r="AF528" s="5">
        <v>0</v>
      </c>
      <c r="AG528" s="6">
        <v>98</v>
      </c>
      <c r="AH528" s="4">
        <v>0</v>
      </c>
      <c r="AI528" s="23">
        <v>98</v>
      </c>
      <c r="AJ528" s="4">
        <v>0</v>
      </c>
      <c r="AK528" s="4">
        <v>0</v>
      </c>
      <c r="AL528" s="24">
        <v>0</v>
      </c>
      <c r="AM528" s="7">
        <v>49</v>
      </c>
      <c r="AN528" s="7">
        <v>0</v>
      </c>
      <c r="AO528" s="8">
        <v>0</v>
      </c>
      <c r="AP528" s="9">
        <v>0</v>
      </c>
      <c r="AQ528" s="25">
        <v>49</v>
      </c>
      <c r="AR528" s="18">
        <v>49</v>
      </c>
      <c r="AS528" s="7">
        <v>0</v>
      </c>
      <c r="AT528" s="8">
        <v>0</v>
      </c>
      <c r="AU528" s="9">
        <v>0</v>
      </c>
      <c r="AV528" s="10">
        <v>49</v>
      </c>
      <c r="AW528" s="22">
        <f t="shared" si="8"/>
        <v>0</v>
      </c>
      <c r="AX528" s="5">
        <f>IF(OR(AND(Tabela1[[#This Row],[GRUPO | ITEM]]="PALHETAS",MID(Tabela1[[#This Row],[ITEM]],1,5)&lt;&gt;"YN-PC"),AND(Tabela1[[#This Row],[GRUPO | ITEM]]="PALHETAS",MID(Tabela1[[#This Row],[ITEM]],1,5)&lt;&gt;"YN-PF"))=TRUE,0,
IF(
ROUNDUP(
IF(
IF(D528="A",13-SUM(AM528:AP528),IF(D528="B",11-SUM(AM528:AP528),IF(D528="C",7-SUM(AM528:AP528))))
&lt;0,0,
IF(D528="A",13-SUM(AM528:AP528),IF(D528="B",11-SUM(AM528:AP528),IF(D528="C",7-SUM(AM528:AP528)))))
*AD528/C528,0)
*C528
=0,0,
ROUNDUP(
IF(
IF(D528="A",13-SUM(AM528:AP528),IF(D528="B",11-SUM(AM528:AP528),IF(D528="C",7-SUM(AM528:AP528))))
&lt;0,0,
IF(D528="A",13-SUM(AM528:AP528),IF(D528="B",11-SUM(AM528:AP528),IF(D528="C",7-SUM(AM528:AP528)))))
*AD528/C528,0)
*C528)
)</f>
        <v>0</v>
      </c>
      <c r="AY528" s="4">
        <f>IF(OR(AND(Tabela1[[#This Row],[GRUPO | ITEM]]="PALHETAS",MID(Tabela1[[#This Row],[ITEM]],1,5)&lt;&gt;"YN-PC"),AND(Tabela1[[#This Row],[GRUPO | ITEM]]="PALHETAS",MID(Tabela1[[#This Row],[ITEM]],1,5)&lt;&gt;"YN-PF"))=TRUE,0,
IF(
ROUNDUP(
IF(
IF(D528="A",13-SUM(AR528:AU528),IF(D528="B",11-SUM(AR528:AU528),IF(D528="C",7-SUM(AR528:AU528))))
&lt;0,0,
IF(D528="A",13-SUM(AR528:AU528),IF(D528="B",11-SUM(AR528:AU528),IF(D528="C",7-SUM(AR528:AU528)))))
*AE528/C528,0)
*C528
=0,0,
ROUNDUP(
IF(
IF(D528="A",13-SUM(AR528:AU528),IF(D528="B",11-SUM(AR528:AU528),IF(D528="C",7-SUM(AR528:AU528))))
&lt;0,0,
IF(D528="A",13-SUM(AR528:AU528),IF(D528="B",11-SUM(AR528:AU528),IF(D528="C",7-SUM(AR528:AU528)))))
*AE528/C528,0)
*C528)
)</f>
        <v>0</v>
      </c>
      <c r="AZ5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+IFERROR(BA528*C528,0),
IFERROR(AVERAGEIF(Tabela1[[#This Row],[COMPRA PADRÃO]:[COMPRA &gt;30%]],"&gt;"&amp;0,Tabela1[[#This Row],[COMPRA PADRÃO]:[COMPRA &gt;30%]]),
0))/Tabela1[[#This Row],[U/CX]],0)*Tabela1[[#This Row],[U/CX]]</f>
        <v>0</v>
      </c>
      <c r="BA528" s="19"/>
      <c r="BB528" s="19"/>
      <c r="BC528" s="5"/>
      <c r="BD528" s="41">
        <v>7.5471698113207548E-3</v>
      </c>
      <c r="BE528" s="42">
        <v>1.1320754716981132</v>
      </c>
      <c r="BF528" s="42">
        <v>0.49811320754716981</v>
      </c>
      <c r="BG528" s="42">
        <v>98</v>
      </c>
      <c r="BH528" s="43">
        <v>0</v>
      </c>
      <c r="BJ528" s="32"/>
      <c r="BK528" s="32"/>
    </row>
    <row r="529" spans="1:63" s="3" customFormat="1" x14ac:dyDescent="0.2">
      <c r="A529" s="4" t="s">
        <v>207</v>
      </c>
      <c r="B529" s="4" t="s">
        <v>1064</v>
      </c>
      <c r="C529" s="4">
        <v>20</v>
      </c>
      <c r="D529" s="4" t="s">
        <v>83</v>
      </c>
      <c r="E529" s="5"/>
      <c r="F529" s="4"/>
      <c r="G529" s="4"/>
      <c r="H529" s="4"/>
      <c r="I529" s="4"/>
      <c r="J529" s="4"/>
      <c r="K529" s="4"/>
      <c r="L529" s="4"/>
      <c r="M529" s="4">
        <v>12</v>
      </c>
      <c r="N529" s="4"/>
      <c r="O529" s="4"/>
      <c r="P529" s="4">
        <v>2</v>
      </c>
      <c r="Q529" s="13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1.7142857142857142</v>
      </c>
      <c r="Z529" s="16">
        <v>0</v>
      </c>
      <c r="AA529" s="16">
        <v>0</v>
      </c>
      <c r="AB529" s="17">
        <v>0.2857142857142857</v>
      </c>
      <c r="AC529" s="15">
        <v>2253.12</v>
      </c>
      <c r="AD529" s="14">
        <v>7</v>
      </c>
      <c r="AE529" s="14">
        <v>12</v>
      </c>
      <c r="AF529" s="5">
        <v>0</v>
      </c>
      <c r="AG529" s="6">
        <v>186</v>
      </c>
      <c r="AH529" s="4">
        <v>0</v>
      </c>
      <c r="AI529" s="23">
        <v>186</v>
      </c>
      <c r="AJ529" s="4">
        <v>0</v>
      </c>
      <c r="AK529" s="4">
        <v>0</v>
      </c>
      <c r="AL529" s="24">
        <v>0</v>
      </c>
      <c r="AM529" s="7">
        <v>26.571428571428573</v>
      </c>
      <c r="AN529" s="7">
        <v>0</v>
      </c>
      <c r="AO529" s="8">
        <v>0</v>
      </c>
      <c r="AP529" s="9">
        <v>0</v>
      </c>
      <c r="AQ529" s="25">
        <v>26.571428571428573</v>
      </c>
      <c r="AR529" s="18">
        <v>15.5</v>
      </c>
      <c r="AS529" s="7">
        <v>0</v>
      </c>
      <c r="AT529" s="8">
        <v>0</v>
      </c>
      <c r="AU529" s="9">
        <v>0</v>
      </c>
      <c r="AV529" s="10">
        <v>15.5</v>
      </c>
      <c r="AW529" s="22">
        <f t="shared" si="8"/>
        <v>0</v>
      </c>
      <c r="AX529" s="5">
        <f>IF(OR(AND(Tabela1[[#This Row],[GRUPO | ITEM]]="PALHETAS",MID(Tabela1[[#This Row],[ITEM]],1,5)&lt;&gt;"YN-PC"),AND(Tabela1[[#This Row],[GRUPO | ITEM]]="PALHETAS",MID(Tabela1[[#This Row],[ITEM]],1,5)&lt;&gt;"YN-PF"))=TRUE,0,
IF(
ROUNDUP(
IF(
IF(D529="A",13-SUM(AM529:AP529),IF(D529="B",11-SUM(AM529:AP529),IF(D529="C",7-SUM(AM529:AP529))))
&lt;0,0,
IF(D529="A",13-SUM(AM529:AP529),IF(D529="B",11-SUM(AM529:AP529),IF(D529="C",7-SUM(AM529:AP529)))))
*AD529/C529,0)
*C529
=0,0,
ROUNDUP(
IF(
IF(D529="A",13-SUM(AM529:AP529),IF(D529="B",11-SUM(AM529:AP529),IF(D529="C",7-SUM(AM529:AP529))))
&lt;0,0,
IF(D529="A",13-SUM(AM529:AP529),IF(D529="B",11-SUM(AM529:AP529),IF(D529="C",7-SUM(AM529:AP529)))))
*AD529/C529,0)
*C529)
)</f>
        <v>0</v>
      </c>
      <c r="AY529" s="4">
        <f>IF(OR(AND(Tabela1[[#This Row],[GRUPO | ITEM]]="PALHETAS",MID(Tabela1[[#This Row],[ITEM]],1,5)&lt;&gt;"YN-PC"),AND(Tabela1[[#This Row],[GRUPO | ITEM]]="PALHETAS",MID(Tabela1[[#This Row],[ITEM]],1,5)&lt;&gt;"YN-PF"))=TRUE,0,
IF(
ROUNDUP(
IF(
IF(D529="A",13-SUM(AR529:AU529),IF(D529="B",11-SUM(AR529:AU529),IF(D529="C",7-SUM(AR529:AU529))))
&lt;0,0,
IF(D529="A",13-SUM(AR529:AU529),IF(D529="B",11-SUM(AR529:AU529),IF(D529="C",7-SUM(AR529:AU529)))))
*AE529/C529,0)
*C529
=0,0,
ROUNDUP(
IF(
IF(D529="A",13-SUM(AR529:AU529),IF(D529="B",11-SUM(AR529:AU529),IF(D529="C",7-SUM(AR529:AU529))))
&lt;0,0,
IF(D529="A",13-SUM(AR529:AU529),IF(D529="B",11-SUM(AR529:AU529),IF(D529="C",7-SUM(AR529:AU529)))))
*AE529/C529,0)
*C529)
)</f>
        <v>0</v>
      </c>
      <c r="AZ5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+IFERROR(BA529*C529,0),
IFERROR(AVERAGEIF(Tabela1[[#This Row],[COMPRA PADRÃO]:[COMPRA &gt;30%]],"&gt;"&amp;0,Tabela1[[#This Row],[COMPRA PADRÃO]:[COMPRA &gt;30%]]),
0))/Tabela1[[#This Row],[U/CX]],0)*Tabela1[[#This Row],[U/CX]]</f>
        <v>0</v>
      </c>
      <c r="BA529" s="19"/>
      <c r="BB529" s="19"/>
      <c r="BC529" s="5"/>
      <c r="BD529" s="41">
        <v>5.2830188679245285E-2</v>
      </c>
      <c r="BE529" s="42">
        <v>7.9245283018867925</v>
      </c>
      <c r="BF529" s="42">
        <v>3.4867924528301888</v>
      </c>
      <c r="BG529" s="42">
        <v>186</v>
      </c>
      <c r="BH529" s="43">
        <v>0</v>
      </c>
      <c r="BJ529" s="32"/>
      <c r="BK529" s="32"/>
    </row>
    <row r="530" spans="1:63" s="3" customFormat="1" x14ac:dyDescent="0.2">
      <c r="A530" s="4" t="s">
        <v>207</v>
      </c>
      <c r="B530" s="4" t="s">
        <v>1066</v>
      </c>
      <c r="C530" s="4">
        <v>25</v>
      </c>
      <c r="D530" s="4" t="s">
        <v>83</v>
      </c>
      <c r="E530" s="5"/>
      <c r="F530" s="4"/>
      <c r="G530" s="4"/>
      <c r="H530" s="4"/>
      <c r="I530" s="4"/>
      <c r="J530" s="4"/>
      <c r="K530" s="4"/>
      <c r="L530" s="4"/>
      <c r="M530" s="4">
        <v>21</v>
      </c>
      <c r="N530" s="4"/>
      <c r="O530" s="4"/>
      <c r="P530" s="4"/>
      <c r="Q530" s="13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1</v>
      </c>
      <c r="Z530" s="16">
        <v>0</v>
      </c>
      <c r="AA530" s="16">
        <v>0</v>
      </c>
      <c r="AB530" s="17">
        <v>0</v>
      </c>
      <c r="AC530" s="15">
        <v>2264.4899999999998</v>
      </c>
      <c r="AD530" s="14">
        <v>21</v>
      </c>
      <c r="AE530" s="14">
        <v>21</v>
      </c>
      <c r="AF530" s="5">
        <v>0</v>
      </c>
      <c r="AG530" s="6">
        <v>29</v>
      </c>
      <c r="AH530" s="4">
        <v>0</v>
      </c>
      <c r="AI530" s="23">
        <v>29</v>
      </c>
      <c r="AJ530" s="4">
        <v>300</v>
      </c>
      <c r="AK530" s="4">
        <v>0</v>
      </c>
      <c r="AL530" s="24">
        <v>300</v>
      </c>
      <c r="AM530" s="7">
        <v>1.3809523809523809</v>
      </c>
      <c r="AN530" s="7">
        <v>0</v>
      </c>
      <c r="AO530" s="8">
        <v>14.285714285714286</v>
      </c>
      <c r="AP530" s="9">
        <v>0</v>
      </c>
      <c r="AQ530" s="25">
        <v>15.666666666666668</v>
      </c>
      <c r="AR530" s="18">
        <v>1.3809523809523809</v>
      </c>
      <c r="AS530" s="7">
        <v>0</v>
      </c>
      <c r="AT530" s="8">
        <v>14.285714285714286</v>
      </c>
      <c r="AU530" s="9">
        <v>0</v>
      </c>
      <c r="AV530" s="10">
        <v>15.666666666666668</v>
      </c>
      <c r="AW530" s="22">
        <f t="shared" si="8"/>
        <v>0</v>
      </c>
      <c r="AX530" s="5">
        <f>IF(OR(AND(Tabela1[[#This Row],[GRUPO | ITEM]]="PALHETAS",MID(Tabela1[[#This Row],[ITEM]],1,5)&lt;&gt;"YN-PC"),AND(Tabela1[[#This Row],[GRUPO | ITEM]]="PALHETAS",MID(Tabela1[[#This Row],[ITEM]],1,5)&lt;&gt;"YN-PF"))=TRUE,0,
IF(
ROUNDUP(
IF(
IF(D530="A",13-SUM(AM530:AP530),IF(D530="B",11-SUM(AM530:AP530),IF(D530="C",7-SUM(AM530:AP530))))
&lt;0,0,
IF(D530="A",13-SUM(AM530:AP530),IF(D530="B",11-SUM(AM530:AP530),IF(D530="C",7-SUM(AM530:AP530)))))
*AD530/C530,0)
*C530
=0,0,
ROUNDUP(
IF(
IF(D530="A",13-SUM(AM530:AP530),IF(D530="B",11-SUM(AM530:AP530),IF(D530="C",7-SUM(AM530:AP530))))
&lt;0,0,
IF(D530="A",13-SUM(AM530:AP530),IF(D530="B",11-SUM(AM530:AP530),IF(D530="C",7-SUM(AM530:AP530)))))
*AD530/C530,0)
*C530)
)</f>
        <v>0</v>
      </c>
      <c r="AY530" s="4">
        <f>IF(OR(AND(Tabela1[[#This Row],[GRUPO | ITEM]]="PALHETAS",MID(Tabela1[[#This Row],[ITEM]],1,5)&lt;&gt;"YN-PC"),AND(Tabela1[[#This Row],[GRUPO | ITEM]]="PALHETAS",MID(Tabela1[[#This Row],[ITEM]],1,5)&lt;&gt;"YN-PF"))=TRUE,0,
IF(
ROUNDUP(
IF(
IF(D530="A",13-SUM(AR530:AU530),IF(D530="B",11-SUM(AR530:AU530),IF(D530="C",7-SUM(AR530:AU530))))
&lt;0,0,
IF(D530="A",13-SUM(AR530:AU530),IF(D530="B",11-SUM(AR530:AU530),IF(D530="C",7-SUM(AR530:AU530)))))
*AE530/C530,0)
*C530
=0,0,
ROUNDUP(
IF(
IF(D530="A",13-SUM(AR530:AU530),IF(D530="B",11-SUM(AR530:AU530),IF(D530="C",7-SUM(AR530:AU530))))
&lt;0,0,
IF(D530="A",13-SUM(AR530:AU530),IF(D530="B",11-SUM(AR530:AU530),IF(D530="C",7-SUM(AR530:AU530)))))
*AE530/C530,0)
*C530)
)</f>
        <v>0</v>
      </c>
      <c r="AZ5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+IFERROR(BA530*C530,0),
IFERROR(AVERAGEIF(Tabela1[[#This Row],[COMPRA PADRÃO]:[COMPRA &gt;30%]],"&gt;"&amp;0,Tabela1[[#This Row],[COMPRA PADRÃO]:[COMPRA &gt;30%]]),
0))/Tabela1[[#This Row],[U/CX]],0)*Tabela1[[#This Row],[U/CX]]</f>
        <v>0</v>
      </c>
      <c r="BA530" s="19"/>
      <c r="BB530" s="19"/>
      <c r="BC530" s="5"/>
      <c r="BD530" s="41">
        <v>7.9245283018867921E-2</v>
      </c>
      <c r="BE530" s="42">
        <v>11.886792452830187</v>
      </c>
      <c r="BF530" s="42">
        <v>5.2301886792452832</v>
      </c>
      <c r="BG530" s="42">
        <v>329</v>
      </c>
      <c r="BH530" s="43">
        <v>0</v>
      </c>
      <c r="BJ530" s="32"/>
      <c r="BK530" s="32"/>
    </row>
    <row r="531" spans="1:63" s="3" customFormat="1" x14ac:dyDescent="0.2">
      <c r="A531" s="4" t="s">
        <v>207</v>
      </c>
      <c r="B531" s="4" t="s">
        <v>1067</v>
      </c>
      <c r="C531" s="4">
        <v>20</v>
      </c>
      <c r="D531" s="4" t="s">
        <v>83</v>
      </c>
      <c r="E531" s="5"/>
      <c r="F531" s="4"/>
      <c r="G531" s="4"/>
      <c r="H531" s="4"/>
      <c r="I531" s="4"/>
      <c r="J531" s="4"/>
      <c r="K531" s="4"/>
      <c r="L531" s="4"/>
      <c r="M531" s="4">
        <v>9</v>
      </c>
      <c r="N531" s="4">
        <v>2</v>
      </c>
      <c r="O531" s="4">
        <v>8</v>
      </c>
      <c r="P531" s="4"/>
      <c r="Q531" s="13">
        <v>0</v>
      </c>
      <c r="R531" s="16">
        <v>0</v>
      </c>
      <c r="S531" s="16">
        <v>0</v>
      </c>
      <c r="T531" s="16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1.4210526315789473</v>
      </c>
      <c r="Z531" s="16">
        <v>0.31578947368421056</v>
      </c>
      <c r="AA531" s="16">
        <v>1.2631578947368423</v>
      </c>
      <c r="AB531" s="17">
        <v>0</v>
      </c>
      <c r="AC531" s="15">
        <v>2023.42</v>
      </c>
      <c r="AD531" s="14">
        <v>6.333333333333333</v>
      </c>
      <c r="AE531" s="14">
        <v>6.333333333333333</v>
      </c>
      <c r="AF531" s="5">
        <v>0</v>
      </c>
      <c r="AG531" s="6">
        <v>581</v>
      </c>
      <c r="AH531" s="4">
        <v>0</v>
      </c>
      <c r="AI531" s="23">
        <v>581</v>
      </c>
      <c r="AJ531" s="4">
        <v>0</v>
      </c>
      <c r="AK531" s="4">
        <v>0</v>
      </c>
      <c r="AL531" s="24">
        <v>0</v>
      </c>
      <c r="AM531" s="7">
        <v>91.736842105263165</v>
      </c>
      <c r="AN531" s="7">
        <v>0</v>
      </c>
      <c r="AO531" s="8">
        <v>0</v>
      </c>
      <c r="AP531" s="9">
        <v>0</v>
      </c>
      <c r="AQ531" s="25">
        <v>91.736842105263165</v>
      </c>
      <c r="AR531" s="18">
        <v>91.736842105263165</v>
      </c>
      <c r="AS531" s="7">
        <v>0</v>
      </c>
      <c r="AT531" s="8">
        <v>0</v>
      </c>
      <c r="AU531" s="9">
        <v>0</v>
      </c>
      <c r="AV531" s="10">
        <v>91.736842105263165</v>
      </c>
      <c r="AW531" s="22">
        <f t="shared" si="8"/>
        <v>0</v>
      </c>
      <c r="AX531" s="5">
        <f>IF(OR(AND(Tabela1[[#This Row],[GRUPO | ITEM]]="PALHETAS",MID(Tabela1[[#This Row],[ITEM]],1,5)&lt;&gt;"YN-PC"),AND(Tabela1[[#This Row],[GRUPO | ITEM]]="PALHETAS",MID(Tabela1[[#This Row],[ITEM]],1,5)&lt;&gt;"YN-PF"))=TRUE,0,
IF(
ROUNDUP(
IF(
IF(D531="A",13-SUM(AM531:AP531),IF(D531="B",11-SUM(AM531:AP531),IF(D531="C",7-SUM(AM531:AP531))))
&lt;0,0,
IF(D531="A",13-SUM(AM531:AP531),IF(D531="B",11-SUM(AM531:AP531),IF(D531="C",7-SUM(AM531:AP531)))))
*AD531/C531,0)
*C531
=0,0,
ROUNDUP(
IF(
IF(D531="A",13-SUM(AM531:AP531),IF(D531="B",11-SUM(AM531:AP531),IF(D531="C",7-SUM(AM531:AP531))))
&lt;0,0,
IF(D531="A",13-SUM(AM531:AP531),IF(D531="B",11-SUM(AM531:AP531),IF(D531="C",7-SUM(AM531:AP531)))))
*AD531/C531,0)
*C531)
)</f>
        <v>0</v>
      </c>
      <c r="AY531" s="4">
        <f>IF(OR(AND(Tabela1[[#This Row],[GRUPO | ITEM]]="PALHETAS",MID(Tabela1[[#This Row],[ITEM]],1,5)&lt;&gt;"YN-PC"),AND(Tabela1[[#This Row],[GRUPO | ITEM]]="PALHETAS",MID(Tabela1[[#This Row],[ITEM]],1,5)&lt;&gt;"YN-PF"))=TRUE,0,
IF(
ROUNDUP(
IF(
IF(D531="A",13-SUM(AR531:AU531),IF(D531="B",11-SUM(AR531:AU531),IF(D531="C",7-SUM(AR531:AU531))))
&lt;0,0,
IF(D531="A",13-SUM(AR531:AU531),IF(D531="B",11-SUM(AR531:AU531),IF(D531="C",7-SUM(AR531:AU531)))))
*AE531/C531,0)
*C531
=0,0,
ROUNDUP(
IF(
IF(D531="A",13-SUM(AR531:AU531),IF(D531="B",11-SUM(AR531:AU531),IF(D531="C",7-SUM(AR531:AU531))))
&lt;0,0,
IF(D531="A",13-SUM(AR531:AU531),IF(D531="B",11-SUM(AR531:AU531),IF(D531="C",7-SUM(AR531:AU531)))))
*AE531/C531,0)
*C531)
)</f>
        <v>0</v>
      </c>
      <c r="AZ5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+IFERROR(BA531*C531,0),
IFERROR(AVERAGEIF(Tabela1[[#This Row],[COMPRA PADRÃO]:[COMPRA &gt;30%]],"&gt;"&amp;0,Tabela1[[#This Row],[COMPRA PADRÃO]:[COMPRA &gt;30%]]),
0))/Tabela1[[#This Row],[U/CX]],0)*Tabela1[[#This Row],[U/CX]]</f>
        <v>0</v>
      </c>
      <c r="BA531" s="19"/>
      <c r="BB531" s="19"/>
      <c r="BC531" s="5"/>
      <c r="BD531" s="41">
        <v>7.1698113207547168E-2</v>
      </c>
      <c r="BE531" s="42">
        <v>10.754716981132075</v>
      </c>
      <c r="BF531" s="42">
        <v>4.7320754716981135</v>
      </c>
      <c r="BG531" s="42">
        <v>581</v>
      </c>
      <c r="BH531" s="43">
        <v>0</v>
      </c>
      <c r="BJ531" s="32"/>
      <c r="BK531" s="32"/>
    </row>
    <row r="532" spans="1:63" s="3" customFormat="1" x14ac:dyDescent="0.2">
      <c r="A532" s="4" t="s">
        <v>207</v>
      </c>
      <c r="B532" s="4" t="s">
        <v>1068</v>
      </c>
      <c r="C532" s="4">
        <v>20</v>
      </c>
      <c r="D532" s="4" t="s">
        <v>83</v>
      </c>
      <c r="E532" s="5"/>
      <c r="F532" s="4"/>
      <c r="G532" s="4"/>
      <c r="H532" s="4"/>
      <c r="I532" s="4"/>
      <c r="J532" s="4"/>
      <c r="K532" s="4"/>
      <c r="L532" s="4"/>
      <c r="M532" s="4">
        <v>9</v>
      </c>
      <c r="N532" s="4">
        <v>2</v>
      </c>
      <c r="O532" s="4">
        <v>2</v>
      </c>
      <c r="P532" s="4"/>
      <c r="Q532" s="13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2.0769230769230771</v>
      </c>
      <c r="Z532" s="16">
        <v>0.46153846153846156</v>
      </c>
      <c r="AA532" s="16">
        <v>0.46153846153846156</v>
      </c>
      <c r="AB532" s="17">
        <v>0</v>
      </c>
      <c r="AC532" s="15">
        <v>1381.36</v>
      </c>
      <c r="AD532" s="14">
        <v>4.333333333333333</v>
      </c>
      <c r="AE532" s="14">
        <v>4.333333333333333</v>
      </c>
      <c r="AF532" s="5">
        <v>0</v>
      </c>
      <c r="AG532" s="6">
        <v>87</v>
      </c>
      <c r="AH532" s="4">
        <v>0</v>
      </c>
      <c r="AI532" s="23">
        <v>87</v>
      </c>
      <c r="AJ532" s="4">
        <v>0</v>
      </c>
      <c r="AK532" s="4">
        <v>0</v>
      </c>
      <c r="AL532" s="24">
        <v>0</v>
      </c>
      <c r="AM532" s="7">
        <v>20.076923076923077</v>
      </c>
      <c r="AN532" s="7">
        <v>0</v>
      </c>
      <c r="AO532" s="8">
        <v>0</v>
      </c>
      <c r="AP532" s="9">
        <v>0</v>
      </c>
      <c r="AQ532" s="25">
        <v>20.076923076923077</v>
      </c>
      <c r="AR532" s="18">
        <v>20.076923076923077</v>
      </c>
      <c r="AS532" s="7">
        <v>0</v>
      </c>
      <c r="AT532" s="8">
        <v>0</v>
      </c>
      <c r="AU532" s="9">
        <v>0</v>
      </c>
      <c r="AV532" s="10">
        <v>20.076923076923077</v>
      </c>
      <c r="AW532" s="22">
        <f t="shared" si="8"/>
        <v>0</v>
      </c>
      <c r="AX532" s="5">
        <f>IF(OR(AND(Tabela1[[#This Row],[GRUPO | ITEM]]="PALHETAS",MID(Tabela1[[#This Row],[ITEM]],1,5)&lt;&gt;"YN-PC"),AND(Tabela1[[#This Row],[GRUPO | ITEM]]="PALHETAS",MID(Tabela1[[#This Row],[ITEM]],1,5)&lt;&gt;"YN-PF"))=TRUE,0,
IF(
ROUNDUP(
IF(
IF(D532="A",13-SUM(AM532:AP532),IF(D532="B",11-SUM(AM532:AP532),IF(D532="C",7-SUM(AM532:AP532))))
&lt;0,0,
IF(D532="A",13-SUM(AM532:AP532),IF(D532="B",11-SUM(AM532:AP532),IF(D532="C",7-SUM(AM532:AP532)))))
*AD532/C532,0)
*C532
=0,0,
ROUNDUP(
IF(
IF(D532="A",13-SUM(AM532:AP532),IF(D532="B",11-SUM(AM532:AP532),IF(D532="C",7-SUM(AM532:AP532))))
&lt;0,0,
IF(D532="A",13-SUM(AM532:AP532),IF(D532="B",11-SUM(AM532:AP532),IF(D532="C",7-SUM(AM532:AP532)))))
*AD532/C532,0)
*C532)
)</f>
        <v>0</v>
      </c>
      <c r="AY532" s="4">
        <f>IF(OR(AND(Tabela1[[#This Row],[GRUPO | ITEM]]="PALHETAS",MID(Tabela1[[#This Row],[ITEM]],1,5)&lt;&gt;"YN-PC"),AND(Tabela1[[#This Row],[GRUPO | ITEM]]="PALHETAS",MID(Tabela1[[#This Row],[ITEM]],1,5)&lt;&gt;"YN-PF"))=TRUE,0,
IF(
ROUNDUP(
IF(
IF(D532="A",13-SUM(AR532:AU532),IF(D532="B",11-SUM(AR532:AU532),IF(D532="C",7-SUM(AR532:AU532))))
&lt;0,0,
IF(D532="A",13-SUM(AR532:AU532),IF(D532="B",11-SUM(AR532:AU532),IF(D532="C",7-SUM(AR532:AU532)))))
*AE532/C532,0)
*C532
=0,0,
ROUNDUP(
IF(
IF(D532="A",13-SUM(AR532:AU532),IF(D532="B",11-SUM(AR532:AU532),IF(D532="C",7-SUM(AR532:AU532))))
&lt;0,0,
IF(D532="A",13-SUM(AR532:AU532),IF(D532="B",11-SUM(AR532:AU532),IF(D532="C",7-SUM(AR532:AU532)))))
*AE532/C532,0)
*C532)
)</f>
        <v>0</v>
      </c>
      <c r="AZ5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+IFERROR(BA532*C532,0),
IFERROR(AVERAGEIF(Tabela1[[#This Row],[COMPRA PADRÃO]:[COMPRA &gt;30%]],"&gt;"&amp;0,Tabela1[[#This Row],[COMPRA PADRÃO]:[COMPRA &gt;30%]]),
0))/Tabela1[[#This Row],[U/CX]],0)*Tabela1[[#This Row],[U/CX]]</f>
        <v>0</v>
      </c>
      <c r="BA532" s="19"/>
      <c r="BB532" s="19"/>
      <c r="BC532" s="5"/>
      <c r="BD532" s="41">
        <v>4.9056603773584909E-2</v>
      </c>
      <c r="BE532" s="42">
        <v>7.3584905660377364</v>
      </c>
      <c r="BF532" s="42">
        <v>3.2377358490566039</v>
      </c>
      <c r="BG532" s="42">
        <v>87</v>
      </c>
      <c r="BH532" s="43">
        <v>0</v>
      </c>
      <c r="BJ532" s="32"/>
      <c r="BK532" s="32"/>
    </row>
    <row r="533" spans="1:63" s="3" customFormat="1" x14ac:dyDescent="0.2">
      <c r="A533" s="4" t="s">
        <v>207</v>
      </c>
      <c r="B533" s="4" t="s">
        <v>1069</v>
      </c>
      <c r="C533" s="4">
        <v>20</v>
      </c>
      <c r="D533" s="4" t="s">
        <v>83</v>
      </c>
      <c r="E533" s="5"/>
      <c r="F533" s="4"/>
      <c r="G533" s="4"/>
      <c r="H533" s="4"/>
      <c r="I533" s="4"/>
      <c r="J533" s="4"/>
      <c r="K533" s="4"/>
      <c r="L533" s="4"/>
      <c r="M533" s="4">
        <v>34</v>
      </c>
      <c r="N533" s="4">
        <v>2</v>
      </c>
      <c r="O533" s="4">
        <v>4</v>
      </c>
      <c r="P533" s="4">
        <v>3</v>
      </c>
      <c r="Q533" s="13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3.1627906976744184</v>
      </c>
      <c r="Z533" s="16">
        <v>0.18604651162790697</v>
      </c>
      <c r="AA533" s="16">
        <v>0.37209302325581395</v>
      </c>
      <c r="AB533" s="17">
        <v>0.27906976744186046</v>
      </c>
      <c r="AC533" s="15">
        <v>4875.49</v>
      </c>
      <c r="AD533" s="14">
        <v>10.75</v>
      </c>
      <c r="AE533" s="14">
        <v>19</v>
      </c>
      <c r="AF533" s="5">
        <v>0</v>
      </c>
      <c r="AG533" s="6">
        <v>57</v>
      </c>
      <c r="AH533" s="4">
        <v>0</v>
      </c>
      <c r="AI533" s="23">
        <v>57</v>
      </c>
      <c r="AJ533" s="4">
        <v>520</v>
      </c>
      <c r="AK533" s="4">
        <v>0</v>
      </c>
      <c r="AL533" s="24">
        <v>520</v>
      </c>
      <c r="AM533" s="7">
        <v>5.3023255813953485</v>
      </c>
      <c r="AN533" s="7">
        <v>0</v>
      </c>
      <c r="AO533" s="8">
        <v>48.372093023255815</v>
      </c>
      <c r="AP533" s="9">
        <v>0</v>
      </c>
      <c r="AQ533" s="25">
        <v>53.674418604651166</v>
      </c>
      <c r="AR533" s="18">
        <v>3</v>
      </c>
      <c r="AS533" s="7">
        <v>0</v>
      </c>
      <c r="AT533" s="8">
        <v>27.368421052631579</v>
      </c>
      <c r="AU533" s="9">
        <v>0</v>
      </c>
      <c r="AV533" s="10">
        <v>30.368421052631579</v>
      </c>
      <c r="AW533" s="22">
        <f t="shared" si="8"/>
        <v>0</v>
      </c>
      <c r="AX533" s="5">
        <f>IF(OR(AND(Tabela1[[#This Row],[GRUPO | ITEM]]="PALHETAS",MID(Tabela1[[#This Row],[ITEM]],1,5)&lt;&gt;"YN-PC"),AND(Tabela1[[#This Row],[GRUPO | ITEM]]="PALHETAS",MID(Tabela1[[#This Row],[ITEM]],1,5)&lt;&gt;"YN-PF"))=TRUE,0,
IF(
ROUNDUP(
IF(
IF(D533="A",13-SUM(AM533:AP533),IF(D533="B",11-SUM(AM533:AP533),IF(D533="C",7-SUM(AM533:AP533))))
&lt;0,0,
IF(D533="A",13-SUM(AM533:AP533),IF(D533="B",11-SUM(AM533:AP533),IF(D533="C",7-SUM(AM533:AP533)))))
*AD533/C533,0)
*C533
=0,0,
ROUNDUP(
IF(
IF(D533="A",13-SUM(AM533:AP533),IF(D533="B",11-SUM(AM533:AP533),IF(D533="C",7-SUM(AM533:AP533))))
&lt;0,0,
IF(D533="A",13-SUM(AM533:AP533),IF(D533="B",11-SUM(AM533:AP533),IF(D533="C",7-SUM(AM533:AP533)))))
*AD533/C533,0)
*C533)
)</f>
        <v>0</v>
      </c>
      <c r="AY533" s="4">
        <f>IF(OR(AND(Tabela1[[#This Row],[GRUPO | ITEM]]="PALHETAS",MID(Tabela1[[#This Row],[ITEM]],1,5)&lt;&gt;"YN-PC"),AND(Tabela1[[#This Row],[GRUPO | ITEM]]="PALHETAS",MID(Tabela1[[#This Row],[ITEM]],1,5)&lt;&gt;"YN-PF"))=TRUE,0,
IF(
ROUNDUP(
IF(
IF(D533="A",13-SUM(AR533:AU533),IF(D533="B",11-SUM(AR533:AU533),IF(D533="C",7-SUM(AR533:AU533))))
&lt;0,0,
IF(D533="A",13-SUM(AR533:AU533),IF(D533="B",11-SUM(AR533:AU533),IF(D533="C",7-SUM(AR533:AU533)))))
*AE533/C533,0)
*C533
=0,0,
ROUNDUP(
IF(
IF(D533="A",13-SUM(AR533:AU533),IF(D533="B",11-SUM(AR533:AU533),IF(D533="C",7-SUM(AR533:AU533))))
&lt;0,0,
IF(D533="A",13-SUM(AR533:AU533),IF(D533="B",11-SUM(AR533:AU533),IF(D533="C",7-SUM(AR533:AU533)))))
*AE533/C533,0)
*C533)
)</f>
        <v>0</v>
      </c>
      <c r="AZ5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+IFERROR(BA533*C533,0),
IFERROR(AVERAGEIF(Tabela1[[#This Row],[COMPRA PADRÃO]:[COMPRA &gt;30%]],"&gt;"&amp;0,Tabela1[[#This Row],[COMPRA PADRÃO]:[COMPRA &gt;30%]]),
0))/Tabela1[[#This Row],[U/CX]],0)*Tabela1[[#This Row],[U/CX]]</f>
        <v>0</v>
      </c>
      <c r="BA533" s="19"/>
      <c r="BB533" s="19"/>
      <c r="BC533" s="5"/>
      <c r="BD533" s="41">
        <v>0.16226415094339622</v>
      </c>
      <c r="BE533" s="42">
        <v>24.339622641509433</v>
      </c>
      <c r="BF533" s="42">
        <v>10.70943396226415</v>
      </c>
      <c r="BG533" s="42">
        <v>577</v>
      </c>
      <c r="BH533" s="43">
        <v>0</v>
      </c>
      <c r="BJ533" s="32"/>
      <c r="BK533" s="32"/>
    </row>
    <row r="534" spans="1:63" s="3" customFormat="1" x14ac:dyDescent="0.2">
      <c r="A534" s="4" t="s">
        <v>207</v>
      </c>
      <c r="B534" s="4" t="s">
        <v>1070</v>
      </c>
      <c r="C534" s="4">
        <v>25</v>
      </c>
      <c r="D534" s="4" t="s">
        <v>83</v>
      </c>
      <c r="E534" s="5"/>
      <c r="F534" s="4"/>
      <c r="G534" s="4"/>
      <c r="H534" s="4"/>
      <c r="I534" s="4"/>
      <c r="J534" s="4"/>
      <c r="K534" s="4"/>
      <c r="L534" s="4"/>
      <c r="M534" s="4">
        <v>11</v>
      </c>
      <c r="N534" s="4"/>
      <c r="O534" s="4">
        <v>6</v>
      </c>
      <c r="P534" s="4"/>
      <c r="Q534" s="13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1.2941176470588236</v>
      </c>
      <c r="Z534" s="16">
        <v>0</v>
      </c>
      <c r="AA534" s="16">
        <v>0.70588235294117652</v>
      </c>
      <c r="AB534" s="17">
        <v>0</v>
      </c>
      <c r="AC534" s="15">
        <v>2457.86</v>
      </c>
      <c r="AD534" s="14">
        <v>8.5</v>
      </c>
      <c r="AE534" s="14">
        <v>8.5</v>
      </c>
      <c r="AF534" s="5">
        <v>0</v>
      </c>
      <c r="AG534" s="6">
        <v>83</v>
      </c>
      <c r="AH534" s="4">
        <v>0</v>
      </c>
      <c r="AI534" s="23">
        <v>83</v>
      </c>
      <c r="AJ534" s="4">
        <v>0</v>
      </c>
      <c r="AK534" s="4">
        <v>0</v>
      </c>
      <c r="AL534" s="24">
        <v>0</v>
      </c>
      <c r="AM534" s="7">
        <v>9.764705882352942</v>
      </c>
      <c r="AN534" s="7">
        <v>0</v>
      </c>
      <c r="AO534" s="8">
        <v>0</v>
      </c>
      <c r="AP534" s="9">
        <v>0</v>
      </c>
      <c r="AQ534" s="25">
        <v>9.764705882352942</v>
      </c>
      <c r="AR534" s="18">
        <v>9.764705882352942</v>
      </c>
      <c r="AS534" s="7">
        <v>0</v>
      </c>
      <c r="AT534" s="8">
        <v>0</v>
      </c>
      <c r="AU534" s="9">
        <v>0</v>
      </c>
      <c r="AV534" s="10">
        <v>9.764705882352942</v>
      </c>
      <c r="AW534" s="22">
        <f t="shared" si="8"/>
        <v>0</v>
      </c>
      <c r="AX534" s="5">
        <f>IF(OR(AND(Tabela1[[#This Row],[GRUPO | ITEM]]="PALHETAS",MID(Tabela1[[#This Row],[ITEM]],1,5)&lt;&gt;"YN-PC"),AND(Tabela1[[#This Row],[GRUPO | ITEM]]="PALHETAS",MID(Tabela1[[#This Row],[ITEM]],1,5)&lt;&gt;"YN-PF"))=TRUE,0,
IF(
ROUNDUP(
IF(
IF(D534="A",13-SUM(AM534:AP534),IF(D534="B",11-SUM(AM534:AP534),IF(D534="C",7-SUM(AM534:AP534))))
&lt;0,0,
IF(D534="A",13-SUM(AM534:AP534),IF(D534="B",11-SUM(AM534:AP534),IF(D534="C",7-SUM(AM534:AP534)))))
*AD534/C534,0)
*C534
=0,0,
ROUNDUP(
IF(
IF(D534="A",13-SUM(AM534:AP534),IF(D534="B",11-SUM(AM534:AP534),IF(D534="C",7-SUM(AM534:AP534))))
&lt;0,0,
IF(D534="A",13-SUM(AM534:AP534),IF(D534="B",11-SUM(AM534:AP534),IF(D534="C",7-SUM(AM534:AP534)))))
*AD534/C534,0)
*C534)
)</f>
        <v>0</v>
      </c>
      <c r="AY534" s="4">
        <f>IF(OR(AND(Tabela1[[#This Row],[GRUPO | ITEM]]="PALHETAS",MID(Tabela1[[#This Row],[ITEM]],1,5)&lt;&gt;"YN-PC"),AND(Tabela1[[#This Row],[GRUPO | ITEM]]="PALHETAS",MID(Tabela1[[#This Row],[ITEM]],1,5)&lt;&gt;"YN-PF"))=TRUE,0,
IF(
ROUNDUP(
IF(
IF(D534="A",13-SUM(AR534:AU534),IF(D534="B",11-SUM(AR534:AU534),IF(D534="C",7-SUM(AR534:AU534))))
&lt;0,0,
IF(D534="A",13-SUM(AR534:AU534),IF(D534="B",11-SUM(AR534:AU534),IF(D534="C",7-SUM(AR534:AU534)))))
*AE534/C534,0)
*C534
=0,0,
ROUNDUP(
IF(
IF(D534="A",13-SUM(AR534:AU534),IF(D534="B",11-SUM(AR534:AU534),IF(D534="C",7-SUM(AR534:AU534))))
&lt;0,0,
IF(D534="A",13-SUM(AR534:AU534),IF(D534="B",11-SUM(AR534:AU534),IF(D534="C",7-SUM(AR534:AU534)))))
*AE534/C534,0)
*C534)
)</f>
        <v>0</v>
      </c>
      <c r="AZ5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+IFERROR(BA534*C534,0),
IFERROR(AVERAGEIF(Tabela1[[#This Row],[COMPRA PADRÃO]:[COMPRA &gt;30%]],"&gt;"&amp;0,Tabela1[[#This Row],[COMPRA PADRÃO]:[COMPRA &gt;30%]]),
0))/Tabela1[[#This Row],[U/CX]],0)*Tabela1[[#This Row],[U/CX]]</f>
        <v>0</v>
      </c>
      <c r="BA534" s="19"/>
      <c r="BB534" s="19"/>
      <c r="BC534" s="5"/>
      <c r="BD534" s="41">
        <v>6.4150943396226415E-2</v>
      </c>
      <c r="BE534" s="42">
        <v>9.6226415094339615</v>
      </c>
      <c r="BF534" s="42">
        <v>4.2339622641509438</v>
      </c>
      <c r="BG534" s="42">
        <v>83</v>
      </c>
      <c r="BH534" s="43">
        <v>0</v>
      </c>
      <c r="BJ534" s="32"/>
      <c r="BK534" s="32"/>
    </row>
    <row r="535" spans="1:63" s="3" customFormat="1" x14ac:dyDescent="0.2">
      <c r="A535" s="4" t="s">
        <v>207</v>
      </c>
      <c r="B535" s="4" t="s">
        <v>1071</v>
      </c>
      <c r="C535" s="4">
        <v>50</v>
      </c>
      <c r="D535" s="4" t="s">
        <v>83</v>
      </c>
      <c r="E535" s="5"/>
      <c r="F535" s="4"/>
      <c r="G535" s="4"/>
      <c r="H535" s="4"/>
      <c r="I535" s="4"/>
      <c r="J535" s="4"/>
      <c r="K535" s="4"/>
      <c r="L535" s="4"/>
      <c r="M535" s="4">
        <v>29</v>
      </c>
      <c r="N535" s="4">
        <v>42</v>
      </c>
      <c r="O535" s="4">
        <v>51</v>
      </c>
      <c r="P535" s="4">
        <v>10</v>
      </c>
      <c r="Q535" s="13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0.87878787878787878</v>
      </c>
      <c r="Z535" s="16">
        <v>1.2727272727272727</v>
      </c>
      <c r="AA535" s="16">
        <v>1.5454545454545454</v>
      </c>
      <c r="AB535" s="17">
        <v>0.30303030303030304</v>
      </c>
      <c r="AC535" s="15">
        <v>7751.39</v>
      </c>
      <c r="AD535" s="14">
        <v>33</v>
      </c>
      <c r="AE535" s="14">
        <v>33</v>
      </c>
      <c r="AF535" s="5">
        <v>0</v>
      </c>
      <c r="AG535" s="6">
        <v>868</v>
      </c>
      <c r="AH535" s="4">
        <v>0</v>
      </c>
      <c r="AI535" s="23">
        <v>868</v>
      </c>
      <c r="AJ535" s="4">
        <v>0</v>
      </c>
      <c r="AK535" s="4">
        <v>0</v>
      </c>
      <c r="AL535" s="24">
        <v>0</v>
      </c>
      <c r="AM535" s="7">
        <v>26.303030303030305</v>
      </c>
      <c r="AN535" s="7">
        <v>0</v>
      </c>
      <c r="AO535" s="8">
        <v>0</v>
      </c>
      <c r="AP535" s="9">
        <v>0</v>
      </c>
      <c r="AQ535" s="25">
        <v>26.303030303030305</v>
      </c>
      <c r="AR535" s="18">
        <v>26.303030303030305</v>
      </c>
      <c r="AS535" s="7">
        <v>0</v>
      </c>
      <c r="AT535" s="8">
        <v>0</v>
      </c>
      <c r="AU535" s="9">
        <v>0</v>
      </c>
      <c r="AV535" s="10">
        <v>26.303030303030305</v>
      </c>
      <c r="AW535" s="22">
        <f t="shared" si="8"/>
        <v>0</v>
      </c>
      <c r="AX535" s="5">
        <f>IF(OR(AND(Tabela1[[#This Row],[GRUPO | ITEM]]="PALHETAS",MID(Tabela1[[#This Row],[ITEM]],1,5)&lt;&gt;"YN-PC"),AND(Tabela1[[#This Row],[GRUPO | ITEM]]="PALHETAS",MID(Tabela1[[#This Row],[ITEM]],1,5)&lt;&gt;"YN-PF"))=TRUE,0,
IF(
ROUNDUP(
IF(
IF(D535="A",13-SUM(AM535:AP535),IF(D535="B",11-SUM(AM535:AP535),IF(D535="C",7-SUM(AM535:AP535))))
&lt;0,0,
IF(D535="A",13-SUM(AM535:AP535),IF(D535="B",11-SUM(AM535:AP535),IF(D535="C",7-SUM(AM535:AP535)))))
*AD535/C535,0)
*C535
=0,0,
ROUNDUP(
IF(
IF(D535="A",13-SUM(AM535:AP535),IF(D535="B",11-SUM(AM535:AP535),IF(D535="C",7-SUM(AM535:AP535))))
&lt;0,0,
IF(D535="A",13-SUM(AM535:AP535),IF(D535="B",11-SUM(AM535:AP535),IF(D535="C",7-SUM(AM535:AP535)))))
*AD535/C535,0)
*C535)
)</f>
        <v>0</v>
      </c>
      <c r="AY535" s="4">
        <f>IF(OR(AND(Tabela1[[#This Row],[GRUPO | ITEM]]="PALHETAS",MID(Tabela1[[#This Row],[ITEM]],1,5)&lt;&gt;"YN-PC"),AND(Tabela1[[#This Row],[GRUPO | ITEM]]="PALHETAS",MID(Tabela1[[#This Row],[ITEM]],1,5)&lt;&gt;"YN-PF"))=TRUE,0,
IF(
ROUNDUP(
IF(
IF(D535="A",13-SUM(AR535:AU535),IF(D535="B",11-SUM(AR535:AU535),IF(D535="C",7-SUM(AR535:AU535))))
&lt;0,0,
IF(D535="A",13-SUM(AR535:AU535),IF(D535="B",11-SUM(AR535:AU535),IF(D535="C",7-SUM(AR535:AU535)))))
*AE535/C535,0)
*C535
=0,0,
ROUNDUP(
IF(
IF(D535="A",13-SUM(AR535:AU535),IF(D535="B",11-SUM(AR535:AU535),IF(D535="C",7-SUM(AR535:AU535))))
&lt;0,0,
IF(D535="A",13-SUM(AR535:AU535),IF(D535="B",11-SUM(AR535:AU535),IF(D535="C",7-SUM(AR535:AU535)))))
*AE535/C535,0)
*C535)
)</f>
        <v>0</v>
      </c>
      <c r="AZ5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+IFERROR(BA535*C535,0),
IFERROR(AVERAGEIF(Tabela1[[#This Row],[COMPRA PADRÃO]:[COMPRA &gt;30%]],"&gt;"&amp;0,Tabela1[[#This Row],[COMPRA PADRÃO]:[COMPRA &gt;30%]]),
0))/Tabela1[[#This Row],[U/CX]],0)*Tabela1[[#This Row],[U/CX]]</f>
        <v>0</v>
      </c>
      <c r="BA535" s="19"/>
      <c r="BB535" s="19"/>
      <c r="BC535" s="5"/>
      <c r="BD535" s="41">
        <v>0.49811320754716981</v>
      </c>
      <c r="BE535" s="42">
        <v>74.716981132075475</v>
      </c>
      <c r="BF535" s="42">
        <v>32.875471698113209</v>
      </c>
      <c r="BG535" s="42">
        <v>868</v>
      </c>
      <c r="BH535" s="43">
        <v>0</v>
      </c>
      <c r="BJ535" s="32"/>
      <c r="BK535" s="32"/>
    </row>
    <row r="536" spans="1:63" s="3" customFormat="1" x14ac:dyDescent="0.2">
      <c r="A536" s="4" t="s">
        <v>207</v>
      </c>
      <c r="B536" s="4" t="s">
        <v>467</v>
      </c>
      <c r="C536" s="4">
        <v>50</v>
      </c>
      <c r="D536" s="4" t="s">
        <v>83</v>
      </c>
      <c r="E536" s="5"/>
      <c r="F536" s="4"/>
      <c r="G536" s="4"/>
      <c r="H536" s="4"/>
      <c r="I536" s="4"/>
      <c r="J536" s="4"/>
      <c r="K536" s="4"/>
      <c r="L536" s="4">
        <v>2</v>
      </c>
      <c r="M536" s="4">
        <v>9</v>
      </c>
      <c r="N536" s="4">
        <v>42</v>
      </c>
      <c r="O536" s="4">
        <v>5</v>
      </c>
      <c r="P536" s="4">
        <v>6</v>
      </c>
      <c r="Q536" s="13">
        <v>0</v>
      </c>
      <c r="R536" s="16">
        <v>0</v>
      </c>
      <c r="S536" s="16">
        <v>0</v>
      </c>
      <c r="T536" s="16">
        <v>0</v>
      </c>
      <c r="U536" s="16">
        <v>0</v>
      </c>
      <c r="V536" s="16">
        <v>0</v>
      </c>
      <c r="W536" s="16">
        <v>0</v>
      </c>
      <c r="X536" s="16">
        <v>0.15625</v>
      </c>
      <c r="Y536" s="16">
        <v>0.703125</v>
      </c>
      <c r="Z536" s="16">
        <v>3.28125</v>
      </c>
      <c r="AA536" s="16">
        <v>0.390625</v>
      </c>
      <c r="AB536" s="17">
        <v>0.46875</v>
      </c>
      <c r="AC536" s="15">
        <v>3975.16</v>
      </c>
      <c r="AD536" s="14">
        <v>12.8</v>
      </c>
      <c r="AE536" s="14">
        <v>15.5</v>
      </c>
      <c r="AF536" s="5">
        <v>0</v>
      </c>
      <c r="AG536" s="6">
        <v>436</v>
      </c>
      <c r="AH536" s="4">
        <v>0</v>
      </c>
      <c r="AI536" s="23">
        <v>436</v>
      </c>
      <c r="AJ536" s="4">
        <v>0</v>
      </c>
      <c r="AK536" s="4">
        <v>0</v>
      </c>
      <c r="AL536" s="24">
        <v>0</v>
      </c>
      <c r="AM536" s="7">
        <v>34.0625</v>
      </c>
      <c r="AN536" s="7">
        <v>0</v>
      </c>
      <c r="AO536" s="8">
        <v>0</v>
      </c>
      <c r="AP536" s="9">
        <v>0</v>
      </c>
      <c r="AQ536" s="25">
        <v>34.0625</v>
      </c>
      <c r="AR536" s="18">
        <v>28.129032258064516</v>
      </c>
      <c r="AS536" s="7">
        <v>0</v>
      </c>
      <c r="AT536" s="8">
        <v>0</v>
      </c>
      <c r="AU536" s="9">
        <v>0</v>
      </c>
      <c r="AV536" s="10">
        <v>28.129032258064516</v>
      </c>
      <c r="AW536" s="22">
        <f t="shared" si="8"/>
        <v>0</v>
      </c>
      <c r="AX536" s="5">
        <f>IF(OR(AND(Tabela1[[#This Row],[GRUPO | ITEM]]="PALHETAS",MID(Tabela1[[#This Row],[ITEM]],1,5)&lt;&gt;"YN-PC"),AND(Tabela1[[#This Row],[GRUPO | ITEM]]="PALHETAS",MID(Tabela1[[#This Row],[ITEM]],1,5)&lt;&gt;"YN-PF"))=TRUE,0,
IF(
ROUNDUP(
IF(
IF(D536="A",13-SUM(AM536:AP536),IF(D536="B",11-SUM(AM536:AP536),IF(D536="C",7-SUM(AM536:AP536))))
&lt;0,0,
IF(D536="A",13-SUM(AM536:AP536),IF(D536="B",11-SUM(AM536:AP536),IF(D536="C",7-SUM(AM536:AP536)))))
*AD536/C536,0)
*C536
=0,0,
ROUNDUP(
IF(
IF(D536="A",13-SUM(AM536:AP536),IF(D536="B",11-SUM(AM536:AP536),IF(D536="C",7-SUM(AM536:AP536))))
&lt;0,0,
IF(D536="A",13-SUM(AM536:AP536),IF(D536="B",11-SUM(AM536:AP536),IF(D536="C",7-SUM(AM536:AP536)))))
*AD536/C536,0)
*C536)
)</f>
        <v>0</v>
      </c>
      <c r="AY536" s="4">
        <f>IF(OR(AND(Tabela1[[#This Row],[GRUPO | ITEM]]="PALHETAS",MID(Tabela1[[#This Row],[ITEM]],1,5)&lt;&gt;"YN-PC"),AND(Tabela1[[#This Row],[GRUPO | ITEM]]="PALHETAS",MID(Tabela1[[#This Row],[ITEM]],1,5)&lt;&gt;"YN-PF"))=TRUE,0,
IF(
ROUNDUP(
IF(
IF(D536="A",13-SUM(AR536:AU536),IF(D536="B",11-SUM(AR536:AU536),IF(D536="C",7-SUM(AR536:AU536))))
&lt;0,0,
IF(D536="A",13-SUM(AR536:AU536),IF(D536="B",11-SUM(AR536:AU536),IF(D536="C",7-SUM(AR536:AU536)))))
*AE536/C536,0)
*C536
=0,0,
ROUNDUP(
IF(
IF(D536="A",13-SUM(AR536:AU536),IF(D536="B",11-SUM(AR536:AU536),IF(D536="C",7-SUM(AR536:AU536))))
&lt;0,0,
IF(D536="A",13-SUM(AR536:AU536),IF(D536="B",11-SUM(AR536:AU536),IF(D536="C",7-SUM(AR536:AU536)))))
*AE536/C536,0)
*C536)
)</f>
        <v>0</v>
      </c>
      <c r="AZ5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+IFERROR(BA536*C536,0),
IFERROR(AVERAGEIF(Tabela1[[#This Row],[COMPRA PADRÃO]:[COMPRA &gt;30%]],"&gt;"&amp;0,Tabela1[[#This Row],[COMPRA PADRÃO]:[COMPRA &gt;30%]]),
0))/Tabela1[[#This Row],[U/CX]],0)*Tabela1[[#This Row],[U/CX]]</f>
        <v>0</v>
      </c>
      <c r="BA536" s="19"/>
      <c r="BB536" s="19"/>
      <c r="BC536" s="5"/>
      <c r="BD536" s="41">
        <v>0.24150943396226415</v>
      </c>
      <c r="BE536" s="42">
        <v>36.226415094339622</v>
      </c>
      <c r="BF536" s="42">
        <v>15.939622641509434</v>
      </c>
      <c r="BG536" s="42">
        <v>436</v>
      </c>
      <c r="BH536" s="43">
        <v>0</v>
      </c>
      <c r="BJ536" s="32"/>
      <c r="BK536" s="32"/>
    </row>
    <row r="537" spans="1:63" s="3" customFormat="1" x14ac:dyDescent="0.2">
      <c r="A537" s="4" t="s">
        <v>207</v>
      </c>
      <c r="B537" s="4" t="s">
        <v>1072</v>
      </c>
      <c r="C537" s="4">
        <v>20</v>
      </c>
      <c r="D537" s="4" t="s">
        <v>83</v>
      </c>
      <c r="E537" s="5"/>
      <c r="F537" s="4"/>
      <c r="G537" s="4"/>
      <c r="H537" s="4"/>
      <c r="I537" s="4"/>
      <c r="J537" s="4"/>
      <c r="K537" s="4"/>
      <c r="L537" s="4"/>
      <c r="M537" s="4">
        <v>4</v>
      </c>
      <c r="N537" s="4">
        <v>2</v>
      </c>
      <c r="O537" s="4">
        <v>8</v>
      </c>
      <c r="P537" s="4"/>
      <c r="Q537" s="13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0.8571428571428571</v>
      </c>
      <c r="Z537" s="16">
        <v>0.42857142857142855</v>
      </c>
      <c r="AA537" s="16">
        <v>1.7142857142857142</v>
      </c>
      <c r="AB537" s="17">
        <v>0</v>
      </c>
      <c r="AC537" s="15">
        <v>2367.1999999999998</v>
      </c>
      <c r="AD537" s="14">
        <v>4.666666666666667</v>
      </c>
      <c r="AE537" s="14">
        <v>4.666666666666667</v>
      </c>
      <c r="AF537" s="5">
        <v>0</v>
      </c>
      <c r="AG537" s="6">
        <v>86</v>
      </c>
      <c r="AH537" s="4">
        <v>0</v>
      </c>
      <c r="AI537" s="23">
        <v>86</v>
      </c>
      <c r="AJ537" s="4">
        <v>0</v>
      </c>
      <c r="AK537" s="4">
        <v>0</v>
      </c>
      <c r="AL537" s="24">
        <v>0</v>
      </c>
      <c r="AM537" s="7">
        <v>18.428571428571427</v>
      </c>
      <c r="AN537" s="7">
        <v>0</v>
      </c>
      <c r="AO537" s="8">
        <v>0</v>
      </c>
      <c r="AP537" s="9">
        <v>0</v>
      </c>
      <c r="AQ537" s="25">
        <v>18.428571428571427</v>
      </c>
      <c r="AR537" s="18">
        <v>18.428571428571427</v>
      </c>
      <c r="AS537" s="7">
        <v>0</v>
      </c>
      <c r="AT537" s="8">
        <v>0</v>
      </c>
      <c r="AU537" s="9">
        <v>0</v>
      </c>
      <c r="AV537" s="10">
        <v>18.428571428571427</v>
      </c>
      <c r="AW537" s="22">
        <f t="shared" si="8"/>
        <v>0</v>
      </c>
      <c r="AX537" s="5">
        <f>IF(OR(AND(Tabela1[[#This Row],[GRUPO | ITEM]]="PALHETAS",MID(Tabela1[[#This Row],[ITEM]],1,5)&lt;&gt;"YN-PC"),AND(Tabela1[[#This Row],[GRUPO | ITEM]]="PALHETAS",MID(Tabela1[[#This Row],[ITEM]],1,5)&lt;&gt;"YN-PF"))=TRUE,0,
IF(
ROUNDUP(
IF(
IF(D537="A",13-SUM(AM537:AP537),IF(D537="B",11-SUM(AM537:AP537),IF(D537="C",7-SUM(AM537:AP537))))
&lt;0,0,
IF(D537="A",13-SUM(AM537:AP537),IF(D537="B",11-SUM(AM537:AP537),IF(D537="C",7-SUM(AM537:AP537)))))
*AD537/C537,0)
*C537
=0,0,
ROUNDUP(
IF(
IF(D537="A",13-SUM(AM537:AP537),IF(D537="B",11-SUM(AM537:AP537),IF(D537="C",7-SUM(AM537:AP537))))
&lt;0,0,
IF(D537="A",13-SUM(AM537:AP537),IF(D537="B",11-SUM(AM537:AP537),IF(D537="C",7-SUM(AM537:AP537)))))
*AD537/C537,0)
*C537)
)</f>
        <v>0</v>
      </c>
      <c r="AY537" s="4">
        <f>IF(OR(AND(Tabela1[[#This Row],[GRUPO | ITEM]]="PALHETAS",MID(Tabela1[[#This Row],[ITEM]],1,5)&lt;&gt;"YN-PC"),AND(Tabela1[[#This Row],[GRUPO | ITEM]]="PALHETAS",MID(Tabela1[[#This Row],[ITEM]],1,5)&lt;&gt;"YN-PF"))=TRUE,0,
IF(
ROUNDUP(
IF(
IF(D537="A",13-SUM(AR537:AU537),IF(D537="B",11-SUM(AR537:AU537),IF(D537="C",7-SUM(AR537:AU537))))
&lt;0,0,
IF(D537="A",13-SUM(AR537:AU537),IF(D537="B",11-SUM(AR537:AU537),IF(D537="C",7-SUM(AR537:AU537)))))
*AE537/C537,0)
*C537
=0,0,
ROUNDUP(
IF(
IF(D537="A",13-SUM(AR537:AU537),IF(D537="B",11-SUM(AR537:AU537),IF(D537="C",7-SUM(AR537:AU537))))
&lt;0,0,
IF(D537="A",13-SUM(AR537:AU537),IF(D537="B",11-SUM(AR537:AU537),IF(D537="C",7-SUM(AR537:AU537)))))
*AE537/C537,0)
*C537)
)</f>
        <v>0</v>
      </c>
      <c r="AZ5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+IFERROR(BA537*C537,0),
IFERROR(AVERAGEIF(Tabela1[[#This Row],[COMPRA PADRÃO]:[COMPRA &gt;30%]],"&gt;"&amp;0,Tabela1[[#This Row],[COMPRA PADRÃO]:[COMPRA &gt;30%]]),
0))/Tabela1[[#This Row],[U/CX]],0)*Tabela1[[#This Row],[U/CX]]</f>
        <v>0</v>
      </c>
      <c r="BA537" s="33"/>
      <c r="BB537" s="33"/>
      <c r="BC537" s="44"/>
      <c r="BD537" s="41">
        <v>5.2830188679245285E-2</v>
      </c>
      <c r="BE537" s="42">
        <v>7.9245283018867925</v>
      </c>
      <c r="BF537" s="42">
        <v>3.4867924528301888</v>
      </c>
      <c r="BG537" s="42">
        <v>86</v>
      </c>
      <c r="BH537" s="43">
        <v>0</v>
      </c>
      <c r="BJ537" s="32"/>
      <c r="BK537" s="32"/>
    </row>
    <row r="538" spans="1:63" s="3" customFormat="1" x14ac:dyDescent="0.2">
      <c r="A538" s="4" t="s">
        <v>207</v>
      </c>
      <c r="B538" s="4" t="s">
        <v>1073</v>
      </c>
      <c r="C538" s="4">
        <v>20</v>
      </c>
      <c r="D538" s="4" t="s">
        <v>83</v>
      </c>
      <c r="E538" s="5"/>
      <c r="F538" s="4"/>
      <c r="G538" s="4"/>
      <c r="H538" s="4"/>
      <c r="I538" s="4"/>
      <c r="J538" s="4"/>
      <c r="K538" s="4"/>
      <c r="L538" s="4"/>
      <c r="M538" s="4">
        <v>57</v>
      </c>
      <c r="N538" s="4">
        <v>2</v>
      </c>
      <c r="O538" s="4">
        <v>4</v>
      </c>
      <c r="P538" s="4"/>
      <c r="Q538" s="13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2.7142857142857144</v>
      </c>
      <c r="Z538" s="16">
        <v>9.5238095238095233E-2</v>
      </c>
      <c r="AA538" s="16">
        <v>0.19047619047619047</v>
      </c>
      <c r="AB538" s="17">
        <v>0</v>
      </c>
      <c r="AC538" s="15">
        <v>10293.200000000001</v>
      </c>
      <c r="AD538" s="14">
        <v>21</v>
      </c>
      <c r="AE538" s="14">
        <v>57</v>
      </c>
      <c r="AF538" s="5">
        <v>0</v>
      </c>
      <c r="AG538" s="6">
        <v>37</v>
      </c>
      <c r="AH538" s="4">
        <v>0</v>
      </c>
      <c r="AI538" s="23">
        <v>37</v>
      </c>
      <c r="AJ538" s="4">
        <v>0</v>
      </c>
      <c r="AK538" s="4">
        <v>560</v>
      </c>
      <c r="AL538" s="24">
        <v>560</v>
      </c>
      <c r="AM538" s="7">
        <v>1.7619047619047619</v>
      </c>
      <c r="AN538" s="7">
        <v>0</v>
      </c>
      <c r="AO538" s="8">
        <v>0</v>
      </c>
      <c r="AP538" s="9">
        <v>26.666666666666668</v>
      </c>
      <c r="AQ538" s="25">
        <v>28.428571428571431</v>
      </c>
      <c r="AR538" s="18">
        <v>0.64912280701754388</v>
      </c>
      <c r="AS538" s="7">
        <v>0</v>
      </c>
      <c r="AT538" s="8">
        <v>0</v>
      </c>
      <c r="AU538" s="9">
        <v>9.8245614035087723</v>
      </c>
      <c r="AV538" s="10">
        <v>10.473684210526317</v>
      </c>
      <c r="AW538" s="22">
        <f t="shared" si="8"/>
        <v>0</v>
      </c>
      <c r="AX538" s="5">
        <f>IF(OR(AND(Tabela1[[#This Row],[GRUPO | ITEM]]="PALHETAS",MID(Tabela1[[#This Row],[ITEM]],1,5)&lt;&gt;"YN-PC"),AND(Tabela1[[#This Row],[GRUPO | ITEM]]="PALHETAS",MID(Tabela1[[#This Row],[ITEM]],1,5)&lt;&gt;"YN-PF"))=TRUE,0,
IF(
ROUNDUP(
IF(
IF(D538="A",13-SUM(AM538:AP538),IF(D538="B",11-SUM(AM538:AP538),IF(D538="C",7-SUM(AM538:AP538))))
&lt;0,0,
IF(D538="A",13-SUM(AM538:AP538),IF(D538="B",11-SUM(AM538:AP538),IF(D538="C",7-SUM(AM538:AP538)))))
*AD538/C538,0)
*C538
=0,0,
ROUNDUP(
IF(
IF(D538="A",13-SUM(AM538:AP538),IF(D538="B",11-SUM(AM538:AP538),IF(D538="C",7-SUM(AM538:AP538))))
&lt;0,0,
IF(D538="A",13-SUM(AM538:AP538),IF(D538="B",11-SUM(AM538:AP538),IF(D538="C",7-SUM(AM538:AP538)))))
*AD538/C538,0)
*C538)
)</f>
        <v>0</v>
      </c>
      <c r="AY538" s="4">
        <f>IF(OR(AND(Tabela1[[#This Row],[GRUPO | ITEM]]="PALHETAS",MID(Tabela1[[#This Row],[ITEM]],1,5)&lt;&gt;"YN-PC"),AND(Tabela1[[#This Row],[GRUPO | ITEM]]="PALHETAS",MID(Tabela1[[#This Row],[ITEM]],1,5)&lt;&gt;"YN-PF"))=TRUE,0,
IF(
ROUNDUP(
IF(
IF(D538="A",13-SUM(AR538:AU538),IF(D538="B",11-SUM(AR538:AU538),IF(D538="C",7-SUM(AR538:AU538))))
&lt;0,0,
IF(D538="A",13-SUM(AR538:AU538),IF(D538="B",11-SUM(AR538:AU538),IF(D538="C",7-SUM(AR538:AU538)))))
*AE538/C538,0)
*C538
=0,0,
ROUNDUP(
IF(
IF(D538="A",13-SUM(AR538:AU538),IF(D538="B",11-SUM(AR538:AU538),IF(D538="C",7-SUM(AR538:AU538))))
&lt;0,0,
IF(D538="A",13-SUM(AR538:AU538),IF(D538="B",11-SUM(AR538:AU538),IF(D538="C",7-SUM(AR538:AU538)))))
*AE538/C538,0)
*C538)
)</f>
        <v>0</v>
      </c>
      <c r="AZ5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+IFERROR(BA538*C538,0),
IFERROR(AVERAGEIF(Tabela1[[#This Row],[COMPRA PADRÃO]:[COMPRA &gt;30%]],"&gt;"&amp;0,Tabela1[[#This Row],[COMPRA PADRÃO]:[COMPRA &gt;30%]]),
0))/Tabela1[[#This Row],[U/CX]],0)*Tabela1[[#This Row],[U/CX]]</f>
        <v>0</v>
      </c>
      <c r="BA538" s="19"/>
      <c r="BB538" s="19"/>
      <c r="BC538" s="5"/>
      <c r="BD538" s="41">
        <v>0.23773584905660378</v>
      </c>
      <c r="BE538" s="42">
        <v>35.660377358490564</v>
      </c>
      <c r="BF538" s="42">
        <v>15.690566037735849</v>
      </c>
      <c r="BG538" s="42">
        <v>597</v>
      </c>
      <c r="BH538" s="43">
        <v>0</v>
      </c>
      <c r="BJ538" s="32"/>
      <c r="BK538" s="32"/>
    </row>
    <row r="539" spans="1:63" s="3" customFormat="1" x14ac:dyDescent="0.2">
      <c r="A539" s="4" t="s">
        <v>207</v>
      </c>
      <c r="B539" s="4" t="s">
        <v>1151</v>
      </c>
      <c r="C539" s="4">
        <v>20</v>
      </c>
      <c r="D539" s="4" t="s">
        <v>83</v>
      </c>
      <c r="E539" s="5"/>
      <c r="F539" s="4"/>
      <c r="G539" s="4"/>
      <c r="H539" s="4"/>
      <c r="I539" s="4"/>
      <c r="J539" s="4"/>
      <c r="K539" s="4"/>
      <c r="L539" s="4"/>
      <c r="M539" s="4"/>
      <c r="N539" s="4">
        <v>2</v>
      </c>
      <c r="O539" s="4">
        <v>5</v>
      </c>
      <c r="P539" s="4"/>
      <c r="Q539" s="13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0.5714285714285714</v>
      </c>
      <c r="AA539" s="16">
        <v>1.4285714285714286</v>
      </c>
      <c r="AB539" s="17">
        <v>0</v>
      </c>
      <c r="AC539" s="15">
        <v>1199.6500000000001</v>
      </c>
      <c r="AD539" s="14">
        <v>3.5</v>
      </c>
      <c r="AE539" s="14">
        <v>3.5</v>
      </c>
      <c r="AF539" s="5">
        <v>0</v>
      </c>
      <c r="AG539" s="6">
        <v>93</v>
      </c>
      <c r="AH539" s="4">
        <v>0</v>
      </c>
      <c r="AI539" s="23">
        <v>93</v>
      </c>
      <c r="AJ539" s="4">
        <v>0</v>
      </c>
      <c r="AK539" s="4">
        <v>0</v>
      </c>
      <c r="AL539" s="24">
        <v>0</v>
      </c>
      <c r="AM539" s="7">
        <v>26.571428571428573</v>
      </c>
      <c r="AN539" s="7">
        <v>0</v>
      </c>
      <c r="AO539" s="8">
        <v>0</v>
      </c>
      <c r="AP539" s="9">
        <v>0</v>
      </c>
      <c r="AQ539" s="25">
        <v>26.571428571428573</v>
      </c>
      <c r="AR539" s="18">
        <v>26.571428571428573</v>
      </c>
      <c r="AS539" s="7">
        <v>0</v>
      </c>
      <c r="AT539" s="8">
        <v>0</v>
      </c>
      <c r="AU539" s="9">
        <v>0</v>
      </c>
      <c r="AV539" s="10">
        <v>26.571428571428573</v>
      </c>
      <c r="AW539" s="22">
        <f t="shared" si="8"/>
        <v>0</v>
      </c>
      <c r="AX539" s="5">
        <f>IF(OR(AND(Tabela1[[#This Row],[GRUPO | ITEM]]="PALHETAS",MID(Tabela1[[#This Row],[ITEM]],1,5)&lt;&gt;"YN-PC"),AND(Tabela1[[#This Row],[GRUPO | ITEM]]="PALHETAS",MID(Tabela1[[#This Row],[ITEM]],1,5)&lt;&gt;"YN-PF"))=TRUE,0,
IF(
ROUNDUP(
IF(
IF(D539="A",13-SUM(AM539:AP539),IF(D539="B",11-SUM(AM539:AP539),IF(D539="C",7-SUM(AM539:AP539))))
&lt;0,0,
IF(D539="A",13-SUM(AM539:AP539),IF(D539="B",11-SUM(AM539:AP539),IF(D539="C",7-SUM(AM539:AP539)))))
*AD539/C539,0)
*C539
=0,0,
ROUNDUP(
IF(
IF(D539="A",13-SUM(AM539:AP539),IF(D539="B",11-SUM(AM539:AP539),IF(D539="C",7-SUM(AM539:AP539))))
&lt;0,0,
IF(D539="A",13-SUM(AM539:AP539),IF(D539="B",11-SUM(AM539:AP539),IF(D539="C",7-SUM(AM539:AP539)))))
*AD539/C539,0)
*C539)
)</f>
        <v>0</v>
      </c>
      <c r="AY539" s="4">
        <f>IF(OR(AND(Tabela1[[#This Row],[GRUPO | ITEM]]="PALHETAS",MID(Tabela1[[#This Row],[ITEM]],1,5)&lt;&gt;"YN-PC"),AND(Tabela1[[#This Row],[GRUPO | ITEM]]="PALHETAS",MID(Tabela1[[#This Row],[ITEM]],1,5)&lt;&gt;"YN-PF"))=TRUE,0,
IF(
ROUNDUP(
IF(
IF(D539="A",13-SUM(AR539:AU539),IF(D539="B",11-SUM(AR539:AU539),IF(D539="C",7-SUM(AR539:AU539))))
&lt;0,0,
IF(D539="A",13-SUM(AR539:AU539),IF(D539="B",11-SUM(AR539:AU539),IF(D539="C",7-SUM(AR539:AU539)))))
*AE539/C539,0)
*C539
=0,0,
ROUNDUP(
IF(
IF(D539="A",13-SUM(AR539:AU539),IF(D539="B",11-SUM(AR539:AU539),IF(D539="C",7-SUM(AR539:AU539))))
&lt;0,0,
IF(D539="A",13-SUM(AR539:AU539),IF(D539="B",11-SUM(AR539:AU539),IF(D539="C",7-SUM(AR539:AU539)))))
*AE539/C539,0)
*C539)
)</f>
        <v>0</v>
      </c>
      <c r="AZ5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+IFERROR(BA539*C539,0),
IFERROR(AVERAGEIF(Tabela1[[#This Row],[COMPRA PADRÃO]:[COMPRA &gt;30%]],"&gt;"&amp;0,Tabela1[[#This Row],[COMPRA PADRÃO]:[COMPRA &gt;30%]]),
0))/Tabela1[[#This Row],[U/CX]],0)*Tabela1[[#This Row],[U/CX]]</f>
        <v>0</v>
      </c>
      <c r="BA539" s="19"/>
      <c r="BB539" s="19"/>
      <c r="BC539" s="5"/>
      <c r="BD539" s="41">
        <v>2.6415094339622643E-2</v>
      </c>
      <c r="BE539" s="42">
        <v>3.9622641509433962</v>
      </c>
      <c r="BF539" s="42">
        <v>1.7433962264150944</v>
      </c>
      <c r="BG539" s="42">
        <v>93</v>
      </c>
      <c r="BH539" s="43">
        <v>0</v>
      </c>
      <c r="BJ539" s="32"/>
      <c r="BK539" s="32"/>
    </row>
    <row r="540" spans="1:63" s="3" customFormat="1" x14ac:dyDescent="0.2">
      <c r="A540" s="4" t="s">
        <v>207</v>
      </c>
      <c r="B540" s="4" t="s">
        <v>1074</v>
      </c>
      <c r="C540" s="4">
        <v>20</v>
      </c>
      <c r="D540" s="4" t="s">
        <v>83</v>
      </c>
      <c r="E540" s="5"/>
      <c r="F540" s="4"/>
      <c r="G540" s="4"/>
      <c r="H540" s="4"/>
      <c r="I540" s="4"/>
      <c r="J540" s="4"/>
      <c r="K540" s="4"/>
      <c r="L540" s="4"/>
      <c r="M540" s="4">
        <v>6</v>
      </c>
      <c r="N540" s="4">
        <v>2</v>
      </c>
      <c r="O540" s="4"/>
      <c r="P540" s="4"/>
      <c r="Q540" s="13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1.5</v>
      </c>
      <c r="Z540" s="16">
        <v>0.5</v>
      </c>
      <c r="AA540" s="16">
        <v>0</v>
      </c>
      <c r="AB540" s="17">
        <v>0</v>
      </c>
      <c r="AC540" s="15">
        <v>1262.42</v>
      </c>
      <c r="AD540" s="14">
        <v>4</v>
      </c>
      <c r="AE540" s="14">
        <v>4</v>
      </c>
      <c r="AF540" s="5">
        <v>0</v>
      </c>
      <c r="AG540" s="6">
        <v>92</v>
      </c>
      <c r="AH540" s="4">
        <v>0</v>
      </c>
      <c r="AI540" s="23">
        <v>92</v>
      </c>
      <c r="AJ540" s="4">
        <v>0</v>
      </c>
      <c r="AK540" s="4">
        <v>0</v>
      </c>
      <c r="AL540" s="24">
        <v>0</v>
      </c>
      <c r="AM540" s="7">
        <v>23</v>
      </c>
      <c r="AN540" s="7">
        <v>0</v>
      </c>
      <c r="AO540" s="8">
        <v>0</v>
      </c>
      <c r="AP540" s="9">
        <v>0</v>
      </c>
      <c r="AQ540" s="25">
        <v>23</v>
      </c>
      <c r="AR540" s="18">
        <v>23</v>
      </c>
      <c r="AS540" s="7">
        <v>0</v>
      </c>
      <c r="AT540" s="8">
        <v>0</v>
      </c>
      <c r="AU540" s="9">
        <v>0</v>
      </c>
      <c r="AV540" s="10">
        <v>23</v>
      </c>
      <c r="AW540" s="22">
        <f t="shared" si="8"/>
        <v>0</v>
      </c>
      <c r="AX540" s="5">
        <f>IF(OR(AND(Tabela1[[#This Row],[GRUPO | ITEM]]="PALHETAS",MID(Tabela1[[#This Row],[ITEM]],1,5)&lt;&gt;"YN-PC"),AND(Tabela1[[#This Row],[GRUPO | ITEM]]="PALHETAS",MID(Tabela1[[#This Row],[ITEM]],1,5)&lt;&gt;"YN-PF"))=TRUE,0,
IF(
ROUNDUP(
IF(
IF(D540="A",13-SUM(AM540:AP540),IF(D540="B",11-SUM(AM540:AP540),IF(D540="C",7-SUM(AM540:AP540))))
&lt;0,0,
IF(D540="A",13-SUM(AM540:AP540),IF(D540="B",11-SUM(AM540:AP540),IF(D540="C",7-SUM(AM540:AP540)))))
*AD540/C540,0)
*C540
=0,0,
ROUNDUP(
IF(
IF(D540="A",13-SUM(AM540:AP540),IF(D540="B",11-SUM(AM540:AP540),IF(D540="C",7-SUM(AM540:AP540))))
&lt;0,0,
IF(D540="A",13-SUM(AM540:AP540),IF(D540="B",11-SUM(AM540:AP540),IF(D540="C",7-SUM(AM540:AP540)))))
*AD540/C540,0)
*C540)
)</f>
        <v>0</v>
      </c>
      <c r="AY540" s="4">
        <f>IF(OR(AND(Tabela1[[#This Row],[GRUPO | ITEM]]="PALHETAS",MID(Tabela1[[#This Row],[ITEM]],1,5)&lt;&gt;"YN-PC"),AND(Tabela1[[#This Row],[GRUPO | ITEM]]="PALHETAS",MID(Tabela1[[#This Row],[ITEM]],1,5)&lt;&gt;"YN-PF"))=TRUE,0,
IF(
ROUNDUP(
IF(
IF(D540="A",13-SUM(AR540:AU540),IF(D540="B",11-SUM(AR540:AU540),IF(D540="C",7-SUM(AR540:AU540))))
&lt;0,0,
IF(D540="A",13-SUM(AR540:AU540),IF(D540="B",11-SUM(AR540:AU540),IF(D540="C",7-SUM(AR540:AU540)))))
*AE540/C540,0)
*C540
=0,0,
ROUNDUP(
IF(
IF(D540="A",13-SUM(AR540:AU540),IF(D540="B",11-SUM(AR540:AU540),IF(D540="C",7-SUM(AR540:AU540))))
&lt;0,0,
IF(D540="A",13-SUM(AR540:AU540),IF(D540="B",11-SUM(AR540:AU540),IF(D540="C",7-SUM(AR540:AU540)))))
*AE540/C540,0)
*C540)
)</f>
        <v>0</v>
      </c>
      <c r="AZ5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+IFERROR(BA540*C540,0),
IFERROR(AVERAGEIF(Tabela1[[#This Row],[COMPRA PADRÃO]:[COMPRA &gt;30%]],"&gt;"&amp;0,Tabela1[[#This Row],[COMPRA PADRÃO]:[COMPRA &gt;30%]]),
0))/Tabela1[[#This Row],[U/CX]],0)*Tabela1[[#This Row],[U/CX]]</f>
        <v>0</v>
      </c>
      <c r="BA540" s="19"/>
      <c r="BB540" s="19"/>
      <c r="BC540" s="5"/>
      <c r="BD540" s="41">
        <v>3.0188679245283019E-2</v>
      </c>
      <c r="BE540" s="42">
        <v>4.5283018867924527</v>
      </c>
      <c r="BF540" s="42">
        <v>1.9924528301886792</v>
      </c>
      <c r="BG540" s="42">
        <v>92</v>
      </c>
      <c r="BH540" s="43">
        <v>0</v>
      </c>
      <c r="BJ540" s="32"/>
      <c r="BK540" s="32"/>
    </row>
    <row r="541" spans="1:63" s="3" customFormat="1" x14ac:dyDescent="0.2">
      <c r="A541" s="4" t="s">
        <v>115</v>
      </c>
      <c r="B541" s="4" t="s">
        <v>468</v>
      </c>
      <c r="C541" s="4">
        <v>12</v>
      </c>
      <c r="D541" s="4" t="s">
        <v>17</v>
      </c>
      <c r="E541" s="5">
        <v>84</v>
      </c>
      <c r="F541" s="4">
        <v>288</v>
      </c>
      <c r="G541" s="4">
        <v>252</v>
      </c>
      <c r="H541" s="4">
        <v>240</v>
      </c>
      <c r="I541" s="4">
        <v>144</v>
      </c>
      <c r="J541" s="4">
        <v>348</v>
      </c>
      <c r="K541" s="4">
        <v>84</v>
      </c>
      <c r="L541" s="4">
        <v>216</v>
      </c>
      <c r="M541" s="4">
        <v>84</v>
      </c>
      <c r="N541" s="4">
        <v>156</v>
      </c>
      <c r="O541" s="4">
        <v>168</v>
      </c>
      <c r="P541" s="4">
        <v>240</v>
      </c>
      <c r="Q541" s="13">
        <v>0.4375</v>
      </c>
      <c r="R541" s="16">
        <v>1.5</v>
      </c>
      <c r="S541" s="16">
        <v>1.3125</v>
      </c>
      <c r="T541" s="16">
        <v>1.25</v>
      </c>
      <c r="U541" s="16">
        <v>0.75</v>
      </c>
      <c r="V541" s="16">
        <v>1.8125</v>
      </c>
      <c r="W541" s="16">
        <v>0.4375</v>
      </c>
      <c r="X541" s="16">
        <v>1.125</v>
      </c>
      <c r="Y541" s="16">
        <v>0.4375</v>
      </c>
      <c r="Z541" s="16">
        <v>0.8125</v>
      </c>
      <c r="AA541" s="16">
        <v>0.875</v>
      </c>
      <c r="AB541" s="17">
        <v>1.25</v>
      </c>
      <c r="AC541" s="15">
        <v>104521.68</v>
      </c>
      <c r="AD541" s="14">
        <v>192</v>
      </c>
      <c r="AE541" s="14">
        <v>192</v>
      </c>
      <c r="AF541" s="5">
        <v>5</v>
      </c>
      <c r="AG541" s="6">
        <v>756</v>
      </c>
      <c r="AH541" s="4">
        <v>1944</v>
      </c>
      <c r="AI541" s="23">
        <v>2700</v>
      </c>
      <c r="AJ541" s="4">
        <v>0</v>
      </c>
      <c r="AK541" s="4">
        <v>0</v>
      </c>
      <c r="AL541" s="24">
        <v>0</v>
      </c>
      <c r="AM541" s="7">
        <v>3.9375</v>
      </c>
      <c r="AN541" s="7">
        <v>10.125</v>
      </c>
      <c r="AO541" s="8">
        <v>0</v>
      </c>
      <c r="AP541" s="9">
        <v>0</v>
      </c>
      <c r="AQ541" s="25">
        <v>14.0625</v>
      </c>
      <c r="AR541" s="18">
        <v>3.9375</v>
      </c>
      <c r="AS541" s="7">
        <v>10.125</v>
      </c>
      <c r="AT541" s="8">
        <v>0</v>
      </c>
      <c r="AU541" s="9">
        <v>0</v>
      </c>
      <c r="AV541" s="10">
        <v>14.0625</v>
      </c>
      <c r="AW541" s="22">
        <f t="shared" si="8"/>
        <v>0</v>
      </c>
      <c r="AX541" s="5">
        <f>IF(OR(AND(Tabela1[[#This Row],[GRUPO | ITEM]]="PALHETAS",MID(Tabela1[[#This Row],[ITEM]],1,5)&lt;&gt;"YN-PC"),AND(Tabela1[[#This Row],[GRUPO | ITEM]]="PALHETAS",MID(Tabela1[[#This Row],[ITEM]],1,5)&lt;&gt;"YN-PF"))=TRUE,0,
IF(
ROUNDUP(
IF(
IF(D541="A",13-SUM(AM541:AP541),IF(D541="B",11-SUM(AM541:AP541),IF(D541="C",7-SUM(AM541:AP541))))
&lt;0,0,
IF(D541="A",13-SUM(AM541:AP541),IF(D541="B",11-SUM(AM541:AP541),IF(D541="C",7-SUM(AM541:AP541)))))
*AD541/C541,0)
*C541
=0,0,
ROUNDUP(
IF(
IF(D541="A",13-SUM(AM541:AP541),IF(D541="B",11-SUM(AM541:AP541),IF(D541="C",7-SUM(AM541:AP541))))
&lt;0,0,
IF(D541="A",13-SUM(AM541:AP541),IF(D541="B",11-SUM(AM541:AP541),IF(D541="C",7-SUM(AM541:AP541)))))
*AD541/C541,0)
*C541)
)</f>
        <v>0</v>
      </c>
      <c r="AY541" s="4">
        <f>IF(OR(AND(Tabela1[[#This Row],[GRUPO | ITEM]]="PALHETAS",MID(Tabela1[[#This Row],[ITEM]],1,5)&lt;&gt;"YN-PC"),AND(Tabela1[[#This Row],[GRUPO | ITEM]]="PALHETAS",MID(Tabela1[[#This Row],[ITEM]],1,5)&lt;&gt;"YN-PF"))=TRUE,0,
IF(
ROUNDUP(
IF(
IF(D541="A",13-SUM(AR541:AU541),IF(D541="B",11-SUM(AR541:AU541),IF(D541="C",7-SUM(AR541:AU541))))
&lt;0,0,
IF(D541="A",13-SUM(AR541:AU541),IF(D541="B",11-SUM(AR541:AU541),IF(D541="C",7-SUM(AR541:AU541)))))
*AE541/C541,0)
*C541
=0,0,
ROUNDUP(
IF(
IF(D541="A",13-SUM(AR541:AU541),IF(D541="B",11-SUM(AR541:AU541),IF(D541="C",7-SUM(AR541:AU541))))
&lt;0,0,
IF(D541="A",13-SUM(AR541:AU541),IF(D541="B",11-SUM(AR541:AU541),IF(D541="C",7-SUM(AR541:AU541)))))
*AE541/C541,0)
*C541)
)</f>
        <v>0</v>
      </c>
      <c r="AZ5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+IFERROR(BA541*C541,0),
IFERROR(AVERAGEIF(Tabela1[[#This Row],[COMPRA PADRÃO]:[COMPRA &gt;30%]],"&gt;"&amp;0,Tabela1[[#This Row],[COMPRA PADRÃO]:[COMPRA &gt;30%]]),
0))/Tabela1[[#This Row],[U/CX]],0)*Tabela1[[#This Row],[U/CX]]</f>
        <v>0</v>
      </c>
      <c r="BA541" s="19"/>
      <c r="BB541" s="19"/>
      <c r="BC541" s="5"/>
      <c r="BD541" s="41">
        <v>8.6943396226415093</v>
      </c>
      <c r="BE541" s="42">
        <v>1304.1509433962265</v>
      </c>
      <c r="BF541" s="42">
        <v>1721.4792452830188</v>
      </c>
      <c r="BG541" s="42">
        <v>2700</v>
      </c>
      <c r="BH541" s="43">
        <v>324</v>
      </c>
      <c r="BJ541" s="32"/>
      <c r="BK541" s="32"/>
    </row>
    <row r="542" spans="1:63" s="3" customFormat="1" x14ac:dyDescent="0.2">
      <c r="A542" s="4" t="s">
        <v>115</v>
      </c>
      <c r="B542" s="4" t="s">
        <v>469</v>
      </c>
      <c r="C542" s="4">
        <v>20</v>
      </c>
      <c r="D542" s="4" t="s">
        <v>20</v>
      </c>
      <c r="E542" s="5">
        <v>280</v>
      </c>
      <c r="F542" s="4">
        <v>500</v>
      </c>
      <c r="G542" s="4">
        <v>520</v>
      </c>
      <c r="H542" s="4">
        <v>140</v>
      </c>
      <c r="I542" s="4">
        <v>500</v>
      </c>
      <c r="J542" s="4">
        <v>480</v>
      </c>
      <c r="K542" s="4">
        <v>20</v>
      </c>
      <c r="L542" s="4">
        <v>320</v>
      </c>
      <c r="M542" s="4">
        <v>400</v>
      </c>
      <c r="N542" s="4">
        <v>300</v>
      </c>
      <c r="O542" s="4">
        <v>200</v>
      </c>
      <c r="P542" s="4">
        <v>480</v>
      </c>
      <c r="Q542" s="13">
        <v>0.81159420289855078</v>
      </c>
      <c r="R542" s="16">
        <v>1.4492753623188406</v>
      </c>
      <c r="S542" s="16">
        <v>1.5072463768115942</v>
      </c>
      <c r="T542" s="16">
        <v>0.40579710144927539</v>
      </c>
      <c r="U542" s="16">
        <v>1.4492753623188406</v>
      </c>
      <c r="V542" s="16">
        <v>1.3913043478260869</v>
      </c>
      <c r="W542" s="16">
        <v>5.7971014492753624E-2</v>
      </c>
      <c r="X542" s="16">
        <v>0.92753623188405798</v>
      </c>
      <c r="Y542" s="16">
        <v>1.1594202898550725</v>
      </c>
      <c r="Z542" s="16">
        <v>0.86956521739130432</v>
      </c>
      <c r="AA542" s="16">
        <v>0.57971014492753625</v>
      </c>
      <c r="AB542" s="17">
        <v>1.3913043478260869</v>
      </c>
      <c r="AC542" s="15">
        <v>130900.6</v>
      </c>
      <c r="AD542" s="14">
        <v>345</v>
      </c>
      <c r="AE542" s="14">
        <v>374.54545454545456</v>
      </c>
      <c r="AF542" s="5">
        <v>0</v>
      </c>
      <c r="AG542" s="6">
        <v>856</v>
      </c>
      <c r="AH542" s="4">
        <v>2800</v>
      </c>
      <c r="AI542" s="23">
        <v>3656</v>
      </c>
      <c r="AJ542" s="4">
        <v>2000</v>
      </c>
      <c r="AK542" s="4">
        <v>0</v>
      </c>
      <c r="AL542" s="24">
        <v>2000</v>
      </c>
      <c r="AM542" s="7">
        <v>2.4811594202898553</v>
      </c>
      <c r="AN542" s="7">
        <v>8.1159420289855078</v>
      </c>
      <c r="AO542" s="8">
        <v>5.7971014492753623</v>
      </c>
      <c r="AP542" s="9">
        <v>0</v>
      </c>
      <c r="AQ542" s="25">
        <v>16.394202898550727</v>
      </c>
      <c r="AR542" s="18">
        <v>2.2854368932038835</v>
      </c>
      <c r="AS542" s="7">
        <v>7.4757281553398052</v>
      </c>
      <c r="AT542" s="8">
        <v>5.3398058252427179</v>
      </c>
      <c r="AU542" s="9">
        <v>0</v>
      </c>
      <c r="AV542" s="10">
        <v>15.100970873786405</v>
      </c>
      <c r="AW542" s="22">
        <f t="shared" si="8"/>
        <v>0</v>
      </c>
      <c r="AX542" s="5">
        <f>IF(OR(AND(Tabela1[[#This Row],[GRUPO | ITEM]]="PALHETAS",MID(Tabela1[[#This Row],[ITEM]],1,5)&lt;&gt;"YN-PC"),AND(Tabela1[[#This Row],[GRUPO | ITEM]]="PALHETAS",MID(Tabela1[[#This Row],[ITEM]],1,5)&lt;&gt;"YN-PF"))=TRUE,0,
IF(
ROUNDUP(
IF(
IF(D542="A",13-SUM(AM542:AP542),IF(D542="B",11-SUM(AM542:AP542),IF(D542="C",7-SUM(AM542:AP542))))
&lt;0,0,
IF(D542="A",13-SUM(AM542:AP542),IF(D542="B",11-SUM(AM542:AP542),IF(D542="C",7-SUM(AM542:AP542)))))
*AD542/C542,0)
*C542
=0,0,
ROUNDUP(
IF(
IF(D542="A",13-SUM(AM542:AP542),IF(D542="B",11-SUM(AM542:AP542),IF(D542="C",7-SUM(AM542:AP542))))
&lt;0,0,
IF(D542="A",13-SUM(AM542:AP542),IF(D542="B",11-SUM(AM542:AP542),IF(D542="C",7-SUM(AM542:AP542)))))
*AD542/C542,0)
*C542)
)</f>
        <v>0</v>
      </c>
      <c r="AY542" s="4">
        <f>IF(OR(AND(Tabela1[[#This Row],[GRUPO | ITEM]]="PALHETAS",MID(Tabela1[[#This Row],[ITEM]],1,5)&lt;&gt;"YN-PC"),AND(Tabela1[[#This Row],[GRUPO | ITEM]]="PALHETAS",MID(Tabela1[[#This Row],[ITEM]],1,5)&lt;&gt;"YN-PF"))=TRUE,0,
IF(
ROUNDUP(
IF(
IF(D542="A",13-SUM(AR542:AU542),IF(D542="B",11-SUM(AR542:AU542),IF(D542="C",7-SUM(AR542:AU542))))
&lt;0,0,
IF(D542="A",13-SUM(AR542:AU542),IF(D542="B",11-SUM(AR542:AU542),IF(D542="C",7-SUM(AR542:AU542)))))
*AE542/C542,0)
*C542
=0,0,
ROUNDUP(
IF(
IF(D542="A",13-SUM(AR542:AU542),IF(D542="B",11-SUM(AR542:AU542),IF(D542="C",7-SUM(AR542:AU542))))
&lt;0,0,
IF(D542="A",13-SUM(AR542:AU542),IF(D542="B",11-SUM(AR542:AU542),IF(D542="C",7-SUM(AR542:AU542)))))
*AE542/C542,0)
*C542)
)</f>
        <v>0</v>
      </c>
      <c r="AZ5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+IFERROR(BA542*C542,0),
IFERROR(AVERAGEIF(Tabela1[[#This Row],[COMPRA PADRÃO]:[COMPRA &gt;30%]],"&gt;"&amp;0,Tabela1[[#This Row],[COMPRA PADRÃO]:[COMPRA &gt;30%]]),
0))/Tabela1[[#This Row],[U/CX]],0)*Tabela1[[#This Row],[U/CX]]</f>
        <v>0</v>
      </c>
      <c r="BA542" s="19"/>
      <c r="BB542" s="19"/>
      <c r="BC542" s="5"/>
      <c r="BD542" s="41">
        <v>15.622641509433961</v>
      </c>
      <c r="BE542" s="42">
        <v>2343.3962264150941</v>
      </c>
      <c r="BF542" s="42">
        <v>4468.0754716981128</v>
      </c>
      <c r="BG542" s="42">
        <v>5656</v>
      </c>
      <c r="BH542" s="43">
        <v>1160</v>
      </c>
      <c r="BJ542" s="32"/>
      <c r="BK542" s="32"/>
    </row>
    <row r="543" spans="1:63" s="3" customFormat="1" x14ac:dyDescent="0.2">
      <c r="A543" s="4" t="s">
        <v>115</v>
      </c>
      <c r="B543" s="4" t="s">
        <v>473</v>
      </c>
      <c r="C543" s="4">
        <v>20</v>
      </c>
      <c r="D543" s="4" t="s">
        <v>20</v>
      </c>
      <c r="E543" s="5">
        <v>259</v>
      </c>
      <c r="F543" s="4">
        <v>761</v>
      </c>
      <c r="G543" s="4">
        <v>180</v>
      </c>
      <c r="H543" s="4">
        <v>220</v>
      </c>
      <c r="I543" s="4">
        <v>280</v>
      </c>
      <c r="J543" s="4">
        <v>420</v>
      </c>
      <c r="K543" s="4">
        <v>120</v>
      </c>
      <c r="L543" s="4">
        <v>300</v>
      </c>
      <c r="M543" s="4">
        <v>340</v>
      </c>
      <c r="N543" s="4">
        <v>160</v>
      </c>
      <c r="O543" s="4">
        <v>340</v>
      </c>
      <c r="P543" s="4">
        <v>340</v>
      </c>
      <c r="Q543" s="13">
        <v>0.8354838709677419</v>
      </c>
      <c r="R543" s="16">
        <v>2.4548387096774196</v>
      </c>
      <c r="S543" s="16">
        <v>0.58064516129032262</v>
      </c>
      <c r="T543" s="16">
        <v>0.70967741935483875</v>
      </c>
      <c r="U543" s="16">
        <v>0.90322580645161288</v>
      </c>
      <c r="V543" s="16">
        <v>1.3548387096774193</v>
      </c>
      <c r="W543" s="16">
        <v>0.38709677419354838</v>
      </c>
      <c r="X543" s="16">
        <v>0.967741935483871</v>
      </c>
      <c r="Y543" s="16">
        <v>1.096774193548387</v>
      </c>
      <c r="Z543" s="16">
        <v>0.5161290322580645</v>
      </c>
      <c r="AA543" s="16">
        <v>1.096774193548387</v>
      </c>
      <c r="AB543" s="17">
        <v>1.096774193548387</v>
      </c>
      <c r="AC543" s="15">
        <v>118497.03</v>
      </c>
      <c r="AD543" s="14">
        <v>310</v>
      </c>
      <c r="AE543" s="14">
        <v>310</v>
      </c>
      <c r="AF543" s="5">
        <v>2</v>
      </c>
      <c r="AG543" s="6">
        <v>100</v>
      </c>
      <c r="AH543" s="4">
        <v>7640</v>
      </c>
      <c r="AI543" s="23">
        <v>7740</v>
      </c>
      <c r="AJ543" s="4">
        <v>0</v>
      </c>
      <c r="AK543" s="4">
        <v>0</v>
      </c>
      <c r="AL543" s="24">
        <v>0</v>
      </c>
      <c r="AM543" s="7">
        <v>0.32258064516129031</v>
      </c>
      <c r="AN543" s="7">
        <v>24.64516129032258</v>
      </c>
      <c r="AO543" s="8">
        <v>0</v>
      </c>
      <c r="AP543" s="9">
        <v>0</v>
      </c>
      <c r="AQ543" s="25">
        <v>24.967741935483872</v>
      </c>
      <c r="AR543" s="18">
        <v>0.32258064516129031</v>
      </c>
      <c r="AS543" s="7">
        <v>24.64516129032258</v>
      </c>
      <c r="AT543" s="8">
        <v>0</v>
      </c>
      <c r="AU543" s="9">
        <v>0</v>
      </c>
      <c r="AV543" s="10">
        <v>24.967741935483872</v>
      </c>
      <c r="AW543" s="22">
        <f t="shared" si="8"/>
        <v>0</v>
      </c>
      <c r="AX543" s="5">
        <f>IF(OR(AND(Tabela1[[#This Row],[GRUPO | ITEM]]="PALHETAS",MID(Tabela1[[#This Row],[ITEM]],1,5)&lt;&gt;"YN-PC"),AND(Tabela1[[#This Row],[GRUPO | ITEM]]="PALHETAS",MID(Tabela1[[#This Row],[ITEM]],1,5)&lt;&gt;"YN-PF"))=TRUE,0,
IF(
ROUNDUP(
IF(
IF(D543="A",13-SUM(AM543:AP543),IF(D543="B",11-SUM(AM543:AP543),IF(D543="C",7-SUM(AM543:AP543))))
&lt;0,0,
IF(D543="A",13-SUM(AM543:AP543),IF(D543="B",11-SUM(AM543:AP543),IF(D543="C",7-SUM(AM543:AP543)))))
*AD543/C543,0)
*C543
=0,0,
ROUNDUP(
IF(
IF(D543="A",13-SUM(AM543:AP543),IF(D543="B",11-SUM(AM543:AP543),IF(D543="C",7-SUM(AM543:AP543))))
&lt;0,0,
IF(D543="A",13-SUM(AM543:AP543),IF(D543="B",11-SUM(AM543:AP543),IF(D543="C",7-SUM(AM543:AP543)))))
*AD543/C543,0)
*C543)
)</f>
        <v>0</v>
      </c>
      <c r="AY543" s="4">
        <f>IF(OR(AND(Tabela1[[#This Row],[GRUPO | ITEM]]="PALHETAS",MID(Tabela1[[#This Row],[ITEM]],1,5)&lt;&gt;"YN-PC"),AND(Tabela1[[#This Row],[GRUPO | ITEM]]="PALHETAS",MID(Tabela1[[#This Row],[ITEM]],1,5)&lt;&gt;"YN-PF"))=TRUE,0,
IF(
ROUNDUP(
IF(
IF(D543="A",13-SUM(AR543:AU543),IF(D543="B",11-SUM(AR543:AU543),IF(D543="C",7-SUM(AR543:AU543))))
&lt;0,0,
IF(D543="A",13-SUM(AR543:AU543),IF(D543="B",11-SUM(AR543:AU543),IF(D543="C",7-SUM(AR543:AU543)))))
*AE543/C543,0)
*C543
=0,0,
ROUNDUP(
IF(
IF(D543="A",13-SUM(AR543:AU543),IF(D543="B",11-SUM(AR543:AU543),IF(D543="C",7-SUM(AR543:AU543))))
&lt;0,0,
IF(D543="A",13-SUM(AR543:AU543),IF(D543="B",11-SUM(AR543:AU543),IF(D543="C",7-SUM(AR543:AU543)))))
*AE543/C543,0)
*C543)
)</f>
        <v>0</v>
      </c>
      <c r="AZ5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+IFERROR(BA543*C543,0),
IFERROR(AVERAGEIF(Tabela1[[#This Row],[COMPRA PADRÃO]:[COMPRA &gt;30%]],"&gt;"&amp;0,Tabela1[[#This Row],[COMPRA PADRÃO]:[COMPRA &gt;30%]]),
0))/Tabela1[[#This Row],[U/CX]],0)*Tabela1[[#This Row],[U/CX]]</f>
        <v>0</v>
      </c>
      <c r="BA543" s="19"/>
      <c r="BB543" s="19"/>
      <c r="BC543" s="5"/>
      <c r="BD543" s="41">
        <v>14.037735849056604</v>
      </c>
      <c r="BE543" s="42">
        <v>2105.6603773584907</v>
      </c>
      <c r="BF543" s="42">
        <v>4014.7924528301887</v>
      </c>
      <c r="BG543" s="42">
        <v>7740</v>
      </c>
      <c r="BH543" s="43">
        <v>0</v>
      </c>
      <c r="BJ543" s="32"/>
      <c r="BK543" s="32"/>
    </row>
    <row r="544" spans="1:63" s="3" customFormat="1" x14ac:dyDescent="0.2">
      <c r="A544" s="4" t="s">
        <v>115</v>
      </c>
      <c r="B544" s="4" t="s">
        <v>1233</v>
      </c>
      <c r="C544" s="4">
        <v>50</v>
      </c>
      <c r="D544" s="4" t="s">
        <v>83</v>
      </c>
      <c r="E544" s="5"/>
      <c r="F544" s="4"/>
      <c r="G544" s="4"/>
      <c r="H544" s="4"/>
      <c r="I544" s="4">
        <v>50</v>
      </c>
      <c r="J544" s="4"/>
      <c r="K544" s="4"/>
      <c r="L544" s="4"/>
      <c r="M544" s="4"/>
      <c r="N544" s="4"/>
      <c r="O544" s="4"/>
      <c r="P544" s="4">
        <v>50</v>
      </c>
      <c r="Q544" s="13">
        <v>0</v>
      </c>
      <c r="R544" s="16">
        <v>0</v>
      </c>
      <c r="S544" s="16">
        <v>0</v>
      </c>
      <c r="T544" s="16">
        <v>0</v>
      </c>
      <c r="U544" s="16">
        <v>1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7">
        <v>1</v>
      </c>
      <c r="AC544" s="15">
        <v>1527.5</v>
      </c>
      <c r="AD544" s="14">
        <v>50</v>
      </c>
      <c r="AE544" s="14">
        <v>50</v>
      </c>
      <c r="AF544" s="5">
        <v>0</v>
      </c>
      <c r="AG544" s="6">
        <v>450</v>
      </c>
      <c r="AH544" s="4">
        <v>450</v>
      </c>
      <c r="AI544" s="23">
        <v>900</v>
      </c>
      <c r="AJ544" s="4">
        <v>0</v>
      </c>
      <c r="AK544" s="4">
        <v>0</v>
      </c>
      <c r="AL544" s="24">
        <v>0</v>
      </c>
      <c r="AM544" s="7">
        <v>9</v>
      </c>
      <c r="AN544" s="7">
        <v>9</v>
      </c>
      <c r="AO544" s="8">
        <v>0</v>
      </c>
      <c r="AP544" s="9">
        <v>0</v>
      </c>
      <c r="AQ544" s="25">
        <v>18</v>
      </c>
      <c r="AR544" s="18">
        <v>9</v>
      </c>
      <c r="AS544" s="7">
        <v>9</v>
      </c>
      <c r="AT544" s="8">
        <v>0</v>
      </c>
      <c r="AU544" s="9">
        <v>0</v>
      </c>
      <c r="AV544" s="10">
        <v>18</v>
      </c>
      <c r="AW544" s="22">
        <f t="shared" si="8"/>
        <v>0</v>
      </c>
      <c r="AX544" s="5">
        <f>IF(OR(AND(Tabela1[[#This Row],[GRUPO | ITEM]]="PALHETAS",MID(Tabela1[[#This Row],[ITEM]],1,5)&lt;&gt;"YN-PC"),AND(Tabela1[[#This Row],[GRUPO | ITEM]]="PALHETAS",MID(Tabela1[[#This Row],[ITEM]],1,5)&lt;&gt;"YN-PF"))=TRUE,0,
IF(
ROUNDUP(
IF(
IF(D544="A",13-SUM(AM544:AP544),IF(D544="B",11-SUM(AM544:AP544),IF(D544="C",7-SUM(AM544:AP544))))
&lt;0,0,
IF(D544="A",13-SUM(AM544:AP544),IF(D544="B",11-SUM(AM544:AP544),IF(D544="C",7-SUM(AM544:AP544)))))
*AD544/C544,0)
*C544
=0,0,
ROUNDUP(
IF(
IF(D544="A",13-SUM(AM544:AP544),IF(D544="B",11-SUM(AM544:AP544),IF(D544="C",7-SUM(AM544:AP544))))
&lt;0,0,
IF(D544="A",13-SUM(AM544:AP544),IF(D544="B",11-SUM(AM544:AP544),IF(D544="C",7-SUM(AM544:AP544)))))
*AD544/C544,0)
*C544)
)</f>
        <v>0</v>
      </c>
      <c r="AY544" s="4">
        <f>IF(OR(AND(Tabela1[[#This Row],[GRUPO | ITEM]]="PALHETAS",MID(Tabela1[[#This Row],[ITEM]],1,5)&lt;&gt;"YN-PC"),AND(Tabela1[[#This Row],[GRUPO | ITEM]]="PALHETAS",MID(Tabela1[[#This Row],[ITEM]],1,5)&lt;&gt;"YN-PF"))=TRUE,0,
IF(
ROUNDUP(
IF(
IF(D544="A",13-SUM(AR544:AU544),IF(D544="B",11-SUM(AR544:AU544),IF(D544="C",7-SUM(AR544:AU544))))
&lt;0,0,
IF(D544="A",13-SUM(AR544:AU544),IF(D544="B",11-SUM(AR544:AU544),IF(D544="C",7-SUM(AR544:AU544)))))
*AE544/C544,0)
*C544
=0,0,
ROUNDUP(
IF(
IF(D544="A",13-SUM(AR544:AU544),IF(D544="B",11-SUM(AR544:AU544),IF(D544="C",7-SUM(AR544:AU544))))
&lt;0,0,
IF(D544="A",13-SUM(AR544:AU544),IF(D544="B",11-SUM(AR544:AU544),IF(D544="C",7-SUM(AR544:AU544)))))
*AE544/C544,0)
*C544)
)</f>
        <v>0</v>
      </c>
      <c r="AZ5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+IFERROR(BA544*C544,0),
IFERROR(AVERAGEIF(Tabela1[[#This Row],[COMPRA PADRÃO]:[COMPRA &gt;30%]],"&gt;"&amp;0,Tabela1[[#This Row],[COMPRA PADRÃO]:[COMPRA &gt;30%]]),
0))/Tabela1[[#This Row],[U/CX]],0)*Tabela1[[#This Row],[U/CX]]</f>
        <v>0</v>
      </c>
      <c r="BA544" s="33"/>
      <c r="BB544" s="33"/>
      <c r="BC544" s="44"/>
      <c r="BD544" s="41">
        <v>0.37735849056603776</v>
      </c>
      <c r="BE544" s="42">
        <v>56.603773584905667</v>
      </c>
      <c r="BF544" s="42">
        <v>24.905660377358494</v>
      </c>
      <c r="BG544" s="42">
        <v>900</v>
      </c>
      <c r="BH544" s="43">
        <v>0</v>
      </c>
      <c r="BJ544" s="32"/>
      <c r="BK544" s="32"/>
    </row>
    <row r="545" spans="1:63" s="3" customFormat="1" x14ac:dyDescent="0.2">
      <c r="A545" s="4" t="s">
        <v>115</v>
      </c>
      <c r="B545" s="4" t="s">
        <v>474</v>
      </c>
      <c r="C545" s="4">
        <v>50</v>
      </c>
      <c r="D545" s="4" t="s">
        <v>17</v>
      </c>
      <c r="E545" s="5">
        <v>100</v>
      </c>
      <c r="F545" s="4">
        <v>500</v>
      </c>
      <c r="G545" s="4">
        <v>450</v>
      </c>
      <c r="H545" s="4">
        <v>250</v>
      </c>
      <c r="I545" s="4">
        <v>350</v>
      </c>
      <c r="J545" s="4">
        <v>300</v>
      </c>
      <c r="K545" s="4">
        <v>50</v>
      </c>
      <c r="L545" s="4">
        <v>300</v>
      </c>
      <c r="M545" s="4">
        <v>150</v>
      </c>
      <c r="N545" s="4">
        <v>350</v>
      </c>
      <c r="O545" s="4">
        <v>250</v>
      </c>
      <c r="P545" s="4">
        <v>250</v>
      </c>
      <c r="Q545" s="13">
        <v>0.36363636363636365</v>
      </c>
      <c r="R545" s="16">
        <v>1.8181818181818181</v>
      </c>
      <c r="S545" s="16">
        <v>1.6363636363636365</v>
      </c>
      <c r="T545" s="16">
        <v>0.90909090909090906</v>
      </c>
      <c r="U545" s="16">
        <v>1.2727272727272727</v>
      </c>
      <c r="V545" s="16">
        <v>1.0909090909090908</v>
      </c>
      <c r="W545" s="16">
        <v>0.18181818181818182</v>
      </c>
      <c r="X545" s="16">
        <v>1.0909090909090908</v>
      </c>
      <c r="Y545" s="16">
        <v>0.54545454545454541</v>
      </c>
      <c r="Z545" s="16">
        <v>1.2727272727272727</v>
      </c>
      <c r="AA545" s="16">
        <v>0.90909090909090906</v>
      </c>
      <c r="AB545" s="17">
        <v>0.90909090909090906</v>
      </c>
      <c r="AC545" s="15">
        <v>44536</v>
      </c>
      <c r="AD545" s="14">
        <v>275</v>
      </c>
      <c r="AE545" s="14">
        <v>295.45454545454544</v>
      </c>
      <c r="AF545" s="5">
        <v>0</v>
      </c>
      <c r="AG545" s="6">
        <v>1000</v>
      </c>
      <c r="AH545" s="4">
        <v>1000</v>
      </c>
      <c r="AI545" s="23">
        <v>2000</v>
      </c>
      <c r="AJ545" s="4">
        <v>1000</v>
      </c>
      <c r="AK545" s="4">
        <v>1000</v>
      </c>
      <c r="AL545" s="24">
        <v>2000</v>
      </c>
      <c r="AM545" s="7">
        <v>3.6363636363636362</v>
      </c>
      <c r="AN545" s="7">
        <v>3.6363636363636362</v>
      </c>
      <c r="AO545" s="8">
        <v>3.6363636363636362</v>
      </c>
      <c r="AP545" s="9">
        <v>3.6363636363636362</v>
      </c>
      <c r="AQ545" s="25">
        <v>14.545454545454545</v>
      </c>
      <c r="AR545" s="18">
        <v>3.3846153846153846</v>
      </c>
      <c r="AS545" s="7">
        <v>3.3846153846153846</v>
      </c>
      <c r="AT545" s="8">
        <v>3.3846153846153846</v>
      </c>
      <c r="AU545" s="9">
        <v>3.3846153846153846</v>
      </c>
      <c r="AV545" s="10">
        <v>13.538461538461538</v>
      </c>
      <c r="AW545" s="22">
        <f t="shared" si="8"/>
        <v>0</v>
      </c>
      <c r="AX545" s="5">
        <f>IF(OR(AND(Tabela1[[#This Row],[GRUPO | ITEM]]="PALHETAS",MID(Tabela1[[#This Row],[ITEM]],1,5)&lt;&gt;"YN-PC"),AND(Tabela1[[#This Row],[GRUPO | ITEM]]="PALHETAS",MID(Tabela1[[#This Row],[ITEM]],1,5)&lt;&gt;"YN-PF"))=TRUE,0,
IF(
ROUNDUP(
IF(
IF(D545="A",13-SUM(AM545:AP545),IF(D545="B",11-SUM(AM545:AP545),IF(D545="C",7-SUM(AM545:AP545))))
&lt;0,0,
IF(D545="A",13-SUM(AM545:AP545),IF(D545="B",11-SUM(AM545:AP545),IF(D545="C",7-SUM(AM545:AP545)))))
*AD545/C545,0)
*C545
=0,0,
ROUNDUP(
IF(
IF(D545="A",13-SUM(AM545:AP545),IF(D545="B",11-SUM(AM545:AP545),IF(D545="C",7-SUM(AM545:AP545))))
&lt;0,0,
IF(D545="A",13-SUM(AM545:AP545),IF(D545="B",11-SUM(AM545:AP545),IF(D545="C",7-SUM(AM545:AP545)))))
*AD545/C545,0)
*C545)
)</f>
        <v>0</v>
      </c>
      <c r="AY545" s="4">
        <f>IF(OR(AND(Tabela1[[#This Row],[GRUPO | ITEM]]="PALHETAS",MID(Tabela1[[#This Row],[ITEM]],1,5)&lt;&gt;"YN-PC"),AND(Tabela1[[#This Row],[GRUPO | ITEM]]="PALHETAS",MID(Tabela1[[#This Row],[ITEM]],1,5)&lt;&gt;"YN-PF"))=TRUE,0,
IF(
ROUNDUP(
IF(
IF(D545="A",13-SUM(AR545:AU545),IF(D545="B",11-SUM(AR545:AU545),IF(D545="C",7-SUM(AR545:AU545))))
&lt;0,0,
IF(D545="A",13-SUM(AR545:AU545),IF(D545="B",11-SUM(AR545:AU545),IF(D545="C",7-SUM(AR545:AU545)))))
*AE545/C545,0)
*C545
=0,0,
ROUNDUP(
IF(
IF(D545="A",13-SUM(AR545:AU545),IF(D545="B",11-SUM(AR545:AU545),IF(D545="C",7-SUM(AR545:AU545))))
&lt;0,0,
IF(D545="A",13-SUM(AR545:AU545),IF(D545="B",11-SUM(AR545:AU545),IF(D545="C",7-SUM(AR545:AU545)))))
*AE545/C545,0)
*C545)
)</f>
        <v>0</v>
      </c>
      <c r="AZ5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+IFERROR(BA545*C545,0),
IFERROR(AVERAGEIF(Tabela1[[#This Row],[COMPRA PADRÃO]:[COMPRA &gt;30%]],"&gt;"&amp;0,Tabela1[[#This Row],[COMPRA PADRÃO]:[COMPRA &gt;30%]]),
0))/Tabela1[[#This Row],[U/CX]],0)*Tabela1[[#This Row],[U/CX]]</f>
        <v>0</v>
      </c>
      <c r="BA545" s="19"/>
      <c r="BB545" s="19"/>
      <c r="BC545" s="5"/>
      <c r="BD545" s="41">
        <v>12.452830188679245</v>
      </c>
      <c r="BE545" s="42">
        <v>1867.9245283018868</v>
      </c>
      <c r="BF545" s="42">
        <v>2465.6603773584907</v>
      </c>
      <c r="BG545" s="42">
        <v>4000</v>
      </c>
      <c r="BH545" s="43">
        <v>350</v>
      </c>
      <c r="BJ545" s="32"/>
      <c r="BK545" s="32"/>
    </row>
    <row r="546" spans="1:63" s="3" customFormat="1" x14ac:dyDescent="0.2">
      <c r="A546" s="4" t="s">
        <v>115</v>
      </c>
      <c r="B546" s="4" t="s">
        <v>1075</v>
      </c>
      <c r="C546" s="4">
        <v>60</v>
      </c>
      <c r="D546" s="4" t="s">
        <v>83</v>
      </c>
      <c r="E546" s="5"/>
      <c r="F546" s="4"/>
      <c r="G546" s="4"/>
      <c r="H546" s="4"/>
      <c r="I546" s="4"/>
      <c r="J546" s="4"/>
      <c r="K546" s="4"/>
      <c r="L546" s="4"/>
      <c r="M546" s="4">
        <v>60</v>
      </c>
      <c r="N546" s="4">
        <v>150</v>
      </c>
      <c r="O546" s="4">
        <v>30</v>
      </c>
      <c r="P546" s="4">
        <v>210</v>
      </c>
      <c r="Q546" s="13">
        <v>0</v>
      </c>
      <c r="R546" s="16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0.53333333333333333</v>
      </c>
      <c r="Z546" s="16">
        <v>1.3333333333333333</v>
      </c>
      <c r="AA546" s="16">
        <v>0.26666666666666666</v>
      </c>
      <c r="AB546" s="17">
        <v>1.8666666666666667</v>
      </c>
      <c r="AC546" s="15">
        <v>5308.2</v>
      </c>
      <c r="AD546" s="14">
        <v>112.5</v>
      </c>
      <c r="AE546" s="14">
        <v>140</v>
      </c>
      <c r="AF546" s="5">
        <v>0</v>
      </c>
      <c r="AG546" s="6">
        <v>1109</v>
      </c>
      <c r="AH546" s="4">
        <v>1440</v>
      </c>
      <c r="AI546" s="23">
        <v>2549</v>
      </c>
      <c r="AJ546" s="4">
        <v>0</v>
      </c>
      <c r="AK546" s="4">
        <v>0</v>
      </c>
      <c r="AL546" s="24">
        <v>0</v>
      </c>
      <c r="AM546" s="7">
        <v>9.8577777777777786</v>
      </c>
      <c r="AN546" s="7">
        <v>12.8</v>
      </c>
      <c r="AO546" s="8">
        <v>0</v>
      </c>
      <c r="AP546" s="9">
        <v>0</v>
      </c>
      <c r="AQ546" s="25">
        <v>22.657777777777781</v>
      </c>
      <c r="AR546" s="18">
        <v>7.9214285714285717</v>
      </c>
      <c r="AS546" s="7">
        <v>10.285714285714286</v>
      </c>
      <c r="AT546" s="8">
        <v>0</v>
      </c>
      <c r="AU546" s="9">
        <v>0</v>
      </c>
      <c r="AV546" s="10">
        <v>18.207142857142859</v>
      </c>
      <c r="AW546" s="22">
        <f t="shared" si="8"/>
        <v>0</v>
      </c>
      <c r="AX546" s="5">
        <f>IF(OR(AND(Tabela1[[#This Row],[GRUPO | ITEM]]="PALHETAS",MID(Tabela1[[#This Row],[ITEM]],1,5)&lt;&gt;"YN-PC"),AND(Tabela1[[#This Row],[GRUPO | ITEM]]="PALHETAS",MID(Tabela1[[#This Row],[ITEM]],1,5)&lt;&gt;"YN-PF"))=TRUE,0,
IF(
ROUNDUP(
IF(
IF(D546="A",13-SUM(AM546:AP546),IF(D546="B",11-SUM(AM546:AP546),IF(D546="C",7-SUM(AM546:AP546))))
&lt;0,0,
IF(D546="A",13-SUM(AM546:AP546),IF(D546="B",11-SUM(AM546:AP546),IF(D546="C",7-SUM(AM546:AP546)))))
*AD546/C546,0)
*C546
=0,0,
ROUNDUP(
IF(
IF(D546="A",13-SUM(AM546:AP546),IF(D546="B",11-SUM(AM546:AP546),IF(D546="C",7-SUM(AM546:AP546))))
&lt;0,0,
IF(D546="A",13-SUM(AM546:AP546),IF(D546="B",11-SUM(AM546:AP546),IF(D546="C",7-SUM(AM546:AP546)))))
*AD546/C546,0)
*C546)
)</f>
        <v>0</v>
      </c>
      <c r="AY546" s="4">
        <f>IF(OR(AND(Tabela1[[#This Row],[GRUPO | ITEM]]="PALHETAS",MID(Tabela1[[#This Row],[ITEM]],1,5)&lt;&gt;"YN-PC"),AND(Tabela1[[#This Row],[GRUPO | ITEM]]="PALHETAS",MID(Tabela1[[#This Row],[ITEM]],1,5)&lt;&gt;"YN-PF"))=TRUE,0,
IF(
ROUNDUP(
IF(
IF(D546="A",13-SUM(AR546:AU546),IF(D546="B",11-SUM(AR546:AU546),IF(D546="C",7-SUM(AR546:AU546))))
&lt;0,0,
IF(D546="A",13-SUM(AR546:AU546),IF(D546="B",11-SUM(AR546:AU546),IF(D546="C",7-SUM(AR546:AU546)))))
*AE546/C546,0)
*C546
=0,0,
ROUNDUP(
IF(
IF(D546="A",13-SUM(AR546:AU546),IF(D546="B",11-SUM(AR546:AU546),IF(D546="C",7-SUM(AR546:AU546))))
&lt;0,0,
IF(D546="A",13-SUM(AR546:AU546),IF(D546="B",11-SUM(AR546:AU546),IF(D546="C",7-SUM(AR546:AU546)))))
*AE546/C546,0)
*C546)
)</f>
        <v>0</v>
      </c>
      <c r="AZ5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+IFERROR(BA546*C546,0),
IFERROR(AVERAGEIF(Tabela1[[#This Row],[COMPRA PADRÃO]:[COMPRA &gt;30%]],"&gt;"&amp;0,Tabela1[[#This Row],[COMPRA PADRÃO]:[COMPRA &gt;30%]]),
0))/Tabela1[[#This Row],[U/CX]],0)*Tabela1[[#This Row],[U/CX]]</f>
        <v>0</v>
      </c>
      <c r="BA546" s="19"/>
      <c r="BB546" s="19"/>
      <c r="BC546" s="5"/>
      <c r="BD546" s="41">
        <v>1.6981132075471699</v>
      </c>
      <c r="BE546" s="42">
        <v>254.71698113207549</v>
      </c>
      <c r="BF546" s="42">
        <v>112.0754716981132</v>
      </c>
      <c r="BG546" s="42">
        <v>2549</v>
      </c>
      <c r="BH546" s="43">
        <v>0</v>
      </c>
      <c r="BJ546" s="32"/>
      <c r="BK546" s="32"/>
    </row>
    <row r="547" spans="1:63" s="3" customFormat="1" x14ac:dyDescent="0.2">
      <c r="A547" s="4" t="s">
        <v>115</v>
      </c>
      <c r="B547" s="4" t="s">
        <v>1076</v>
      </c>
      <c r="C547" s="4">
        <v>60</v>
      </c>
      <c r="D547" s="4" t="s">
        <v>83</v>
      </c>
      <c r="E547" s="5"/>
      <c r="F547" s="4"/>
      <c r="G547" s="4"/>
      <c r="H547" s="4"/>
      <c r="I547" s="4"/>
      <c r="J547" s="4"/>
      <c r="K547" s="4"/>
      <c r="L547" s="4"/>
      <c r="M547" s="4">
        <v>120</v>
      </c>
      <c r="N547" s="4">
        <v>90</v>
      </c>
      <c r="O547" s="4"/>
      <c r="P547" s="4">
        <v>270</v>
      </c>
      <c r="Q547" s="13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0.75</v>
      </c>
      <c r="Z547" s="16">
        <v>0.5625</v>
      </c>
      <c r="AA547" s="16">
        <v>0</v>
      </c>
      <c r="AB547" s="17">
        <v>1.6875</v>
      </c>
      <c r="AC547" s="15">
        <v>6807</v>
      </c>
      <c r="AD547" s="14">
        <v>160</v>
      </c>
      <c r="AE547" s="14">
        <v>160</v>
      </c>
      <c r="AF547" s="5">
        <v>0</v>
      </c>
      <c r="AG547" s="6">
        <v>1259</v>
      </c>
      <c r="AH547" s="4">
        <v>1260</v>
      </c>
      <c r="AI547" s="23">
        <v>2519</v>
      </c>
      <c r="AJ547" s="4">
        <v>0</v>
      </c>
      <c r="AK547" s="4">
        <v>0</v>
      </c>
      <c r="AL547" s="24">
        <v>0</v>
      </c>
      <c r="AM547" s="7">
        <v>7.8687500000000004</v>
      </c>
      <c r="AN547" s="7">
        <v>7.875</v>
      </c>
      <c r="AO547" s="8">
        <v>0</v>
      </c>
      <c r="AP547" s="9">
        <v>0</v>
      </c>
      <c r="AQ547" s="25">
        <v>15.74375</v>
      </c>
      <c r="AR547" s="18">
        <v>7.8687500000000004</v>
      </c>
      <c r="AS547" s="7">
        <v>7.875</v>
      </c>
      <c r="AT547" s="8">
        <v>0</v>
      </c>
      <c r="AU547" s="9">
        <v>0</v>
      </c>
      <c r="AV547" s="10">
        <v>15.74375</v>
      </c>
      <c r="AW547" s="22">
        <f t="shared" si="8"/>
        <v>0</v>
      </c>
      <c r="AX547" s="5">
        <f>IF(OR(AND(Tabela1[[#This Row],[GRUPO | ITEM]]="PALHETAS",MID(Tabela1[[#This Row],[ITEM]],1,5)&lt;&gt;"YN-PC"),AND(Tabela1[[#This Row],[GRUPO | ITEM]]="PALHETAS",MID(Tabela1[[#This Row],[ITEM]],1,5)&lt;&gt;"YN-PF"))=TRUE,0,
IF(
ROUNDUP(
IF(
IF(D547="A",13-SUM(AM547:AP547),IF(D547="B",11-SUM(AM547:AP547),IF(D547="C",7-SUM(AM547:AP547))))
&lt;0,0,
IF(D547="A",13-SUM(AM547:AP547),IF(D547="B",11-SUM(AM547:AP547),IF(D547="C",7-SUM(AM547:AP547)))))
*AD547/C547,0)
*C547
=0,0,
ROUNDUP(
IF(
IF(D547="A",13-SUM(AM547:AP547),IF(D547="B",11-SUM(AM547:AP547),IF(D547="C",7-SUM(AM547:AP547))))
&lt;0,0,
IF(D547="A",13-SUM(AM547:AP547),IF(D547="B",11-SUM(AM547:AP547),IF(D547="C",7-SUM(AM547:AP547)))))
*AD547/C547,0)
*C547)
)</f>
        <v>0</v>
      </c>
      <c r="AY547" s="4">
        <f>IF(OR(AND(Tabela1[[#This Row],[GRUPO | ITEM]]="PALHETAS",MID(Tabela1[[#This Row],[ITEM]],1,5)&lt;&gt;"YN-PC"),AND(Tabela1[[#This Row],[GRUPO | ITEM]]="PALHETAS",MID(Tabela1[[#This Row],[ITEM]],1,5)&lt;&gt;"YN-PF"))=TRUE,0,
IF(
ROUNDUP(
IF(
IF(D547="A",13-SUM(AR547:AU547),IF(D547="B",11-SUM(AR547:AU547),IF(D547="C",7-SUM(AR547:AU547))))
&lt;0,0,
IF(D547="A",13-SUM(AR547:AU547),IF(D547="B",11-SUM(AR547:AU547),IF(D547="C",7-SUM(AR547:AU547)))))
*AE547/C547,0)
*C547
=0,0,
ROUNDUP(
IF(
IF(D547="A",13-SUM(AR547:AU547),IF(D547="B",11-SUM(AR547:AU547),IF(D547="C",7-SUM(AR547:AU547))))
&lt;0,0,
IF(D547="A",13-SUM(AR547:AU547),IF(D547="B",11-SUM(AR547:AU547),IF(D547="C",7-SUM(AR547:AU547)))))
*AE547/C547,0)
*C547)
)</f>
        <v>0</v>
      </c>
      <c r="AZ5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+IFERROR(BA547*C547,0),
IFERROR(AVERAGEIF(Tabela1[[#This Row],[COMPRA PADRÃO]:[COMPRA &gt;30%]],"&gt;"&amp;0,Tabela1[[#This Row],[COMPRA PADRÃO]:[COMPRA &gt;30%]]),
0))/Tabela1[[#This Row],[U/CX]],0)*Tabela1[[#This Row],[U/CX]]</f>
        <v>0</v>
      </c>
      <c r="BA547" s="19"/>
      <c r="BB547" s="19"/>
      <c r="BC547" s="5"/>
      <c r="BD547" s="41">
        <v>1.8113207547169812</v>
      </c>
      <c r="BE547" s="42">
        <v>271.69811320754718</v>
      </c>
      <c r="BF547" s="42">
        <v>119.54716981132076</v>
      </c>
      <c r="BG547" s="42">
        <v>2519</v>
      </c>
      <c r="BH547" s="43">
        <v>0</v>
      </c>
      <c r="BJ547" s="32"/>
      <c r="BK547" s="32"/>
    </row>
    <row r="548" spans="1:63" s="3" customFormat="1" x14ac:dyDescent="0.2">
      <c r="A548" s="4" t="s">
        <v>115</v>
      </c>
      <c r="B548" s="4" t="s">
        <v>1234</v>
      </c>
      <c r="C548" s="4">
        <v>100</v>
      </c>
      <c r="D548" s="4" t="s">
        <v>83</v>
      </c>
      <c r="E548" s="5"/>
      <c r="F548" s="4"/>
      <c r="G548" s="4">
        <v>10</v>
      </c>
      <c r="H548" s="4">
        <v>105</v>
      </c>
      <c r="I548" s="4">
        <v>100</v>
      </c>
      <c r="J548" s="4"/>
      <c r="K548" s="4"/>
      <c r="L548" s="4"/>
      <c r="M548" s="4"/>
      <c r="N548" s="4"/>
      <c r="O548" s="4"/>
      <c r="P548" s="4"/>
      <c r="Q548" s="13">
        <v>0</v>
      </c>
      <c r="R548" s="16">
        <v>0</v>
      </c>
      <c r="S548" s="16">
        <v>0.13953488372093023</v>
      </c>
      <c r="T548" s="16">
        <v>1.4651162790697674</v>
      </c>
      <c r="U548" s="16">
        <v>1.3953488372093021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7">
        <v>0</v>
      </c>
      <c r="AC548" s="15">
        <v>1816.5</v>
      </c>
      <c r="AD548" s="14">
        <v>71.666666666666671</v>
      </c>
      <c r="AE548" s="14">
        <v>102.5</v>
      </c>
      <c r="AF548" s="5">
        <v>0</v>
      </c>
      <c r="AG548" s="6">
        <v>1444</v>
      </c>
      <c r="AH548" s="4">
        <v>0</v>
      </c>
      <c r="AI548" s="23">
        <v>1444</v>
      </c>
      <c r="AJ548" s="4">
        <v>0</v>
      </c>
      <c r="AK548" s="4">
        <v>0</v>
      </c>
      <c r="AL548" s="24">
        <v>0</v>
      </c>
      <c r="AM548" s="7">
        <v>20.148837209302325</v>
      </c>
      <c r="AN548" s="7">
        <v>0</v>
      </c>
      <c r="AO548" s="8">
        <v>0</v>
      </c>
      <c r="AP548" s="9">
        <v>0</v>
      </c>
      <c r="AQ548" s="25">
        <v>20.148837209302325</v>
      </c>
      <c r="AR548" s="18">
        <v>14.087804878048781</v>
      </c>
      <c r="AS548" s="7">
        <v>0</v>
      </c>
      <c r="AT548" s="8">
        <v>0</v>
      </c>
      <c r="AU548" s="9">
        <v>0</v>
      </c>
      <c r="AV548" s="10">
        <v>14.087804878048781</v>
      </c>
      <c r="AW548" s="22">
        <f t="shared" si="8"/>
        <v>0</v>
      </c>
      <c r="AX548" s="5">
        <f>IF(OR(AND(Tabela1[[#This Row],[GRUPO | ITEM]]="PALHETAS",MID(Tabela1[[#This Row],[ITEM]],1,5)&lt;&gt;"YN-PC"),AND(Tabela1[[#This Row],[GRUPO | ITEM]]="PALHETAS",MID(Tabela1[[#This Row],[ITEM]],1,5)&lt;&gt;"YN-PF"))=TRUE,0,
IF(
ROUNDUP(
IF(
IF(D548="A",13-SUM(AM548:AP548),IF(D548="B",11-SUM(AM548:AP548),IF(D548="C",7-SUM(AM548:AP548))))
&lt;0,0,
IF(D548="A",13-SUM(AM548:AP548),IF(D548="B",11-SUM(AM548:AP548),IF(D548="C",7-SUM(AM548:AP548)))))
*AD548/C548,0)
*C548
=0,0,
ROUNDUP(
IF(
IF(D548="A",13-SUM(AM548:AP548),IF(D548="B",11-SUM(AM548:AP548),IF(D548="C",7-SUM(AM548:AP548))))
&lt;0,0,
IF(D548="A",13-SUM(AM548:AP548),IF(D548="B",11-SUM(AM548:AP548),IF(D548="C",7-SUM(AM548:AP548)))))
*AD548/C548,0)
*C548)
)</f>
        <v>0</v>
      </c>
      <c r="AY548" s="4">
        <f>IF(OR(AND(Tabela1[[#This Row],[GRUPO | ITEM]]="PALHETAS",MID(Tabela1[[#This Row],[ITEM]],1,5)&lt;&gt;"YN-PC"),AND(Tabela1[[#This Row],[GRUPO | ITEM]]="PALHETAS",MID(Tabela1[[#This Row],[ITEM]],1,5)&lt;&gt;"YN-PF"))=TRUE,0,
IF(
ROUNDUP(
IF(
IF(D548="A",13-SUM(AR548:AU548),IF(D548="B",11-SUM(AR548:AU548),IF(D548="C",7-SUM(AR548:AU548))))
&lt;0,0,
IF(D548="A",13-SUM(AR548:AU548),IF(D548="B",11-SUM(AR548:AU548),IF(D548="C",7-SUM(AR548:AU548)))))
*AE548/C548,0)
*C548
=0,0,
ROUNDUP(
IF(
IF(D548="A",13-SUM(AR548:AU548),IF(D548="B",11-SUM(AR548:AU548),IF(D548="C",7-SUM(AR548:AU548))))
&lt;0,0,
IF(D548="A",13-SUM(AR548:AU548),IF(D548="B",11-SUM(AR548:AU548),IF(D548="C",7-SUM(AR548:AU548)))))
*AE548/C548,0)
*C548)
)</f>
        <v>0</v>
      </c>
      <c r="AZ5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+IFERROR(BA548*C548,0),
IFERROR(AVERAGEIF(Tabela1[[#This Row],[COMPRA PADRÃO]:[COMPRA &gt;30%]],"&gt;"&amp;0,Tabela1[[#This Row],[COMPRA PADRÃO]:[COMPRA &gt;30%]]),
0))/Tabela1[[#This Row],[U/CX]],0)*Tabela1[[#This Row],[U/CX]]</f>
        <v>0</v>
      </c>
      <c r="BA548" s="19"/>
      <c r="BB548" s="19"/>
      <c r="BC548" s="5"/>
      <c r="BD548" s="41">
        <v>0.81132075471698117</v>
      </c>
      <c r="BE548" s="42">
        <v>121.69811320754718</v>
      </c>
      <c r="BF548" s="42">
        <v>53.547169811320757</v>
      </c>
      <c r="BG548" s="42">
        <v>1444</v>
      </c>
      <c r="BH548" s="43">
        <v>0</v>
      </c>
      <c r="BJ548" s="32"/>
      <c r="BK548" s="32"/>
    </row>
    <row r="549" spans="1:63" s="3" customFormat="1" x14ac:dyDescent="0.2">
      <c r="A549" s="4" t="s">
        <v>115</v>
      </c>
      <c r="B549" s="4" t="s">
        <v>1235</v>
      </c>
      <c r="C549" s="4">
        <v>100</v>
      </c>
      <c r="D549" s="4" t="s">
        <v>83</v>
      </c>
      <c r="E549" s="5"/>
      <c r="F549" s="4">
        <v>20</v>
      </c>
      <c r="G549" s="4"/>
      <c r="H549" s="4">
        <v>100</v>
      </c>
      <c r="I549" s="4">
        <v>100</v>
      </c>
      <c r="J549" s="4"/>
      <c r="K549" s="4"/>
      <c r="L549" s="4"/>
      <c r="M549" s="4"/>
      <c r="N549" s="4"/>
      <c r="O549" s="4"/>
      <c r="P549" s="4"/>
      <c r="Q549" s="13">
        <v>0</v>
      </c>
      <c r="R549" s="16">
        <v>0.27272727272727276</v>
      </c>
      <c r="S549" s="16">
        <v>0</v>
      </c>
      <c r="T549" s="16">
        <v>1.3636363636363638</v>
      </c>
      <c r="U549" s="16">
        <v>1.3636363636363638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7">
        <v>0</v>
      </c>
      <c r="AC549" s="15">
        <v>1855.4</v>
      </c>
      <c r="AD549" s="14">
        <v>73.333333333333329</v>
      </c>
      <c r="AE549" s="14">
        <v>100</v>
      </c>
      <c r="AF549" s="5">
        <v>0</v>
      </c>
      <c r="AG549" s="6">
        <v>849</v>
      </c>
      <c r="AH549" s="4">
        <v>0</v>
      </c>
      <c r="AI549" s="23">
        <v>849</v>
      </c>
      <c r="AJ549" s="4">
        <v>0</v>
      </c>
      <c r="AK549" s="4">
        <v>0</v>
      </c>
      <c r="AL549" s="24">
        <v>0</v>
      </c>
      <c r="AM549" s="7">
        <v>11.577272727272728</v>
      </c>
      <c r="AN549" s="7">
        <v>0</v>
      </c>
      <c r="AO549" s="8">
        <v>0</v>
      </c>
      <c r="AP549" s="9">
        <v>0</v>
      </c>
      <c r="AQ549" s="25">
        <v>11.577272727272728</v>
      </c>
      <c r="AR549" s="18">
        <v>8.49</v>
      </c>
      <c r="AS549" s="7">
        <v>0</v>
      </c>
      <c r="AT549" s="8">
        <v>0</v>
      </c>
      <c r="AU549" s="9">
        <v>0</v>
      </c>
      <c r="AV549" s="10">
        <v>8.49</v>
      </c>
      <c r="AW549" s="22">
        <f t="shared" si="8"/>
        <v>0</v>
      </c>
      <c r="AX549" s="5">
        <f>IF(OR(AND(Tabela1[[#This Row],[GRUPO | ITEM]]="PALHETAS",MID(Tabela1[[#This Row],[ITEM]],1,5)&lt;&gt;"YN-PC"),AND(Tabela1[[#This Row],[GRUPO | ITEM]]="PALHETAS",MID(Tabela1[[#This Row],[ITEM]],1,5)&lt;&gt;"YN-PF"))=TRUE,0,
IF(
ROUNDUP(
IF(
IF(D549="A",13-SUM(AM549:AP549),IF(D549="B",11-SUM(AM549:AP549),IF(D549="C",7-SUM(AM549:AP549))))
&lt;0,0,
IF(D549="A",13-SUM(AM549:AP549),IF(D549="B",11-SUM(AM549:AP549),IF(D549="C",7-SUM(AM549:AP549)))))
*AD549/C549,0)
*C549
=0,0,
ROUNDUP(
IF(
IF(D549="A",13-SUM(AM549:AP549),IF(D549="B",11-SUM(AM549:AP549),IF(D549="C",7-SUM(AM549:AP549))))
&lt;0,0,
IF(D549="A",13-SUM(AM549:AP549),IF(D549="B",11-SUM(AM549:AP549),IF(D549="C",7-SUM(AM549:AP549)))))
*AD549/C549,0)
*C549)
)</f>
        <v>0</v>
      </c>
      <c r="AY549" s="4">
        <f>IF(OR(AND(Tabela1[[#This Row],[GRUPO | ITEM]]="PALHETAS",MID(Tabela1[[#This Row],[ITEM]],1,5)&lt;&gt;"YN-PC"),AND(Tabela1[[#This Row],[GRUPO | ITEM]]="PALHETAS",MID(Tabela1[[#This Row],[ITEM]],1,5)&lt;&gt;"YN-PF"))=TRUE,0,
IF(
ROUNDUP(
IF(
IF(D549="A",13-SUM(AR549:AU549),IF(D549="B",11-SUM(AR549:AU549),IF(D549="C",7-SUM(AR549:AU549))))
&lt;0,0,
IF(D549="A",13-SUM(AR549:AU549),IF(D549="B",11-SUM(AR549:AU549),IF(D549="C",7-SUM(AR549:AU549)))))
*AE549/C549,0)
*C549
=0,0,
ROUNDUP(
IF(
IF(D549="A",13-SUM(AR549:AU549),IF(D549="B",11-SUM(AR549:AU549),IF(D549="C",7-SUM(AR549:AU549))))
&lt;0,0,
IF(D549="A",13-SUM(AR549:AU549),IF(D549="B",11-SUM(AR549:AU549),IF(D549="C",7-SUM(AR549:AU549)))))
*AE549/C549,0)
*C549)
)</f>
        <v>0</v>
      </c>
      <c r="AZ5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+IFERROR(BA549*C549,0),
IFERROR(AVERAGEIF(Tabela1[[#This Row],[COMPRA PADRÃO]:[COMPRA &gt;30%]],"&gt;"&amp;0,Tabela1[[#This Row],[COMPRA PADRÃO]:[COMPRA &gt;30%]]),
0))/Tabela1[[#This Row],[U/CX]],0)*Tabela1[[#This Row],[U/CX]]</f>
        <v>0</v>
      </c>
      <c r="BA549" s="19"/>
      <c r="BB549" s="19"/>
      <c r="BC549" s="5"/>
      <c r="BD549" s="41">
        <v>0.83018867924528306</v>
      </c>
      <c r="BE549" s="42">
        <v>124.52830188679246</v>
      </c>
      <c r="BF549" s="42">
        <v>54.79245283018868</v>
      </c>
      <c r="BG549" s="42">
        <v>849</v>
      </c>
      <c r="BH549" s="43">
        <v>0</v>
      </c>
      <c r="BJ549" s="32"/>
      <c r="BK549" s="32"/>
    </row>
    <row r="550" spans="1:63" s="3" customFormat="1" x14ac:dyDescent="0.2">
      <c r="A550" s="4" t="s">
        <v>115</v>
      </c>
      <c r="B550" s="4" t="s">
        <v>1236</v>
      </c>
      <c r="C550" s="4">
        <v>100</v>
      </c>
      <c r="D550" s="4" t="s">
        <v>83</v>
      </c>
      <c r="E550" s="5"/>
      <c r="F550" s="4"/>
      <c r="G550" s="4">
        <v>10</v>
      </c>
      <c r="H550" s="4">
        <v>105</v>
      </c>
      <c r="I550" s="4">
        <v>200</v>
      </c>
      <c r="J550" s="4">
        <v>30</v>
      </c>
      <c r="K550" s="4">
        <v>20</v>
      </c>
      <c r="L550" s="4"/>
      <c r="M550" s="4"/>
      <c r="N550" s="4"/>
      <c r="O550" s="4"/>
      <c r="P550" s="4">
        <v>10</v>
      </c>
      <c r="Q550" s="13">
        <v>0</v>
      </c>
      <c r="R550" s="16">
        <v>0</v>
      </c>
      <c r="S550" s="16">
        <v>0.16</v>
      </c>
      <c r="T550" s="16">
        <v>1.68</v>
      </c>
      <c r="U550" s="16">
        <v>3.2</v>
      </c>
      <c r="V550" s="16">
        <v>0.48</v>
      </c>
      <c r="W550" s="16">
        <v>0.32</v>
      </c>
      <c r="X550" s="16">
        <v>0</v>
      </c>
      <c r="Y550" s="16">
        <v>0</v>
      </c>
      <c r="Z550" s="16">
        <v>0</v>
      </c>
      <c r="AA550" s="16">
        <v>0</v>
      </c>
      <c r="AB550" s="17">
        <v>0.16</v>
      </c>
      <c r="AC550" s="15">
        <v>3199.5</v>
      </c>
      <c r="AD550" s="14">
        <v>62.5</v>
      </c>
      <c r="AE550" s="14">
        <v>88.75</v>
      </c>
      <c r="AF550" s="5">
        <v>0</v>
      </c>
      <c r="AG550" s="6">
        <v>1183</v>
      </c>
      <c r="AH550" s="4">
        <v>0</v>
      </c>
      <c r="AI550" s="23">
        <v>1183</v>
      </c>
      <c r="AJ550" s="4">
        <v>0</v>
      </c>
      <c r="AK550" s="4">
        <v>0</v>
      </c>
      <c r="AL550" s="24">
        <v>0</v>
      </c>
      <c r="AM550" s="7">
        <v>18.928000000000001</v>
      </c>
      <c r="AN550" s="7">
        <v>0</v>
      </c>
      <c r="AO550" s="8">
        <v>0</v>
      </c>
      <c r="AP550" s="9">
        <v>0</v>
      </c>
      <c r="AQ550" s="25">
        <v>18.928000000000001</v>
      </c>
      <c r="AR550" s="18">
        <v>13.329577464788732</v>
      </c>
      <c r="AS550" s="7">
        <v>0</v>
      </c>
      <c r="AT550" s="8">
        <v>0</v>
      </c>
      <c r="AU550" s="9">
        <v>0</v>
      </c>
      <c r="AV550" s="10">
        <v>13.329577464788732</v>
      </c>
      <c r="AW550" s="22">
        <f t="shared" si="8"/>
        <v>0</v>
      </c>
      <c r="AX550" s="5">
        <f>IF(OR(AND(Tabela1[[#This Row],[GRUPO | ITEM]]="PALHETAS",MID(Tabela1[[#This Row],[ITEM]],1,5)&lt;&gt;"YN-PC"),AND(Tabela1[[#This Row],[GRUPO | ITEM]]="PALHETAS",MID(Tabela1[[#This Row],[ITEM]],1,5)&lt;&gt;"YN-PF"))=TRUE,0,
IF(
ROUNDUP(
IF(
IF(D550="A",13-SUM(AM550:AP550),IF(D550="B",11-SUM(AM550:AP550),IF(D550="C",7-SUM(AM550:AP550))))
&lt;0,0,
IF(D550="A",13-SUM(AM550:AP550),IF(D550="B",11-SUM(AM550:AP550),IF(D550="C",7-SUM(AM550:AP550)))))
*AD550/C550,0)
*C550
=0,0,
ROUNDUP(
IF(
IF(D550="A",13-SUM(AM550:AP550),IF(D550="B",11-SUM(AM550:AP550),IF(D550="C",7-SUM(AM550:AP550))))
&lt;0,0,
IF(D550="A",13-SUM(AM550:AP550),IF(D550="B",11-SUM(AM550:AP550),IF(D550="C",7-SUM(AM550:AP550)))))
*AD550/C550,0)
*C550)
)</f>
        <v>0</v>
      </c>
      <c r="AY550" s="4">
        <f>IF(OR(AND(Tabela1[[#This Row],[GRUPO | ITEM]]="PALHETAS",MID(Tabela1[[#This Row],[ITEM]],1,5)&lt;&gt;"YN-PC"),AND(Tabela1[[#This Row],[GRUPO | ITEM]]="PALHETAS",MID(Tabela1[[#This Row],[ITEM]],1,5)&lt;&gt;"YN-PF"))=TRUE,0,
IF(
ROUNDUP(
IF(
IF(D550="A",13-SUM(AR550:AU550),IF(D550="B",11-SUM(AR550:AU550),IF(D550="C",7-SUM(AR550:AU550))))
&lt;0,0,
IF(D550="A",13-SUM(AR550:AU550),IF(D550="B",11-SUM(AR550:AU550),IF(D550="C",7-SUM(AR550:AU550)))))
*AE550/C550,0)
*C550
=0,0,
ROUNDUP(
IF(
IF(D550="A",13-SUM(AR550:AU550),IF(D550="B",11-SUM(AR550:AU550),IF(D550="C",7-SUM(AR550:AU550))))
&lt;0,0,
IF(D550="A",13-SUM(AR550:AU550),IF(D550="B",11-SUM(AR550:AU550),IF(D550="C",7-SUM(AR550:AU550)))))
*AE550/C550,0)
*C550)
)</f>
        <v>0</v>
      </c>
      <c r="AZ5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+IFERROR(BA550*C550,0),
IFERROR(AVERAGEIF(Tabela1[[#This Row],[COMPRA PADRÃO]:[COMPRA &gt;30%]],"&gt;"&amp;0,Tabela1[[#This Row],[COMPRA PADRÃO]:[COMPRA &gt;30%]]),
0))/Tabela1[[#This Row],[U/CX]],0)*Tabela1[[#This Row],[U/CX]]</f>
        <v>0</v>
      </c>
      <c r="BA550" s="19"/>
      <c r="BB550" s="19"/>
      <c r="BC550" s="5"/>
      <c r="BD550" s="41">
        <v>1.4150943396226414</v>
      </c>
      <c r="BE550" s="42">
        <v>212.2641509433962</v>
      </c>
      <c r="BF550" s="42">
        <v>93.396226415094333</v>
      </c>
      <c r="BG550" s="42">
        <v>1183</v>
      </c>
      <c r="BH550" s="43">
        <v>0</v>
      </c>
      <c r="BJ550" s="32"/>
      <c r="BK550" s="32"/>
    </row>
    <row r="551" spans="1:63" s="3" customFormat="1" x14ac:dyDescent="0.2">
      <c r="A551" s="4" t="s">
        <v>115</v>
      </c>
      <c r="B551" s="4" t="s">
        <v>1237</v>
      </c>
      <c r="C551" s="4">
        <v>100</v>
      </c>
      <c r="D551" s="4" t="s">
        <v>83</v>
      </c>
      <c r="E551" s="5"/>
      <c r="F551" s="4">
        <v>20</v>
      </c>
      <c r="G551" s="4"/>
      <c r="H551" s="4">
        <v>100</v>
      </c>
      <c r="I551" s="4">
        <v>100</v>
      </c>
      <c r="J551" s="4"/>
      <c r="K551" s="4"/>
      <c r="L551" s="4"/>
      <c r="M551" s="4"/>
      <c r="N551" s="4"/>
      <c r="O551" s="4"/>
      <c r="P551" s="4"/>
      <c r="Q551" s="13">
        <v>0</v>
      </c>
      <c r="R551" s="16">
        <v>0.27272727272727276</v>
      </c>
      <c r="S551" s="16">
        <v>0</v>
      </c>
      <c r="T551" s="16">
        <v>1.3636363636363638</v>
      </c>
      <c r="U551" s="16">
        <v>1.3636363636363638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7">
        <v>0</v>
      </c>
      <c r="AC551" s="15">
        <v>1855.4</v>
      </c>
      <c r="AD551" s="14">
        <v>73.333333333333329</v>
      </c>
      <c r="AE551" s="14">
        <v>100</v>
      </c>
      <c r="AF551" s="5">
        <v>0</v>
      </c>
      <c r="AG551" s="6">
        <v>961</v>
      </c>
      <c r="AH551" s="4">
        <v>0</v>
      </c>
      <c r="AI551" s="23">
        <v>961</v>
      </c>
      <c r="AJ551" s="4">
        <v>0</v>
      </c>
      <c r="AK551" s="4">
        <v>0</v>
      </c>
      <c r="AL551" s="24">
        <v>0</v>
      </c>
      <c r="AM551" s="7">
        <v>13.104545454545455</v>
      </c>
      <c r="AN551" s="7">
        <v>0</v>
      </c>
      <c r="AO551" s="8">
        <v>0</v>
      </c>
      <c r="AP551" s="9">
        <v>0</v>
      </c>
      <c r="AQ551" s="25">
        <v>13.104545454545455</v>
      </c>
      <c r="AR551" s="18">
        <v>9.61</v>
      </c>
      <c r="AS551" s="7">
        <v>0</v>
      </c>
      <c r="AT551" s="8">
        <v>0</v>
      </c>
      <c r="AU551" s="9">
        <v>0</v>
      </c>
      <c r="AV551" s="10">
        <v>9.61</v>
      </c>
      <c r="AW551" s="22">
        <f t="shared" si="8"/>
        <v>0</v>
      </c>
      <c r="AX551" s="5">
        <f>IF(OR(AND(Tabela1[[#This Row],[GRUPO | ITEM]]="PALHETAS",MID(Tabela1[[#This Row],[ITEM]],1,5)&lt;&gt;"YN-PC"),AND(Tabela1[[#This Row],[GRUPO | ITEM]]="PALHETAS",MID(Tabela1[[#This Row],[ITEM]],1,5)&lt;&gt;"YN-PF"))=TRUE,0,
IF(
ROUNDUP(
IF(
IF(D551="A",13-SUM(AM551:AP551),IF(D551="B",11-SUM(AM551:AP551),IF(D551="C",7-SUM(AM551:AP551))))
&lt;0,0,
IF(D551="A",13-SUM(AM551:AP551),IF(D551="B",11-SUM(AM551:AP551),IF(D551="C",7-SUM(AM551:AP551)))))
*AD551/C551,0)
*C551
=0,0,
ROUNDUP(
IF(
IF(D551="A",13-SUM(AM551:AP551),IF(D551="B",11-SUM(AM551:AP551),IF(D551="C",7-SUM(AM551:AP551))))
&lt;0,0,
IF(D551="A",13-SUM(AM551:AP551),IF(D551="B",11-SUM(AM551:AP551),IF(D551="C",7-SUM(AM551:AP551)))))
*AD551/C551,0)
*C551)
)</f>
        <v>0</v>
      </c>
      <c r="AY551" s="4">
        <f>IF(OR(AND(Tabela1[[#This Row],[GRUPO | ITEM]]="PALHETAS",MID(Tabela1[[#This Row],[ITEM]],1,5)&lt;&gt;"YN-PC"),AND(Tabela1[[#This Row],[GRUPO | ITEM]]="PALHETAS",MID(Tabela1[[#This Row],[ITEM]],1,5)&lt;&gt;"YN-PF"))=TRUE,0,
IF(
ROUNDUP(
IF(
IF(D551="A",13-SUM(AR551:AU551),IF(D551="B",11-SUM(AR551:AU551),IF(D551="C",7-SUM(AR551:AU551))))
&lt;0,0,
IF(D551="A",13-SUM(AR551:AU551),IF(D551="B",11-SUM(AR551:AU551),IF(D551="C",7-SUM(AR551:AU551)))))
*AE551/C551,0)
*C551
=0,0,
ROUNDUP(
IF(
IF(D551="A",13-SUM(AR551:AU551),IF(D551="B",11-SUM(AR551:AU551),IF(D551="C",7-SUM(AR551:AU551))))
&lt;0,0,
IF(D551="A",13-SUM(AR551:AU551),IF(D551="B",11-SUM(AR551:AU551),IF(D551="C",7-SUM(AR551:AU551)))))
*AE551/C551,0)
*C551)
)</f>
        <v>0</v>
      </c>
      <c r="AZ5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+IFERROR(BA551*C551,0),
IFERROR(AVERAGEIF(Tabela1[[#This Row],[COMPRA PADRÃO]:[COMPRA &gt;30%]],"&gt;"&amp;0,Tabela1[[#This Row],[COMPRA PADRÃO]:[COMPRA &gt;30%]]),
0))/Tabela1[[#This Row],[U/CX]],0)*Tabela1[[#This Row],[U/CX]]</f>
        <v>0</v>
      </c>
      <c r="BA551" s="19"/>
      <c r="BB551" s="19"/>
      <c r="BC551" s="5"/>
      <c r="BD551" s="41">
        <v>0.83018867924528306</v>
      </c>
      <c r="BE551" s="42">
        <v>124.52830188679246</v>
      </c>
      <c r="BF551" s="42">
        <v>54.79245283018868</v>
      </c>
      <c r="BG551" s="42">
        <v>961</v>
      </c>
      <c r="BH551" s="43">
        <v>0</v>
      </c>
      <c r="BJ551" s="32"/>
      <c r="BK551" s="32"/>
    </row>
    <row r="552" spans="1:63" s="3" customFormat="1" x14ac:dyDescent="0.2">
      <c r="A552" s="4" t="s">
        <v>115</v>
      </c>
      <c r="B552" s="4" t="s">
        <v>1238</v>
      </c>
      <c r="C552" s="4">
        <v>80</v>
      </c>
      <c r="D552" s="4" t="s">
        <v>83</v>
      </c>
      <c r="E552" s="5"/>
      <c r="F552" s="4"/>
      <c r="G552" s="4"/>
      <c r="H552" s="4">
        <v>80</v>
      </c>
      <c r="I552" s="4">
        <v>80</v>
      </c>
      <c r="J552" s="4"/>
      <c r="K552" s="4"/>
      <c r="L552" s="4"/>
      <c r="M552" s="4"/>
      <c r="N552" s="4"/>
      <c r="O552" s="4"/>
      <c r="P552" s="4"/>
      <c r="Q552" s="13">
        <v>0</v>
      </c>
      <c r="R552" s="16">
        <v>0</v>
      </c>
      <c r="S552" s="16">
        <v>0</v>
      </c>
      <c r="T552" s="16">
        <v>1</v>
      </c>
      <c r="U552" s="16">
        <v>1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7">
        <v>0</v>
      </c>
      <c r="AC552" s="15">
        <v>1747.2</v>
      </c>
      <c r="AD552" s="14">
        <v>80</v>
      </c>
      <c r="AE552" s="14">
        <v>80</v>
      </c>
      <c r="AF552" s="5">
        <v>0</v>
      </c>
      <c r="AG552" s="6">
        <v>669</v>
      </c>
      <c r="AH552" s="4">
        <v>0</v>
      </c>
      <c r="AI552" s="23">
        <v>669</v>
      </c>
      <c r="AJ552" s="4">
        <v>0</v>
      </c>
      <c r="AK552" s="4">
        <v>0</v>
      </c>
      <c r="AL552" s="24">
        <v>0</v>
      </c>
      <c r="AM552" s="7">
        <v>8.3625000000000007</v>
      </c>
      <c r="AN552" s="7">
        <v>0</v>
      </c>
      <c r="AO552" s="8">
        <v>0</v>
      </c>
      <c r="AP552" s="9">
        <v>0</v>
      </c>
      <c r="AQ552" s="25">
        <v>8.3625000000000007</v>
      </c>
      <c r="AR552" s="18">
        <v>8.3625000000000007</v>
      </c>
      <c r="AS552" s="7">
        <v>0</v>
      </c>
      <c r="AT552" s="8">
        <v>0</v>
      </c>
      <c r="AU552" s="9">
        <v>0</v>
      </c>
      <c r="AV552" s="10">
        <v>8.3625000000000007</v>
      </c>
      <c r="AW552" s="22">
        <f t="shared" si="8"/>
        <v>0</v>
      </c>
      <c r="AX552" s="5">
        <f>IF(OR(AND(Tabela1[[#This Row],[GRUPO | ITEM]]="PALHETAS",MID(Tabela1[[#This Row],[ITEM]],1,5)&lt;&gt;"YN-PC"),AND(Tabela1[[#This Row],[GRUPO | ITEM]]="PALHETAS",MID(Tabela1[[#This Row],[ITEM]],1,5)&lt;&gt;"YN-PF"))=TRUE,0,
IF(
ROUNDUP(
IF(
IF(D552="A",13-SUM(AM552:AP552),IF(D552="B",11-SUM(AM552:AP552),IF(D552="C",7-SUM(AM552:AP552))))
&lt;0,0,
IF(D552="A",13-SUM(AM552:AP552),IF(D552="B",11-SUM(AM552:AP552),IF(D552="C",7-SUM(AM552:AP552)))))
*AD552/C552,0)
*C552
=0,0,
ROUNDUP(
IF(
IF(D552="A",13-SUM(AM552:AP552),IF(D552="B",11-SUM(AM552:AP552),IF(D552="C",7-SUM(AM552:AP552))))
&lt;0,0,
IF(D552="A",13-SUM(AM552:AP552),IF(D552="B",11-SUM(AM552:AP552),IF(D552="C",7-SUM(AM552:AP552)))))
*AD552/C552,0)
*C552)
)</f>
        <v>0</v>
      </c>
      <c r="AY552" s="4">
        <f>IF(OR(AND(Tabela1[[#This Row],[GRUPO | ITEM]]="PALHETAS",MID(Tabela1[[#This Row],[ITEM]],1,5)&lt;&gt;"YN-PC"),AND(Tabela1[[#This Row],[GRUPO | ITEM]]="PALHETAS",MID(Tabela1[[#This Row],[ITEM]],1,5)&lt;&gt;"YN-PF"))=TRUE,0,
IF(
ROUNDUP(
IF(
IF(D552="A",13-SUM(AR552:AU552),IF(D552="B",11-SUM(AR552:AU552),IF(D552="C",7-SUM(AR552:AU552))))
&lt;0,0,
IF(D552="A",13-SUM(AR552:AU552),IF(D552="B",11-SUM(AR552:AU552),IF(D552="C",7-SUM(AR552:AU552)))))
*AE552/C552,0)
*C552
=0,0,
ROUNDUP(
IF(
IF(D552="A",13-SUM(AR552:AU552),IF(D552="B",11-SUM(AR552:AU552),IF(D552="C",7-SUM(AR552:AU552))))
&lt;0,0,
IF(D552="A",13-SUM(AR552:AU552),IF(D552="B",11-SUM(AR552:AU552),IF(D552="C",7-SUM(AR552:AU552)))))
*AE552/C552,0)
*C552)
)</f>
        <v>0</v>
      </c>
      <c r="AZ5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+IFERROR(BA552*C552,0),
IFERROR(AVERAGEIF(Tabela1[[#This Row],[COMPRA PADRÃO]:[COMPRA &gt;30%]],"&gt;"&amp;0,Tabela1[[#This Row],[COMPRA PADRÃO]:[COMPRA &gt;30%]]),
0))/Tabela1[[#This Row],[U/CX]],0)*Tabela1[[#This Row],[U/CX]]</f>
        <v>0</v>
      </c>
      <c r="BA552" s="19"/>
      <c r="BB552" s="19"/>
      <c r="BC552" s="5"/>
      <c r="BD552" s="41">
        <v>0.60377358490566035</v>
      </c>
      <c r="BE552" s="42">
        <v>90.566037735849051</v>
      </c>
      <c r="BF552" s="42">
        <v>39.849056603773583</v>
      </c>
      <c r="BG552" s="42">
        <v>669</v>
      </c>
      <c r="BH552" s="43">
        <v>0</v>
      </c>
      <c r="BJ552" s="32"/>
      <c r="BK552" s="32"/>
    </row>
    <row r="553" spans="1:63" s="3" customFormat="1" x14ac:dyDescent="0.2">
      <c r="A553" s="4" t="s">
        <v>115</v>
      </c>
      <c r="B553" s="4" t="s">
        <v>475</v>
      </c>
      <c r="C553" s="4">
        <v>80</v>
      </c>
      <c r="D553" s="4" t="s">
        <v>83</v>
      </c>
      <c r="E553" s="5"/>
      <c r="F553" s="4">
        <v>40</v>
      </c>
      <c r="G553" s="4"/>
      <c r="H553" s="4">
        <v>85</v>
      </c>
      <c r="I553" s="4">
        <v>180</v>
      </c>
      <c r="J553" s="4"/>
      <c r="K553" s="4"/>
      <c r="L553" s="4">
        <v>20</v>
      </c>
      <c r="M553" s="4"/>
      <c r="N553" s="4"/>
      <c r="O553" s="4"/>
      <c r="P553" s="4">
        <v>10</v>
      </c>
      <c r="Q553" s="13">
        <v>0</v>
      </c>
      <c r="R553" s="16">
        <v>0.59701492537313428</v>
      </c>
      <c r="S553" s="16">
        <v>0</v>
      </c>
      <c r="T553" s="16">
        <v>1.2686567164179106</v>
      </c>
      <c r="U553" s="16">
        <v>2.6865671641791047</v>
      </c>
      <c r="V553" s="16">
        <v>0</v>
      </c>
      <c r="W553" s="16">
        <v>0</v>
      </c>
      <c r="X553" s="16">
        <v>0.29850746268656714</v>
      </c>
      <c r="Y553" s="16">
        <v>0</v>
      </c>
      <c r="Z553" s="16">
        <v>0</v>
      </c>
      <c r="AA553" s="16">
        <v>0</v>
      </c>
      <c r="AB553" s="17">
        <v>0.14925373134328357</v>
      </c>
      <c r="AC553" s="15">
        <v>3748.2</v>
      </c>
      <c r="AD553" s="14">
        <v>67</v>
      </c>
      <c r="AE553" s="14">
        <v>101.66666666666667</v>
      </c>
      <c r="AF553" s="5">
        <v>0</v>
      </c>
      <c r="AG553" s="6">
        <v>892</v>
      </c>
      <c r="AH553" s="4">
        <v>0</v>
      </c>
      <c r="AI553" s="23">
        <v>892</v>
      </c>
      <c r="AJ553" s="4">
        <v>0</v>
      </c>
      <c r="AK553" s="4">
        <v>80</v>
      </c>
      <c r="AL553" s="24">
        <v>80</v>
      </c>
      <c r="AM553" s="7">
        <v>13.313432835820896</v>
      </c>
      <c r="AN553" s="7">
        <v>0</v>
      </c>
      <c r="AO553" s="8">
        <v>0</v>
      </c>
      <c r="AP553" s="9">
        <v>1.1940298507462686</v>
      </c>
      <c r="AQ553" s="25">
        <v>14.507462686567164</v>
      </c>
      <c r="AR553" s="18">
        <v>8.7737704918032779</v>
      </c>
      <c r="AS553" s="7">
        <v>0</v>
      </c>
      <c r="AT553" s="8">
        <v>0</v>
      </c>
      <c r="AU553" s="9">
        <v>0.78688524590163933</v>
      </c>
      <c r="AV553" s="10">
        <v>9.5606557377049164</v>
      </c>
      <c r="AW553" s="22">
        <f t="shared" si="8"/>
        <v>0</v>
      </c>
      <c r="AX553" s="5">
        <f>IF(OR(AND(Tabela1[[#This Row],[GRUPO | ITEM]]="PALHETAS",MID(Tabela1[[#This Row],[ITEM]],1,5)&lt;&gt;"YN-PC"),AND(Tabela1[[#This Row],[GRUPO | ITEM]]="PALHETAS",MID(Tabela1[[#This Row],[ITEM]],1,5)&lt;&gt;"YN-PF"))=TRUE,0,
IF(
ROUNDUP(
IF(
IF(D553="A",13-SUM(AM553:AP553),IF(D553="B",11-SUM(AM553:AP553),IF(D553="C",7-SUM(AM553:AP553))))
&lt;0,0,
IF(D553="A",13-SUM(AM553:AP553),IF(D553="B",11-SUM(AM553:AP553),IF(D553="C",7-SUM(AM553:AP553)))))
*AD553/C553,0)
*C553
=0,0,
ROUNDUP(
IF(
IF(D553="A",13-SUM(AM553:AP553),IF(D553="B",11-SUM(AM553:AP553),IF(D553="C",7-SUM(AM553:AP553))))
&lt;0,0,
IF(D553="A",13-SUM(AM553:AP553),IF(D553="B",11-SUM(AM553:AP553),IF(D553="C",7-SUM(AM553:AP553)))))
*AD553/C553,0)
*C553)
)</f>
        <v>0</v>
      </c>
      <c r="AY553" s="4">
        <f>IF(OR(AND(Tabela1[[#This Row],[GRUPO | ITEM]]="PALHETAS",MID(Tabela1[[#This Row],[ITEM]],1,5)&lt;&gt;"YN-PC"),AND(Tabela1[[#This Row],[GRUPO | ITEM]]="PALHETAS",MID(Tabela1[[#This Row],[ITEM]],1,5)&lt;&gt;"YN-PF"))=TRUE,0,
IF(
ROUNDUP(
IF(
IF(D553="A",13-SUM(AR553:AU553),IF(D553="B",11-SUM(AR553:AU553),IF(D553="C",7-SUM(AR553:AU553))))
&lt;0,0,
IF(D553="A",13-SUM(AR553:AU553),IF(D553="B",11-SUM(AR553:AU553),IF(D553="C",7-SUM(AR553:AU553)))))
*AE553/C553,0)
*C553
=0,0,
ROUNDUP(
IF(
IF(D553="A",13-SUM(AR553:AU553),IF(D553="B",11-SUM(AR553:AU553),IF(D553="C",7-SUM(AR553:AU553))))
&lt;0,0,
IF(D553="A",13-SUM(AR553:AU553),IF(D553="B",11-SUM(AR553:AU553),IF(D553="C",7-SUM(AR553:AU553)))))
*AE553/C553,0)
*C553)
)</f>
        <v>0</v>
      </c>
      <c r="AZ5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+IFERROR(BA553*C553,0),
IFERROR(AVERAGEIF(Tabela1[[#This Row],[COMPRA PADRÃO]:[COMPRA &gt;30%]],"&gt;"&amp;0,Tabela1[[#This Row],[COMPRA PADRÃO]:[COMPRA &gt;30%]]),
0))/Tabela1[[#This Row],[U/CX]],0)*Tabela1[[#This Row],[U/CX]]</f>
        <v>0</v>
      </c>
      <c r="BA553" s="19"/>
      <c r="BB553" s="19"/>
      <c r="BC553" s="5"/>
      <c r="BD553" s="41">
        <v>1.2641509433962264</v>
      </c>
      <c r="BE553" s="42">
        <v>189.62264150943395</v>
      </c>
      <c r="BF553" s="42">
        <v>83.433962264150935</v>
      </c>
      <c r="BG553" s="42">
        <v>972</v>
      </c>
      <c r="BH553" s="43">
        <v>0</v>
      </c>
      <c r="BJ553" s="32"/>
      <c r="BK553" s="32"/>
    </row>
    <row r="554" spans="1:63" s="3" customFormat="1" x14ac:dyDescent="0.2">
      <c r="A554" s="4" t="s">
        <v>115</v>
      </c>
      <c r="B554" s="4" t="s">
        <v>1239</v>
      </c>
      <c r="C554" s="4">
        <v>80</v>
      </c>
      <c r="D554" s="4" t="s">
        <v>83</v>
      </c>
      <c r="E554" s="5"/>
      <c r="F554" s="4">
        <v>20</v>
      </c>
      <c r="G554" s="4"/>
      <c r="H554" s="4">
        <v>80</v>
      </c>
      <c r="I554" s="4">
        <v>80</v>
      </c>
      <c r="J554" s="4"/>
      <c r="K554" s="4"/>
      <c r="L554" s="4"/>
      <c r="M554" s="4"/>
      <c r="N554" s="4"/>
      <c r="O554" s="4"/>
      <c r="P554" s="4"/>
      <c r="Q554" s="13">
        <v>0</v>
      </c>
      <c r="R554" s="16">
        <v>0.33333333333333331</v>
      </c>
      <c r="S554" s="16">
        <v>0</v>
      </c>
      <c r="T554" s="16">
        <v>1.3333333333333333</v>
      </c>
      <c r="U554" s="16">
        <v>1.3333333333333333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7">
        <v>0</v>
      </c>
      <c r="AC554" s="15">
        <v>1947.4</v>
      </c>
      <c r="AD554" s="14">
        <v>60</v>
      </c>
      <c r="AE554" s="14">
        <v>60</v>
      </c>
      <c r="AF554" s="5">
        <v>0</v>
      </c>
      <c r="AG554" s="6">
        <v>827</v>
      </c>
      <c r="AH554" s="4">
        <v>0</v>
      </c>
      <c r="AI554" s="23">
        <v>827</v>
      </c>
      <c r="AJ554" s="4">
        <v>0</v>
      </c>
      <c r="AK554" s="4">
        <v>0</v>
      </c>
      <c r="AL554" s="24">
        <v>0</v>
      </c>
      <c r="AM554" s="7">
        <v>13.783333333333333</v>
      </c>
      <c r="AN554" s="7">
        <v>0</v>
      </c>
      <c r="AO554" s="8">
        <v>0</v>
      </c>
      <c r="AP554" s="9">
        <v>0</v>
      </c>
      <c r="AQ554" s="25">
        <v>13.783333333333333</v>
      </c>
      <c r="AR554" s="18">
        <v>13.783333333333333</v>
      </c>
      <c r="AS554" s="7">
        <v>0</v>
      </c>
      <c r="AT554" s="8">
        <v>0</v>
      </c>
      <c r="AU554" s="9">
        <v>0</v>
      </c>
      <c r="AV554" s="10">
        <v>13.783333333333333</v>
      </c>
      <c r="AW554" s="22">
        <f t="shared" si="8"/>
        <v>0</v>
      </c>
      <c r="AX554" s="5">
        <f>IF(OR(AND(Tabela1[[#This Row],[GRUPO | ITEM]]="PALHETAS",MID(Tabela1[[#This Row],[ITEM]],1,5)&lt;&gt;"YN-PC"),AND(Tabela1[[#This Row],[GRUPO | ITEM]]="PALHETAS",MID(Tabela1[[#This Row],[ITEM]],1,5)&lt;&gt;"YN-PF"))=TRUE,0,
IF(
ROUNDUP(
IF(
IF(D554="A",13-SUM(AM554:AP554),IF(D554="B",11-SUM(AM554:AP554),IF(D554="C",7-SUM(AM554:AP554))))
&lt;0,0,
IF(D554="A",13-SUM(AM554:AP554),IF(D554="B",11-SUM(AM554:AP554),IF(D554="C",7-SUM(AM554:AP554)))))
*AD554/C554,0)
*C554
=0,0,
ROUNDUP(
IF(
IF(D554="A",13-SUM(AM554:AP554),IF(D554="B",11-SUM(AM554:AP554),IF(D554="C",7-SUM(AM554:AP554))))
&lt;0,0,
IF(D554="A",13-SUM(AM554:AP554),IF(D554="B",11-SUM(AM554:AP554),IF(D554="C",7-SUM(AM554:AP554)))))
*AD554/C554,0)
*C554)
)</f>
        <v>0</v>
      </c>
      <c r="AY554" s="4">
        <f>IF(OR(AND(Tabela1[[#This Row],[GRUPO | ITEM]]="PALHETAS",MID(Tabela1[[#This Row],[ITEM]],1,5)&lt;&gt;"YN-PC"),AND(Tabela1[[#This Row],[GRUPO | ITEM]]="PALHETAS",MID(Tabela1[[#This Row],[ITEM]],1,5)&lt;&gt;"YN-PF"))=TRUE,0,
IF(
ROUNDUP(
IF(
IF(D554="A",13-SUM(AR554:AU554),IF(D554="B",11-SUM(AR554:AU554),IF(D554="C",7-SUM(AR554:AU554))))
&lt;0,0,
IF(D554="A",13-SUM(AR554:AU554),IF(D554="B",11-SUM(AR554:AU554),IF(D554="C",7-SUM(AR554:AU554)))))
*AE554/C554,0)
*C554
=0,0,
ROUNDUP(
IF(
IF(D554="A",13-SUM(AR554:AU554),IF(D554="B",11-SUM(AR554:AU554),IF(D554="C",7-SUM(AR554:AU554))))
&lt;0,0,
IF(D554="A",13-SUM(AR554:AU554),IF(D554="B",11-SUM(AR554:AU554),IF(D554="C",7-SUM(AR554:AU554)))))
*AE554/C554,0)
*C554)
)</f>
        <v>0</v>
      </c>
      <c r="AZ5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+IFERROR(BA554*C554,0),
IFERROR(AVERAGEIF(Tabela1[[#This Row],[COMPRA PADRÃO]:[COMPRA &gt;30%]],"&gt;"&amp;0,Tabela1[[#This Row],[COMPRA PADRÃO]:[COMPRA &gt;30%]]),
0))/Tabela1[[#This Row],[U/CX]],0)*Tabela1[[#This Row],[U/CX]]</f>
        <v>0</v>
      </c>
      <c r="BA554" s="33"/>
      <c r="BB554" s="33"/>
      <c r="BC554" s="44"/>
      <c r="BD554" s="41">
        <v>0.67924528301886788</v>
      </c>
      <c r="BE554" s="42">
        <v>101.88679245283018</v>
      </c>
      <c r="BF554" s="42">
        <v>44.830188679245282</v>
      </c>
      <c r="BG554" s="42">
        <v>827</v>
      </c>
      <c r="BH554" s="43">
        <v>0</v>
      </c>
      <c r="BJ554" s="32"/>
      <c r="BK554" s="32"/>
    </row>
    <row r="555" spans="1:63" s="3" customFormat="1" x14ac:dyDescent="0.2">
      <c r="A555" s="4" t="s">
        <v>115</v>
      </c>
      <c r="B555" s="4" t="s">
        <v>1240</v>
      </c>
      <c r="C555" s="4">
        <v>50</v>
      </c>
      <c r="D555" s="4" t="s">
        <v>83</v>
      </c>
      <c r="E555" s="5"/>
      <c r="F555" s="4"/>
      <c r="G555" s="4"/>
      <c r="H555" s="4">
        <v>50</v>
      </c>
      <c r="I555" s="4">
        <v>50</v>
      </c>
      <c r="J555" s="4"/>
      <c r="K555" s="4"/>
      <c r="L555" s="4"/>
      <c r="M555" s="4"/>
      <c r="N555" s="4"/>
      <c r="O555" s="4"/>
      <c r="P555" s="4"/>
      <c r="Q555" s="13">
        <v>0</v>
      </c>
      <c r="R555" s="16">
        <v>0</v>
      </c>
      <c r="S555" s="16">
        <v>0</v>
      </c>
      <c r="T555" s="16">
        <v>1</v>
      </c>
      <c r="U555" s="16">
        <v>1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7">
        <v>0</v>
      </c>
      <c r="AC555" s="15">
        <v>1428</v>
      </c>
      <c r="AD555" s="14">
        <v>50</v>
      </c>
      <c r="AE555" s="14">
        <v>50</v>
      </c>
      <c r="AF555" s="5">
        <v>0</v>
      </c>
      <c r="AG555" s="6">
        <v>823</v>
      </c>
      <c r="AH555" s="4">
        <v>0</v>
      </c>
      <c r="AI555" s="23">
        <v>823</v>
      </c>
      <c r="AJ555" s="4">
        <v>0</v>
      </c>
      <c r="AK555" s="4">
        <v>0</v>
      </c>
      <c r="AL555" s="24">
        <v>0</v>
      </c>
      <c r="AM555" s="7">
        <v>16.46</v>
      </c>
      <c r="AN555" s="7">
        <v>0</v>
      </c>
      <c r="AO555" s="8">
        <v>0</v>
      </c>
      <c r="AP555" s="9">
        <v>0</v>
      </c>
      <c r="AQ555" s="25">
        <v>16.46</v>
      </c>
      <c r="AR555" s="18">
        <v>16.46</v>
      </c>
      <c r="AS555" s="7">
        <v>0</v>
      </c>
      <c r="AT555" s="8">
        <v>0</v>
      </c>
      <c r="AU555" s="9">
        <v>0</v>
      </c>
      <c r="AV555" s="10">
        <v>16.46</v>
      </c>
      <c r="AW555" s="22">
        <f t="shared" si="8"/>
        <v>0</v>
      </c>
      <c r="AX555" s="5">
        <f>IF(OR(AND(Tabela1[[#This Row],[GRUPO | ITEM]]="PALHETAS",MID(Tabela1[[#This Row],[ITEM]],1,5)&lt;&gt;"YN-PC"),AND(Tabela1[[#This Row],[GRUPO | ITEM]]="PALHETAS",MID(Tabela1[[#This Row],[ITEM]],1,5)&lt;&gt;"YN-PF"))=TRUE,0,
IF(
ROUNDUP(
IF(
IF(D555="A",13-SUM(AM555:AP555),IF(D555="B",11-SUM(AM555:AP555),IF(D555="C",7-SUM(AM555:AP555))))
&lt;0,0,
IF(D555="A",13-SUM(AM555:AP555),IF(D555="B",11-SUM(AM555:AP555),IF(D555="C",7-SUM(AM555:AP555)))))
*AD555/C555,0)
*C555
=0,0,
ROUNDUP(
IF(
IF(D555="A",13-SUM(AM555:AP555),IF(D555="B",11-SUM(AM555:AP555),IF(D555="C",7-SUM(AM555:AP555))))
&lt;0,0,
IF(D555="A",13-SUM(AM555:AP555),IF(D555="B",11-SUM(AM555:AP555),IF(D555="C",7-SUM(AM555:AP555)))))
*AD555/C555,0)
*C555)
)</f>
        <v>0</v>
      </c>
      <c r="AY555" s="4">
        <f>IF(OR(AND(Tabela1[[#This Row],[GRUPO | ITEM]]="PALHETAS",MID(Tabela1[[#This Row],[ITEM]],1,5)&lt;&gt;"YN-PC"),AND(Tabela1[[#This Row],[GRUPO | ITEM]]="PALHETAS",MID(Tabela1[[#This Row],[ITEM]],1,5)&lt;&gt;"YN-PF"))=TRUE,0,
IF(
ROUNDUP(
IF(
IF(D555="A",13-SUM(AR555:AU555),IF(D555="B",11-SUM(AR555:AU555),IF(D555="C",7-SUM(AR555:AU555))))
&lt;0,0,
IF(D555="A",13-SUM(AR555:AU555),IF(D555="B",11-SUM(AR555:AU555),IF(D555="C",7-SUM(AR555:AU555)))))
*AE555/C555,0)
*C555
=0,0,
ROUNDUP(
IF(
IF(D555="A",13-SUM(AR555:AU555),IF(D555="B",11-SUM(AR555:AU555),IF(D555="C",7-SUM(AR555:AU555))))
&lt;0,0,
IF(D555="A",13-SUM(AR555:AU555),IF(D555="B",11-SUM(AR555:AU555),IF(D555="C",7-SUM(AR555:AU555)))))
*AE555/C555,0)
*C555)
)</f>
        <v>0</v>
      </c>
      <c r="AZ5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+IFERROR(BA555*C555,0),
IFERROR(AVERAGEIF(Tabela1[[#This Row],[COMPRA PADRÃO]:[COMPRA &gt;30%]],"&gt;"&amp;0,Tabela1[[#This Row],[COMPRA PADRÃO]:[COMPRA &gt;30%]]),
0))/Tabela1[[#This Row],[U/CX]],0)*Tabela1[[#This Row],[U/CX]]</f>
        <v>0</v>
      </c>
      <c r="BA555" s="19"/>
      <c r="BB555" s="19"/>
      <c r="BC555" s="5"/>
      <c r="BD555" s="41">
        <v>0.37735849056603776</v>
      </c>
      <c r="BE555" s="42">
        <v>56.603773584905667</v>
      </c>
      <c r="BF555" s="42">
        <v>24.905660377358494</v>
      </c>
      <c r="BG555" s="42">
        <v>823</v>
      </c>
      <c r="BH555" s="43">
        <v>0</v>
      </c>
      <c r="BJ555" s="32"/>
      <c r="BK555" s="32"/>
    </row>
    <row r="556" spans="1:63" s="3" customFormat="1" x14ac:dyDescent="0.2">
      <c r="A556" s="4" t="s">
        <v>115</v>
      </c>
      <c r="B556" s="4" t="s">
        <v>1241</v>
      </c>
      <c r="C556" s="4">
        <v>50</v>
      </c>
      <c r="D556" s="4" t="s">
        <v>83</v>
      </c>
      <c r="E556" s="5"/>
      <c r="F556" s="4">
        <v>20</v>
      </c>
      <c r="G556" s="4"/>
      <c r="H556" s="4">
        <v>60</v>
      </c>
      <c r="I556" s="4">
        <v>50</v>
      </c>
      <c r="J556" s="4"/>
      <c r="K556" s="4"/>
      <c r="L556" s="4"/>
      <c r="M556" s="4"/>
      <c r="N556" s="4"/>
      <c r="O556" s="4"/>
      <c r="P556" s="4"/>
      <c r="Q556" s="13">
        <v>0</v>
      </c>
      <c r="R556" s="16">
        <v>0.46153846153846151</v>
      </c>
      <c r="S556" s="16">
        <v>0</v>
      </c>
      <c r="T556" s="16">
        <v>1.3846153846153846</v>
      </c>
      <c r="U556" s="16">
        <v>1.1538461538461537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7">
        <v>0</v>
      </c>
      <c r="AC556" s="15">
        <v>1940.4</v>
      </c>
      <c r="AD556" s="14">
        <v>43.333333333333336</v>
      </c>
      <c r="AE556" s="14">
        <v>43.333333333333336</v>
      </c>
      <c r="AF556" s="5">
        <v>0</v>
      </c>
      <c r="AG556" s="6">
        <v>624</v>
      </c>
      <c r="AH556" s="4">
        <v>0</v>
      </c>
      <c r="AI556" s="23">
        <v>624</v>
      </c>
      <c r="AJ556" s="4">
        <v>0</v>
      </c>
      <c r="AK556" s="4">
        <v>0</v>
      </c>
      <c r="AL556" s="24">
        <v>0</v>
      </c>
      <c r="AM556" s="7">
        <v>14.399999999999999</v>
      </c>
      <c r="AN556" s="7">
        <v>0</v>
      </c>
      <c r="AO556" s="8">
        <v>0</v>
      </c>
      <c r="AP556" s="9">
        <v>0</v>
      </c>
      <c r="AQ556" s="25">
        <v>14.399999999999999</v>
      </c>
      <c r="AR556" s="18">
        <v>14.399999999999999</v>
      </c>
      <c r="AS556" s="7">
        <v>0</v>
      </c>
      <c r="AT556" s="8">
        <v>0</v>
      </c>
      <c r="AU556" s="9">
        <v>0</v>
      </c>
      <c r="AV556" s="10">
        <v>14.399999999999999</v>
      </c>
      <c r="AW556" s="22">
        <f t="shared" si="8"/>
        <v>0</v>
      </c>
      <c r="AX556" s="5">
        <f>IF(OR(AND(Tabela1[[#This Row],[GRUPO | ITEM]]="PALHETAS",MID(Tabela1[[#This Row],[ITEM]],1,5)&lt;&gt;"YN-PC"),AND(Tabela1[[#This Row],[GRUPO | ITEM]]="PALHETAS",MID(Tabela1[[#This Row],[ITEM]],1,5)&lt;&gt;"YN-PF"))=TRUE,0,
IF(
ROUNDUP(
IF(
IF(D556="A",13-SUM(AM556:AP556),IF(D556="B",11-SUM(AM556:AP556),IF(D556="C",7-SUM(AM556:AP556))))
&lt;0,0,
IF(D556="A",13-SUM(AM556:AP556),IF(D556="B",11-SUM(AM556:AP556),IF(D556="C",7-SUM(AM556:AP556)))))
*AD556/C556,0)
*C556
=0,0,
ROUNDUP(
IF(
IF(D556="A",13-SUM(AM556:AP556),IF(D556="B",11-SUM(AM556:AP556),IF(D556="C",7-SUM(AM556:AP556))))
&lt;0,0,
IF(D556="A",13-SUM(AM556:AP556),IF(D556="B",11-SUM(AM556:AP556),IF(D556="C",7-SUM(AM556:AP556)))))
*AD556/C556,0)
*C556)
)</f>
        <v>0</v>
      </c>
      <c r="AY556" s="4">
        <f>IF(OR(AND(Tabela1[[#This Row],[GRUPO | ITEM]]="PALHETAS",MID(Tabela1[[#This Row],[ITEM]],1,5)&lt;&gt;"YN-PC"),AND(Tabela1[[#This Row],[GRUPO | ITEM]]="PALHETAS",MID(Tabela1[[#This Row],[ITEM]],1,5)&lt;&gt;"YN-PF"))=TRUE,0,
IF(
ROUNDUP(
IF(
IF(D556="A",13-SUM(AR556:AU556),IF(D556="B",11-SUM(AR556:AU556),IF(D556="C",7-SUM(AR556:AU556))))
&lt;0,0,
IF(D556="A",13-SUM(AR556:AU556),IF(D556="B",11-SUM(AR556:AU556),IF(D556="C",7-SUM(AR556:AU556)))))
*AE556/C556,0)
*C556
=0,0,
ROUNDUP(
IF(
IF(D556="A",13-SUM(AR556:AU556),IF(D556="B",11-SUM(AR556:AU556),IF(D556="C",7-SUM(AR556:AU556))))
&lt;0,0,
IF(D556="A",13-SUM(AR556:AU556),IF(D556="B",11-SUM(AR556:AU556),IF(D556="C",7-SUM(AR556:AU556)))))
*AE556/C556,0)
*C556)
)</f>
        <v>0</v>
      </c>
      <c r="AZ5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+IFERROR(BA556*C556,0),
IFERROR(AVERAGEIF(Tabela1[[#This Row],[COMPRA PADRÃO]:[COMPRA &gt;30%]],"&gt;"&amp;0,Tabela1[[#This Row],[COMPRA PADRÃO]:[COMPRA &gt;30%]]),
0))/Tabela1[[#This Row],[U/CX]],0)*Tabela1[[#This Row],[U/CX]]</f>
        <v>0</v>
      </c>
      <c r="BA556" s="33"/>
      <c r="BB556" s="33"/>
      <c r="BC556" s="44"/>
      <c r="BD556" s="41">
        <v>0.49056603773584906</v>
      </c>
      <c r="BE556" s="42">
        <v>73.584905660377359</v>
      </c>
      <c r="BF556" s="42">
        <v>32.377358490566039</v>
      </c>
      <c r="BG556" s="42">
        <v>624</v>
      </c>
      <c r="BH556" s="43">
        <v>0</v>
      </c>
      <c r="BJ556" s="32"/>
      <c r="BK556" s="32"/>
    </row>
    <row r="557" spans="1:63" s="3" customFormat="1" x14ac:dyDescent="0.2">
      <c r="A557" s="4" t="s">
        <v>115</v>
      </c>
      <c r="B557" s="4" t="s">
        <v>1242</v>
      </c>
      <c r="C557" s="4">
        <v>50</v>
      </c>
      <c r="D557" s="4" t="s">
        <v>83</v>
      </c>
      <c r="E557" s="5"/>
      <c r="F557" s="4">
        <v>10</v>
      </c>
      <c r="G557" s="4"/>
      <c r="H557" s="4">
        <v>60</v>
      </c>
      <c r="I557" s="4">
        <v>50</v>
      </c>
      <c r="J557" s="4"/>
      <c r="K557" s="4"/>
      <c r="L557" s="4"/>
      <c r="M557" s="4"/>
      <c r="N557" s="4"/>
      <c r="O557" s="4"/>
      <c r="P557" s="4"/>
      <c r="Q557" s="13">
        <v>0</v>
      </c>
      <c r="R557" s="16">
        <v>0.25</v>
      </c>
      <c r="S557" s="16">
        <v>0</v>
      </c>
      <c r="T557" s="16">
        <v>1.5</v>
      </c>
      <c r="U557" s="16">
        <v>1.25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7">
        <v>0</v>
      </c>
      <c r="AC557" s="15">
        <v>1901.9</v>
      </c>
      <c r="AD557" s="14">
        <v>40</v>
      </c>
      <c r="AE557" s="14">
        <v>55</v>
      </c>
      <c r="AF557" s="5">
        <v>0</v>
      </c>
      <c r="AG557" s="6">
        <v>623</v>
      </c>
      <c r="AH557" s="4">
        <v>0</v>
      </c>
      <c r="AI557" s="23">
        <v>623</v>
      </c>
      <c r="AJ557" s="4">
        <v>0</v>
      </c>
      <c r="AK557" s="4">
        <v>0</v>
      </c>
      <c r="AL557" s="24">
        <v>0</v>
      </c>
      <c r="AM557" s="7">
        <v>15.574999999999999</v>
      </c>
      <c r="AN557" s="7">
        <v>0</v>
      </c>
      <c r="AO557" s="8">
        <v>0</v>
      </c>
      <c r="AP557" s="9">
        <v>0</v>
      </c>
      <c r="AQ557" s="25">
        <v>15.574999999999999</v>
      </c>
      <c r="AR557" s="18">
        <v>11.327272727272728</v>
      </c>
      <c r="AS557" s="7">
        <v>0</v>
      </c>
      <c r="AT557" s="8">
        <v>0</v>
      </c>
      <c r="AU557" s="9">
        <v>0</v>
      </c>
      <c r="AV557" s="10">
        <v>11.327272727272728</v>
      </c>
      <c r="AW557" s="22">
        <f t="shared" si="8"/>
        <v>0</v>
      </c>
      <c r="AX557" s="5">
        <f>IF(OR(AND(Tabela1[[#This Row],[GRUPO | ITEM]]="PALHETAS",MID(Tabela1[[#This Row],[ITEM]],1,5)&lt;&gt;"YN-PC"),AND(Tabela1[[#This Row],[GRUPO | ITEM]]="PALHETAS",MID(Tabela1[[#This Row],[ITEM]],1,5)&lt;&gt;"YN-PF"))=TRUE,0,
IF(
ROUNDUP(
IF(
IF(D557="A",13-SUM(AM557:AP557),IF(D557="B",11-SUM(AM557:AP557),IF(D557="C",7-SUM(AM557:AP557))))
&lt;0,0,
IF(D557="A",13-SUM(AM557:AP557),IF(D557="B",11-SUM(AM557:AP557),IF(D557="C",7-SUM(AM557:AP557)))))
*AD557/C557,0)
*C557
=0,0,
ROUNDUP(
IF(
IF(D557="A",13-SUM(AM557:AP557),IF(D557="B",11-SUM(AM557:AP557),IF(D557="C",7-SUM(AM557:AP557))))
&lt;0,0,
IF(D557="A",13-SUM(AM557:AP557),IF(D557="B",11-SUM(AM557:AP557),IF(D557="C",7-SUM(AM557:AP557)))))
*AD557/C557,0)
*C557)
)</f>
        <v>0</v>
      </c>
      <c r="AY557" s="4">
        <f>IF(OR(AND(Tabela1[[#This Row],[GRUPO | ITEM]]="PALHETAS",MID(Tabela1[[#This Row],[ITEM]],1,5)&lt;&gt;"YN-PC"),AND(Tabela1[[#This Row],[GRUPO | ITEM]]="PALHETAS",MID(Tabela1[[#This Row],[ITEM]],1,5)&lt;&gt;"YN-PF"))=TRUE,0,
IF(
ROUNDUP(
IF(
IF(D557="A",13-SUM(AR557:AU557),IF(D557="B",11-SUM(AR557:AU557),IF(D557="C",7-SUM(AR557:AU557))))
&lt;0,0,
IF(D557="A",13-SUM(AR557:AU557),IF(D557="B",11-SUM(AR557:AU557),IF(D557="C",7-SUM(AR557:AU557)))))
*AE557/C557,0)
*C557
=0,0,
ROUNDUP(
IF(
IF(D557="A",13-SUM(AR557:AU557),IF(D557="B",11-SUM(AR557:AU557),IF(D557="C",7-SUM(AR557:AU557))))
&lt;0,0,
IF(D557="A",13-SUM(AR557:AU557),IF(D557="B",11-SUM(AR557:AU557),IF(D557="C",7-SUM(AR557:AU557)))))
*AE557/C557,0)
*C557)
)</f>
        <v>0</v>
      </c>
      <c r="AZ5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+IFERROR(BA557*C557,0),
IFERROR(AVERAGEIF(Tabela1[[#This Row],[COMPRA PADRÃO]:[COMPRA &gt;30%]],"&gt;"&amp;0,Tabela1[[#This Row],[COMPRA PADRÃO]:[COMPRA &gt;30%]]),
0))/Tabela1[[#This Row],[U/CX]],0)*Tabela1[[#This Row],[U/CX]]</f>
        <v>0</v>
      </c>
      <c r="BA557" s="19"/>
      <c r="BB557" s="19"/>
      <c r="BC557" s="5"/>
      <c r="BD557" s="41">
        <v>0.45283018867924529</v>
      </c>
      <c r="BE557" s="42">
        <v>67.924528301886795</v>
      </c>
      <c r="BF557" s="42">
        <v>29.886792452830189</v>
      </c>
      <c r="BG557" s="42">
        <v>623</v>
      </c>
      <c r="BH557" s="43">
        <v>0</v>
      </c>
      <c r="BJ557" s="32"/>
      <c r="BK557" s="32"/>
    </row>
    <row r="558" spans="1:63" s="3" customFormat="1" x14ac:dyDescent="0.2">
      <c r="A558" s="4" t="s">
        <v>115</v>
      </c>
      <c r="B558" s="4" t="s">
        <v>1077</v>
      </c>
      <c r="C558" s="4">
        <v>60</v>
      </c>
      <c r="D558" s="4" t="s">
        <v>83</v>
      </c>
      <c r="E558" s="5"/>
      <c r="F558" s="4"/>
      <c r="G558" s="4"/>
      <c r="H558" s="4"/>
      <c r="I558" s="4"/>
      <c r="J558" s="4"/>
      <c r="K558" s="4"/>
      <c r="L558" s="4"/>
      <c r="M558" s="4">
        <v>90</v>
      </c>
      <c r="N558" s="4">
        <v>150</v>
      </c>
      <c r="O558" s="4"/>
      <c r="P558" s="4">
        <v>210</v>
      </c>
      <c r="Q558" s="13">
        <v>0</v>
      </c>
      <c r="R558" s="16">
        <v>0</v>
      </c>
      <c r="S558" s="16">
        <v>0</v>
      </c>
      <c r="T558" s="16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0.6</v>
      </c>
      <c r="Z558" s="16">
        <v>1</v>
      </c>
      <c r="AA558" s="16">
        <v>0</v>
      </c>
      <c r="AB558" s="17">
        <v>1.4</v>
      </c>
      <c r="AC558" s="15">
        <v>5664</v>
      </c>
      <c r="AD558" s="14">
        <v>150</v>
      </c>
      <c r="AE558" s="14">
        <v>150</v>
      </c>
      <c r="AF558" s="5">
        <v>0</v>
      </c>
      <c r="AG558" s="6">
        <v>1169</v>
      </c>
      <c r="AH558" s="4">
        <v>1380</v>
      </c>
      <c r="AI558" s="23">
        <v>2549</v>
      </c>
      <c r="AJ558" s="4">
        <v>0</v>
      </c>
      <c r="AK558" s="4">
        <v>0</v>
      </c>
      <c r="AL558" s="24">
        <v>0</v>
      </c>
      <c r="AM558" s="7">
        <v>7.793333333333333</v>
      </c>
      <c r="AN558" s="7">
        <v>9.1999999999999993</v>
      </c>
      <c r="AO558" s="8">
        <v>0</v>
      </c>
      <c r="AP558" s="9">
        <v>0</v>
      </c>
      <c r="AQ558" s="25">
        <v>16.993333333333332</v>
      </c>
      <c r="AR558" s="18">
        <v>7.793333333333333</v>
      </c>
      <c r="AS558" s="7">
        <v>9.1999999999999993</v>
      </c>
      <c r="AT558" s="8">
        <v>0</v>
      </c>
      <c r="AU558" s="9">
        <v>0</v>
      </c>
      <c r="AV558" s="10">
        <v>16.993333333333332</v>
      </c>
      <c r="AW558" s="22">
        <f t="shared" si="8"/>
        <v>0</v>
      </c>
      <c r="AX558" s="5">
        <f>IF(OR(AND(Tabela1[[#This Row],[GRUPO | ITEM]]="PALHETAS",MID(Tabela1[[#This Row],[ITEM]],1,5)&lt;&gt;"YN-PC"),AND(Tabela1[[#This Row],[GRUPO | ITEM]]="PALHETAS",MID(Tabela1[[#This Row],[ITEM]],1,5)&lt;&gt;"YN-PF"))=TRUE,0,
IF(
ROUNDUP(
IF(
IF(D558="A",13-SUM(AM558:AP558),IF(D558="B",11-SUM(AM558:AP558),IF(D558="C",7-SUM(AM558:AP558))))
&lt;0,0,
IF(D558="A",13-SUM(AM558:AP558),IF(D558="B",11-SUM(AM558:AP558),IF(D558="C",7-SUM(AM558:AP558)))))
*AD558/C558,0)
*C558
=0,0,
ROUNDUP(
IF(
IF(D558="A",13-SUM(AM558:AP558),IF(D558="B",11-SUM(AM558:AP558),IF(D558="C",7-SUM(AM558:AP558))))
&lt;0,0,
IF(D558="A",13-SUM(AM558:AP558),IF(D558="B",11-SUM(AM558:AP558),IF(D558="C",7-SUM(AM558:AP558)))))
*AD558/C558,0)
*C558)
)</f>
        <v>0</v>
      </c>
      <c r="AY558" s="4">
        <f>IF(OR(AND(Tabela1[[#This Row],[GRUPO | ITEM]]="PALHETAS",MID(Tabela1[[#This Row],[ITEM]],1,5)&lt;&gt;"YN-PC"),AND(Tabela1[[#This Row],[GRUPO | ITEM]]="PALHETAS",MID(Tabela1[[#This Row],[ITEM]],1,5)&lt;&gt;"YN-PF"))=TRUE,0,
IF(
ROUNDUP(
IF(
IF(D558="A",13-SUM(AR558:AU558),IF(D558="B",11-SUM(AR558:AU558),IF(D558="C",7-SUM(AR558:AU558))))
&lt;0,0,
IF(D558="A",13-SUM(AR558:AU558),IF(D558="B",11-SUM(AR558:AU558),IF(D558="C",7-SUM(AR558:AU558)))))
*AE558/C558,0)
*C558
=0,0,
ROUNDUP(
IF(
IF(D558="A",13-SUM(AR558:AU558),IF(D558="B",11-SUM(AR558:AU558),IF(D558="C",7-SUM(AR558:AU558))))
&lt;0,0,
IF(D558="A",13-SUM(AR558:AU558),IF(D558="B",11-SUM(AR558:AU558),IF(D558="C",7-SUM(AR558:AU558)))))
*AE558/C558,0)
*C558)
)</f>
        <v>0</v>
      </c>
      <c r="AZ5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+IFERROR(BA558*C558,0),
IFERROR(AVERAGEIF(Tabela1[[#This Row],[COMPRA PADRÃO]:[COMPRA &gt;30%]],"&gt;"&amp;0,Tabela1[[#This Row],[COMPRA PADRÃO]:[COMPRA &gt;30%]]),
0))/Tabela1[[#This Row],[U/CX]],0)*Tabela1[[#This Row],[U/CX]]</f>
        <v>0</v>
      </c>
      <c r="BA558" s="19"/>
      <c r="BB558" s="19"/>
      <c r="BC558" s="5"/>
      <c r="BD558" s="41">
        <v>1.6981132075471699</v>
      </c>
      <c r="BE558" s="42">
        <v>254.71698113207549</v>
      </c>
      <c r="BF558" s="42">
        <v>112.0754716981132</v>
      </c>
      <c r="BG558" s="42">
        <v>2549</v>
      </c>
      <c r="BH558" s="43">
        <v>0</v>
      </c>
      <c r="BJ558" s="32"/>
      <c r="BK558" s="32"/>
    </row>
    <row r="559" spans="1:63" s="3" customFormat="1" x14ac:dyDescent="0.2">
      <c r="A559" s="4" t="s">
        <v>115</v>
      </c>
      <c r="B559" s="4" t="s">
        <v>1078</v>
      </c>
      <c r="C559" s="4">
        <v>60</v>
      </c>
      <c r="D559" s="4" t="s">
        <v>83</v>
      </c>
      <c r="E559" s="5"/>
      <c r="F559" s="4"/>
      <c r="G559" s="4"/>
      <c r="H559" s="4"/>
      <c r="I559" s="4"/>
      <c r="J559" s="4"/>
      <c r="K559" s="4"/>
      <c r="L559" s="4"/>
      <c r="M559" s="4">
        <v>150</v>
      </c>
      <c r="N559" s="4">
        <v>90</v>
      </c>
      <c r="O559" s="4">
        <v>60</v>
      </c>
      <c r="P559" s="4">
        <v>430</v>
      </c>
      <c r="Q559" s="13">
        <v>0</v>
      </c>
      <c r="R559" s="16">
        <v>0</v>
      </c>
      <c r="S559" s="16">
        <v>0</v>
      </c>
      <c r="T559" s="16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0.82191780821917804</v>
      </c>
      <c r="Z559" s="16">
        <v>0.49315068493150682</v>
      </c>
      <c r="AA559" s="16">
        <v>0.32876712328767121</v>
      </c>
      <c r="AB559" s="17">
        <v>2.3561643835616439</v>
      </c>
      <c r="AC559" s="15">
        <v>10975.8</v>
      </c>
      <c r="AD559" s="14">
        <v>182.5</v>
      </c>
      <c r="AE559" s="14">
        <v>182.5</v>
      </c>
      <c r="AF559" s="5">
        <v>0</v>
      </c>
      <c r="AG559" s="6">
        <v>1129</v>
      </c>
      <c r="AH559" s="4">
        <v>1140</v>
      </c>
      <c r="AI559" s="23">
        <v>2269</v>
      </c>
      <c r="AJ559" s="4">
        <v>0</v>
      </c>
      <c r="AK559" s="4">
        <v>0</v>
      </c>
      <c r="AL559" s="24">
        <v>0</v>
      </c>
      <c r="AM559" s="7">
        <v>6.1863013698630134</v>
      </c>
      <c r="AN559" s="7">
        <v>6.2465753424657535</v>
      </c>
      <c r="AO559" s="8">
        <v>0</v>
      </c>
      <c r="AP559" s="9">
        <v>0</v>
      </c>
      <c r="AQ559" s="25">
        <v>12.432876712328767</v>
      </c>
      <c r="AR559" s="18">
        <v>6.1863013698630134</v>
      </c>
      <c r="AS559" s="7">
        <v>6.2465753424657535</v>
      </c>
      <c r="AT559" s="8">
        <v>0</v>
      </c>
      <c r="AU559" s="9">
        <v>0</v>
      </c>
      <c r="AV559" s="10">
        <v>12.432876712328767</v>
      </c>
      <c r="AW559" s="22">
        <f t="shared" si="8"/>
        <v>0</v>
      </c>
      <c r="AX559" s="5">
        <f>IF(OR(AND(Tabela1[[#This Row],[GRUPO | ITEM]]="PALHETAS",MID(Tabela1[[#This Row],[ITEM]],1,5)&lt;&gt;"YN-PC"),AND(Tabela1[[#This Row],[GRUPO | ITEM]]="PALHETAS",MID(Tabela1[[#This Row],[ITEM]],1,5)&lt;&gt;"YN-PF"))=TRUE,0,
IF(
ROUNDUP(
IF(
IF(D559="A",13-SUM(AM559:AP559),IF(D559="B",11-SUM(AM559:AP559),IF(D559="C",7-SUM(AM559:AP559))))
&lt;0,0,
IF(D559="A",13-SUM(AM559:AP559),IF(D559="B",11-SUM(AM559:AP559),IF(D559="C",7-SUM(AM559:AP559)))))
*AD559/C559,0)
*C559
=0,0,
ROUNDUP(
IF(
IF(D559="A",13-SUM(AM559:AP559),IF(D559="B",11-SUM(AM559:AP559),IF(D559="C",7-SUM(AM559:AP559))))
&lt;0,0,
IF(D559="A",13-SUM(AM559:AP559),IF(D559="B",11-SUM(AM559:AP559),IF(D559="C",7-SUM(AM559:AP559)))))
*AD559/C559,0)
*C559)
)</f>
        <v>0</v>
      </c>
      <c r="AY559" s="4">
        <f>IF(OR(AND(Tabela1[[#This Row],[GRUPO | ITEM]]="PALHETAS",MID(Tabela1[[#This Row],[ITEM]],1,5)&lt;&gt;"YN-PC"),AND(Tabela1[[#This Row],[GRUPO | ITEM]]="PALHETAS",MID(Tabela1[[#This Row],[ITEM]],1,5)&lt;&gt;"YN-PF"))=TRUE,0,
IF(
ROUNDUP(
IF(
IF(D559="A",13-SUM(AR559:AU559),IF(D559="B",11-SUM(AR559:AU559),IF(D559="C",7-SUM(AR559:AU559))))
&lt;0,0,
IF(D559="A",13-SUM(AR559:AU559),IF(D559="B",11-SUM(AR559:AU559),IF(D559="C",7-SUM(AR559:AU559)))))
*AE559/C559,0)
*C559
=0,0,
ROUNDUP(
IF(
IF(D559="A",13-SUM(AR559:AU559),IF(D559="B",11-SUM(AR559:AU559),IF(D559="C",7-SUM(AR559:AU559))))
&lt;0,0,
IF(D559="A",13-SUM(AR559:AU559),IF(D559="B",11-SUM(AR559:AU559),IF(D559="C",7-SUM(AR559:AU559)))))
*AE559/C559,0)
*C559)
)</f>
        <v>0</v>
      </c>
      <c r="AZ5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+IFERROR(BA559*C559,0),
IFERROR(AVERAGEIF(Tabela1[[#This Row],[COMPRA PADRÃO]:[COMPRA &gt;30%]],"&gt;"&amp;0,Tabela1[[#This Row],[COMPRA PADRÃO]:[COMPRA &gt;30%]]),
0))/Tabela1[[#This Row],[U/CX]],0)*Tabela1[[#This Row],[U/CX]]</f>
        <v>0</v>
      </c>
      <c r="BA559" s="19"/>
      <c r="BB559" s="19"/>
      <c r="BC559" s="5"/>
      <c r="BD559" s="41">
        <v>2.7547169811320753</v>
      </c>
      <c r="BE559" s="42">
        <v>413.20754716981128</v>
      </c>
      <c r="BF559" s="42">
        <v>181.81132075471697</v>
      </c>
      <c r="BG559" s="42">
        <v>2269</v>
      </c>
      <c r="BH559" s="43">
        <v>0</v>
      </c>
      <c r="BJ559" s="32"/>
      <c r="BK559" s="32"/>
    </row>
    <row r="560" spans="1:63" s="3" customFormat="1" x14ac:dyDescent="0.2">
      <c r="A560" s="4" t="s">
        <v>115</v>
      </c>
      <c r="B560" s="4" t="s">
        <v>1243</v>
      </c>
      <c r="C560" s="4">
        <v>120</v>
      </c>
      <c r="D560" s="4" t="s">
        <v>83</v>
      </c>
      <c r="E560" s="5"/>
      <c r="F560" s="4"/>
      <c r="G560" s="4"/>
      <c r="H560" s="4"/>
      <c r="I560" s="4">
        <v>360</v>
      </c>
      <c r="J560" s="4"/>
      <c r="K560" s="4"/>
      <c r="L560" s="4"/>
      <c r="M560" s="4"/>
      <c r="N560" s="4"/>
      <c r="O560" s="4"/>
      <c r="P560" s="4"/>
      <c r="Q560" s="13">
        <v>0</v>
      </c>
      <c r="R560" s="16">
        <v>0</v>
      </c>
      <c r="S560" s="16">
        <v>0</v>
      </c>
      <c r="T560" s="16">
        <v>0</v>
      </c>
      <c r="U560" s="16">
        <v>1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7">
        <v>0</v>
      </c>
      <c r="AC560" s="15">
        <v>2545.1999999999998</v>
      </c>
      <c r="AD560" s="14">
        <v>360</v>
      </c>
      <c r="AE560" s="14">
        <v>360</v>
      </c>
      <c r="AF560" s="5">
        <v>0</v>
      </c>
      <c r="AG560" s="6">
        <v>0</v>
      </c>
      <c r="AH560" s="4">
        <v>2400</v>
      </c>
      <c r="AI560" s="23">
        <v>2400</v>
      </c>
      <c r="AJ560" s="4">
        <v>1610</v>
      </c>
      <c r="AK560" s="4">
        <v>0</v>
      </c>
      <c r="AL560" s="24">
        <v>1610</v>
      </c>
      <c r="AM560" s="7">
        <v>0</v>
      </c>
      <c r="AN560" s="7">
        <v>6.666666666666667</v>
      </c>
      <c r="AO560" s="8">
        <v>4.4722222222222223</v>
      </c>
      <c r="AP560" s="9">
        <v>0</v>
      </c>
      <c r="AQ560" s="25">
        <v>11.138888888888889</v>
      </c>
      <c r="AR560" s="18">
        <v>0</v>
      </c>
      <c r="AS560" s="7">
        <v>6.666666666666667</v>
      </c>
      <c r="AT560" s="8">
        <v>4.4722222222222223</v>
      </c>
      <c r="AU560" s="9">
        <v>0</v>
      </c>
      <c r="AV560" s="10">
        <v>11.138888888888889</v>
      </c>
      <c r="AW560" s="22">
        <f t="shared" si="8"/>
        <v>0</v>
      </c>
      <c r="AX560" s="5">
        <f>IF(OR(AND(Tabela1[[#This Row],[GRUPO | ITEM]]="PALHETAS",MID(Tabela1[[#This Row],[ITEM]],1,5)&lt;&gt;"YN-PC"),AND(Tabela1[[#This Row],[GRUPO | ITEM]]="PALHETAS",MID(Tabela1[[#This Row],[ITEM]],1,5)&lt;&gt;"YN-PF"))=TRUE,0,
IF(
ROUNDUP(
IF(
IF(D560="A",13-SUM(AM560:AP560),IF(D560="B",11-SUM(AM560:AP560),IF(D560="C",7-SUM(AM560:AP560))))
&lt;0,0,
IF(D560="A",13-SUM(AM560:AP560),IF(D560="B",11-SUM(AM560:AP560),IF(D560="C",7-SUM(AM560:AP560)))))
*AD560/C560,0)
*C560
=0,0,
ROUNDUP(
IF(
IF(D560="A",13-SUM(AM560:AP560),IF(D560="B",11-SUM(AM560:AP560),IF(D560="C",7-SUM(AM560:AP560))))
&lt;0,0,
IF(D560="A",13-SUM(AM560:AP560),IF(D560="B",11-SUM(AM560:AP560),IF(D560="C",7-SUM(AM560:AP560)))))
*AD560/C560,0)
*C560)
)</f>
        <v>0</v>
      </c>
      <c r="AY560" s="4">
        <f>IF(OR(AND(Tabela1[[#This Row],[GRUPO | ITEM]]="PALHETAS",MID(Tabela1[[#This Row],[ITEM]],1,5)&lt;&gt;"YN-PC"),AND(Tabela1[[#This Row],[GRUPO | ITEM]]="PALHETAS",MID(Tabela1[[#This Row],[ITEM]],1,5)&lt;&gt;"YN-PF"))=TRUE,0,
IF(
ROUNDUP(
IF(
IF(D560="A",13-SUM(AR560:AU560),IF(D560="B",11-SUM(AR560:AU560),IF(D560="C",7-SUM(AR560:AU560))))
&lt;0,0,
IF(D560="A",13-SUM(AR560:AU560),IF(D560="B",11-SUM(AR560:AU560),IF(D560="C",7-SUM(AR560:AU560)))))
*AE560/C560,0)
*C560
=0,0,
ROUNDUP(
IF(
IF(D560="A",13-SUM(AR560:AU560),IF(D560="B",11-SUM(AR560:AU560),IF(D560="C",7-SUM(AR560:AU560))))
&lt;0,0,
IF(D560="A",13-SUM(AR560:AU560),IF(D560="B",11-SUM(AR560:AU560),IF(D560="C",7-SUM(AR560:AU560)))))
*AE560/C560,0)
*C560)
)</f>
        <v>0</v>
      </c>
      <c r="AZ5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+IFERROR(BA560*C560,0),
IFERROR(AVERAGEIF(Tabela1[[#This Row],[COMPRA PADRÃO]:[COMPRA &gt;30%]],"&gt;"&amp;0,Tabela1[[#This Row],[COMPRA PADRÃO]:[COMPRA &gt;30%]]),
0))/Tabela1[[#This Row],[U/CX]],0)*Tabela1[[#This Row],[U/CX]]</f>
        <v>0</v>
      </c>
      <c r="BA560" s="19"/>
      <c r="BB560" s="19"/>
      <c r="BC560" s="5"/>
      <c r="BD560" s="41">
        <v>1.3584905660377358</v>
      </c>
      <c r="BE560" s="42">
        <v>203.77358490566036</v>
      </c>
      <c r="BF560" s="42">
        <v>89.660377358490564</v>
      </c>
      <c r="BG560" s="42">
        <v>4010</v>
      </c>
      <c r="BH560" s="43">
        <v>0</v>
      </c>
      <c r="BJ560" s="32"/>
      <c r="BK560" s="32"/>
    </row>
    <row r="561" spans="1:63" s="3" customFormat="1" x14ac:dyDescent="0.2">
      <c r="A561" s="4" t="s">
        <v>33</v>
      </c>
      <c r="B561" s="4" t="s">
        <v>111</v>
      </c>
      <c r="C561" s="4">
        <v>20</v>
      </c>
      <c r="D561" s="4" t="s">
        <v>17</v>
      </c>
      <c r="E561" s="5">
        <v>40</v>
      </c>
      <c r="F561" s="4">
        <v>220</v>
      </c>
      <c r="G561" s="4">
        <v>260</v>
      </c>
      <c r="H561" s="4">
        <v>100</v>
      </c>
      <c r="I561" s="4">
        <v>1040</v>
      </c>
      <c r="J561" s="4">
        <v>480</v>
      </c>
      <c r="K561" s="4">
        <v>20</v>
      </c>
      <c r="L561" s="4">
        <v>940</v>
      </c>
      <c r="M561" s="4">
        <v>20</v>
      </c>
      <c r="N561" s="4">
        <v>640</v>
      </c>
      <c r="O561" s="4">
        <v>380</v>
      </c>
      <c r="P561" s="4">
        <v>820</v>
      </c>
      <c r="Q561" s="13">
        <v>9.6774193548387108E-2</v>
      </c>
      <c r="R561" s="16">
        <v>0.532258064516129</v>
      </c>
      <c r="S561" s="16">
        <v>0.62903225806451613</v>
      </c>
      <c r="T561" s="16">
        <v>0.24193548387096775</v>
      </c>
      <c r="U561" s="16">
        <v>2.5161290322580645</v>
      </c>
      <c r="V561" s="16">
        <v>1.1612903225806452</v>
      </c>
      <c r="W561" s="16">
        <v>4.8387096774193554E-2</v>
      </c>
      <c r="X561" s="16">
        <v>2.274193548387097</v>
      </c>
      <c r="Y561" s="16">
        <v>4.8387096774193554E-2</v>
      </c>
      <c r="Z561" s="16">
        <v>1.5483870967741937</v>
      </c>
      <c r="AA561" s="16">
        <v>0.91935483870967749</v>
      </c>
      <c r="AB561" s="17">
        <v>1.9838709677419355</v>
      </c>
      <c r="AC561" s="15">
        <v>59837.599999999999</v>
      </c>
      <c r="AD561" s="14">
        <v>413.33333333333331</v>
      </c>
      <c r="AE561" s="14">
        <v>597.5</v>
      </c>
      <c r="AF561" s="5">
        <v>0</v>
      </c>
      <c r="AG561" s="6">
        <v>1180</v>
      </c>
      <c r="AH561" s="4">
        <v>900</v>
      </c>
      <c r="AI561" s="23">
        <v>2080</v>
      </c>
      <c r="AJ561" s="4">
        <v>4900</v>
      </c>
      <c r="AK561" s="4">
        <v>0</v>
      </c>
      <c r="AL561" s="24">
        <v>4900</v>
      </c>
      <c r="AM561" s="7">
        <v>2.8548387096774195</v>
      </c>
      <c r="AN561" s="7">
        <v>2.17741935483871</v>
      </c>
      <c r="AO561" s="8">
        <v>11.85483870967742</v>
      </c>
      <c r="AP561" s="9">
        <v>0</v>
      </c>
      <c r="AQ561" s="25">
        <v>16.887096774193552</v>
      </c>
      <c r="AR561" s="18">
        <v>1.9748953974895398</v>
      </c>
      <c r="AS561" s="7">
        <v>1.506276150627615</v>
      </c>
      <c r="AT561" s="8">
        <v>8.2008368200836816</v>
      </c>
      <c r="AU561" s="9">
        <v>0</v>
      </c>
      <c r="AV561" s="10">
        <v>11.682008368200837</v>
      </c>
      <c r="AW561" s="22">
        <f t="shared" si="8"/>
        <v>0</v>
      </c>
      <c r="AX561" s="5">
        <f>IF(OR(AND(Tabela1[[#This Row],[GRUPO | ITEM]]="PALHETAS",MID(Tabela1[[#This Row],[ITEM]],1,5)&lt;&gt;"YN-PC"),AND(Tabela1[[#This Row],[GRUPO | ITEM]]="PALHETAS",MID(Tabela1[[#This Row],[ITEM]],1,5)&lt;&gt;"YN-PF"))=TRUE,0,
IF(
ROUNDUP(
IF(
IF(D561="A",13-SUM(AM561:AP561),IF(D561="B",11-SUM(AM561:AP561),IF(D561="C",7-SUM(AM561:AP561))))
&lt;0,0,
IF(D561="A",13-SUM(AM561:AP561),IF(D561="B",11-SUM(AM561:AP561),IF(D561="C",7-SUM(AM561:AP561)))))
*AD561/C561,0)
*C561
=0,0,
ROUNDUP(
IF(
IF(D561="A",13-SUM(AM561:AP561),IF(D561="B",11-SUM(AM561:AP561),IF(D561="C",7-SUM(AM561:AP561))))
&lt;0,0,
IF(D561="A",13-SUM(AM561:AP561),IF(D561="B",11-SUM(AM561:AP561),IF(D561="C",7-SUM(AM561:AP561)))))
*AD561/C561,0)
*C561)
)</f>
        <v>0</v>
      </c>
      <c r="AY561" s="4">
        <f>IF(OR(AND(Tabela1[[#This Row],[GRUPO | ITEM]]="PALHETAS",MID(Tabela1[[#This Row],[ITEM]],1,5)&lt;&gt;"YN-PC"),AND(Tabela1[[#This Row],[GRUPO | ITEM]]="PALHETAS",MID(Tabela1[[#This Row],[ITEM]],1,5)&lt;&gt;"YN-PF"))=TRUE,0,
IF(
ROUNDUP(
IF(
IF(D561="A",13-SUM(AR561:AU561),IF(D561="B",11-SUM(AR561:AU561),IF(D561="C",7-SUM(AR561:AU561))))
&lt;0,0,
IF(D561="A",13-SUM(AR561:AU561),IF(D561="B",11-SUM(AR561:AU561),IF(D561="C",7-SUM(AR561:AU561)))))
*AE561/C561,0)
*C561
=0,0,
ROUNDUP(
IF(
IF(D561="A",13-SUM(AR561:AU561),IF(D561="B",11-SUM(AR561:AU561),IF(D561="C",7-SUM(AR561:AU561))))
&lt;0,0,
IF(D561="A",13-SUM(AR561:AU561),IF(D561="B",11-SUM(AR561:AU561),IF(D561="C",7-SUM(AR561:AU561)))))
*AE561/C561,0)
*C561)
)</f>
        <v>0</v>
      </c>
      <c r="AZ5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+IFERROR(BA561*C561,0),
IFERROR(AVERAGEIF(Tabela1[[#This Row],[COMPRA PADRÃO]:[COMPRA &gt;30%]],"&gt;"&amp;0,Tabela1[[#This Row],[COMPRA PADRÃO]:[COMPRA &gt;30%]]),
0))/Tabela1[[#This Row],[U/CX]],0)*Tabela1[[#This Row],[U/CX]]</f>
        <v>0</v>
      </c>
      <c r="BA561" s="19"/>
      <c r="BB561" s="19"/>
      <c r="BC561" s="5"/>
      <c r="BD561" s="41">
        <v>18.716981132075471</v>
      </c>
      <c r="BE561" s="42">
        <v>2807.5471698113206</v>
      </c>
      <c r="BF561" s="42">
        <v>3705.9622641509432</v>
      </c>
      <c r="BG561" s="42">
        <v>6980</v>
      </c>
      <c r="BH561" s="43">
        <v>0</v>
      </c>
      <c r="BJ561" s="32"/>
      <c r="BK561" s="32"/>
    </row>
    <row r="562" spans="1:63" s="3" customFormat="1" x14ac:dyDescent="0.2">
      <c r="A562" s="4" t="s">
        <v>33</v>
      </c>
      <c r="B562" s="4" t="s">
        <v>128</v>
      </c>
      <c r="C562" s="4">
        <v>40</v>
      </c>
      <c r="D562" s="4" t="s">
        <v>83</v>
      </c>
      <c r="E562" s="5"/>
      <c r="F562" s="4"/>
      <c r="G562" s="4"/>
      <c r="H562" s="4">
        <v>240</v>
      </c>
      <c r="I562" s="4">
        <v>600</v>
      </c>
      <c r="J562" s="4">
        <v>160</v>
      </c>
      <c r="K562" s="4"/>
      <c r="L562" s="4">
        <v>320</v>
      </c>
      <c r="M562" s="4">
        <v>80</v>
      </c>
      <c r="N562" s="4">
        <v>240</v>
      </c>
      <c r="O562" s="4">
        <v>240</v>
      </c>
      <c r="P562" s="4">
        <v>80</v>
      </c>
      <c r="Q562" s="13">
        <v>0</v>
      </c>
      <c r="R562" s="16">
        <v>0</v>
      </c>
      <c r="S562" s="16">
        <v>0</v>
      </c>
      <c r="T562" s="16">
        <v>0.97959183673469385</v>
      </c>
      <c r="U562" s="16">
        <v>2.4489795918367347</v>
      </c>
      <c r="V562" s="16">
        <v>0.65306122448979587</v>
      </c>
      <c r="W562" s="16">
        <v>0</v>
      </c>
      <c r="X562" s="16">
        <v>1.3061224489795917</v>
      </c>
      <c r="Y562" s="16">
        <v>0.32653061224489793</v>
      </c>
      <c r="Z562" s="16">
        <v>0.97959183673469385</v>
      </c>
      <c r="AA562" s="16">
        <v>0.97959183673469385</v>
      </c>
      <c r="AB562" s="17">
        <v>0.32653061224489793</v>
      </c>
      <c r="AC562" s="15">
        <v>28346.400000000001</v>
      </c>
      <c r="AD562" s="14">
        <v>245</v>
      </c>
      <c r="AE562" s="14">
        <v>245</v>
      </c>
      <c r="AF562" s="5">
        <v>9</v>
      </c>
      <c r="AG562" s="6">
        <v>1200</v>
      </c>
      <c r="AH562" s="4">
        <v>1440</v>
      </c>
      <c r="AI562" s="23">
        <v>2640</v>
      </c>
      <c r="AJ562" s="4">
        <v>2800</v>
      </c>
      <c r="AK562" s="4">
        <v>0</v>
      </c>
      <c r="AL562" s="24">
        <v>2800</v>
      </c>
      <c r="AM562" s="7">
        <v>4.8979591836734695</v>
      </c>
      <c r="AN562" s="7">
        <v>5.8775510204081636</v>
      </c>
      <c r="AO562" s="8">
        <v>11.428571428571429</v>
      </c>
      <c r="AP562" s="9">
        <v>0</v>
      </c>
      <c r="AQ562" s="25">
        <v>22.204081632653065</v>
      </c>
      <c r="AR562" s="18">
        <v>4.8979591836734695</v>
      </c>
      <c r="AS562" s="7">
        <v>5.8775510204081636</v>
      </c>
      <c r="AT562" s="8">
        <v>11.428571428571429</v>
      </c>
      <c r="AU562" s="9">
        <v>0</v>
      </c>
      <c r="AV562" s="10">
        <v>22.204081632653065</v>
      </c>
      <c r="AW562" s="22">
        <f t="shared" si="8"/>
        <v>0</v>
      </c>
      <c r="AX562" s="5">
        <f>IF(OR(AND(Tabela1[[#This Row],[GRUPO | ITEM]]="PALHETAS",MID(Tabela1[[#This Row],[ITEM]],1,5)&lt;&gt;"YN-PC"),AND(Tabela1[[#This Row],[GRUPO | ITEM]]="PALHETAS",MID(Tabela1[[#This Row],[ITEM]],1,5)&lt;&gt;"YN-PF"))=TRUE,0,
IF(
ROUNDUP(
IF(
IF(D562="A",13-SUM(AM562:AP562),IF(D562="B",11-SUM(AM562:AP562),IF(D562="C",7-SUM(AM562:AP562))))
&lt;0,0,
IF(D562="A",13-SUM(AM562:AP562),IF(D562="B",11-SUM(AM562:AP562),IF(D562="C",7-SUM(AM562:AP562)))))
*AD562/C562,0)
*C562
=0,0,
ROUNDUP(
IF(
IF(D562="A",13-SUM(AM562:AP562),IF(D562="B",11-SUM(AM562:AP562),IF(D562="C",7-SUM(AM562:AP562))))
&lt;0,0,
IF(D562="A",13-SUM(AM562:AP562),IF(D562="B",11-SUM(AM562:AP562),IF(D562="C",7-SUM(AM562:AP562)))))
*AD562/C562,0)
*C562)
)</f>
        <v>0</v>
      </c>
      <c r="AY562" s="4">
        <f>IF(OR(AND(Tabela1[[#This Row],[GRUPO | ITEM]]="PALHETAS",MID(Tabela1[[#This Row],[ITEM]],1,5)&lt;&gt;"YN-PC"),AND(Tabela1[[#This Row],[GRUPO | ITEM]]="PALHETAS",MID(Tabela1[[#This Row],[ITEM]],1,5)&lt;&gt;"YN-PF"))=TRUE,0,
IF(
ROUNDUP(
IF(
IF(D562="A",13-SUM(AR562:AU562),IF(D562="B",11-SUM(AR562:AU562),IF(D562="C",7-SUM(AR562:AU562))))
&lt;0,0,
IF(D562="A",13-SUM(AR562:AU562),IF(D562="B",11-SUM(AR562:AU562),IF(D562="C",7-SUM(AR562:AU562)))))
*AE562/C562,0)
*C562
=0,0,
ROUNDUP(
IF(
IF(D562="A",13-SUM(AR562:AU562),IF(D562="B",11-SUM(AR562:AU562),IF(D562="C",7-SUM(AR562:AU562))))
&lt;0,0,
IF(D562="A",13-SUM(AR562:AU562),IF(D562="B",11-SUM(AR562:AU562),IF(D562="C",7-SUM(AR562:AU562)))))
*AE562/C562,0)
*C562)
)</f>
        <v>0</v>
      </c>
      <c r="AZ5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+IFERROR(BA562*C562,0),
IFERROR(AVERAGEIF(Tabela1[[#This Row],[COMPRA PADRÃO]:[COMPRA &gt;30%]],"&gt;"&amp;0,Tabela1[[#This Row],[COMPRA PADRÃO]:[COMPRA &gt;30%]]),
0))/Tabela1[[#This Row],[U/CX]],0)*Tabela1[[#This Row],[U/CX]]</f>
        <v>0</v>
      </c>
      <c r="BA562" s="19"/>
      <c r="BB562" s="19"/>
      <c r="BC562" s="5"/>
      <c r="BD562" s="41">
        <v>7.3962264150943398</v>
      </c>
      <c r="BE562" s="42">
        <v>1109.433962264151</v>
      </c>
      <c r="BF562" s="42">
        <v>488.15094339622641</v>
      </c>
      <c r="BG562" s="42">
        <v>5440</v>
      </c>
      <c r="BH562" s="43">
        <v>0</v>
      </c>
      <c r="BJ562" s="32"/>
      <c r="BK562" s="32"/>
    </row>
    <row r="563" spans="1:63" s="3" customFormat="1" x14ac:dyDescent="0.2">
      <c r="A563" s="4" t="s">
        <v>33</v>
      </c>
      <c r="B563" s="4" t="s">
        <v>34</v>
      </c>
      <c r="C563" s="4">
        <v>200</v>
      </c>
      <c r="D563" s="4" t="s">
        <v>17</v>
      </c>
      <c r="E563" s="5">
        <v>800</v>
      </c>
      <c r="F563" s="4">
        <v>3800</v>
      </c>
      <c r="G563" s="4">
        <v>2949</v>
      </c>
      <c r="H563" s="4">
        <v>2650</v>
      </c>
      <c r="I563" s="4">
        <v>5100</v>
      </c>
      <c r="J563" s="4">
        <v>6000</v>
      </c>
      <c r="K563" s="4">
        <v>400</v>
      </c>
      <c r="L563" s="4">
        <v>2400</v>
      </c>
      <c r="M563" s="4">
        <v>400</v>
      </c>
      <c r="N563" s="4">
        <v>1800</v>
      </c>
      <c r="O563" s="4">
        <v>3200</v>
      </c>
      <c r="P563" s="4">
        <v>2500</v>
      </c>
      <c r="Q563" s="13">
        <v>0.30000937529297789</v>
      </c>
      <c r="R563" s="16">
        <v>1.425044532641645</v>
      </c>
      <c r="S563" s="16">
        <v>1.1059095596737398</v>
      </c>
      <c r="T563" s="16">
        <v>0.99378105565798924</v>
      </c>
      <c r="U563" s="16">
        <v>1.9125597674927339</v>
      </c>
      <c r="V563" s="16">
        <v>2.250070314697334</v>
      </c>
      <c r="W563" s="16">
        <v>0.15000468764648894</v>
      </c>
      <c r="X563" s="16">
        <v>0.90002812587893366</v>
      </c>
      <c r="Y563" s="16">
        <v>0.15000468764648894</v>
      </c>
      <c r="Z563" s="16">
        <v>0.67502109440920022</v>
      </c>
      <c r="AA563" s="16">
        <v>1.2000375011719115</v>
      </c>
      <c r="AB563" s="17">
        <v>0.93752929779055594</v>
      </c>
      <c r="AC563" s="15">
        <v>95391.86</v>
      </c>
      <c r="AD563" s="14">
        <v>2666.5833333333335</v>
      </c>
      <c r="AE563" s="14">
        <v>3119.9</v>
      </c>
      <c r="AF563" s="5">
        <v>18</v>
      </c>
      <c r="AG563" s="6">
        <v>26300</v>
      </c>
      <c r="AH563" s="4">
        <v>7600</v>
      </c>
      <c r="AI563" s="23">
        <v>33900</v>
      </c>
      <c r="AJ563" s="4">
        <v>21000</v>
      </c>
      <c r="AK563" s="4">
        <v>0</v>
      </c>
      <c r="AL563" s="24">
        <v>21000</v>
      </c>
      <c r="AM563" s="7">
        <v>9.8628082127566472</v>
      </c>
      <c r="AN563" s="7">
        <v>2.85008906528329</v>
      </c>
      <c r="AO563" s="8">
        <v>7.8752461014406698</v>
      </c>
      <c r="AP563" s="9">
        <v>0</v>
      </c>
      <c r="AQ563" s="25">
        <v>20.588143379480606</v>
      </c>
      <c r="AR563" s="18">
        <v>8.4297573640180765</v>
      </c>
      <c r="AS563" s="7">
        <v>2.4359755120356419</v>
      </c>
      <c r="AT563" s="8">
        <v>6.730984967466906</v>
      </c>
      <c r="AU563" s="9">
        <v>0</v>
      </c>
      <c r="AV563" s="10">
        <v>17.596717843520622</v>
      </c>
      <c r="AW563" s="22">
        <f t="shared" si="8"/>
        <v>0</v>
      </c>
      <c r="AX563" s="5">
        <f>IF(OR(AND(Tabela1[[#This Row],[GRUPO | ITEM]]="PALHETAS",MID(Tabela1[[#This Row],[ITEM]],1,5)&lt;&gt;"YN-PC"),AND(Tabela1[[#This Row],[GRUPO | ITEM]]="PALHETAS",MID(Tabela1[[#This Row],[ITEM]],1,5)&lt;&gt;"YN-PF"))=TRUE,0,
IF(
ROUNDUP(
IF(
IF(D563="A",13-SUM(AM563:AP563),IF(D563="B",11-SUM(AM563:AP563),IF(D563="C",7-SUM(AM563:AP563))))
&lt;0,0,
IF(D563="A",13-SUM(AM563:AP563),IF(D563="B",11-SUM(AM563:AP563),IF(D563="C",7-SUM(AM563:AP563)))))
*AD563/C563,0)
*C563
=0,0,
ROUNDUP(
IF(
IF(D563="A",13-SUM(AM563:AP563),IF(D563="B",11-SUM(AM563:AP563),IF(D563="C",7-SUM(AM563:AP563))))
&lt;0,0,
IF(D563="A",13-SUM(AM563:AP563),IF(D563="B",11-SUM(AM563:AP563),IF(D563="C",7-SUM(AM563:AP563)))))
*AD563/C563,0)
*C563)
)</f>
        <v>0</v>
      </c>
      <c r="AY563" s="4">
        <f>IF(OR(AND(Tabela1[[#This Row],[GRUPO | ITEM]]="PALHETAS",MID(Tabela1[[#This Row],[ITEM]],1,5)&lt;&gt;"YN-PC"),AND(Tabela1[[#This Row],[GRUPO | ITEM]]="PALHETAS",MID(Tabela1[[#This Row],[ITEM]],1,5)&lt;&gt;"YN-PF"))=TRUE,0,
IF(
ROUNDUP(
IF(
IF(D563="A",13-SUM(AR563:AU563),IF(D563="B",11-SUM(AR563:AU563),IF(D563="C",7-SUM(AR563:AU563))))
&lt;0,0,
IF(D563="A",13-SUM(AR563:AU563),IF(D563="B",11-SUM(AR563:AU563),IF(D563="C",7-SUM(AR563:AU563)))))
*AE563/C563,0)
*C563
=0,0,
ROUNDUP(
IF(
IF(D563="A",13-SUM(AR563:AU563),IF(D563="B",11-SUM(AR563:AU563),IF(D563="C",7-SUM(AR563:AU563))))
&lt;0,0,
IF(D563="A",13-SUM(AR563:AU563),IF(D563="B",11-SUM(AR563:AU563),IF(D563="C",7-SUM(AR563:AU563)))))
*AE563/C563,0)
*C563)
)</f>
        <v>0</v>
      </c>
      <c r="AZ5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+IFERROR(BA563*C563,0),
IFERROR(AVERAGEIF(Tabela1[[#This Row],[COMPRA PADRÃO]:[COMPRA &gt;30%]],"&gt;"&amp;0,Tabela1[[#This Row],[COMPRA PADRÃO]:[COMPRA &gt;30%]]),
0))/Tabela1[[#This Row],[U/CX]],0)*Tabela1[[#This Row],[U/CX]]</f>
        <v>0</v>
      </c>
      <c r="BA563" s="33"/>
      <c r="BB563" s="33"/>
      <c r="BC563" s="44"/>
      <c r="BD563" s="41">
        <v>120.75094339622642</v>
      </c>
      <c r="BE563" s="42">
        <v>18112.641509433965</v>
      </c>
      <c r="BF563" s="42">
        <v>23908.686792452831</v>
      </c>
      <c r="BG563" s="42">
        <v>54900</v>
      </c>
      <c r="BH563" s="43">
        <v>0</v>
      </c>
      <c r="BJ563" s="32"/>
      <c r="BK563" s="32"/>
    </row>
    <row r="564" spans="1:63" s="3" customFormat="1" x14ac:dyDescent="0.2">
      <c r="A564" s="4" t="s">
        <v>33</v>
      </c>
      <c r="B564" s="4" t="s">
        <v>129</v>
      </c>
      <c r="C564" s="4">
        <v>200</v>
      </c>
      <c r="D564" s="4" t="s">
        <v>17</v>
      </c>
      <c r="E564" s="5">
        <v>800</v>
      </c>
      <c r="F564" s="4">
        <v>1000</v>
      </c>
      <c r="G564" s="4">
        <v>1844</v>
      </c>
      <c r="H564" s="4">
        <v>1600</v>
      </c>
      <c r="I564" s="4">
        <v>1800</v>
      </c>
      <c r="J564" s="4">
        <v>800</v>
      </c>
      <c r="K564" s="4"/>
      <c r="L564" s="4">
        <v>1250</v>
      </c>
      <c r="M564" s="4">
        <v>400</v>
      </c>
      <c r="N564" s="4">
        <v>600</v>
      </c>
      <c r="O564" s="4">
        <v>1900</v>
      </c>
      <c r="P564" s="4">
        <v>1700</v>
      </c>
      <c r="Q564" s="13">
        <v>0.64261720461515992</v>
      </c>
      <c r="R564" s="16">
        <v>0.8032715057689499</v>
      </c>
      <c r="S564" s="16">
        <v>1.4812326566379435</v>
      </c>
      <c r="T564" s="16">
        <v>1.2852344092303198</v>
      </c>
      <c r="U564" s="16">
        <v>1.4458887103841098</v>
      </c>
      <c r="V564" s="16">
        <v>0.64261720461515992</v>
      </c>
      <c r="W564" s="16">
        <v>0</v>
      </c>
      <c r="X564" s="16">
        <v>1.0040893822111874</v>
      </c>
      <c r="Y564" s="16">
        <v>0.32130860230757996</v>
      </c>
      <c r="Z564" s="16">
        <v>0.48196290346136988</v>
      </c>
      <c r="AA564" s="16">
        <v>1.5262158609610048</v>
      </c>
      <c r="AB564" s="17">
        <v>1.3655615598072148</v>
      </c>
      <c r="AC564" s="15">
        <v>43989.46</v>
      </c>
      <c r="AD564" s="14">
        <v>1244.909090909091</v>
      </c>
      <c r="AE564" s="14">
        <v>1244.909090909091</v>
      </c>
      <c r="AF564" s="5">
        <v>1</v>
      </c>
      <c r="AG564" s="6">
        <v>12950</v>
      </c>
      <c r="AH564" s="4">
        <v>5200</v>
      </c>
      <c r="AI564" s="23">
        <v>18150</v>
      </c>
      <c r="AJ564" s="4">
        <v>6000</v>
      </c>
      <c r="AK564" s="4">
        <v>0</v>
      </c>
      <c r="AL564" s="24">
        <v>6000</v>
      </c>
      <c r="AM564" s="7">
        <v>10.4023659997079</v>
      </c>
      <c r="AN564" s="7">
        <v>4.1770118299985395</v>
      </c>
      <c r="AO564" s="8">
        <v>4.8196290346136994</v>
      </c>
      <c r="AP564" s="9">
        <v>0</v>
      </c>
      <c r="AQ564" s="25">
        <v>19.399006864320139</v>
      </c>
      <c r="AR564" s="18">
        <v>10.4023659997079</v>
      </c>
      <c r="AS564" s="7">
        <v>4.1770118299985395</v>
      </c>
      <c r="AT564" s="8">
        <v>4.8196290346136994</v>
      </c>
      <c r="AU564" s="9">
        <v>0</v>
      </c>
      <c r="AV564" s="10">
        <v>19.399006864320139</v>
      </c>
      <c r="AW564" s="22">
        <f t="shared" si="8"/>
        <v>0</v>
      </c>
      <c r="AX564" s="5">
        <f>IF(OR(AND(Tabela1[[#This Row],[GRUPO | ITEM]]="PALHETAS",MID(Tabela1[[#This Row],[ITEM]],1,5)&lt;&gt;"YN-PC"),AND(Tabela1[[#This Row],[GRUPO | ITEM]]="PALHETAS",MID(Tabela1[[#This Row],[ITEM]],1,5)&lt;&gt;"YN-PF"))=TRUE,0,
IF(
ROUNDUP(
IF(
IF(D564="A",13-SUM(AM564:AP564),IF(D564="B",11-SUM(AM564:AP564),IF(D564="C",7-SUM(AM564:AP564))))
&lt;0,0,
IF(D564="A",13-SUM(AM564:AP564),IF(D564="B",11-SUM(AM564:AP564),IF(D564="C",7-SUM(AM564:AP564)))))
*AD564/C564,0)
*C564
=0,0,
ROUNDUP(
IF(
IF(D564="A",13-SUM(AM564:AP564),IF(D564="B",11-SUM(AM564:AP564),IF(D564="C",7-SUM(AM564:AP564))))
&lt;0,0,
IF(D564="A",13-SUM(AM564:AP564),IF(D564="B",11-SUM(AM564:AP564),IF(D564="C",7-SUM(AM564:AP564)))))
*AD564/C564,0)
*C564)
)</f>
        <v>0</v>
      </c>
      <c r="AY564" s="4">
        <f>IF(OR(AND(Tabela1[[#This Row],[GRUPO | ITEM]]="PALHETAS",MID(Tabela1[[#This Row],[ITEM]],1,5)&lt;&gt;"YN-PC"),AND(Tabela1[[#This Row],[GRUPO | ITEM]]="PALHETAS",MID(Tabela1[[#This Row],[ITEM]],1,5)&lt;&gt;"YN-PF"))=TRUE,0,
IF(
ROUNDUP(
IF(
IF(D564="A",13-SUM(AR564:AU564),IF(D564="B",11-SUM(AR564:AU564),IF(D564="C",7-SUM(AR564:AU564))))
&lt;0,0,
IF(D564="A",13-SUM(AR564:AU564),IF(D564="B",11-SUM(AR564:AU564),IF(D564="C",7-SUM(AR564:AU564)))))
*AE564/C564,0)
*C564
=0,0,
ROUNDUP(
IF(
IF(D564="A",13-SUM(AR564:AU564),IF(D564="B",11-SUM(AR564:AU564),IF(D564="C",7-SUM(AR564:AU564))))
&lt;0,0,
IF(D564="A",13-SUM(AR564:AU564),IF(D564="B",11-SUM(AR564:AU564),IF(D564="C",7-SUM(AR564:AU564)))))
*AE564/C564,0)
*C564)
)</f>
        <v>0</v>
      </c>
      <c r="AZ5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+IFERROR(BA564*C564,0),
IFERROR(AVERAGEIF(Tabela1[[#This Row],[COMPRA PADRÃO]:[COMPRA &gt;30%]],"&gt;"&amp;0,Tabela1[[#This Row],[COMPRA PADRÃO]:[COMPRA &gt;30%]]),
0))/Tabela1[[#This Row],[U/CX]],0)*Tabela1[[#This Row],[U/CX]]</f>
        <v>0</v>
      </c>
      <c r="BA564" s="33"/>
      <c r="BB564" s="33"/>
      <c r="BC564" s="44"/>
      <c r="BD564" s="41">
        <v>51.675471698113206</v>
      </c>
      <c r="BE564" s="42">
        <v>7751.3207547169814</v>
      </c>
      <c r="BF564" s="42">
        <v>10231.743396226415</v>
      </c>
      <c r="BG564" s="42">
        <v>24150</v>
      </c>
      <c r="BH564" s="43">
        <v>0</v>
      </c>
      <c r="BJ564" s="32"/>
      <c r="BK564" s="32"/>
    </row>
    <row r="565" spans="1:63" s="3" customFormat="1" x14ac:dyDescent="0.2">
      <c r="A565" s="4" t="s">
        <v>33</v>
      </c>
      <c r="B565" s="4" t="s">
        <v>479</v>
      </c>
      <c r="C565" s="4">
        <v>40</v>
      </c>
      <c r="D565" s="4" t="s">
        <v>83</v>
      </c>
      <c r="E565" s="5"/>
      <c r="F565" s="4"/>
      <c r="G565" s="4">
        <v>160</v>
      </c>
      <c r="H565" s="4">
        <v>80</v>
      </c>
      <c r="I565" s="4"/>
      <c r="J565" s="4"/>
      <c r="K565" s="4"/>
      <c r="L565" s="4"/>
      <c r="M565" s="4">
        <v>40</v>
      </c>
      <c r="N565" s="4"/>
      <c r="O565" s="4"/>
      <c r="P565" s="4"/>
      <c r="Q565" s="13">
        <v>0</v>
      </c>
      <c r="R565" s="16">
        <v>0</v>
      </c>
      <c r="S565" s="16">
        <v>1.7142857142857144</v>
      </c>
      <c r="T565" s="16">
        <v>0.85714285714285721</v>
      </c>
      <c r="U565" s="16">
        <v>0</v>
      </c>
      <c r="V565" s="16">
        <v>0</v>
      </c>
      <c r="W565" s="16">
        <v>0</v>
      </c>
      <c r="X565" s="16">
        <v>0</v>
      </c>
      <c r="Y565" s="16">
        <v>0.4285714285714286</v>
      </c>
      <c r="Z565" s="16">
        <v>0</v>
      </c>
      <c r="AA565" s="16">
        <v>0</v>
      </c>
      <c r="AB565" s="17">
        <v>0</v>
      </c>
      <c r="AC565" s="15">
        <v>4954.3999999999996</v>
      </c>
      <c r="AD565" s="14">
        <v>93.333333333333329</v>
      </c>
      <c r="AE565" s="14">
        <v>93.333333333333329</v>
      </c>
      <c r="AF565" s="5">
        <v>0</v>
      </c>
      <c r="AG565" s="6">
        <v>920</v>
      </c>
      <c r="AH565" s="4">
        <v>800</v>
      </c>
      <c r="AI565" s="23">
        <v>1720</v>
      </c>
      <c r="AJ565" s="4">
        <v>0</v>
      </c>
      <c r="AK565" s="4">
        <v>0</v>
      </c>
      <c r="AL565" s="24">
        <v>0</v>
      </c>
      <c r="AM565" s="7">
        <v>9.8571428571428577</v>
      </c>
      <c r="AN565" s="7">
        <v>8.5714285714285712</v>
      </c>
      <c r="AO565" s="8">
        <v>0</v>
      </c>
      <c r="AP565" s="9">
        <v>0</v>
      </c>
      <c r="AQ565" s="25">
        <v>18.428571428571431</v>
      </c>
      <c r="AR565" s="18">
        <v>9.8571428571428577</v>
      </c>
      <c r="AS565" s="7">
        <v>8.5714285714285712</v>
      </c>
      <c r="AT565" s="8">
        <v>0</v>
      </c>
      <c r="AU565" s="9">
        <v>0</v>
      </c>
      <c r="AV565" s="10">
        <v>18.428571428571431</v>
      </c>
      <c r="AW565" s="22">
        <f t="shared" si="8"/>
        <v>0</v>
      </c>
      <c r="AX565" s="5">
        <f>IF(OR(AND(Tabela1[[#This Row],[GRUPO | ITEM]]="PALHETAS",MID(Tabela1[[#This Row],[ITEM]],1,5)&lt;&gt;"YN-PC"),AND(Tabela1[[#This Row],[GRUPO | ITEM]]="PALHETAS",MID(Tabela1[[#This Row],[ITEM]],1,5)&lt;&gt;"YN-PF"))=TRUE,0,
IF(
ROUNDUP(
IF(
IF(D565="A",13-SUM(AM565:AP565),IF(D565="B",11-SUM(AM565:AP565),IF(D565="C",7-SUM(AM565:AP565))))
&lt;0,0,
IF(D565="A",13-SUM(AM565:AP565),IF(D565="B",11-SUM(AM565:AP565),IF(D565="C",7-SUM(AM565:AP565)))))
*AD565/C565,0)
*C565
=0,0,
ROUNDUP(
IF(
IF(D565="A",13-SUM(AM565:AP565),IF(D565="B",11-SUM(AM565:AP565),IF(D565="C",7-SUM(AM565:AP565))))
&lt;0,0,
IF(D565="A",13-SUM(AM565:AP565),IF(D565="B",11-SUM(AM565:AP565),IF(D565="C",7-SUM(AM565:AP565)))))
*AD565/C565,0)
*C565)
)</f>
        <v>0</v>
      </c>
      <c r="AY565" s="4">
        <f>IF(OR(AND(Tabela1[[#This Row],[GRUPO | ITEM]]="PALHETAS",MID(Tabela1[[#This Row],[ITEM]],1,5)&lt;&gt;"YN-PC"),AND(Tabela1[[#This Row],[GRUPO | ITEM]]="PALHETAS",MID(Tabela1[[#This Row],[ITEM]],1,5)&lt;&gt;"YN-PF"))=TRUE,0,
IF(
ROUNDUP(
IF(
IF(D565="A",13-SUM(AR565:AU565),IF(D565="B",11-SUM(AR565:AU565),IF(D565="C",7-SUM(AR565:AU565))))
&lt;0,0,
IF(D565="A",13-SUM(AR565:AU565),IF(D565="B",11-SUM(AR565:AU565),IF(D565="C",7-SUM(AR565:AU565)))))
*AE565/C565,0)
*C565
=0,0,
ROUNDUP(
IF(
IF(D565="A",13-SUM(AR565:AU565),IF(D565="B",11-SUM(AR565:AU565),IF(D565="C",7-SUM(AR565:AU565))))
&lt;0,0,
IF(D565="A",13-SUM(AR565:AU565),IF(D565="B",11-SUM(AR565:AU565),IF(D565="C",7-SUM(AR565:AU565)))))
*AE565/C565,0)
*C565)
)</f>
        <v>0</v>
      </c>
      <c r="AZ5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+IFERROR(BA565*C565,0),
IFERROR(AVERAGEIF(Tabela1[[#This Row],[COMPRA PADRÃO]:[COMPRA &gt;30%]],"&gt;"&amp;0,Tabela1[[#This Row],[COMPRA PADRÃO]:[COMPRA &gt;30%]]),
0))/Tabela1[[#This Row],[U/CX]],0)*Tabela1[[#This Row],[U/CX]]</f>
        <v>0</v>
      </c>
      <c r="BA565" s="19"/>
      <c r="BB565" s="19"/>
      <c r="BC565" s="5"/>
      <c r="BD565" s="41">
        <v>1.0566037735849056</v>
      </c>
      <c r="BE565" s="42">
        <v>158.49056603773585</v>
      </c>
      <c r="BF565" s="42">
        <v>69.735849056603769</v>
      </c>
      <c r="BG565" s="42">
        <v>1720</v>
      </c>
      <c r="BH565" s="43">
        <v>0</v>
      </c>
      <c r="BJ565" s="32"/>
      <c r="BK565" s="32"/>
    </row>
    <row r="566" spans="1:63" s="3" customFormat="1" x14ac:dyDescent="0.2">
      <c r="A566" s="4" t="s">
        <v>262</v>
      </c>
      <c r="B566" s="4" t="s">
        <v>480</v>
      </c>
      <c r="C566" s="4">
        <v>1</v>
      </c>
      <c r="D566" s="4" t="s">
        <v>17</v>
      </c>
      <c r="E566" s="5">
        <v>16</v>
      </c>
      <c r="F566" s="4">
        <v>11</v>
      </c>
      <c r="G566" s="4">
        <v>44</v>
      </c>
      <c r="H566" s="4">
        <v>21</v>
      </c>
      <c r="I566" s="4">
        <v>82</v>
      </c>
      <c r="J566" s="4">
        <v>15</v>
      </c>
      <c r="K566" s="4"/>
      <c r="L566" s="4">
        <v>35</v>
      </c>
      <c r="M566" s="4">
        <v>5</v>
      </c>
      <c r="N566" s="4">
        <v>12</v>
      </c>
      <c r="O566" s="4">
        <v>23</v>
      </c>
      <c r="P566" s="4">
        <v>20</v>
      </c>
      <c r="Q566" s="13">
        <v>0.61971830985915499</v>
      </c>
      <c r="R566" s="16">
        <v>0.42605633802816906</v>
      </c>
      <c r="S566" s="16">
        <v>1.7042253521126762</v>
      </c>
      <c r="T566" s="16">
        <v>0.81338028169014087</v>
      </c>
      <c r="U566" s="16">
        <v>3.176056338028169</v>
      </c>
      <c r="V566" s="16">
        <v>0.58098591549295775</v>
      </c>
      <c r="W566" s="16">
        <v>0</v>
      </c>
      <c r="X566" s="16">
        <v>1.3556338028169015</v>
      </c>
      <c r="Y566" s="16">
        <v>0.19366197183098594</v>
      </c>
      <c r="Z566" s="16">
        <v>0.46478873239436624</v>
      </c>
      <c r="AA566" s="16">
        <v>0.89084507042253525</v>
      </c>
      <c r="AB566" s="17">
        <v>0.77464788732394374</v>
      </c>
      <c r="AC566" s="15">
        <v>37393.29</v>
      </c>
      <c r="AD566" s="14">
        <v>25.818181818181817</v>
      </c>
      <c r="AE566" s="14">
        <v>27.9</v>
      </c>
      <c r="AF566" s="5">
        <v>0</v>
      </c>
      <c r="AG566" s="6">
        <v>42</v>
      </c>
      <c r="AH566" s="4">
        <v>332</v>
      </c>
      <c r="AI566" s="23">
        <v>374</v>
      </c>
      <c r="AJ566" s="4">
        <v>0</v>
      </c>
      <c r="AK566" s="4">
        <v>0</v>
      </c>
      <c r="AL566" s="24">
        <v>0</v>
      </c>
      <c r="AM566" s="7">
        <v>1.6267605633802817</v>
      </c>
      <c r="AN566" s="7">
        <v>12.859154929577466</v>
      </c>
      <c r="AO566" s="8">
        <v>0</v>
      </c>
      <c r="AP566" s="9">
        <v>0</v>
      </c>
      <c r="AQ566" s="25">
        <v>14.485915492957748</v>
      </c>
      <c r="AR566" s="18">
        <v>1.5053763440860215</v>
      </c>
      <c r="AS566" s="7">
        <v>11.899641577060933</v>
      </c>
      <c r="AT566" s="8">
        <v>0</v>
      </c>
      <c r="AU566" s="9">
        <v>0</v>
      </c>
      <c r="AV566" s="10">
        <v>13.405017921146955</v>
      </c>
      <c r="AW566" s="22">
        <f t="shared" si="8"/>
        <v>0</v>
      </c>
      <c r="AX566" s="5">
        <f>IF(OR(AND(Tabela1[[#This Row],[GRUPO | ITEM]]="PALHETAS",MID(Tabela1[[#This Row],[ITEM]],1,5)&lt;&gt;"YN-PC"),AND(Tabela1[[#This Row],[GRUPO | ITEM]]="PALHETAS",MID(Tabela1[[#This Row],[ITEM]],1,5)&lt;&gt;"YN-PF"))=TRUE,0,
IF(
ROUNDUP(
IF(
IF(D566="A",13-SUM(AM566:AP566),IF(D566="B",11-SUM(AM566:AP566),IF(D566="C",7-SUM(AM566:AP566))))
&lt;0,0,
IF(D566="A",13-SUM(AM566:AP566),IF(D566="B",11-SUM(AM566:AP566),IF(D566="C",7-SUM(AM566:AP566)))))
*AD566/C566,0)
*C566
=0,0,
ROUNDUP(
IF(
IF(D566="A",13-SUM(AM566:AP566),IF(D566="B",11-SUM(AM566:AP566),IF(D566="C",7-SUM(AM566:AP566))))
&lt;0,0,
IF(D566="A",13-SUM(AM566:AP566),IF(D566="B",11-SUM(AM566:AP566),IF(D566="C",7-SUM(AM566:AP566)))))
*AD566/C566,0)
*C566)
)</f>
        <v>0</v>
      </c>
      <c r="AY566" s="4">
        <f>IF(OR(AND(Tabela1[[#This Row],[GRUPO | ITEM]]="PALHETAS",MID(Tabela1[[#This Row],[ITEM]],1,5)&lt;&gt;"YN-PC"),AND(Tabela1[[#This Row],[GRUPO | ITEM]]="PALHETAS",MID(Tabela1[[#This Row],[ITEM]],1,5)&lt;&gt;"YN-PF"))=TRUE,0,
IF(
ROUNDUP(
IF(
IF(D566="A",13-SUM(AR566:AU566),IF(D566="B",11-SUM(AR566:AU566),IF(D566="C",7-SUM(AR566:AU566))))
&lt;0,0,
IF(D566="A",13-SUM(AR566:AU566),IF(D566="B",11-SUM(AR566:AU566),IF(D566="C",7-SUM(AR566:AU566)))))
*AE566/C566,0)
*C566
=0,0,
ROUNDUP(
IF(
IF(D566="A",13-SUM(AR566:AU566),IF(D566="B",11-SUM(AR566:AU566),IF(D566="C",7-SUM(AR566:AU566))))
&lt;0,0,
IF(D566="A",13-SUM(AR566:AU566),IF(D566="B",11-SUM(AR566:AU566),IF(D566="C",7-SUM(AR566:AU566)))))
*AE566/C566,0)
*C566)
)</f>
        <v>0</v>
      </c>
      <c r="AZ5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+IFERROR(BA566*C566,0),
IFERROR(AVERAGEIF(Tabela1[[#This Row],[COMPRA PADRÃO]:[COMPRA &gt;30%]],"&gt;"&amp;0,Tabela1[[#This Row],[COMPRA PADRÃO]:[COMPRA &gt;30%]]),
0))/Tabela1[[#This Row],[U/CX]],0)*Tabela1[[#This Row],[U/CX]]</f>
        <v>0</v>
      </c>
      <c r="BA566" s="19"/>
      <c r="BB566" s="19"/>
      <c r="BC566" s="5"/>
      <c r="BD566" s="41">
        <v>1.0716981132075472</v>
      </c>
      <c r="BE566" s="42">
        <v>160.75471698113208</v>
      </c>
      <c r="BF566" s="42">
        <v>212.19622641509434</v>
      </c>
      <c r="BG566" s="42">
        <v>374</v>
      </c>
      <c r="BH566" s="43">
        <v>0</v>
      </c>
      <c r="BJ566" s="32"/>
      <c r="BK566" s="32"/>
    </row>
    <row r="567" spans="1:63" s="3" customFormat="1" x14ac:dyDescent="0.2">
      <c r="A567" s="4" t="s">
        <v>120</v>
      </c>
      <c r="B567" s="4" t="s">
        <v>1244</v>
      </c>
      <c r="C567" s="4">
        <v>50</v>
      </c>
      <c r="D567" s="4" t="s">
        <v>83</v>
      </c>
      <c r="E567" s="5"/>
      <c r="F567" s="4">
        <v>50</v>
      </c>
      <c r="G567" s="4">
        <v>20</v>
      </c>
      <c r="H567" s="4">
        <v>100</v>
      </c>
      <c r="I567" s="4">
        <v>20</v>
      </c>
      <c r="J567" s="4">
        <v>293</v>
      </c>
      <c r="K567" s="4"/>
      <c r="L567" s="4"/>
      <c r="M567" s="4"/>
      <c r="N567" s="4"/>
      <c r="O567" s="4"/>
      <c r="P567" s="4">
        <v>50</v>
      </c>
      <c r="Q567" s="13">
        <v>0</v>
      </c>
      <c r="R567" s="16">
        <v>0.56285178236397748</v>
      </c>
      <c r="S567" s="16">
        <v>0.22514071294559101</v>
      </c>
      <c r="T567" s="16">
        <v>1.125703564727955</v>
      </c>
      <c r="U567" s="16">
        <v>0.22514071294559101</v>
      </c>
      <c r="V567" s="16">
        <v>3.2983114446529083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7">
        <v>0.56285178236397748</v>
      </c>
      <c r="AC567" s="15">
        <v>16161.69</v>
      </c>
      <c r="AD567" s="14">
        <v>88.833333333333329</v>
      </c>
      <c r="AE567" s="14">
        <v>123.25</v>
      </c>
      <c r="AF567" s="5">
        <v>0</v>
      </c>
      <c r="AG567" s="6">
        <v>1150</v>
      </c>
      <c r="AH567" s="4">
        <v>0</v>
      </c>
      <c r="AI567" s="23">
        <v>1150</v>
      </c>
      <c r="AJ567" s="4">
        <v>0</v>
      </c>
      <c r="AK567" s="4">
        <v>0</v>
      </c>
      <c r="AL567" s="24">
        <v>0</v>
      </c>
      <c r="AM567" s="7">
        <v>12.945590994371482</v>
      </c>
      <c r="AN567" s="7">
        <v>0</v>
      </c>
      <c r="AO567" s="8">
        <v>0</v>
      </c>
      <c r="AP567" s="9">
        <v>0</v>
      </c>
      <c r="AQ567" s="25">
        <v>12.945590994371482</v>
      </c>
      <c r="AR567" s="18">
        <v>9.3306288032454354</v>
      </c>
      <c r="AS567" s="7">
        <v>0</v>
      </c>
      <c r="AT567" s="8">
        <v>0</v>
      </c>
      <c r="AU567" s="9">
        <v>0</v>
      </c>
      <c r="AV567" s="10">
        <v>9.3306288032454354</v>
      </c>
      <c r="AW567" s="22">
        <f t="shared" si="8"/>
        <v>0</v>
      </c>
      <c r="AX567" s="5">
        <f>IF(OR(AND(Tabela1[[#This Row],[GRUPO | ITEM]]="PALHETAS",MID(Tabela1[[#This Row],[ITEM]],1,5)&lt;&gt;"YN-PC"),AND(Tabela1[[#This Row],[GRUPO | ITEM]]="PALHETAS",MID(Tabela1[[#This Row],[ITEM]],1,5)&lt;&gt;"YN-PF"))=TRUE,0,
IF(
ROUNDUP(
IF(
IF(D567="A",13-SUM(AM567:AP567),IF(D567="B",11-SUM(AM567:AP567),IF(D567="C",7-SUM(AM567:AP567))))
&lt;0,0,
IF(D567="A",13-SUM(AM567:AP567),IF(D567="B",11-SUM(AM567:AP567),IF(D567="C",7-SUM(AM567:AP567)))))
*AD567/C567,0)
*C567
=0,0,
ROUNDUP(
IF(
IF(D567="A",13-SUM(AM567:AP567),IF(D567="B",11-SUM(AM567:AP567),IF(D567="C",7-SUM(AM567:AP567))))
&lt;0,0,
IF(D567="A",13-SUM(AM567:AP567),IF(D567="B",11-SUM(AM567:AP567),IF(D567="C",7-SUM(AM567:AP567)))))
*AD567/C567,0)
*C567)
)</f>
        <v>0</v>
      </c>
      <c r="AY567" s="4">
        <f>IF(OR(AND(Tabela1[[#This Row],[GRUPO | ITEM]]="PALHETAS",MID(Tabela1[[#This Row],[ITEM]],1,5)&lt;&gt;"YN-PC"),AND(Tabela1[[#This Row],[GRUPO | ITEM]]="PALHETAS",MID(Tabela1[[#This Row],[ITEM]],1,5)&lt;&gt;"YN-PF"))=TRUE,0,
IF(
ROUNDUP(
IF(
IF(D567="A",13-SUM(AR567:AU567),IF(D567="B",11-SUM(AR567:AU567),IF(D567="C",7-SUM(AR567:AU567))))
&lt;0,0,
IF(D567="A",13-SUM(AR567:AU567),IF(D567="B",11-SUM(AR567:AU567),IF(D567="C",7-SUM(AR567:AU567)))))
*AE567/C567,0)
*C567
=0,0,
ROUNDUP(
IF(
IF(D567="A",13-SUM(AR567:AU567),IF(D567="B",11-SUM(AR567:AU567),IF(D567="C",7-SUM(AR567:AU567))))
&lt;0,0,
IF(D567="A",13-SUM(AR567:AU567),IF(D567="B",11-SUM(AR567:AU567),IF(D567="C",7-SUM(AR567:AU567)))))
*AE567/C567,0)
*C567)
)</f>
        <v>0</v>
      </c>
      <c r="AZ5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+IFERROR(BA567*C567,0),
IFERROR(AVERAGEIF(Tabela1[[#This Row],[COMPRA PADRÃO]:[COMPRA &gt;30%]],"&gt;"&amp;0,Tabela1[[#This Row],[COMPRA PADRÃO]:[COMPRA &gt;30%]]),
0))/Tabela1[[#This Row],[U/CX]],0)*Tabela1[[#This Row],[U/CX]]</f>
        <v>0</v>
      </c>
      <c r="BA567" s="19"/>
      <c r="BB567" s="19"/>
      <c r="BC567" s="5"/>
      <c r="BD567" s="41">
        <v>2.0113207547169814</v>
      </c>
      <c r="BE567" s="42">
        <v>301.69811320754718</v>
      </c>
      <c r="BF567" s="42">
        <v>132.74716981132076</v>
      </c>
      <c r="BG567" s="42">
        <v>1150</v>
      </c>
      <c r="BH567" s="43">
        <v>0</v>
      </c>
      <c r="BJ567" s="32"/>
      <c r="BK567" s="32"/>
    </row>
    <row r="568" spans="1:63" s="3" customFormat="1" x14ac:dyDescent="0.2">
      <c r="A568" s="4" t="s">
        <v>120</v>
      </c>
      <c r="B568" s="4" t="s">
        <v>484</v>
      </c>
      <c r="C568" s="4">
        <v>20</v>
      </c>
      <c r="D568" s="4" t="s">
        <v>83</v>
      </c>
      <c r="E568" s="5">
        <v>20</v>
      </c>
      <c r="F568" s="4">
        <v>30</v>
      </c>
      <c r="G568" s="4"/>
      <c r="H568" s="4"/>
      <c r="I568" s="4">
        <v>30</v>
      </c>
      <c r="J568" s="4">
        <v>40</v>
      </c>
      <c r="K568" s="4"/>
      <c r="L568" s="4">
        <v>20</v>
      </c>
      <c r="M568" s="4"/>
      <c r="N568" s="4">
        <v>20</v>
      </c>
      <c r="O568" s="4"/>
      <c r="P568" s="4"/>
      <c r="Q568" s="13">
        <v>0.75</v>
      </c>
      <c r="R568" s="16">
        <v>1.125</v>
      </c>
      <c r="S568" s="16">
        <v>0</v>
      </c>
      <c r="T568" s="16">
        <v>0</v>
      </c>
      <c r="U568" s="16">
        <v>1.125</v>
      </c>
      <c r="V568" s="16">
        <v>1.5</v>
      </c>
      <c r="W568" s="16">
        <v>0</v>
      </c>
      <c r="X568" s="16">
        <v>0.75</v>
      </c>
      <c r="Y568" s="16">
        <v>0</v>
      </c>
      <c r="Z568" s="16">
        <v>0.75</v>
      </c>
      <c r="AA568" s="16">
        <v>0</v>
      </c>
      <c r="AB568" s="17">
        <v>0</v>
      </c>
      <c r="AC568" s="15">
        <v>8181.4</v>
      </c>
      <c r="AD568" s="14">
        <v>26.666666666666668</v>
      </c>
      <c r="AE568" s="14">
        <v>26.666666666666668</v>
      </c>
      <c r="AF568" s="5">
        <v>0</v>
      </c>
      <c r="AG568" s="6">
        <v>259</v>
      </c>
      <c r="AH568" s="4">
        <v>0</v>
      </c>
      <c r="AI568" s="23">
        <v>259</v>
      </c>
      <c r="AJ568" s="4">
        <v>0</v>
      </c>
      <c r="AK568" s="4">
        <v>0</v>
      </c>
      <c r="AL568" s="24">
        <v>0</v>
      </c>
      <c r="AM568" s="7">
        <v>9.7125000000000004</v>
      </c>
      <c r="AN568" s="7">
        <v>0</v>
      </c>
      <c r="AO568" s="8">
        <v>0</v>
      </c>
      <c r="AP568" s="9">
        <v>0</v>
      </c>
      <c r="AQ568" s="25">
        <v>9.7125000000000004</v>
      </c>
      <c r="AR568" s="18">
        <v>9.7125000000000004</v>
      </c>
      <c r="AS568" s="7">
        <v>0</v>
      </c>
      <c r="AT568" s="8">
        <v>0</v>
      </c>
      <c r="AU568" s="9">
        <v>0</v>
      </c>
      <c r="AV568" s="10">
        <v>9.7125000000000004</v>
      </c>
      <c r="AW568" s="22">
        <f t="shared" si="8"/>
        <v>0</v>
      </c>
      <c r="AX568" s="5">
        <f>IF(OR(AND(Tabela1[[#This Row],[GRUPO | ITEM]]="PALHETAS",MID(Tabela1[[#This Row],[ITEM]],1,5)&lt;&gt;"YN-PC"),AND(Tabela1[[#This Row],[GRUPO | ITEM]]="PALHETAS",MID(Tabela1[[#This Row],[ITEM]],1,5)&lt;&gt;"YN-PF"))=TRUE,0,
IF(
ROUNDUP(
IF(
IF(D568="A",13-SUM(AM568:AP568),IF(D568="B",11-SUM(AM568:AP568),IF(D568="C",7-SUM(AM568:AP568))))
&lt;0,0,
IF(D568="A",13-SUM(AM568:AP568),IF(D568="B",11-SUM(AM568:AP568),IF(D568="C",7-SUM(AM568:AP568)))))
*AD568/C568,0)
*C568
=0,0,
ROUNDUP(
IF(
IF(D568="A",13-SUM(AM568:AP568),IF(D568="B",11-SUM(AM568:AP568),IF(D568="C",7-SUM(AM568:AP568))))
&lt;0,0,
IF(D568="A",13-SUM(AM568:AP568),IF(D568="B",11-SUM(AM568:AP568),IF(D568="C",7-SUM(AM568:AP568)))))
*AD568/C568,0)
*C568)
)</f>
        <v>0</v>
      </c>
      <c r="AY568" s="4">
        <f>IF(OR(AND(Tabela1[[#This Row],[GRUPO | ITEM]]="PALHETAS",MID(Tabela1[[#This Row],[ITEM]],1,5)&lt;&gt;"YN-PC"),AND(Tabela1[[#This Row],[GRUPO | ITEM]]="PALHETAS",MID(Tabela1[[#This Row],[ITEM]],1,5)&lt;&gt;"YN-PF"))=TRUE,0,
IF(
ROUNDUP(
IF(
IF(D568="A",13-SUM(AR568:AU568),IF(D568="B",11-SUM(AR568:AU568),IF(D568="C",7-SUM(AR568:AU568))))
&lt;0,0,
IF(D568="A",13-SUM(AR568:AU568),IF(D568="B",11-SUM(AR568:AU568),IF(D568="C",7-SUM(AR568:AU568)))))
*AE568/C568,0)
*C568
=0,0,
ROUNDUP(
IF(
IF(D568="A",13-SUM(AR568:AU568),IF(D568="B",11-SUM(AR568:AU568),IF(D568="C",7-SUM(AR568:AU568))))
&lt;0,0,
IF(D568="A",13-SUM(AR568:AU568),IF(D568="B",11-SUM(AR568:AU568),IF(D568="C",7-SUM(AR568:AU568)))))
*AE568/C568,0)
*C568)
)</f>
        <v>0</v>
      </c>
      <c r="AZ5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+IFERROR(BA568*C568,0),
IFERROR(AVERAGEIF(Tabela1[[#This Row],[COMPRA PADRÃO]:[COMPRA &gt;30%]],"&gt;"&amp;0,Tabela1[[#This Row],[COMPRA PADRÃO]:[COMPRA &gt;30%]]),
0))/Tabela1[[#This Row],[U/CX]],0)*Tabela1[[#This Row],[U/CX]]</f>
        <v>0</v>
      </c>
      <c r="BA568" s="19"/>
      <c r="BB568" s="19"/>
      <c r="BC568" s="5"/>
      <c r="BD568" s="41">
        <v>0.60377358490566035</v>
      </c>
      <c r="BE568" s="42">
        <v>90.566037735849051</v>
      </c>
      <c r="BF568" s="42">
        <v>39.849056603773583</v>
      </c>
      <c r="BG568" s="42">
        <v>259</v>
      </c>
      <c r="BH568" s="43">
        <v>0</v>
      </c>
      <c r="BJ568" s="32"/>
      <c r="BK568" s="32"/>
    </row>
    <row r="569" spans="1:63" s="3" customFormat="1" x14ac:dyDescent="0.2">
      <c r="A569" s="4" t="s">
        <v>120</v>
      </c>
      <c r="B569" s="4" t="s">
        <v>141</v>
      </c>
      <c r="C569" s="4">
        <v>50</v>
      </c>
      <c r="D569" s="4" t="s">
        <v>83</v>
      </c>
      <c r="E569" s="5"/>
      <c r="F569" s="4"/>
      <c r="G569" s="4">
        <v>31</v>
      </c>
      <c r="H569" s="4">
        <v>300</v>
      </c>
      <c r="I569" s="4">
        <v>180</v>
      </c>
      <c r="J569" s="4">
        <v>120</v>
      </c>
      <c r="K569" s="4"/>
      <c r="L569" s="4">
        <v>150</v>
      </c>
      <c r="M569" s="4"/>
      <c r="N569" s="4">
        <v>30</v>
      </c>
      <c r="O569" s="4"/>
      <c r="P569" s="4"/>
      <c r="Q569" s="13">
        <v>0</v>
      </c>
      <c r="R569" s="16">
        <v>0</v>
      </c>
      <c r="S569" s="16">
        <v>0.22934648581997535</v>
      </c>
      <c r="T569" s="16">
        <v>2.219482120838471</v>
      </c>
      <c r="U569" s="16">
        <v>1.3316892725030827</v>
      </c>
      <c r="V569" s="16">
        <v>0.88779284833538852</v>
      </c>
      <c r="W569" s="16">
        <v>0</v>
      </c>
      <c r="X569" s="16">
        <v>1.1097410604192355</v>
      </c>
      <c r="Y569" s="16">
        <v>0</v>
      </c>
      <c r="Z569" s="16">
        <v>0.22194821208384713</v>
      </c>
      <c r="AA569" s="16">
        <v>0</v>
      </c>
      <c r="AB569" s="17">
        <v>0</v>
      </c>
      <c r="AC569" s="15">
        <v>21400.71</v>
      </c>
      <c r="AD569" s="14">
        <v>135.16666666666666</v>
      </c>
      <c r="AE569" s="14">
        <v>187.5</v>
      </c>
      <c r="AF569" s="5">
        <v>0</v>
      </c>
      <c r="AG569" s="6">
        <v>3</v>
      </c>
      <c r="AH569" s="4">
        <v>0</v>
      </c>
      <c r="AI569" s="23">
        <v>3</v>
      </c>
      <c r="AJ569" s="4">
        <v>2300</v>
      </c>
      <c r="AK569" s="4">
        <v>0</v>
      </c>
      <c r="AL569" s="24">
        <v>2300</v>
      </c>
      <c r="AM569" s="7">
        <v>2.2194821208384712E-2</v>
      </c>
      <c r="AN569" s="7">
        <v>0</v>
      </c>
      <c r="AO569" s="8">
        <v>17.016029593094945</v>
      </c>
      <c r="AP569" s="9">
        <v>0</v>
      </c>
      <c r="AQ569" s="25">
        <v>17.038224414303329</v>
      </c>
      <c r="AR569" s="18">
        <v>1.6E-2</v>
      </c>
      <c r="AS569" s="7">
        <v>0</v>
      </c>
      <c r="AT569" s="8">
        <v>12.266666666666667</v>
      </c>
      <c r="AU569" s="9">
        <v>0</v>
      </c>
      <c r="AV569" s="10">
        <v>12.282666666666668</v>
      </c>
      <c r="AW569" s="22">
        <f t="shared" si="8"/>
        <v>0</v>
      </c>
      <c r="AX569" s="5">
        <f>IF(OR(AND(Tabela1[[#This Row],[GRUPO | ITEM]]="PALHETAS",MID(Tabela1[[#This Row],[ITEM]],1,5)&lt;&gt;"YN-PC"),AND(Tabela1[[#This Row],[GRUPO | ITEM]]="PALHETAS",MID(Tabela1[[#This Row],[ITEM]],1,5)&lt;&gt;"YN-PF"))=TRUE,0,
IF(
ROUNDUP(
IF(
IF(D569="A",13-SUM(AM569:AP569),IF(D569="B",11-SUM(AM569:AP569),IF(D569="C",7-SUM(AM569:AP569))))
&lt;0,0,
IF(D569="A",13-SUM(AM569:AP569),IF(D569="B",11-SUM(AM569:AP569),IF(D569="C",7-SUM(AM569:AP569)))))
*AD569/C569,0)
*C569
=0,0,
ROUNDUP(
IF(
IF(D569="A",13-SUM(AM569:AP569),IF(D569="B",11-SUM(AM569:AP569),IF(D569="C",7-SUM(AM569:AP569))))
&lt;0,0,
IF(D569="A",13-SUM(AM569:AP569),IF(D569="B",11-SUM(AM569:AP569),IF(D569="C",7-SUM(AM569:AP569)))))
*AD569/C569,0)
*C569)
)</f>
        <v>0</v>
      </c>
      <c r="AY569" s="4">
        <f>IF(OR(AND(Tabela1[[#This Row],[GRUPO | ITEM]]="PALHETAS",MID(Tabela1[[#This Row],[ITEM]],1,5)&lt;&gt;"YN-PC"),AND(Tabela1[[#This Row],[GRUPO | ITEM]]="PALHETAS",MID(Tabela1[[#This Row],[ITEM]],1,5)&lt;&gt;"YN-PF"))=TRUE,0,
IF(
ROUNDUP(
IF(
IF(D569="A",13-SUM(AR569:AU569),IF(D569="B",11-SUM(AR569:AU569),IF(D569="C",7-SUM(AR569:AU569))))
&lt;0,0,
IF(D569="A",13-SUM(AR569:AU569),IF(D569="B",11-SUM(AR569:AU569),IF(D569="C",7-SUM(AR569:AU569)))))
*AE569/C569,0)
*C569
=0,0,
ROUNDUP(
IF(
IF(D569="A",13-SUM(AR569:AU569),IF(D569="B",11-SUM(AR569:AU569),IF(D569="C",7-SUM(AR569:AU569))))
&lt;0,0,
IF(D569="A",13-SUM(AR569:AU569),IF(D569="B",11-SUM(AR569:AU569),IF(D569="C",7-SUM(AR569:AU569)))))
*AE569/C569,0)
*C569)
)</f>
        <v>0</v>
      </c>
      <c r="AZ5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+IFERROR(BA569*C569,0),
IFERROR(AVERAGEIF(Tabela1[[#This Row],[COMPRA PADRÃO]:[COMPRA &gt;30%]],"&gt;"&amp;0,Tabela1[[#This Row],[COMPRA PADRÃO]:[COMPRA &gt;30%]]),
0))/Tabela1[[#This Row],[U/CX]],0)*Tabela1[[#This Row],[U/CX]]</f>
        <v>0</v>
      </c>
      <c r="BA569" s="19"/>
      <c r="BB569" s="19"/>
      <c r="BC569" s="5"/>
      <c r="BD569" s="41">
        <v>3.060377358490566</v>
      </c>
      <c r="BE569" s="42">
        <v>459.05660377358492</v>
      </c>
      <c r="BF569" s="42">
        <v>201.98490566037736</v>
      </c>
      <c r="BG569" s="42">
        <v>2303</v>
      </c>
      <c r="BH569" s="43">
        <v>0</v>
      </c>
      <c r="BJ569" s="32"/>
      <c r="BK569" s="32"/>
    </row>
    <row r="570" spans="1:63" s="3" customFormat="1" x14ac:dyDescent="0.2">
      <c r="A570" s="4" t="s">
        <v>120</v>
      </c>
      <c r="B570" s="4" t="s">
        <v>485</v>
      </c>
      <c r="C570" s="4">
        <v>30</v>
      </c>
      <c r="D570" s="4" t="s">
        <v>83</v>
      </c>
      <c r="E570" s="5"/>
      <c r="F570" s="4">
        <v>10</v>
      </c>
      <c r="G570" s="4">
        <v>30</v>
      </c>
      <c r="H570" s="4">
        <v>30</v>
      </c>
      <c r="I570" s="4">
        <v>40</v>
      </c>
      <c r="J570" s="4">
        <v>30</v>
      </c>
      <c r="K570" s="4"/>
      <c r="L570" s="4">
        <v>30</v>
      </c>
      <c r="M570" s="4">
        <v>130</v>
      </c>
      <c r="N570" s="4"/>
      <c r="O570" s="4">
        <v>30</v>
      </c>
      <c r="P570" s="4"/>
      <c r="Q570" s="13">
        <v>0</v>
      </c>
      <c r="R570" s="16">
        <v>0.24242424242424243</v>
      </c>
      <c r="S570" s="16">
        <v>0.72727272727272729</v>
      </c>
      <c r="T570" s="16">
        <v>0.72727272727272729</v>
      </c>
      <c r="U570" s="16">
        <v>0.96969696969696972</v>
      </c>
      <c r="V570" s="16">
        <v>0.72727272727272729</v>
      </c>
      <c r="W570" s="16">
        <v>0</v>
      </c>
      <c r="X570" s="16">
        <v>0.72727272727272729</v>
      </c>
      <c r="Y570" s="16">
        <v>3.1515151515151514</v>
      </c>
      <c r="Z570" s="16">
        <v>0</v>
      </c>
      <c r="AA570" s="16">
        <v>0.72727272727272729</v>
      </c>
      <c r="AB570" s="17">
        <v>0</v>
      </c>
      <c r="AC570" s="15">
        <v>13658.3</v>
      </c>
      <c r="AD570" s="14">
        <v>41.25</v>
      </c>
      <c r="AE570" s="14">
        <v>45.714285714285715</v>
      </c>
      <c r="AF570" s="5">
        <v>0</v>
      </c>
      <c r="AG570" s="6">
        <v>872</v>
      </c>
      <c r="AH570" s="4">
        <v>210</v>
      </c>
      <c r="AI570" s="23">
        <v>1082</v>
      </c>
      <c r="AJ570" s="4">
        <v>0</v>
      </c>
      <c r="AK570" s="4">
        <v>0</v>
      </c>
      <c r="AL570" s="24">
        <v>0</v>
      </c>
      <c r="AM570" s="7">
        <v>21.139393939393941</v>
      </c>
      <c r="AN570" s="7">
        <v>5.0909090909090908</v>
      </c>
      <c r="AO570" s="8">
        <v>0</v>
      </c>
      <c r="AP570" s="9">
        <v>0</v>
      </c>
      <c r="AQ570" s="25">
        <v>26.23030303030303</v>
      </c>
      <c r="AR570" s="18">
        <v>19.074999999999999</v>
      </c>
      <c r="AS570" s="7">
        <v>4.59375</v>
      </c>
      <c r="AT570" s="8">
        <v>0</v>
      </c>
      <c r="AU570" s="9">
        <v>0</v>
      </c>
      <c r="AV570" s="10">
        <v>23.668749999999999</v>
      </c>
      <c r="AW570" s="22">
        <f t="shared" si="8"/>
        <v>0</v>
      </c>
      <c r="AX570" s="5">
        <f>IF(OR(AND(Tabela1[[#This Row],[GRUPO | ITEM]]="PALHETAS",MID(Tabela1[[#This Row],[ITEM]],1,5)&lt;&gt;"YN-PC"),AND(Tabela1[[#This Row],[GRUPO | ITEM]]="PALHETAS",MID(Tabela1[[#This Row],[ITEM]],1,5)&lt;&gt;"YN-PF"))=TRUE,0,
IF(
ROUNDUP(
IF(
IF(D570="A",13-SUM(AM570:AP570),IF(D570="B",11-SUM(AM570:AP570),IF(D570="C",7-SUM(AM570:AP570))))
&lt;0,0,
IF(D570="A",13-SUM(AM570:AP570),IF(D570="B",11-SUM(AM570:AP570),IF(D570="C",7-SUM(AM570:AP570)))))
*AD570/C570,0)
*C570
=0,0,
ROUNDUP(
IF(
IF(D570="A",13-SUM(AM570:AP570),IF(D570="B",11-SUM(AM570:AP570),IF(D570="C",7-SUM(AM570:AP570))))
&lt;0,0,
IF(D570="A",13-SUM(AM570:AP570),IF(D570="B",11-SUM(AM570:AP570),IF(D570="C",7-SUM(AM570:AP570)))))
*AD570/C570,0)
*C570)
)</f>
        <v>0</v>
      </c>
      <c r="AY570" s="4">
        <f>IF(OR(AND(Tabela1[[#This Row],[GRUPO | ITEM]]="PALHETAS",MID(Tabela1[[#This Row],[ITEM]],1,5)&lt;&gt;"YN-PC"),AND(Tabela1[[#This Row],[GRUPO | ITEM]]="PALHETAS",MID(Tabela1[[#This Row],[ITEM]],1,5)&lt;&gt;"YN-PF"))=TRUE,0,
IF(
ROUNDUP(
IF(
IF(D570="A",13-SUM(AR570:AU570),IF(D570="B",11-SUM(AR570:AU570),IF(D570="C",7-SUM(AR570:AU570))))
&lt;0,0,
IF(D570="A",13-SUM(AR570:AU570),IF(D570="B",11-SUM(AR570:AU570),IF(D570="C",7-SUM(AR570:AU570)))))
*AE570/C570,0)
*C570
=0,0,
ROUNDUP(
IF(
IF(D570="A",13-SUM(AR570:AU570),IF(D570="B",11-SUM(AR570:AU570),IF(D570="C",7-SUM(AR570:AU570))))
&lt;0,0,
IF(D570="A",13-SUM(AR570:AU570),IF(D570="B",11-SUM(AR570:AU570),IF(D570="C",7-SUM(AR570:AU570)))))
*AE570/C570,0)
*C570)
)</f>
        <v>0</v>
      </c>
      <c r="AZ5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+IFERROR(BA570*C570,0),
IFERROR(AVERAGEIF(Tabela1[[#This Row],[COMPRA PADRÃO]:[COMPRA &gt;30%]],"&gt;"&amp;0,Tabela1[[#This Row],[COMPRA PADRÃO]:[COMPRA &gt;30%]]),
0))/Tabela1[[#This Row],[U/CX]],0)*Tabela1[[#This Row],[U/CX]]</f>
        <v>0</v>
      </c>
      <c r="BA570" s="19"/>
      <c r="BB570" s="19"/>
      <c r="BC570" s="5"/>
      <c r="BD570" s="41">
        <v>1.2452830188679245</v>
      </c>
      <c r="BE570" s="42">
        <v>186.79245283018867</v>
      </c>
      <c r="BF570" s="42">
        <v>82.188679245283012</v>
      </c>
      <c r="BG570" s="42">
        <v>1082</v>
      </c>
      <c r="BH570" s="43">
        <v>0</v>
      </c>
      <c r="BJ570" s="32"/>
      <c r="BK570" s="32"/>
    </row>
    <row r="571" spans="1:63" s="3" customFormat="1" x14ac:dyDescent="0.2">
      <c r="A571" s="4" t="s">
        <v>120</v>
      </c>
      <c r="B571" s="4" t="s">
        <v>252</v>
      </c>
      <c r="C571" s="4">
        <v>20</v>
      </c>
      <c r="D571" s="4" t="s">
        <v>83</v>
      </c>
      <c r="E571" s="5"/>
      <c r="F571" s="4">
        <v>30</v>
      </c>
      <c r="G571" s="4">
        <v>20</v>
      </c>
      <c r="H571" s="4">
        <v>105</v>
      </c>
      <c r="I571" s="4">
        <v>40</v>
      </c>
      <c r="J571" s="4"/>
      <c r="K571" s="4"/>
      <c r="L571" s="4">
        <v>40</v>
      </c>
      <c r="M571" s="4"/>
      <c r="N571" s="4">
        <v>20</v>
      </c>
      <c r="O571" s="4"/>
      <c r="P571" s="4"/>
      <c r="Q571" s="13">
        <v>0</v>
      </c>
      <c r="R571" s="16">
        <v>0.70588235294117652</v>
      </c>
      <c r="S571" s="16">
        <v>0.47058823529411764</v>
      </c>
      <c r="T571" s="16">
        <v>2.4705882352941178</v>
      </c>
      <c r="U571" s="16">
        <v>0.94117647058823528</v>
      </c>
      <c r="V571" s="16">
        <v>0</v>
      </c>
      <c r="W571" s="16">
        <v>0</v>
      </c>
      <c r="X571" s="16">
        <v>0.94117647058823528</v>
      </c>
      <c r="Y571" s="16">
        <v>0</v>
      </c>
      <c r="Z571" s="16">
        <v>0.47058823529411764</v>
      </c>
      <c r="AA571" s="16">
        <v>0</v>
      </c>
      <c r="AB571" s="17">
        <v>0</v>
      </c>
      <c r="AC571" s="15">
        <v>22481.85</v>
      </c>
      <c r="AD571" s="14">
        <v>42.5</v>
      </c>
      <c r="AE571" s="14">
        <v>42.5</v>
      </c>
      <c r="AF571" s="5">
        <v>0</v>
      </c>
      <c r="AG571" s="6">
        <v>65</v>
      </c>
      <c r="AH571" s="4">
        <v>160</v>
      </c>
      <c r="AI571" s="23">
        <v>225</v>
      </c>
      <c r="AJ571" s="4">
        <v>320</v>
      </c>
      <c r="AK571" s="4">
        <v>0</v>
      </c>
      <c r="AL571" s="24">
        <v>320</v>
      </c>
      <c r="AM571" s="7">
        <v>1.5294117647058822</v>
      </c>
      <c r="AN571" s="7">
        <v>3.7647058823529411</v>
      </c>
      <c r="AO571" s="8">
        <v>7.5294117647058822</v>
      </c>
      <c r="AP571" s="9">
        <v>0</v>
      </c>
      <c r="AQ571" s="25">
        <v>12.823529411764707</v>
      </c>
      <c r="AR571" s="18">
        <v>1.5294117647058822</v>
      </c>
      <c r="AS571" s="7">
        <v>3.7647058823529411</v>
      </c>
      <c r="AT571" s="8">
        <v>7.5294117647058822</v>
      </c>
      <c r="AU571" s="9">
        <v>0</v>
      </c>
      <c r="AV571" s="10">
        <v>12.823529411764707</v>
      </c>
      <c r="AW571" s="22">
        <f t="shared" si="8"/>
        <v>0</v>
      </c>
      <c r="AX571" s="5">
        <f>IF(OR(AND(Tabela1[[#This Row],[GRUPO | ITEM]]="PALHETAS",MID(Tabela1[[#This Row],[ITEM]],1,5)&lt;&gt;"YN-PC"),AND(Tabela1[[#This Row],[GRUPO | ITEM]]="PALHETAS",MID(Tabela1[[#This Row],[ITEM]],1,5)&lt;&gt;"YN-PF"))=TRUE,0,
IF(
ROUNDUP(
IF(
IF(D571="A",13-SUM(AM571:AP571),IF(D571="B",11-SUM(AM571:AP571),IF(D571="C",7-SUM(AM571:AP571))))
&lt;0,0,
IF(D571="A",13-SUM(AM571:AP571),IF(D571="B",11-SUM(AM571:AP571),IF(D571="C",7-SUM(AM571:AP571)))))
*AD571/C571,0)
*C571
=0,0,
ROUNDUP(
IF(
IF(D571="A",13-SUM(AM571:AP571),IF(D571="B",11-SUM(AM571:AP571),IF(D571="C",7-SUM(AM571:AP571))))
&lt;0,0,
IF(D571="A",13-SUM(AM571:AP571),IF(D571="B",11-SUM(AM571:AP571),IF(D571="C",7-SUM(AM571:AP571)))))
*AD571/C571,0)
*C571)
)</f>
        <v>0</v>
      </c>
      <c r="AY571" s="4">
        <f>IF(OR(AND(Tabela1[[#This Row],[GRUPO | ITEM]]="PALHETAS",MID(Tabela1[[#This Row],[ITEM]],1,5)&lt;&gt;"YN-PC"),AND(Tabela1[[#This Row],[GRUPO | ITEM]]="PALHETAS",MID(Tabela1[[#This Row],[ITEM]],1,5)&lt;&gt;"YN-PF"))=TRUE,0,
IF(
ROUNDUP(
IF(
IF(D571="A",13-SUM(AR571:AU571),IF(D571="B",11-SUM(AR571:AU571),IF(D571="C",7-SUM(AR571:AU571))))
&lt;0,0,
IF(D571="A",13-SUM(AR571:AU571),IF(D571="B",11-SUM(AR571:AU571),IF(D571="C",7-SUM(AR571:AU571)))))
*AE571/C571,0)
*C571
=0,0,
ROUNDUP(
IF(
IF(D571="A",13-SUM(AR571:AU571),IF(D571="B",11-SUM(AR571:AU571),IF(D571="C",7-SUM(AR571:AU571))))
&lt;0,0,
IF(D571="A",13-SUM(AR571:AU571),IF(D571="B",11-SUM(AR571:AU571),IF(D571="C",7-SUM(AR571:AU571)))))
*AE571/C571,0)
*C571)
)</f>
        <v>0</v>
      </c>
      <c r="AZ5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+IFERROR(BA571*C571,0),
IFERROR(AVERAGEIF(Tabela1[[#This Row],[COMPRA PADRÃO]:[COMPRA &gt;30%]],"&gt;"&amp;0,Tabela1[[#This Row],[COMPRA PADRÃO]:[COMPRA &gt;30%]]),
0))/Tabela1[[#This Row],[U/CX]],0)*Tabela1[[#This Row],[U/CX]]</f>
        <v>0</v>
      </c>
      <c r="BA571" s="19"/>
      <c r="BB571" s="19"/>
      <c r="BC571" s="5"/>
      <c r="BD571" s="41">
        <v>0.96226415094339623</v>
      </c>
      <c r="BE571" s="42">
        <v>144.33962264150944</v>
      </c>
      <c r="BF571" s="42">
        <v>63.509433962264154</v>
      </c>
      <c r="BG571" s="42">
        <v>545</v>
      </c>
      <c r="BH571" s="43">
        <v>0</v>
      </c>
      <c r="BJ571" s="32"/>
      <c r="BK571" s="32"/>
    </row>
    <row r="572" spans="1:63" s="3" customFormat="1" x14ac:dyDescent="0.2">
      <c r="A572" s="4" t="s">
        <v>120</v>
      </c>
      <c r="B572" s="4" t="s">
        <v>486</v>
      </c>
      <c r="C572" s="4">
        <v>10</v>
      </c>
      <c r="D572" s="4" t="s">
        <v>83</v>
      </c>
      <c r="E572" s="5">
        <v>10</v>
      </c>
      <c r="F572" s="4"/>
      <c r="G572" s="4"/>
      <c r="H572" s="4">
        <v>5</v>
      </c>
      <c r="I572" s="4">
        <v>15</v>
      </c>
      <c r="J572" s="4">
        <v>20</v>
      </c>
      <c r="K572" s="4"/>
      <c r="L572" s="4">
        <v>15</v>
      </c>
      <c r="M572" s="4">
        <v>5</v>
      </c>
      <c r="N572" s="4">
        <v>10</v>
      </c>
      <c r="O572" s="4">
        <v>10</v>
      </c>
      <c r="P572" s="4"/>
      <c r="Q572" s="13">
        <v>0.88888888888888884</v>
      </c>
      <c r="R572" s="16">
        <v>0</v>
      </c>
      <c r="S572" s="16">
        <v>0</v>
      </c>
      <c r="T572" s="16">
        <v>0.44444444444444442</v>
      </c>
      <c r="U572" s="16">
        <v>1.3333333333333333</v>
      </c>
      <c r="V572" s="16">
        <v>1.7777777777777777</v>
      </c>
      <c r="W572" s="16">
        <v>0</v>
      </c>
      <c r="X572" s="16">
        <v>1.3333333333333333</v>
      </c>
      <c r="Y572" s="16">
        <v>0.44444444444444442</v>
      </c>
      <c r="Z572" s="16">
        <v>0.88888888888888884</v>
      </c>
      <c r="AA572" s="16">
        <v>0.88888888888888884</v>
      </c>
      <c r="AB572" s="17">
        <v>0</v>
      </c>
      <c r="AC572" s="15">
        <v>13950.75</v>
      </c>
      <c r="AD572" s="14">
        <v>11.25</v>
      </c>
      <c r="AE572" s="14">
        <v>11.25</v>
      </c>
      <c r="AF572" s="5">
        <v>0</v>
      </c>
      <c r="AG572" s="6">
        <v>299</v>
      </c>
      <c r="AH572" s="4">
        <v>0</v>
      </c>
      <c r="AI572" s="23">
        <v>299</v>
      </c>
      <c r="AJ572" s="4">
        <v>0</v>
      </c>
      <c r="AK572" s="4">
        <v>0</v>
      </c>
      <c r="AL572" s="24">
        <v>0</v>
      </c>
      <c r="AM572" s="7">
        <v>26.577777777777779</v>
      </c>
      <c r="AN572" s="7">
        <v>0</v>
      </c>
      <c r="AO572" s="8">
        <v>0</v>
      </c>
      <c r="AP572" s="9">
        <v>0</v>
      </c>
      <c r="AQ572" s="25">
        <v>26.577777777777779</v>
      </c>
      <c r="AR572" s="18">
        <v>26.577777777777779</v>
      </c>
      <c r="AS572" s="7">
        <v>0</v>
      </c>
      <c r="AT572" s="8">
        <v>0</v>
      </c>
      <c r="AU572" s="9">
        <v>0</v>
      </c>
      <c r="AV572" s="10">
        <v>26.577777777777779</v>
      </c>
      <c r="AW572" s="22">
        <f t="shared" si="8"/>
        <v>0</v>
      </c>
      <c r="AX572" s="5">
        <f>IF(OR(AND(Tabela1[[#This Row],[GRUPO | ITEM]]="PALHETAS",MID(Tabela1[[#This Row],[ITEM]],1,5)&lt;&gt;"YN-PC"),AND(Tabela1[[#This Row],[GRUPO | ITEM]]="PALHETAS",MID(Tabela1[[#This Row],[ITEM]],1,5)&lt;&gt;"YN-PF"))=TRUE,0,
IF(
ROUNDUP(
IF(
IF(D572="A",13-SUM(AM572:AP572),IF(D572="B",11-SUM(AM572:AP572),IF(D572="C",7-SUM(AM572:AP572))))
&lt;0,0,
IF(D572="A",13-SUM(AM572:AP572),IF(D572="B",11-SUM(AM572:AP572),IF(D572="C",7-SUM(AM572:AP572)))))
*AD572/C572,0)
*C572
=0,0,
ROUNDUP(
IF(
IF(D572="A",13-SUM(AM572:AP572),IF(D572="B",11-SUM(AM572:AP572),IF(D572="C",7-SUM(AM572:AP572))))
&lt;0,0,
IF(D572="A",13-SUM(AM572:AP572),IF(D572="B",11-SUM(AM572:AP572),IF(D572="C",7-SUM(AM572:AP572)))))
*AD572/C572,0)
*C572)
)</f>
        <v>0</v>
      </c>
      <c r="AY572" s="4">
        <f>IF(OR(AND(Tabela1[[#This Row],[GRUPO | ITEM]]="PALHETAS",MID(Tabela1[[#This Row],[ITEM]],1,5)&lt;&gt;"YN-PC"),AND(Tabela1[[#This Row],[GRUPO | ITEM]]="PALHETAS",MID(Tabela1[[#This Row],[ITEM]],1,5)&lt;&gt;"YN-PF"))=TRUE,0,
IF(
ROUNDUP(
IF(
IF(D572="A",13-SUM(AR572:AU572),IF(D572="B",11-SUM(AR572:AU572),IF(D572="C",7-SUM(AR572:AU572))))
&lt;0,0,
IF(D572="A",13-SUM(AR572:AU572),IF(D572="B",11-SUM(AR572:AU572),IF(D572="C",7-SUM(AR572:AU572)))))
*AE572/C572,0)
*C572
=0,0,
ROUNDUP(
IF(
IF(D572="A",13-SUM(AR572:AU572),IF(D572="B",11-SUM(AR572:AU572),IF(D572="C",7-SUM(AR572:AU572))))
&lt;0,0,
IF(D572="A",13-SUM(AR572:AU572),IF(D572="B",11-SUM(AR572:AU572),IF(D572="C",7-SUM(AR572:AU572)))))
*AE572/C572,0)
*C572)
)</f>
        <v>0</v>
      </c>
      <c r="AZ5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+IFERROR(BA572*C572,0),
IFERROR(AVERAGEIF(Tabela1[[#This Row],[COMPRA PADRÃO]:[COMPRA &gt;30%]],"&gt;"&amp;0,Tabela1[[#This Row],[COMPRA PADRÃO]:[COMPRA &gt;30%]]),
0))/Tabela1[[#This Row],[U/CX]],0)*Tabela1[[#This Row],[U/CX]]</f>
        <v>0</v>
      </c>
      <c r="BA572" s="19"/>
      <c r="BB572" s="19"/>
      <c r="BC572" s="5"/>
      <c r="BD572" s="41">
        <v>0.33962264150943394</v>
      </c>
      <c r="BE572" s="42">
        <v>50.943396226415089</v>
      </c>
      <c r="BF572" s="42">
        <v>22.415094339622641</v>
      </c>
      <c r="BG572" s="42">
        <v>299</v>
      </c>
      <c r="BH572" s="43">
        <v>0</v>
      </c>
      <c r="BJ572" s="32"/>
      <c r="BK572" s="32"/>
    </row>
    <row r="573" spans="1:63" s="3" customFormat="1" x14ac:dyDescent="0.2">
      <c r="A573" s="4" t="s">
        <v>120</v>
      </c>
      <c r="B573" s="4" t="s">
        <v>487</v>
      </c>
      <c r="C573" s="4">
        <v>30</v>
      </c>
      <c r="D573" s="4" t="s">
        <v>83</v>
      </c>
      <c r="E573" s="5"/>
      <c r="F573" s="4"/>
      <c r="G573" s="4"/>
      <c r="H573" s="4"/>
      <c r="I573" s="4"/>
      <c r="J573" s="4">
        <v>30</v>
      </c>
      <c r="K573" s="4"/>
      <c r="L573" s="4"/>
      <c r="M573" s="4">
        <v>5</v>
      </c>
      <c r="N573" s="4"/>
      <c r="O573" s="4">
        <v>30</v>
      </c>
      <c r="P573" s="4">
        <v>60</v>
      </c>
      <c r="Q573" s="13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0.96</v>
      </c>
      <c r="W573" s="16">
        <v>0</v>
      </c>
      <c r="X573" s="16">
        <v>0</v>
      </c>
      <c r="Y573" s="16">
        <v>0.16</v>
      </c>
      <c r="Z573" s="16">
        <v>0</v>
      </c>
      <c r="AA573" s="16">
        <v>0.96</v>
      </c>
      <c r="AB573" s="17">
        <v>1.92</v>
      </c>
      <c r="AC573" s="15">
        <v>7507.15</v>
      </c>
      <c r="AD573" s="14">
        <v>31.25</v>
      </c>
      <c r="AE573" s="14">
        <v>40</v>
      </c>
      <c r="AF573" s="5">
        <v>2</v>
      </c>
      <c r="AG573" s="6">
        <v>295</v>
      </c>
      <c r="AH573" s="4">
        <v>0</v>
      </c>
      <c r="AI573" s="23">
        <v>295</v>
      </c>
      <c r="AJ573" s="4">
        <v>0</v>
      </c>
      <c r="AK573" s="4">
        <v>0</v>
      </c>
      <c r="AL573" s="24">
        <v>0</v>
      </c>
      <c r="AM573" s="7">
        <v>9.44</v>
      </c>
      <c r="AN573" s="7">
        <v>0</v>
      </c>
      <c r="AO573" s="8">
        <v>0</v>
      </c>
      <c r="AP573" s="9">
        <v>0</v>
      </c>
      <c r="AQ573" s="25">
        <v>9.44</v>
      </c>
      <c r="AR573" s="18">
        <v>7.375</v>
      </c>
      <c r="AS573" s="7">
        <v>0</v>
      </c>
      <c r="AT573" s="8">
        <v>0</v>
      </c>
      <c r="AU573" s="9">
        <v>0</v>
      </c>
      <c r="AV573" s="10">
        <v>7.375</v>
      </c>
      <c r="AW573" s="22">
        <f t="shared" si="8"/>
        <v>0</v>
      </c>
      <c r="AX573" s="5">
        <f>IF(OR(AND(Tabela1[[#This Row],[GRUPO | ITEM]]="PALHETAS",MID(Tabela1[[#This Row],[ITEM]],1,5)&lt;&gt;"YN-PC"),AND(Tabela1[[#This Row],[GRUPO | ITEM]]="PALHETAS",MID(Tabela1[[#This Row],[ITEM]],1,5)&lt;&gt;"YN-PF"))=TRUE,0,
IF(
ROUNDUP(
IF(
IF(D573="A",13-SUM(AM573:AP573),IF(D573="B",11-SUM(AM573:AP573),IF(D573="C",7-SUM(AM573:AP573))))
&lt;0,0,
IF(D573="A",13-SUM(AM573:AP573),IF(D573="B",11-SUM(AM573:AP573),IF(D573="C",7-SUM(AM573:AP573)))))
*AD573/C573,0)
*C573
=0,0,
ROUNDUP(
IF(
IF(D573="A",13-SUM(AM573:AP573),IF(D573="B",11-SUM(AM573:AP573),IF(D573="C",7-SUM(AM573:AP573))))
&lt;0,0,
IF(D573="A",13-SUM(AM573:AP573),IF(D573="B",11-SUM(AM573:AP573),IF(D573="C",7-SUM(AM573:AP573)))))
*AD573/C573,0)
*C573)
)</f>
        <v>0</v>
      </c>
      <c r="AY573" s="4">
        <f>IF(OR(AND(Tabela1[[#This Row],[GRUPO | ITEM]]="PALHETAS",MID(Tabela1[[#This Row],[ITEM]],1,5)&lt;&gt;"YN-PC"),AND(Tabela1[[#This Row],[GRUPO | ITEM]]="PALHETAS",MID(Tabela1[[#This Row],[ITEM]],1,5)&lt;&gt;"YN-PF"))=TRUE,0,
IF(
ROUNDUP(
IF(
IF(D573="A",13-SUM(AR573:AU573),IF(D573="B",11-SUM(AR573:AU573),IF(D573="C",7-SUM(AR573:AU573))))
&lt;0,0,
IF(D573="A",13-SUM(AR573:AU573),IF(D573="B",11-SUM(AR573:AU573),IF(D573="C",7-SUM(AR573:AU573)))))
*AE573/C573,0)
*C573
=0,0,
ROUNDUP(
IF(
IF(D573="A",13-SUM(AR573:AU573),IF(D573="B",11-SUM(AR573:AU573),IF(D573="C",7-SUM(AR573:AU573))))
&lt;0,0,
IF(D573="A",13-SUM(AR573:AU573),IF(D573="B",11-SUM(AR573:AU573),IF(D573="C",7-SUM(AR573:AU573)))))
*AE573/C573,0)
*C573)
)</f>
        <v>0</v>
      </c>
      <c r="AZ5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+IFERROR(BA573*C573,0),
IFERROR(AVERAGEIF(Tabela1[[#This Row],[COMPRA PADRÃO]:[COMPRA &gt;30%]],"&gt;"&amp;0,Tabela1[[#This Row],[COMPRA PADRÃO]:[COMPRA &gt;30%]]),
0))/Tabela1[[#This Row],[U/CX]],0)*Tabela1[[#This Row],[U/CX]]</f>
        <v>0</v>
      </c>
      <c r="BA573" s="19"/>
      <c r="BB573" s="19"/>
      <c r="BC573" s="5"/>
      <c r="BD573" s="41">
        <v>0.47169811320754718</v>
      </c>
      <c r="BE573" s="42">
        <v>70.754716981132077</v>
      </c>
      <c r="BF573" s="42">
        <v>31.132075471698112</v>
      </c>
      <c r="BG573" s="42">
        <v>295</v>
      </c>
      <c r="BH573" s="43">
        <v>0</v>
      </c>
      <c r="BJ573" s="32"/>
      <c r="BK573" s="32"/>
    </row>
    <row r="574" spans="1:63" s="3" customFormat="1" x14ac:dyDescent="0.2">
      <c r="A574" s="4" t="s">
        <v>120</v>
      </c>
      <c r="B574" s="4" t="s">
        <v>1152</v>
      </c>
      <c r="C574" s="4">
        <v>10</v>
      </c>
      <c r="D574" s="4" t="s">
        <v>83</v>
      </c>
      <c r="E574" s="5"/>
      <c r="F574" s="4">
        <v>5</v>
      </c>
      <c r="G574" s="4">
        <v>20</v>
      </c>
      <c r="H574" s="4"/>
      <c r="I574" s="4">
        <v>25</v>
      </c>
      <c r="J574" s="4"/>
      <c r="K574" s="4"/>
      <c r="L574" s="4"/>
      <c r="M574" s="4"/>
      <c r="N574" s="4">
        <v>10</v>
      </c>
      <c r="O574" s="4"/>
      <c r="P574" s="4">
        <v>10</v>
      </c>
      <c r="Q574" s="13">
        <v>0</v>
      </c>
      <c r="R574" s="16">
        <v>0.35714285714285715</v>
      </c>
      <c r="S574" s="16">
        <v>1.4285714285714286</v>
      </c>
      <c r="T574" s="16">
        <v>0</v>
      </c>
      <c r="U574" s="16">
        <v>1.7857142857142858</v>
      </c>
      <c r="V574" s="16">
        <v>0</v>
      </c>
      <c r="W574" s="16">
        <v>0</v>
      </c>
      <c r="X574" s="16">
        <v>0</v>
      </c>
      <c r="Y574" s="16">
        <v>0</v>
      </c>
      <c r="Z574" s="16">
        <v>0.7142857142857143</v>
      </c>
      <c r="AA574" s="16">
        <v>0</v>
      </c>
      <c r="AB574" s="17">
        <v>0.7142857142857143</v>
      </c>
      <c r="AC574" s="15">
        <v>14804.9</v>
      </c>
      <c r="AD574" s="14">
        <v>14</v>
      </c>
      <c r="AE574" s="14">
        <v>14</v>
      </c>
      <c r="AF574" s="5">
        <v>0</v>
      </c>
      <c r="AG574" s="6">
        <v>227</v>
      </c>
      <c r="AH574" s="4">
        <v>550</v>
      </c>
      <c r="AI574" s="23">
        <v>777</v>
      </c>
      <c r="AJ574" s="4">
        <v>0</v>
      </c>
      <c r="AK574" s="4">
        <v>0</v>
      </c>
      <c r="AL574" s="24">
        <v>0</v>
      </c>
      <c r="AM574" s="7">
        <v>16.214285714285715</v>
      </c>
      <c r="AN574" s="7">
        <v>39.285714285714285</v>
      </c>
      <c r="AO574" s="8">
        <v>0</v>
      </c>
      <c r="AP574" s="9">
        <v>0</v>
      </c>
      <c r="AQ574" s="25">
        <v>55.5</v>
      </c>
      <c r="AR574" s="18">
        <v>16.214285714285715</v>
      </c>
      <c r="AS574" s="7">
        <v>39.285714285714285</v>
      </c>
      <c r="AT574" s="8">
        <v>0</v>
      </c>
      <c r="AU574" s="9">
        <v>0</v>
      </c>
      <c r="AV574" s="10">
        <v>55.5</v>
      </c>
      <c r="AW574" s="22">
        <f t="shared" si="8"/>
        <v>0</v>
      </c>
      <c r="AX574" s="5">
        <f>IF(OR(AND(Tabela1[[#This Row],[GRUPO | ITEM]]="PALHETAS",MID(Tabela1[[#This Row],[ITEM]],1,5)&lt;&gt;"YN-PC"),AND(Tabela1[[#This Row],[GRUPO | ITEM]]="PALHETAS",MID(Tabela1[[#This Row],[ITEM]],1,5)&lt;&gt;"YN-PF"))=TRUE,0,
IF(
ROUNDUP(
IF(
IF(D574="A",13-SUM(AM574:AP574),IF(D574="B",11-SUM(AM574:AP574),IF(D574="C",7-SUM(AM574:AP574))))
&lt;0,0,
IF(D574="A",13-SUM(AM574:AP574),IF(D574="B",11-SUM(AM574:AP574),IF(D574="C",7-SUM(AM574:AP574)))))
*AD574/C574,0)
*C574
=0,0,
ROUNDUP(
IF(
IF(D574="A",13-SUM(AM574:AP574),IF(D574="B",11-SUM(AM574:AP574),IF(D574="C",7-SUM(AM574:AP574))))
&lt;0,0,
IF(D574="A",13-SUM(AM574:AP574),IF(D574="B",11-SUM(AM574:AP574),IF(D574="C",7-SUM(AM574:AP574)))))
*AD574/C574,0)
*C574)
)</f>
        <v>0</v>
      </c>
      <c r="AY574" s="4">
        <f>IF(OR(AND(Tabela1[[#This Row],[GRUPO | ITEM]]="PALHETAS",MID(Tabela1[[#This Row],[ITEM]],1,5)&lt;&gt;"YN-PC"),AND(Tabela1[[#This Row],[GRUPO | ITEM]]="PALHETAS",MID(Tabela1[[#This Row],[ITEM]],1,5)&lt;&gt;"YN-PF"))=TRUE,0,
IF(
ROUNDUP(
IF(
IF(D574="A",13-SUM(AR574:AU574),IF(D574="B",11-SUM(AR574:AU574),IF(D574="C",7-SUM(AR574:AU574))))
&lt;0,0,
IF(D574="A",13-SUM(AR574:AU574),IF(D574="B",11-SUM(AR574:AU574),IF(D574="C",7-SUM(AR574:AU574)))))
*AE574/C574,0)
*C574
=0,0,
ROUNDUP(
IF(
IF(D574="A",13-SUM(AR574:AU574),IF(D574="B",11-SUM(AR574:AU574),IF(D574="C",7-SUM(AR574:AU574))))
&lt;0,0,
IF(D574="A",13-SUM(AR574:AU574),IF(D574="B",11-SUM(AR574:AU574),IF(D574="C",7-SUM(AR574:AU574)))))
*AE574/C574,0)
*C574)
)</f>
        <v>0</v>
      </c>
      <c r="AZ5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+IFERROR(BA574*C574,0),
IFERROR(AVERAGEIF(Tabela1[[#This Row],[COMPRA PADRÃO]:[COMPRA &gt;30%]],"&gt;"&amp;0,Tabela1[[#This Row],[COMPRA PADRÃO]:[COMPRA &gt;30%]]),
0))/Tabela1[[#This Row],[U/CX]],0)*Tabela1[[#This Row],[U/CX]]</f>
        <v>0</v>
      </c>
      <c r="BA574" s="19"/>
      <c r="BB574" s="19"/>
      <c r="BC574" s="5"/>
      <c r="BD574" s="41">
        <v>0.26415094339622641</v>
      </c>
      <c r="BE574" s="42">
        <v>39.622641509433961</v>
      </c>
      <c r="BF574" s="42">
        <v>17.433962264150942</v>
      </c>
      <c r="BG574" s="42">
        <v>777</v>
      </c>
      <c r="BH574" s="43">
        <v>0</v>
      </c>
      <c r="BJ574" s="32"/>
      <c r="BK574" s="32"/>
    </row>
    <row r="575" spans="1:63" s="3" customFormat="1" x14ac:dyDescent="0.2">
      <c r="A575" s="4" t="s">
        <v>120</v>
      </c>
      <c r="B575" s="4" t="s">
        <v>489</v>
      </c>
      <c r="C575" s="4">
        <v>20</v>
      </c>
      <c r="D575" s="4" t="s">
        <v>20</v>
      </c>
      <c r="E575" s="5">
        <v>580</v>
      </c>
      <c r="F575" s="4">
        <v>960</v>
      </c>
      <c r="G575" s="4">
        <v>980</v>
      </c>
      <c r="H575" s="4">
        <v>941</v>
      </c>
      <c r="I575" s="4">
        <v>1100</v>
      </c>
      <c r="J575" s="4">
        <v>1120</v>
      </c>
      <c r="K575" s="4">
        <v>180</v>
      </c>
      <c r="L575" s="4">
        <v>480</v>
      </c>
      <c r="M575" s="4">
        <v>540</v>
      </c>
      <c r="N575" s="4">
        <v>302</v>
      </c>
      <c r="O575" s="4">
        <v>740</v>
      </c>
      <c r="P575" s="4">
        <v>620</v>
      </c>
      <c r="Q575" s="13">
        <v>0.81470209528268767</v>
      </c>
      <c r="R575" s="16">
        <v>1.3484724335713449</v>
      </c>
      <c r="S575" s="16">
        <v>1.3765656092707481</v>
      </c>
      <c r="T575" s="16">
        <v>1.3217839166569121</v>
      </c>
      <c r="U575" s="16">
        <v>1.5451246634671663</v>
      </c>
      <c r="V575" s="16">
        <v>1.5732178391665692</v>
      </c>
      <c r="W575" s="16">
        <v>0.25283858129462722</v>
      </c>
      <c r="X575" s="16">
        <v>0.67423621678567247</v>
      </c>
      <c r="Y575" s="16">
        <v>0.75851574388388154</v>
      </c>
      <c r="Z575" s="16">
        <v>0.4242069530609856</v>
      </c>
      <c r="AA575" s="16">
        <v>1.0394475008779118</v>
      </c>
      <c r="AB575" s="17">
        <v>0.87088844668149368</v>
      </c>
      <c r="AC575" s="15">
        <v>408509.03</v>
      </c>
      <c r="AD575" s="14">
        <v>711.91666666666663</v>
      </c>
      <c r="AE575" s="14">
        <v>760.27272727272725</v>
      </c>
      <c r="AF575" s="5">
        <v>10</v>
      </c>
      <c r="AG575" s="6">
        <v>3637</v>
      </c>
      <c r="AH575" s="4">
        <v>4380</v>
      </c>
      <c r="AI575" s="23">
        <v>8017</v>
      </c>
      <c r="AJ575" s="4">
        <v>2000</v>
      </c>
      <c r="AK575" s="4">
        <v>0</v>
      </c>
      <c r="AL575" s="24">
        <v>2000</v>
      </c>
      <c r="AM575" s="7">
        <v>5.1087440009364391</v>
      </c>
      <c r="AN575" s="7">
        <v>6.1524054781692614</v>
      </c>
      <c r="AO575" s="8">
        <v>2.8093175699403021</v>
      </c>
      <c r="AP575" s="9">
        <v>0</v>
      </c>
      <c r="AQ575" s="25">
        <v>14.070467049046002</v>
      </c>
      <c r="AR575" s="18">
        <v>4.7838096376898243</v>
      </c>
      <c r="AS575" s="7">
        <v>5.7610905177567862</v>
      </c>
      <c r="AT575" s="8">
        <v>2.6306349396149709</v>
      </c>
      <c r="AU575" s="9">
        <v>0</v>
      </c>
      <c r="AV575" s="10">
        <v>13.175535095061582</v>
      </c>
      <c r="AW575" s="22">
        <f t="shared" si="8"/>
        <v>0</v>
      </c>
      <c r="AX575" s="5">
        <f>IF(OR(AND(Tabela1[[#This Row],[GRUPO | ITEM]]="PALHETAS",MID(Tabela1[[#This Row],[ITEM]],1,5)&lt;&gt;"YN-PC"),AND(Tabela1[[#This Row],[GRUPO | ITEM]]="PALHETAS",MID(Tabela1[[#This Row],[ITEM]],1,5)&lt;&gt;"YN-PF"))=TRUE,0,
IF(
ROUNDUP(
IF(
IF(D575="A",13-SUM(AM575:AP575),IF(D575="B",11-SUM(AM575:AP575),IF(D575="C",7-SUM(AM575:AP575))))
&lt;0,0,
IF(D575="A",13-SUM(AM575:AP575),IF(D575="B",11-SUM(AM575:AP575),IF(D575="C",7-SUM(AM575:AP575)))))
*AD575/C575,0)
*C575
=0,0,
ROUNDUP(
IF(
IF(D575="A",13-SUM(AM575:AP575),IF(D575="B",11-SUM(AM575:AP575),IF(D575="C",7-SUM(AM575:AP575))))
&lt;0,0,
IF(D575="A",13-SUM(AM575:AP575),IF(D575="B",11-SUM(AM575:AP575),IF(D575="C",7-SUM(AM575:AP575)))))
*AD575/C575,0)
*C575)
)</f>
        <v>0</v>
      </c>
      <c r="AY575" s="4">
        <f>IF(OR(AND(Tabela1[[#This Row],[GRUPO | ITEM]]="PALHETAS",MID(Tabela1[[#This Row],[ITEM]],1,5)&lt;&gt;"YN-PC"),AND(Tabela1[[#This Row],[GRUPO | ITEM]]="PALHETAS",MID(Tabela1[[#This Row],[ITEM]],1,5)&lt;&gt;"YN-PF"))=TRUE,0,
IF(
ROUNDUP(
IF(
IF(D575="A",13-SUM(AR575:AU575),IF(D575="B",11-SUM(AR575:AU575),IF(D575="C",7-SUM(AR575:AU575))))
&lt;0,0,
IF(D575="A",13-SUM(AR575:AU575),IF(D575="B",11-SUM(AR575:AU575),IF(D575="C",7-SUM(AR575:AU575)))))
*AE575/C575,0)
*C575
=0,0,
ROUNDUP(
IF(
IF(D575="A",13-SUM(AR575:AU575),IF(D575="B",11-SUM(AR575:AU575),IF(D575="C",7-SUM(AR575:AU575))))
&lt;0,0,
IF(D575="A",13-SUM(AR575:AU575),IF(D575="B",11-SUM(AR575:AU575),IF(D575="C",7-SUM(AR575:AU575)))))
*AE575/C575,0)
*C575)
)</f>
        <v>0</v>
      </c>
      <c r="AZ5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+IFERROR(BA575*C575,0),
IFERROR(AVERAGEIF(Tabela1[[#This Row],[COMPRA PADRÃO]:[COMPRA &gt;30%]],"&gt;"&amp;0,Tabela1[[#This Row],[COMPRA PADRÃO]:[COMPRA &gt;30%]]),
0))/Tabela1[[#This Row],[U/CX]],0)*Tabela1[[#This Row],[U/CX]]</f>
        <v>0</v>
      </c>
      <c r="BA575" s="19"/>
      <c r="BB575" s="19"/>
      <c r="BC575" s="5"/>
      <c r="BD575" s="41">
        <v>32.237735849056605</v>
      </c>
      <c r="BE575" s="42">
        <v>4835.6603773584911</v>
      </c>
      <c r="BF575" s="42">
        <v>9219.992452830189</v>
      </c>
      <c r="BG575" s="42">
        <v>10017</v>
      </c>
      <c r="BH575" s="43">
        <v>4040</v>
      </c>
      <c r="BJ575" s="32"/>
      <c r="BK575" s="32"/>
    </row>
    <row r="576" spans="1:63" s="3" customFormat="1" x14ac:dyDescent="0.2">
      <c r="A576" s="4" t="s">
        <v>120</v>
      </c>
      <c r="B576" s="4" t="s">
        <v>490</v>
      </c>
      <c r="C576" s="4">
        <v>20</v>
      </c>
      <c r="D576" s="4" t="s">
        <v>83</v>
      </c>
      <c r="E576" s="5"/>
      <c r="F576" s="4"/>
      <c r="G576" s="4"/>
      <c r="H576" s="4"/>
      <c r="I576" s="4">
        <v>10</v>
      </c>
      <c r="J576" s="4"/>
      <c r="K576" s="4"/>
      <c r="L576" s="4">
        <v>20</v>
      </c>
      <c r="M576" s="4"/>
      <c r="N576" s="4"/>
      <c r="O576" s="4"/>
      <c r="P576" s="4"/>
      <c r="Q576" s="13">
        <v>0</v>
      </c>
      <c r="R576" s="16">
        <v>0</v>
      </c>
      <c r="S576" s="16">
        <v>0</v>
      </c>
      <c r="T576" s="16">
        <v>0</v>
      </c>
      <c r="U576" s="16">
        <v>0.66666666666666663</v>
      </c>
      <c r="V576" s="16">
        <v>0</v>
      </c>
      <c r="W576" s="16">
        <v>0</v>
      </c>
      <c r="X576" s="16">
        <v>1.3333333333333333</v>
      </c>
      <c r="Y576" s="16">
        <v>0</v>
      </c>
      <c r="Z576" s="16">
        <v>0</v>
      </c>
      <c r="AA576" s="16">
        <v>0</v>
      </c>
      <c r="AB576" s="17">
        <v>0</v>
      </c>
      <c r="AC576" s="15">
        <v>2054.9</v>
      </c>
      <c r="AD576" s="14">
        <v>15</v>
      </c>
      <c r="AE576" s="14">
        <v>15</v>
      </c>
      <c r="AF576" s="5">
        <v>1</v>
      </c>
      <c r="AG576" s="6">
        <v>298</v>
      </c>
      <c r="AH576" s="4">
        <v>0</v>
      </c>
      <c r="AI576" s="23">
        <v>298</v>
      </c>
      <c r="AJ576" s="4">
        <v>0</v>
      </c>
      <c r="AK576" s="4">
        <v>0</v>
      </c>
      <c r="AL576" s="24">
        <v>0</v>
      </c>
      <c r="AM576" s="7">
        <v>19.866666666666667</v>
      </c>
      <c r="AN576" s="7">
        <v>0</v>
      </c>
      <c r="AO576" s="8">
        <v>0</v>
      </c>
      <c r="AP576" s="9">
        <v>0</v>
      </c>
      <c r="AQ576" s="25">
        <v>19.866666666666667</v>
      </c>
      <c r="AR576" s="18">
        <v>19.866666666666667</v>
      </c>
      <c r="AS576" s="7">
        <v>0</v>
      </c>
      <c r="AT576" s="8">
        <v>0</v>
      </c>
      <c r="AU576" s="9">
        <v>0</v>
      </c>
      <c r="AV576" s="10">
        <v>19.866666666666667</v>
      </c>
      <c r="AW576" s="22">
        <f t="shared" si="8"/>
        <v>0</v>
      </c>
      <c r="AX576" s="5">
        <f>IF(OR(AND(Tabela1[[#This Row],[GRUPO | ITEM]]="PALHETAS",MID(Tabela1[[#This Row],[ITEM]],1,5)&lt;&gt;"YN-PC"),AND(Tabela1[[#This Row],[GRUPO | ITEM]]="PALHETAS",MID(Tabela1[[#This Row],[ITEM]],1,5)&lt;&gt;"YN-PF"))=TRUE,0,
IF(
ROUNDUP(
IF(
IF(D576="A",13-SUM(AM576:AP576),IF(D576="B",11-SUM(AM576:AP576),IF(D576="C",7-SUM(AM576:AP576))))
&lt;0,0,
IF(D576="A",13-SUM(AM576:AP576),IF(D576="B",11-SUM(AM576:AP576),IF(D576="C",7-SUM(AM576:AP576)))))
*AD576/C576,0)
*C576
=0,0,
ROUNDUP(
IF(
IF(D576="A",13-SUM(AM576:AP576),IF(D576="B",11-SUM(AM576:AP576),IF(D576="C",7-SUM(AM576:AP576))))
&lt;0,0,
IF(D576="A",13-SUM(AM576:AP576),IF(D576="B",11-SUM(AM576:AP576),IF(D576="C",7-SUM(AM576:AP576)))))
*AD576/C576,0)
*C576)
)</f>
        <v>0</v>
      </c>
      <c r="AY576" s="4">
        <f>IF(OR(AND(Tabela1[[#This Row],[GRUPO | ITEM]]="PALHETAS",MID(Tabela1[[#This Row],[ITEM]],1,5)&lt;&gt;"YN-PC"),AND(Tabela1[[#This Row],[GRUPO | ITEM]]="PALHETAS",MID(Tabela1[[#This Row],[ITEM]],1,5)&lt;&gt;"YN-PF"))=TRUE,0,
IF(
ROUNDUP(
IF(
IF(D576="A",13-SUM(AR576:AU576),IF(D576="B",11-SUM(AR576:AU576),IF(D576="C",7-SUM(AR576:AU576))))
&lt;0,0,
IF(D576="A",13-SUM(AR576:AU576),IF(D576="B",11-SUM(AR576:AU576),IF(D576="C",7-SUM(AR576:AU576)))))
*AE576/C576,0)
*C576
=0,0,
ROUNDUP(
IF(
IF(D576="A",13-SUM(AR576:AU576),IF(D576="B",11-SUM(AR576:AU576),IF(D576="C",7-SUM(AR576:AU576))))
&lt;0,0,
IF(D576="A",13-SUM(AR576:AU576),IF(D576="B",11-SUM(AR576:AU576),IF(D576="C",7-SUM(AR576:AU576)))))
*AE576/C576,0)
*C576)
)</f>
        <v>0</v>
      </c>
      <c r="AZ5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+IFERROR(BA576*C576,0),
IFERROR(AVERAGEIF(Tabela1[[#This Row],[COMPRA PADRÃO]:[COMPRA &gt;30%]],"&gt;"&amp;0,Tabela1[[#This Row],[COMPRA PADRÃO]:[COMPRA &gt;30%]]),
0))/Tabela1[[#This Row],[U/CX]],0)*Tabela1[[#This Row],[U/CX]]</f>
        <v>0</v>
      </c>
      <c r="BA576" s="19"/>
      <c r="BB576" s="19"/>
      <c r="BC576" s="5"/>
      <c r="BD576" s="41">
        <v>0.11320754716981132</v>
      </c>
      <c r="BE576" s="42">
        <v>16.981132075471699</v>
      </c>
      <c r="BF576" s="42">
        <v>7.4716981132075473</v>
      </c>
      <c r="BG576" s="42">
        <v>298</v>
      </c>
      <c r="BH576" s="43">
        <v>0</v>
      </c>
      <c r="BJ576" s="32"/>
      <c r="BK576" s="32"/>
    </row>
    <row r="577" spans="1:63" s="3" customFormat="1" x14ac:dyDescent="0.2">
      <c r="A577" s="4" t="s">
        <v>120</v>
      </c>
      <c r="B577" s="4" t="s">
        <v>492</v>
      </c>
      <c r="C577" s="4">
        <v>30</v>
      </c>
      <c r="D577" s="4" t="s">
        <v>17</v>
      </c>
      <c r="E577" s="5">
        <v>30</v>
      </c>
      <c r="F577" s="4">
        <v>30</v>
      </c>
      <c r="G577" s="4">
        <v>170</v>
      </c>
      <c r="H577" s="4">
        <v>160</v>
      </c>
      <c r="I577" s="4">
        <v>270</v>
      </c>
      <c r="J577" s="4">
        <v>90</v>
      </c>
      <c r="K577" s="4">
        <v>30</v>
      </c>
      <c r="L577" s="4">
        <v>40</v>
      </c>
      <c r="M577" s="4">
        <v>210</v>
      </c>
      <c r="N577" s="4">
        <v>60</v>
      </c>
      <c r="O577" s="4"/>
      <c r="P577" s="4">
        <v>90</v>
      </c>
      <c r="Q577" s="13">
        <v>0.27966101694915257</v>
      </c>
      <c r="R577" s="16">
        <v>0.27966101694915257</v>
      </c>
      <c r="S577" s="16">
        <v>1.5847457627118644</v>
      </c>
      <c r="T577" s="16">
        <v>1.4915254237288136</v>
      </c>
      <c r="U577" s="16">
        <v>2.5169491525423728</v>
      </c>
      <c r="V577" s="16">
        <v>0.83898305084745772</v>
      </c>
      <c r="W577" s="16">
        <v>0.27966101694915257</v>
      </c>
      <c r="X577" s="16">
        <v>0.3728813559322034</v>
      </c>
      <c r="Y577" s="16">
        <v>1.9576271186440679</v>
      </c>
      <c r="Z577" s="16">
        <v>0.55932203389830515</v>
      </c>
      <c r="AA577" s="16">
        <v>0</v>
      </c>
      <c r="AB577" s="17">
        <v>0.83898305084745772</v>
      </c>
      <c r="AC577" s="15">
        <v>39668.9</v>
      </c>
      <c r="AD577" s="14">
        <v>107.27272727272727</v>
      </c>
      <c r="AE577" s="14">
        <v>136.25</v>
      </c>
      <c r="AF577" s="5">
        <v>0</v>
      </c>
      <c r="AG577" s="6">
        <v>564</v>
      </c>
      <c r="AH577" s="4">
        <v>630</v>
      </c>
      <c r="AI577" s="23">
        <v>1194</v>
      </c>
      <c r="AJ577" s="4">
        <v>450</v>
      </c>
      <c r="AK577" s="4">
        <v>420</v>
      </c>
      <c r="AL577" s="24">
        <v>870</v>
      </c>
      <c r="AM577" s="7">
        <v>5.2576271186440682</v>
      </c>
      <c r="AN577" s="7">
        <v>5.8728813559322042</v>
      </c>
      <c r="AO577" s="8">
        <v>4.1949152542372881</v>
      </c>
      <c r="AP577" s="9">
        <v>3.9152542372881358</v>
      </c>
      <c r="AQ577" s="25">
        <v>19.240677966101696</v>
      </c>
      <c r="AR577" s="18">
        <v>4.1394495412844039</v>
      </c>
      <c r="AS577" s="7">
        <v>4.6238532110091741</v>
      </c>
      <c r="AT577" s="8">
        <v>3.3027522935779818</v>
      </c>
      <c r="AU577" s="9">
        <v>3.0825688073394497</v>
      </c>
      <c r="AV577" s="10">
        <v>15.14862385321101</v>
      </c>
      <c r="AW577" s="22">
        <f t="shared" si="8"/>
        <v>0</v>
      </c>
      <c r="AX577" s="5">
        <f>IF(OR(AND(Tabela1[[#This Row],[GRUPO | ITEM]]="PALHETAS",MID(Tabela1[[#This Row],[ITEM]],1,5)&lt;&gt;"YN-PC"),AND(Tabela1[[#This Row],[GRUPO | ITEM]]="PALHETAS",MID(Tabela1[[#This Row],[ITEM]],1,5)&lt;&gt;"YN-PF"))=TRUE,0,
IF(
ROUNDUP(
IF(
IF(D577="A",13-SUM(AM577:AP577),IF(D577="B",11-SUM(AM577:AP577),IF(D577="C",7-SUM(AM577:AP577))))
&lt;0,0,
IF(D577="A",13-SUM(AM577:AP577),IF(D577="B",11-SUM(AM577:AP577),IF(D577="C",7-SUM(AM577:AP577)))))
*AD577/C577,0)
*C577
=0,0,
ROUNDUP(
IF(
IF(D577="A",13-SUM(AM577:AP577),IF(D577="B",11-SUM(AM577:AP577),IF(D577="C",7-SUM(AM577:AP577))))
&lt;0,0,
IF(D577="A",13-SUM(AM577:AP577),IF(D577="B",11-SUM(AM577:AP577),IF(D577="C",7-SUM(AM577:AP577)))))
*AD577/C577,0)
*C577)
)</f>
        <v>0</v>
      </c>
      <c r="AY577" s="4">
        <f>IF(OR(AND(Tabela1[[#This Row],[GRUPO | ITEM]]="PALHETAS",MID(Tabela1[[#This Row],[ITEM]],1,5)&lt;&gt;"YN-PC"),AND(Tabela1[[#This Row],[GRUPO | ITEM]]="PALHETAS",MID(Tabela1[[#This Row],[ITEM]],1,5)&lt;&gt;"YN-PF"))=TRUE,0,
IF(
ROUNDUP(
IF(
IF(D577="A",13-SUM(AR577:AU577),IF(D577="B",11-SUM(AR577:AU577),IF(D577="C",7-SUM(AR577:AU577))))
&lt;0,0,
IF(D577="A",13-SUM(AR577:AU577),IF(D577="B",11-SUM(AR577:AU577),IF(D577="C",7-SUM(AR577:AU577)))))
*AE577/C577,0)
*C577
=0,0,
ROUNDUP(
IF(
IF(D577="A",13-SUM(AR577:AU577),IF(D577="B",11-SUM(AR577:AU577),IF(D577="C",7-SUM(AR577:AU577))))
&lt;0,0,
IF(D577="A",13-SUM(AR577:AU577),IF(D577="B",11-SUM(AR577:AU577),IF(D577="C",7-SUM(AR577:AU577)))))
*AE577/C577,0)
*C577)
)</f>
        <v>0</v>
      </c>
      <c r="AZ5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+IFERROR(BA577*C577,0),
IFERROR(AVERAGEIF(Tabela1[[#This Row],[COMPRA PADRÃO]:[COMPRA &gt;30%]],"&gt;"&amp;0,Tabela1[[#This Row],[COMPRA PADRÃO]:[COMPRA &gt;30%]]),
0))/Tabela1[[#This Row],[U/CX]],0)*Tabela1[[#This Row],[U/CX]]</f>
        <v>0</v>
      </c>
      <c r="BA577" s="19"/>
      <c r="BB577" s="19"/>
      <c r="BC577" s="5"/>
      <c r="BD577" s="41">
        <v>4.4528301886792452</v>
      </c>
      <c r="BE577" s="42">
        <v>667.92452830188677</v>
      </c>
      <c r="BF577" s="42">
        <v>881.66037735849056</v>
      </c>
      <c r="BG577" s="42">
        <v>2064</v>
      </c>
      <c r="BH577" s="43">
        <v>0</v>
      </c>
      <c r="BJ577" s="32"/>
      <c r="BK577" s="32"/>
    </row>
    <row r="578" spans="1:63" s="3" customFormat="1" x14ac:dyDescent="0.2">
      <c r="A578" s="4" t="s">
        <v>120</v>
      </c>
      <c r="B578" s="4" t="s">
        <v>253</v>
      </c>
      <c r="C578" s="4">
        <v>40</v>
      </c>
      <c r="D578" s="4" t="s">
        <v>17</v>
      </c>
      <c r="E578" s="5">
        <v>240</v>
      </c>
      <c r="F578" s="4">
        <v>200</v>
      </c>
      <c r="G578" s="4">
        <v>200</v>
      </c>
      <c r="H578" s="4">
        <v>240</v>
      </c>
      <c r="I578" s="4">
        <v>80</v>
      </c>
      <c r="J578" s="4">
        <v>180</v>
      </c>
      <c r="K578" s="4"/>
      <c r="L578" s="4">
        <v>360</v>
      </c>
      <c r="M578" s="4">
        <v>80</v>
      </c>
      <c r="N578" s="4">
        <v>80</v>
      </c>
      <c r="O578" s="4">
        <v>40</v>
      </c>
      <c r="P578" s="4">
        <v>80</v>
      </c>
      <c r="Q578" s="13">
        <v>1.4831460674157304</v>
      </c>
      <c r="R578" s="16">
        <v>1.2359550561797754</v>
      </c>
      <c r="S578" s="16">
        <v>1.2359550561797754</v>
      </c>
      <c r="T578" s="16">
        <v>1.4831460674157304</v>
      </c>
      <c r="U578" s="16">
        <v>0.49438202247191015</v>
      </c>
      <c r="V578" s="16">
        <v>1.1123595505617978</v>
      </c>
      <c r="W578" s="16">
        <v>0</v>
      </c>
      <c r="X578" s="16">
        <v>2.2247191011235956</v>
      </c>
      <c r="Y578" s="16">
        <v>0.49438202247191015</v>
      </c>
      <c r="Z578" s="16">
        <v>0.49438202247191015</v>
      </c>
      <c r="AA578" s="16">
        <v>0.24719101123595508</v>
      </c>
      <c r="AB578" s="17">
        <v>0.49438202247191015</v>
      </c>
      <c r="AC578" s="15">
        <v>45172.800000000003</v>
      </c>
      <c r="AD578" s="14">
        <v>161.81818181818181</v>
      </c>
      <c r="AE578" s="14">
        <v>174</v>
      </c>
      <c r="AF578" s="5">
        <v>1</v>
      </c>
      <c r="AG578" s="6">
        <v>915</v>
      </c>
      <c r="AH578" s="4">
        <v>480</v>
      </c>
      <c r="AI578" s="23">
        <v>1395</v>
      </c>
      <c r="AJ578" s="4">
        <v>640</v>
      </c>
      <c r="AK578" s="4">
        <v>0</v>
      </c>
      <c r="AL578" s="24">
        <v>640</v>
      </c>
      <c r="AM578" s="7">
        <v>5.654494382022472</v>
      </c>
      <c r="AN578" s="7">
        <v>2.9662921348314608</v>
      </c>
      <c r="AO578" s="8">
        <v>3.9550561797752812</v>
      </c>
      <c r="AP578" s="9">
        <v>0</v>
      </c>
      <c r="AQ578" s="25">
        <v>12.575842696629215</v>
      </c>
      <c r="AR578" s="18">
        <v>5.2586206896551726</v>
      </c>
      <c r="AS578" s="7">
        <v>2.7586206896551726</v>
      </c>
      <c r="AT578" s="8">
        <v>3.6781609195402298</v>
      </c>
      <c r="AU578" s="9">
        <v>0</v>
      </c>
      <c r="AV578" s="10">
        <v>11.695402298850574</v>
      </c>
      <c r="AW578" s="22">
        <f t="shared" ref="AW578:AW641" si="9">IFERROR(AZ578/AVERAGE(AD578:AE578),0)</f>
        <v>0</v>
      </c>
      <c r="AX578" s="5">
        <f>IF(OR(AND(Tabela1[[#This Row],[GRUPO | ITEM]]="PALHETAS",MID(Tabela1[[#This Row],[ITEM]],1,5)&lt;&gt;"YN-PC"),AND(Tabela1[[#This Row],[GRUPO | ITEM]]="PALHETAS",MID(Tabela1[[#This Row],[ITEM]],1,5)&lt;&gt;"YN-PF"))=TRUE,0,
IF(
ROUNDUP(
IF(
IF(D578="A",13-SUM(AM578:AP578),IF(D578="B",11-SUM(AM578:AP578),IF(D578="C",7-SUM(AM578:AP578))))
&lt;0,0,
IF(D578="A",13-SUM(AM578:AP578),IF(D578="B",11-SUM(AM578:AP578),IF(D578="C",7-SUM(AM578:AP578)))))
*AD578/C578,0)
*C578
=0,0,
ROUNDUP(
IF(
IF(D578="A",13-SUM(AM578:AP578),IF(D578="B",11-SUM(AM578:AP578),IF(D578="C",7-SUM(AM578:AP578))))
&lt;0,0,
IF(D578="A",13-SUM(AM578:AP578),IF(D578="B",11-SUM(AM578:AP578),IF(D578="C",7-SUM(AM578:AP578)))))
*AD578/C578,0)
*C578)
)</f>
        <v>0</v>
      </c>
      <c r="AY578" s="4">
        <f>IF(OR(AND(Tabela1[[#This Row],[GRUPO | ITEM]]="PALHETAS",MID(Tabela1[[#This Row],[ITEM]],1,5)&lt;&gt;"YN-PC"),AND(Tabela1[[#This Row],[GRUPO | ITEM]]="PALHETAS",MID(Tabela1[[#This Row],[ITEM]],1,5)&lt;&gt;"YN-PF"))=TRUE,0,
IF(
ROUNDUP(
IF(
IF(D578="A",13-SUM(AR578:AU578),IF(D578="B",11-SUM(AR578:AU578),IF(D578="C",7-SUM(AR578:AU578))))
&lt;0,0,
IF(D578="A",13-SUM(AR578:AU578),IF(D578="B",11-SUM(AR578:AU578),IF(D578="C",7-SUM(AR578:AU578)))))
*AE578/C578,0)
*C578
=0,0,
ROUNDUP(
IF(
IF(D578="A",13-SUM(AR578:AU578),IF(D578="B",11-SUM(AR578:AU578),IF(D578="C",7-SUM(AR578:AU578))))
&lt;0,0,
IF(D578="A",13-SUM(AR578:AU578),IF(D578="B",11-SUM(AR578:AU578),IF(D578="C",7-SUM(AR578:AU578)))))
*AE578/C578,0)
*C578)
)</f>
        <v>0</v>
      </c>
      <c r="AZ5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+IFERROR(BA578*C578,0),
IFERROR(AVERAGEIF(Tabela1[[#This Row],[COMPRA PADRÃO]:[COMPRA &gt;30%]],"&gt;"&amp;0,Tabela1[[#This Row],[COMPRA PADRÃO]:[COMPRA &gt;30%]]),
0))/Tabela1[[#This Row],[U/CX]],0)*Tabela1[[#This Row],[U/CX]]</f>
        <v>0</v>
      </c>
      <c r="BA578" s="19"/>
      <c r="BB578" s="19"/>
      <c r="BC578" s="5"/>
      <c r="BD578" s="41">
        <v>6.716981132075472</v>
      </c>
      <c r="BE578" s="42">
        <v>1007.5471698113208</v>
      </c>
      <c r="BF578" s="42">
        <v>1329.9622641509434</v>
      </c>
      <c r="BG578" s="42">
        <v>2035</v>
      </c>
      <c r="BH578" s="43">
        <v>320</v>
      </c>
      <c r="BJ578" s="32"/>
      <c r="BK578" s="32"/>
    </row>
    <row r="579" spans="1:63" s="3" customFormat="1" x14ac:dyDescent="0.2">
      <c r="A579" s="4" t="s">
        <v>120</v>
      </c>
      <c r="B579" s="4" t="s">
        <v>494</v>
      </c>
      <c r="C579" s="4">
        <v>20</v>
      </c>
      <c r="D579" s="4" t="s">
        <v>17</v>
      </c>
      <c r="E579" s="5">
        <v>120</v>
      </c>
      <c r="F579" s="4">
        <v>200</v>
      </c>
      <c r="G579" s="4">
        <v>120</v>
      </c>
      <c r="H579" s="4">
        <v>341</v>
      </c>
      <c r="I579" s="4">
        <v>240</v>
      </c>
      <c r="J579" s="4">
        <v>120</v>
      </c>
      <c r="K579" s="4">
        <v>20</v>
      </c>
      <c r="L579" s="4">
        <v>250</v>
      </c>
      <c r="M579" s="4">
        <v>120</v>
      </c>
      <c r="N579" s="4">
        <v>142</v>
      </c>
      <c r="O579" s="4">
        <v>40</v>
      </c>
      <c r="P579" s="4">
        <v>120</v>
      </c>
      <c r="Q579" s="13">
        <v>0.78559738134206214</v>
      </c>
      <c r="R579" s="16">
        <v>1.3093289689034371</v>
      </c>
      <c r="S579" s="16">
        <v>0.78559738134206214</v>
      </c>
      <c r="T579" s="16">
        <v>2.2324058919803602</v>
      </c>
      <c r="U579" s="16">
        <v>1.5711947626841243</v>
      </c>
      <c r="V579" s="16">
        <v>0.78559738134206214</v>
      </c>
      <c r="W579" s="16">
        <v>0.13093289689034371</v>
      </c>
      <c r="X579" s="16">
        <v>1.6366612111292962</v>
      </c>
      <c r="Y579" s="16">
        <v>0.78559738134206214</v>
      </c>
      <c r="Z579" s="16">
        <v>0.9296235679214403</v>
      </c>
      <c r="AA579" s="16">
        <v>0.26186579378068742</v>
      </c>
      <c r="AB579" s="17">
        <v>0.78559738134206214</v>
      </c>
      <c r="AC579" s="15">
        <v>83939.32</v>
      </c>
      <c r="AD579" s="14">
        <v>152.75</v>
      </c>
      <c r="AE579" s="14">
        <v>177.3</v>
      </c>
      <c r="AF579" s="5">
        <v>8</v>
      </c>
      <c r="AG579" s="6">
        <v>580</v>
      </c>
      <c r="AH579" s="4">
        <v>540</v>
      </c>
      <c r="AI579" s="23">
        <v>1120</v>
      </c>
      <c r="AJ579" s="4">
        <v>420</v>
      </c>
      <c r="AK579" s="4">
        <v>500</v>
      </c>
      <c r="AL579" s="24">
        <v>920</v>
      </c>
      <c r="AM579" s="7">
        <v>3.7970540098199672</v>
      </c>
      <c r="AN579" s="7">
        <v>3.53518821603928</v>
      </c>
      <c r="AO579" s="8">
        <v>2.7495908346972175</v>
      </c>
      <c r="AP579" s="9">
        <v>3.2733224222585924</v>
      </c>
      <c r="AQ579" s="25">
        <v>13.355155482815057</v>
      </c>
      <c r="AR579" s="18">
        <v>3.2712915961646925</v>
      </c>
      <c r="AS579" s="7">
        <v>3.0456852791878171</v>
      </c>
      <c r="AT579" s="8">
        <v>2.3688663282571909</v>
      </c>
      <c r="AU579" s="9">
        <v>2.8200789622109417</v>
      </c>
      <c r="AV579" s="10">
        <v>11.505922165820643</v>
      </c>
      <c r="AW579" s="22">
        <f t="shared" si="9"/>
        <v>0</v>
      </c>
      <c r="AX579" s="5">
        <f>IF(OR(AND(Tabela1[[#This Row],[GRUPO | ITEM]]="PALHETAS",MID(Tabela1[[#This Row],[ITEM]],1,5)&lt;&gt;"YN-PC"),AND(Tabela1[[#This Row],[GRUPO | ITEM]]="PALHETAS",MID(Tabela1[[#This Row],[ITEM]],1,5)&lt;&gt;"YN-PF"))=TRUE,0,
IF(
ROUNDUP(
IF(
IF(D579="A",13-SUM(AM579:AP579),IF(D579="B",11-SUM(AM579:AP579),IF(D579="C",7-SUM(AM579:AP579))))
&lt;0,0,
IF(D579="A",13-SUM(AM579:AP579),IF(D579="B",11-SUM(AM579:AP579),IF(D579="C",7-SUM(AM579:AP579)))))
*AD579/C579,0)
*C579
=0,0,
ROUNDUP(
IF(
IF(D579="A",13-SUM(AM579:AP579),IF(D579="B",11-SUM(AM579:AP579),IF(D579="C",7-SUM(AM579:AP579))))
&lt;0,0,
IF(D579="A",13-SUM(AM579:AP579),IF(D579="B",11-SUM(AM579:AP579),IF(D579="C",7-SUM(AM579:AP579)))))
*AD579/C579,0)
*C579)
)</f>
        <v>0</v>
      </c>
      <c r="AY579" s="4">
        <f>IF(OR(AND(Tabela1[[#This Row],[GRUPO | ITEM]]="PALHETAS",MID(Tabela1[[#This Row],[ITEM]],1,5)&lt;&gt;"YN-PC"),AND(Tabela1[[#This Row],[GRUPO | ITEM]]="PALHETAS",MID(Tabela1[[#This Row],[ITEM]],1,5)&lt;&gt;"YN-PF"))=TRUE,0,
IF(
ROUNDUP(
IF(
IF(D579="A",13-SUM(AR579:AU579),IF(D579="B",11-SUM(AR579:AU579),IF(D579="C",7-SUM(AR579:AU579))))
&lt;0,0,
IF(D579="A",13-SUM(AR579:AU579),IF(D579="B",11-SUM(AR579:AU579),IF(D579="C",7-SUM(AR579:AU579)))))
*AE579/C579,0)
*C579
=0,0,
ROUNDUP(
IF(
IF(D579="A",13-SUM(AR579:AU579),IF(D579="B",11-SUM(AR579:AU579),IF(D579="C",7-SUM(AR579:AU579))))
&lt;0,0,
IF(D579="A",13-SUM(AR579:AU579),IF(D579="B",11-SUM(AR579:AU579),IF(D579="C",7-SUM(AR579:AU579)))))
*AE579/C579,0)
*C579)
)</f>
        <v>0</v>
      </c>
      <c r="AZ5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+IFERROR(BA579*C579,0),
IFERROR(AVERAGEIF(Tabela1[[#This Row],[COMPRA PADRÃO]:[COMPRA &gt;30%]],"&gt;"&amp;0,Tabela1[[#This Row],[COMPRA PADRÃO]:[COMPRA &gt;30%]]),
0))/Tabela1[[#This Row],[U/CX]],0)*Tabela1[[#This Row],[U/CX]]</f>
        <v>0</v>
      </c>
      <c r="BA579" s="19"/>
      <c r="BB579" s="19"/>
      <c r="BC579" s="5"/>
      <c r="BD579" s="41">
        <v>6.9169811320754713</v>
      </c>
      <c r="BE579" s="42">
        <v>1037.5471698113206</v>
      </c>
      <c r="BF579" s="42">
        <v>1369.5622641509433</v>
      </c>
      <c r="BG579" s="42">
        <v>2040</v>
      </c>
      <c r="BH579" s="43">
        <v>360</v>
      </c>
      <c r="BJ579" s="32"/>
      <c r="BK579" s="32"/>
    </row>
    <row r="580" spans="1:63" s="3" customFormat="1" x14ac:dyDescent="0.2">
      <c r="A580" s="4" t="s">
        <v>120</v>
      </c>
      <c r="B580" s="4" t="s">
        <v>1245</v>
      </c>
      <c r="C580" s="4">
        <v>20</v>
      </c>
      <c r="D580" s="4" t="s">
        <v>17</v>
      </c>
      <c r="E580" s="5"/>
      <c r="F580" s="4"/>
      <c r="G580" s="4">
        <v>300</v>
      </c>
      <c r="H580" s="4">
        <v>120</v>
      </c>
      <c r="I580" s="4">
        <v>60</v>
      </c>
      <c r="J580" s="4"/>
      <c r="K580" s="4"/>
      <c r="L580" s="4"/>
      <c r="M580" s="4"/>
      <c r="N580" s="4"/>
      <c r="O580" s="4">
        <v>20</v>
      </c>
      <c r="P580" s="4"/>
      <c r="Q580" s="13">
        <v>0</v>
      </c>
      <c r="R580" s="16">
        <v>0</v>
      </c>
      <c r="S580" s="16">
        <v>2.4</v>
      </c>
      <c r="T580" s="16">
        <v>0.96</v>
      </c>
      <c r="U580" s="16">
        <v>0.48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0.16</v>
      </c>
      <c r="AB580" s="17">
        <v>0</v>
      </c>
      <c r="AC580" s="15">
        <v>32790.800000000003</v>
      </c>
      <c r="AD580" s="14">
        <v>125</v>
      </c>
      <c r="AE580" s="14">
        <v>160</v>
      </c>
      <c r="AF580" s="5">
        <v>0</v>
      </c>
      <c r="AG580" s="6">
        <v>1</v>
      </c>
      <c r="AH580" s="4">
        <v>0</v>
      </c>
      <c r="AI580" s="23">
        <v>1</v>
      </c>
      <c r="AJ580" s="4">
        <v>1900</v>
      </c>
      <c r="AK580" s="4">
        <v>0</v>
      </c>
      <c r="AL580" s="24">
        <v>1900</v>
      </c>
      <c r="AM580" s="7">
        <v>8.0000000000000002E-3</v>
      </c>
      <c r="AN580" s="7">
        <v>0</v>
      </c>
      <c r="AO580" s="8">
        <v>15.2</v>
      </c>
      <c r="AP580" s="9">
        <v>0</v>
      </c>
      <c r="AQ580" s="25">
        <v>15.207999999999998</v>
      </c>
      <c r="AR580" s="18">
        <v>6.2500000000000003E-3</v>
      </c>
      <c r="AS580" s="7">
        <v>0</v>
      </c>
      <c r="AT580" s="8">
        <v>11.875</v>
      </c>
      <c r="AU580" s="9">
        <v>0</v>
      </c>
      <c r="AV580" s="10">
        <v>11.88125</v>
      </c>
      <c r="AW580" s="22">
        <f t="shared" si="9"/>
        <v>0</v>
      </c>
      <c r="AX580" s="5">
        <f>IF(OR(AND(Tabela1[[#This Row],[GRUPO | ITEM]]="PALHETAS",MID(Tabela1[[#This Row],[ITEM]],1,5)&lt;&gt;"YN-PC"),AND(Tabela1[[#This Row],[GRUPO | ITEM]]="PALHETAS",MID(Tabela1[[#This Row],[ITEM]],1,5)&lt;&gt;"YN-PF"))=TRUE,0,
IF(
ROUNDUP(
IF(
IF(D580="A",13-SUM(AM580:AP580),IF(D580="B",11-SUM(AM580:AP580),IF(D580="C",7-SUM(AM580:AP580))))
&lt;0,0,
IF(D580="A",13-SUM(AM580:AP580),IF(D580="B",11-SUM(AM580:AP580),IF(D580="C",7-SUM(AM580:AP580)))))
*AD580/C580,0)
*C580
=0,0,
ROUNDUP(
IF(
IF(D580="A",13-SUM(AM580:AP580),IF(D580="B",11-SUM(AM580:AP580),IF(D580="C",7-SUM(AM580:AP580))))
&lt;0,0,
IF(D580="A",13-SUM(AM580:AP580),IF(D580="B",11-SUM(AM580:AP580),IF(D580="C",7-SUM(AM580:AP580)))))
*AD580/C580,0)
*C580)
)</f>
        <v>0</v>
      </c>
      <c r="AY580" s="4">
        <f>IF(OR(AND(Tabela1[[#This Row],[GRUPO | ITEM]]="PALHETAS",MID(Tabela1[[#This Row],[ITEM]],1,5)&lt;&gt;"YN-PC"),AND(Tabela1[[#This Row],[GRUPO | ITEM]]="PALHETAS",MID(Tabela1[[#This Row],[ITEM]],1,5)&lt;&gt;"YN-PF"))=TRUE,0,
IF(
ROUNDUP(
IF(
IF(D580="A",13-SUM(AR580:AU580),IF(D580="B",11-SUM(AR580:AU580),IF(D580="C",7-SUM(AR580:AU580))))
&lt;0,0,
IF(D580="A",13-SUM(AR580:AU580),IF(D580="B",11-SUM(AR580:AU580),IF(D580="C",7-SUM(AR580:AU580)))))
*AE580/C580,0)
*C580
=0,0,
ROUNDUP(
IF(
IF(D580="A",13-SUM(AR580:AU580),IF(D580="B",11-SUM(AR580:AU580),IF(D580="C",7-SUM(AR580:AU580))))
&lt;0,0,
IF(D580="A",13-SUM(AR580:AU580),IF(D580="B",11-SUM(AR580:AU580),IF(D580="C",7-SUM(AR580:AU580)))))
*AE580/C580,0)
*C580)
)</f>
        <v>0</v>
      </c>
      <c r="AZ5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+IFERROR(BA580*C580,0),
IFERROR(AVERAGEIF(Tabela1[[#This Row],[COMPRA PADRÃO]:[COMPRA &gt;30%]],"&gt;"&amp;0,Tabela1[[#This Row],[COMPRA PADRÃO]:[COMPRA &gt;30%]]),
0))/Tabela1[[#This Row],[U/CX]],0)*Tabela1[[#This Row],[U/CX]]</f>
        <v>0</v>
      </c>
      <c r="BA580" s="19"/>
      <c r="BB580" s="19"/>
      <c r="BC580" s="5"/>
      <c r="BD580" s="41">
        <v>1.8867924528301887</v>
      </c>
      <c r="BE580" s="42">
        <v>283.01886792452831</v>
      </c>
      <c r="BF580" s="42">
        <v>373.58490566037739</v>
      </c>
      <c r="BG580" s="42">
        <v>1901</v>
      </c>
      <c r="BH580" s="43">
        <v>0</v>
      </c>
      <c r="BJ580" s="32"/>
      <c r="BK580" s="32"/>
    </row>
    <row r="581" spans="1:63" s="3" customFormat="1" x14ac:dyDescent="0.2">
      <c r="A581" s="4" t="s">
        <v>120</v>
      </c>
      <c r="B581" s="4" t="s">
        <v>1246</v>
      </c>
      <c r="C581" s="4">
        <v>20</v>
      </c>
      <c r="D581" s="4" t="s">
        <v>83</v>
      </c>
      <c r="E581" s="5"/>
      <c r="F581" s="4"/>
      <c r="G581" s="4"/>
      <c r="H581" s="4">
        <v>20</v>
      </c>
      <c r="I581" s="4">
        <v>20</v>
      </c>
      <c r="J581" s="4"/>
      <c r="K581" s="4"/>
      <c r="L581" s="4"/>
      <c r="M581" s="4"/>
      <c r="N581" s="4"/>
      <c r="O581" s="4"/>
      <c r="P581" s="4"/>
      <c r="Q581" s="13">
        <v>0</v>
      </c>
      <c r="R581" s="16">
        <v>0</v>
      </c>
      <c r="S581" s="16">
        <v>0</v>
      </c>
      <c r="T581" s="16">
        <v>1</v>
      </c>
      <c r="U581" s="16">
        <v>1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7">
        <v>0</v>
      </c>
      <c r="AC581" s="15">
        <v>2666.8</v>
      </c>
      <c r="AD581" s="14">
        <v>20</v>
      </c>
      <c r="AE581" s="14">
        <v>20</v>
      </c>
      <c r="AF581" s="5">
        <v>1</v>
      </c>
      <c r="AG581" s="6">
        <v>256</v>
      </c>
      <c r="AH581" s="4">
        <v>0</v>
      </c>
      <c r="AI581" s="23">
        <v>256</v>
      </c>
      <c r="AJ581" s="4">
        <v>0</v>
      </c>
      <c r="AK581" s="4">
        <v>0</v>
      </c>
      <c r="AL581" s="24">
        <v>0</v>
      </c>
      <c r="AM581" s="7">
        <v>12.8</v>
      </c>
      <c r="AN581" s="7">
        <v>0</v>
      </c>
      <c r="AO581" s="8">
        <v>0</v>
      </c>
      <c r="AP581" s="9">
        <v>0</v>
      </c>
      <c r="AQ581" s="25">
        <v>12.8</v>
      </c>
      <c r="AR581" s="18">
        <v>12.8</v>
      </c>
      <c r="AS581" s="7">
        <v>0</v>
      </c>
      <c r="AT581" s="8">
        <v>0</v>
      </c>
      <c r="AU581" s="9">
        <v>0</v>
      </c>
      <c r="AV581" s="10">
        <v>12.8</v>
      </c>
      <c r="AW581" s="22">
        <f t="shared" si="9"/>
        <v>0</v>
      </c>
      <c r="AX581" s="5">
        <f>IF(OR(AND(Tabela1[[#This Row],[GRUPO | ITEM]]="PALHETAS",MID(Tabela1[[#This Row],[ITEM]],1,5)&lt;&gt;"YN-PC"),AND(Tabela1[[#This Row],[GRUPO | ITEM]]="PALHETAS",MID(Tabela1[[#This Row],[ITEM]],1,5)&lt;&gt;"YN-PF"))=TRUE,0,
IF(
ROUNDUP(
IF(
IF(D581="A",13-SUM(AM581:AP581),IF(D581="B",11-SUM(AM581:AP581),IF(D581="C",7-SUM(AM581:AP581))))
&lt;0,0,
IF(D581="A",13-SUM(AM581:AP581),IF(D581="B",11-SUM(AM581:AP581),IF(D581="C",7-SUM(AM581:AP581)))))
*AD581/C581,0)
*C581
=0,0,
ROUNDUP(
IF(
IF(D581="A",13-SUM(AM581:AP581),IF(D581="B",11-SUM(AM581:AP581),IF(D581="C",7-SUM(AM581:AP581))))
&lt;0,0,
IF(D581="A",13-SUM(AM581:AP581),IF(D581="B",11-SUM(AM581:AP581),IF(D581="C",7-SUM(AM581:AP581)))))
*AD581/C581,0)
*C581)
)</f>
        <v>0</v>
      </c>
      <c r="AY581" s="4">
        <f>IF(OR(AND(Tabela1[[#This Row],[GRUPO | ITEM]]="PALHETAS",MID(Tabela1[[#This Row],[ITEM]],1,5)&lt;&gt;"YN-PC"),AND(Tabela1[[#This Row],[GRUPO | ITEM]]="PALHETAS",MID(Tabela1[[#This Row],[ITEM]],1,5)&lt;&gt;"YN-PF"))=TRUE,0,
IF(
ROUNDUP(
IF(
IF(D581="A",13-SUM(AR581:AU581),IF(D581="B",11-SUM(AR581:AU581),IF(D581="C",7-SUM(AR581:AU581))))
&lt;0,0,
IF(D581="A",13-SUM(AR581:AU581),IF(D581="B",11-SUM(AR581:AU581),IF(D581="C",7-SUM(AR581:AU581)))))
*AE581/C581,0)
*C581
=0,0,
ROUNDUP(
IF(
IF(D581="A",13-SUM(AR581:AU581),IF(D581="B",11-SUM(AR581:AU581),IF(D581="C",7-SUM(AR581:AU581))))
&lt;0,0,
IF(D581="A",13-SUM(AR581:AU581),IF(D581="B",11-SUM(AR581:AU581),IF(D581="C",7-SUM(AR581:AU581)))))
*AE581/C581,0)
*C581)
)</f>
        <v>0</v>
      </c>
      <c r="AZ5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+IFERROR(BA581*C581,0),
IFERROR(AVERAGEIF(Tabela1[[#This Row],[COMPRA PADRÃO]:[COMPRA &gt;30%]],"&gt;"&amp;0,Tabela1[[#This Row],[COMPRA PADRÃO]:[COMPRA &gt;30%]]),
0))/Tabela1[[#This Row],[U/CX]],0)*Tabela1[[#This Row],[U/CX]]</f>
        <v>0</v>
      </c>
      <c r="BA581" s="19"/>
      <c r="BB581" s="19"/>
      <c r="BC581" s="5"/>
      <c r="BD581" s="41">
        <v>0.15094339622641509</v>
      </c>
      <c r="BE581" s="42">
        <v>22.641509433962263</v>
      </c>
      <c r="BF581" s="42">
        <v>9.9622641509433958</v>
      </c>
      <c r="BG581" s="42">
        <v>256</v>
      </c>
      <c r="BH581" s="43">
        <v>0</v>
      </c>
      <c r="BJ581" s="32"/>
      <c r="BK581" s="32"/>
    </row>
    <row r="582" spans="1:63" s="3" customFormat="1" x14ac:dyDescent="0.2">
      <c r="A582" s="4" t="s">
        <v>120</v>
      </c>
      <c r="B582" s="4" t="s">
        <v>1247</v>
      </c>
      <c r="C582" s="4">
        <v>30</v>
      </c>
      <c r="D582" s="4" t="s">
        <v>83</v>
      </c>
      <c r="E582" s="5"/>
      <c r="F582" s="4"/>
      <c r="G582" s="4">
        <v>210</v>
      </c>
      <c r="H582" s="4">
        <v>89</v>
      </c>
      <c r="I582" s="4"/>
      <c r="J582" s="4"/>
      <c r="K582" s="4"/>
      <c r="L582" s="4"/>
      <c r="M582" s="4"/>
      <c r="N582" s="4"/>
      <c r="O582" s="4"/>
      <c r="P582" s="4"/>
      <c r="Q582" s="13">
        <v>0</v>
      </c>
      <c r="R582" s="16">
        <v>0</v>
      </c>
      <c r="S582" s="16">
        <v>1.4046822742474916</v>
      </c>
      <c r="T582" s="16">
        <v>0.59531772575250841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7">
        <v>0</v>
      </c>
      <c r="AC582" s="15">
        <v>10608.36</v>
      </c>
      <c r="AD582" s="14">
        <v>149.5</v>
      </c>
      <c r="AE582" s="14">
        <v>149.5</v>
      </c>
      <c r="AF582" s="5">
        <v>0</v>
      </c>
      <c r="AG582" s="6">
        <v>0</v>
      </c>
      <c r="AH582" s="4">
        <v>0</v>
      </c>
      <c r="AI582" s="23">
        <v>0</v>
      </c>
      <c r="AJ582" s="4">
        <v>1650</v>
      </c>
      <c r="AK582" s="4">
        <v>0</v>
      </c>
      <c r="AL582" s="24">
        <v>1650</v>
      </c>
      <c r="AM582" s="7">
        <v>0</v>
      </c>
      <c r="AN582" s="7">
        <v>0</v>
      </c>
      <c r="AO582" s="8">
        <v>11.036789297658864</v>
      </c>
      <c r="AP582" s="9">
        <v>0</v>
      </c>
      <c r="AQ582" s="25">
        <v>11.036789297658864</v>
      </c>
      <c r="AR582" s="18">
        <v>0</v>
      </c>
      <c r="AS582" s="7">
        <v>0</v>
      </c>
      <c r="AT582" s="8">
        <v>11.036789297658864</v>
      </c>
      <c r="AU582" s="9">
        <v>0</v>
      </c>
      <c r="AV582" s="10">
        <v>11.036789297658864</v>
      </c>
      <c r="AW582" s="22">
        <f t="shared" si="9"/>
        <v>0</v>
      </c>
      <c r="AX582" s="5">
        <f>IF(OR(AND(Tabela1[[#This Row],[GRUPO | ITEM]]="PALHETAS",MID(Tabela1[[#This Row],[ITEM]],1,5)&lt;&gt;"YN-PC"),AND(Tabela1[[#This Row],[GRUPO | ITEM]]="PALHETAS",MID(Tabela1[[#This Row],[ITEM]],1,5)&lt;&gt;"YN-PF"))=TRUE,0,
IF(
ROUNDUP(
IF(
IF(D582="A",13-SUM(AM582:AP582),IF(D582="B",11-SUM(AM582:AP582),IF(D582="C",7-SUM(AM582:AP582))))
&lt;0,0,
IF(D582="A",13-SUM(AM582:AP582),IF(D582="B",11-SUM(AM582:AP582),IF(D582="C",7-SUM(AM582:AP582)))))
*AD582/C582,0)
*C582
=0,0,
ROUNDUP(
IF(
IF(D582="A",13-SUM(AM582:AP582),IF(D582="B",11-SUM(AM582:AP582),IF(D582="C",7-SUM(AM582:AP582))))
&lt;0,0,
IF(D582="A",13-SUM(AM582:AP582),IF(D582="B",11-SUM(AM582:AP582),IF(D582="C",7-SUM(AM582:AP582)))))
*AD582/C582,0)
*C582)
)</f>
        <v>0</v>
      </c>
      <c r="AY582" s="4">
        <f>IF(OR(AND(Tabela1[[#This Row],[GRUPO | ITEM]]="PALHETAS",MID(Tabela1[[#This Row],[ITEM]],1,5)&lt;&gt;"YN-PC"),AND(Tabela1[[#This Row],[GRUPO | ITEM]]="PALHETAS",MID(Tabela1[[#This Row],[ITEM]],1,5)&lt;&gt;"YN-PF"))=TRUE,0,
IF(
ROUNDUP(
IF(
IF(D582="A",13-SUM(AR582:AU582),IF(D582="B",11-SUM(AR582:AU582),IF(D582="C",7-SUM(AR582:AU582))))
&lt;0,0,
IF(D582="A",13-SUM(AR582:AU582),IF(D582="B",11-SUM(AR582:AU582),IF(D582="C",7-SUM(AR582:AU582)))))
*AE582/C582,0)
*C582
=0,0,
ROUNDUP(
IF(
IF(D582="A",13-SUM(AR582:AU582),IF(D582="B",11-SUM(AR582:AU582),IF(D582="C",7-SUM(AR582:AU582))))
&lt;0,0,
IF(D582="A",13-SUM(AR582:AU582),IF(D582="B",11-SUM(AR582:AU582),IF(D582="C",7-SUM(AR582:AU582)))))
*AE582/C582,0)
*C582)
)</f>
        <v>0</v>
      </c>
      <c r="AZ5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+IFERROR(BA582*C582,0),
IFERROR(AVERAGEIF(Tabela1[[#This Row],[COMPRA PADRÃO]:[COMPRA &gt;30%]],"&gt;"&amp;0,Tabela1[[#This Row],[COMPRA PADRÃO]:[COMPRA &gt;30%]]),
0))/Tabela1[[#This Row],[U/CX]],0)*Tabela1[[#This Row],[U/CX]]</f>
        <v>0</v>
      </c>
      <c r="BA582" s="19"/>
      <c r="BB582" s="19"/>
      <c r="BC582" s="5"/>
      <c r="BD582" s="41">
        <v>1.1283018867924528</v>
      </c>
      <c r="BE582" s="42">
        <v>169.24528301886792</v>
      </c>
      <c r="BF582" s="42">
        <v>74.467924528301879</v>
      </c>
      <c r="BG582" s="42">
        <v>1650</v>
      </c>
      <c r="BH582" s="43">
        <v>0</v>
      </c>
      <c r="BJ582" s="32"/>
      <c r="BK582" s="32"/>
    </row>
    <row r="583" spans="1:63" s="3" customFormat="1" x14ac:dyDescent="0.2">
      <c r="A583" s="4" t="s">
        <v>120</v>
      </c>
      <c r="B583" s="4" t="s">
        <v>495</v>
      </c>
      <c r="C583" s="4">
        <v>20</v>
      </c>
      <c r="D583" s="4" t="s">
        <v>83</v>
      </c>
      <c r="E583" s="5"/>
      <c r="F583" s="4"/>
      <c r="G583" s="4">
        <v>40</v>
      </c>
      <c r="H583" s="4"/>
      <c r="I583" s="4">
        <v>40</v>
      </c>
      <c r="J583" s="4">
        <v>60</v>
      </c>
      <c r="K583" s="4"/>
      <c r="L583" s="4">
        <v>20</v>
      </c>
      <c r="M583" s="4"/>
      <c r="N583" s="4">
        <v>20</v>
      </c>
      <c r="O583" s="4"/>
      <c r="P583" s="4">
        <v>20</v>
      </c>
      <c r="Q583" s="13">
        <v>0</v>
      </c>
      <c r="R583" s="16">
        <v>0</v>
      </c>
      <c r="S583" s="16">
        <v>1.2</v>
      </c>
      <c r="T583" s="16">
        <v>0</v>
      </c>
      <c r="U583" s="16">
        <v>1.2</v>
      </c>
      <c r="V583" s="16">
        <v>1.7999999999999998</v>
      </c>
      <c r="W583" s="16">
        <v>0</v>
      </c>
      <c r="X583" s="16">
        <v>0.6</v>
      </c>
      <c r="Y583" s="16">
        <v>0</v>
      </c>
      <c r="Z583" s="16">
        <v>0.6</v>
      </c>
      <c r="AA583" s="16">
        <v>0</v>
      </c>
      <c r="AB583" s="17">
        <v>0.6</v>
      </c>
      <c r="AC583" s="15">
        <v>7442.2</v>
      </c>
      <c r="AD583" s="14">
        <v>33.333333333333336</v>
      </c>
      <c r="AE583" s="14">
        <v>33.333333333333336</v>
      </c>
      <c r="AF583" s="5">
        <v>0</v>
      </c>
      <c r="AG583" s="6">
        <v>139</v>
      </c>
      <c r="AH583" s="4">
        <v>360</v>
      </c>
      <c r="AI583" s="23">
        <v>499</v>
      </c>
      <c r="AJ583" s="4">
        <v>0</v>
      </c>
      <c r="AK583" s="4">
        <v>0</v>
      </c>
      <c r="AL583" s="24">
        <v>0</v>
      </c>
      <c r="AM583" s="7">
        <v>4.17</v>
      </c>
      <c r="AN583" s="7">
        <v>10.799999999999999</v>
      </c>
      <c r="AO583" s="8">
        <v>0</v>
      </c>
      <c r="AP583" s="9">
        <v>0</v>
      </c>
      <c r="AQ583" s="25">
        <v>14.969999999999999</v>
      </c>
      <c r="AR583" s="18">
        <v>4.17</v>
      </c>
      <c r="AS583" s="7">
        <v>10.799999999999999</v>
      </c>
      <c r="AT583" s="8">
        <v>0</v>
      </c>
      <c r="AU583" s="9">
        <v>0</v>
      </c>
      <c r="AV583" s="10">
        <v>14.969999999999999</v>
      </c>
      <c r="AW583" s="22">
        <f t="shared" si="9"/>
        <v>0</v>
      </c>
      <c r="AX583" s="5">
        <f>IF(OR(AND(Tabela1[[#This Row],[GRUPO | ITEM]]="PALHETAS",MID(Tabela1[[#This Row],[ITEM]],1,5)&lt;&gt;"YN-PC"),AND(Tabela1[[#This Row],[GRUPO | ITEM]]="PALHETAS",MID(Tabela1[[#This Row],[ITEM]],1,5)&lt;&gt;"YN-PF"))=TRUE,0,
IF(
ROUNDUP(
IF(
IF(D583="A",13-SUM(AM583:AP583),IF(D583="B",11-SUM(AM583:AP583),IF(D583="C",7-SUM(AM583:AP583))))
&lt;0,0,
IF(D583="A",13-SUM(AM583:AP583),IF(D583="B",11-SUM(AM583:AP583),IF(D583="C",7-SUM(AM583:AP583)))))
*AD583/C583,0)
*C583
=0,0,
ROUNDUP(
IF(
IF(D583="A",13-SUM(AM583:AP583),IF(D583="B",11-SUM(AM583:AP583),IF(D583="C",7-SUM(AM583:AP583))))
&lt;0,0,
IF(D583="A",13-SUM(AM583:AP583),IF(D583="B",11-SUM(AM583:AP583),IF(D583="C",7-SUM(AM583:AP583)))))
*AD583/C583,0)
*C583)
)</f>
        <v>0</v>
      </c>
      <c r="AY583" s="4">
        <f>IF(OR(AND(Tabela1[[#This Row],[GRUPO | ITEM]]="PALHETAS",MID(Tabela1[[#This Row],[ITEM]],1,5)&lt;&gt;"YN-PC"),AND(Tabela1[[#This Row],[GRUPO | ITEM]]="PALHETAS",MID(Tabela1[[#This Row],[ITEM]],1,5)&lt;&gt;"YN-PF"))=TRUE,0,
IF(
ROUNDUP(
IF(
IF(D583="A",13-SUM(AR583:AU583),IF(D583="B",11-SUM(AR583:AU583),IF(D583="C",7-SUM(AR583:AU583))))
&lt;0,0,
IF(D583="A",13-SUM(AR583:AU583),IF(D583="B",11-SUM(AR583:AU583),IF(D583="C",7-SUM(AR583:AU583)))))
*AE583/C583,0)
*C583
=0,0,
ROUNDUP(
IF(
IF(D583="A",13-SUM(AR583:AU583),IF(D583="B",11-SUM(AR583:AU583),IF(D583="C",7-SUM(AR583:AU583))))
&lt;0,0,
IF(D583="A",13-SUM(AR583:AU583),IF(D583="B",11-SUM(AR583:AU583),IF(D583="C",7-SUM(AR583:AU583)))))
*AE583/C583,0)
*C583)
)</f>
        <v>0</v>
      </c>
      <c r="AZ5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+IFERROR(BA583*C583,0),
IFERROR(AVERAGEIF(Tabela1[[#This Row],[COMPRA PADRÃO]:[COMPRA &gt;30%]],"&gt;"&amp;0,Tabela1[[#This Row],[COMPRA PADRÃO]:[COMPRA &gt;30%]]),
0))/Tabela1[[#This Row],[U/CX]],0)*Tabela1[[#This Row],[U/CX]]</f>
        <v>0</v>
      </c>
      <c r="BA583" s="19"/>
      <c r="BB583" s="19"/>
      <c r="BC583" s="5"/>
      <c r="BD583" s="41">
        <v>0.75471698113207553</v>
      </c>
      <c r="BE583" s="42">
        <v>113.20754716981133</v>
      </c>
      <c r="BF583" s="42">
        <v>49.811320754716988</v>
      </c>
      <c r="BG583" s="42">
        <v>499</v>
      </c>
      <c r="BH583" s="43">
        <v>0</v>
      </c>
      <c r="BJ583" s="32"/>
      <c r="BK583" s="32"/>
    </row>
    <row r="584" spans="1:63" s="3" customFormat="1" x14ac:dyDescent="0.2">
      <c r="A584" s="4" t="s">
        <v>120</v>
      </c>
      <c r="B584" s="4" t="s">
        <v>1248</v>
      </c>
      <c r="C584" s="4">
        <v>20</v>
      </c>
      <c r="D584" s="4" t="s">
        <v>83</v>
      </c>
      <c r="E584" s="5"/>
      <c r="F584" s="4"/>
      <c r="G584" s="4">
        <v>100</v>
      </c>
      <c r="H584" s="4"/>
      <c r="I584" s="4"/>
      <c r="J584" s="4"/>
      <c r="K584" s="4"/>
      <c r="L584" s="4"/>
      <c r="M584" s="4"/>
      <c r="N584" s="4"/>
      <c r="O584" s="4"/>
      <c r="P584" s="4"/>
      <c r="Q584" s="13">
        <v>0</v>
      </c>
      <c r="R584" s="16">
        <v>0</v>
      </c>
      <c r="S584" s="16">
        <v>1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7">
        <v>0</v>
      </c>
      <c r="AC584" s="15">
        <v>4879</v>
      </c>
      <c r="AD584" s="14">
        <v>100</v>
      </c>
      <c r="AE584" s="14">
        <v>100</v>
      </c>
      <c r="AF584" s="5">
        <v>0</v>
      </c>
      <c r="AG584" s="6">
        <v>0</v>
      </c>
      <c r="AH584" s="4">
        <v>0</v>
      </c>
      <c r="AI584" s="23">
        <v>0</v>
      </c>
      <c r="AJ584" s="4">
        <v>1500</v>
      </c>
      <c r="AK584" s="4">
        <v>0</v>
      </c>
      <c r="AL584" s="24">
        <v>1500</v>
      </c>
      <c r="AM584" s="7">
        <v>0</v>
      </c>
      <c r="AN584" s="7">
        <v>0</v>
      </c>
      <c r="AO584" s="8">
        <v>15</v>
      </c>
      <c r="AP584" s="9">
        <v>0</v>
      </c>
      <c r="AQ584" s="25">
        <v>15</v>
      </c>
      <c r="AR584" s="18">
        <v>0</v>
      </c>
      <c r="AS584" s="7">
        <v>0</v>
      </c>
      <c r="AT584" s="8">
        <v>15</v>
      </c>
      <c r="AU584" s="9">
        <v>0</v>
      </c>
      <c r="AV584" s="10">
        <v>15</v>
      </c>
      <c r="AW584" s="22">
        <f t="shared" si="9"/>
        <v>0</v>
      </c>
      <c r="AX584" s="5">
        <f>IF(OR(AND(Tabela1[[#This Row],[GRUPO | ITEM]]="PALHETAS",MID(Tabela1[[#This Row],[ITEM]],1,5)&lt;&gt;"YN-PC"),AND(Tabela1[[#This Row],[GRUPO | ITEM]]="PALHETAS",MID(Tabela1[[#This Row],[ITEM]],1,5)&lt;&gt;"YN-PF"))=TRUE,0,
IF(
ROUNDUP(
IF(
IF(D584="A",13-SUM(AM584:AP584),IF(D584="B",11-SUM(AM584:AP584),IF(D584="C",7-SUM(AM584:AP584))))
&lt;0,0,
IF(D584="A",13-SUM(AM584:AP584),IF(D584="B",11-SUM(AM584:AP584),IF(D584="C",7-SUM(AM584:AP584)))))
*AD584/C584,0)
*C584
=0,0,
ROUNDUP(
IF(
IF(D584="A",13-SUM(AM584:AP584),IF(D584="B",11-SUM(AM584:AP584),IF(D584="C",7-SUM(AM584:AP584))))
&lt;0,0,
IF(D584="A",13-SUM(AM584:AP584),IF(D584="B",11-SUM(AM584:AP584),IF(D584="C",7-SUM(AM584:AP584)))))
*AD584/C584,0)
*C584)
)</f>
        <v>0</v>
      </c>
      <c r="AY584" s="4">
        <f>IF(OR(AND(Tabela1[[#This Row],[GRUPO | ITEM]]="PALHETAS",MID(Tabela1[[#This Row],[ITEM]],1,5)&lt;&gt;"YN-PC"),AND(Tabela1[[#This Row],[GRUPO | ITEM]]="PALHETAS",MID(Tabela1[[#This Row],[ITEM]],1,5)&lt;&gt;"YN-PF"))=TRUE,0,
IF(
ROUNDUP(
IF(
IF(D584="A",13-SUM(AR584:AU584),IF(D584="B",11-SUM(AR584:AU584),IF(D584="C",7-SUM(AR584:AU584))))
&lt;0,0,
IF(D584="A",13-SUM(AR584:AU584),IF(D584="B",11-SUM(AR584:AU584),IF(D584="C",7-SUM(AR584:AU584)))))
*AE584/C584,0)
*C584
=0,0,
ROUNDUP(
IF(
IF(D584="A",13-SUM(AR584:AU584),IF(D584="B",11-SUM(AR584:AU584),IF(D584="C",7-SUM(AR584:AU584))))
&lt;0,0,
IF(D584="A",13-SUM(AR584:AU584),IF(D584="B",11-SUM(AR584:AU584),IF(D584="C",7-SUM(AR584:AU584)))))
*AE584/C584,0)
*C584)
)</f>
        <v>0</v>
      </c>
      <c r="AZ5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+IFERROR(BA584*C584,0),
IFERROR(AVERAGEIF(Tabela1[[#This Row],[COMPRA PADRÃO]:[COMPRA &gt;30%]],"&gt;"&amp;0,Tabela1[[#This Row],[COMPRA PADRÃO]:[COMPRA &gt;30%]]),
0))/Tabela1[[#This Row],[U/CX]],0)*Tabela1[[#This Row],[U/CX]]</f>
        <v>0</v>
      </c>
      <c r="BA584" s="19"/>
      <c r="BB584" s="19"/>
      <c r="BC584" s="5"/>
      <c r="BD584" s="41">
        <v>0.37735849056603776</v>
      </c>
      <c r="BE584" s="42">
        <v>56.603773584905667</v>
      </c>
      <c r="BF584" s="42">
        <v>24.905660377358494</v>
      </c>
      <c r="BG584" s="42">
        <v>1500</v>
      </c>
      <c r="BH584" s="43">
        <v>0</v>
      </c>
      <c r="BJ584" s="32"/>
      <c r="BK584" s="32"/>
    </row>
    <row r="585" spans="1:63" s="3" customFormat="1" x14ac:dyDescent="0.2">
      <c r="A585" s="4" t="s">
        <v>120</v>
      </c>
      <c r="B585" s="4" t="s">
        <v>1153</v>
      </c>
      <c r="C585" s="4">
        <v>30</v>
      </c>
      <c r="D585" s="4" t="s">
        <v>83</v>
      </c>
      <c r="E585" s="5"/>
      <c r="F585" s="4"/>
      <c r="G585" s="4"/>
      <c r="H585" s="4">
        <v>30</v>
      </c>
      <c r="I585" s="4">
        <v>60</v>
      </c>
      <c r="J585" s="4"/>
      <c r="K585" s="4"/>
      <c r="L585" s="4"/>
      <c r="M585" s="4"/>
      <c r="N585" s="4">
        <v>30</v>
      </c>
      <c r="O585" s="4"/>
      <c r="P585" s="4"/>
      <c r="Q585" s="13">
        <v>0</v>
      </c>
      <c r="R585" s="16">
        <v>0</v>
      </c>
      <c r="S585" s="16">
        <v>0</v>
      </c>
      <c r="T585" s="16">
        <v>0.75</v>
      </c>
      <c r="U585" s="16">
        <v>1.5</v>
      </c>
      <c r="V585" s="16">
        <v>0</v>
      </c>
      <c r="W585" s="16">
        <v>0</v>
      </c>
      <c r="X585" s="16">
        <v>0</v>
      </c>
      <c r="Y585" s="16">
        <v>0</v>
      </c>
      <c r="Z585" s="16">
        <v>0.75</v>
      </c>
      <c r="AA585" s="16">
        <v>0</v>
      </c>
      <c r="AB585" s="17">
        <v>0</v>
      </c>
      <c r="AC585" s="15">
        <v>3566.1</v>
      </c>
      <c r="AD585" s="14">
        <v>40</v>
      </c>
      <c r="AE585" s="14">
        <v>40</v>
      </c>
      <c r="AF585" s="5">
        <v>0</v>
      </c>
      <c r="AG585" s="6">
        <v>209</v>
      </c>
      <c r="AH585" s="4">
        <v>0</v>
      </c>
      <c r="AI585" s="23">
        <v>209</v>
      </c>
      <c r="AJ585" s="4">
        <v>270</v>
      </c>
      <c r="AK585" s="4">
        <v>0</v>
      </c>
      <c r="AL585" s="24">
        <v>270</v>
      </c>
      <c r="AM585" s="7">
        <v>5.2249999999999996</v>
      </c>
      <c r="AN585" s="7">
        <v>0</v>
      </c>
      <c r="AO585" s="8">
        <v>6.75</v>
      </c>
      <c r="AP585" s="9">
        <v>0</v>
      </c>
      <c r="AQ585" s="25">
        <v>11.975</v>
      </c>
      <c r="AR585" s="18">
        <v>5.2249999999999996</v>
      </c>
      <c r="AS585" s="7">
        <v>0</v>
      </c>
      <c r="AT585" s="8">
        <v>6.75</v>
      </c>
      <c r="AU585" s="9">
        <v>0</v>
      </c>
      <c r="AV585" s="10">
        <v>11.975</v>
      </c>
      <c r="AW585" s="22">
        <f t="shared" si="9"/>
        <v>0</v>
      </c>
      <c r="AX585" s="5">
        <f>IF(OR(AND(Tabela1[[#This Row],[GRUPO | ITEM]]="PALHETAS",MID(Tabela1[[#This Row],[ITEM]],1,5)&lt;&gt;"YN-PC"),AND(Tabela1[[#This Row],[GRUPO | ITEM]]="PALHETAS",MID(Tabela1[[#This Row],[ITEM]],1,5)&lt;&gt;"YN-PF"))=TRUE,0,
IF(
ROUNDUP(
IF(
IF(D585="A",13-SUM(AM585:AP585),IF(D585="B",11-SUM(AM585:AP585),IF(D585="C",7-SUM(AM585:AP585))))
&lt;0,0,
IF(D585="A",13-SUM(AM585:AP585),IF(D585="B",11-SUM(AM585:AP585),IF(D585="C",7-SUM(AM585:AP585)))))
*AD585/C585,0)
*C585
=0,0,
ROUNDUP(
IF(
IF(D585="A",13-SUM(AM585:AP585),IF(D585="B",11-SUM(AM585:AP585),IF(D585="C",7-SUM(AM585:AP585))))
&lt;0,0,
IF(D585="A",13-SUM(AM585:AP585),IF(D585="B",11-SUM(AM585:AP585),IF(D585="C",7-SUM(AM585:AP585)))))
*AD585/C585,0)
*C585)
)</f>
        <v>0</v>
      </c>
      <c r="AY585" s="4">
        <f>IF(OR(AND(Tabela1[[#This Row],[GRUPO | ITEM]]="PALHETAS",MID(Tabela1[[#This Row],[ITEM]],1,5)&lt;&gt;"YN-PC"),AND(Tabela1[[#This Row],[GRUPO | ITEM]]="PALHETAS",MID(Tabela1[[#This Row],[ITEM]],1,5)&lt;&gt;"YN-PF"))=TRUE,0,
IF(
ROUNDUP(
IF(
IF(D585="A",13-SUM(AR585:AU585),IF(D585="B",11-SUM(AR585:AU585),IF(D585="C",7-SUM(AR585:AU585))))
&lt;0,0,
IF(D585="A",13-SUM(AR585:AU585),IF(D585="B",11-SUM(AR585:AU585),IF(D585="C",7-SUM(AR585:AU585)))))
*AE585/C585,0)
*C585
=0,0,
ROUNDUP(
IF(
IF(D585="A",13-SUM(AR585:AU585),IF(D585="B",11-SUM(AR585:AU585),IF(D585="C",7-SUM(AR585:AU585))))
&lt;0,0,
IF(D585="A",13-SUM(AR585:AU585),IF(D585="B",11-SUM(AR585:AU585),IF(D585="C",7-SUM(AR585:AU585)))))
*AE585/C585,0)
*C585)
)</f>
        <v>0</v>
      </c>
      <c r="AZ5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+IFERROR(BA585*C585,0),
IFERROR(AVERAGEIF(Tabela1[[#This Row],[COMPRA PADRÃO]:[COMPRA &gt;30%]],"&gt;"&amp;0,Tabela1[[#This Row],[COMPRA PADRÃO]:[COMPRA &gt;30%]]),
0))/Tabela1[[#This Row],[U/CX]],0)*Tabela1[[#This Row],[U/CX]]</f>
        <v>0</v>
      </c>
      <c r="BA585" s="19"/>
      <c r="BB585" s="19"/>
      <c r="BC585" s="5"/>
      <c r="BD585" s="41">
        <v>0.45283018867924529</v>
      </c>
      <c r="BE585" s="42">
        <v>67.924528301886795</v>
      </c>
      <c r="BF585" s="42">
        <v>29.886792452830189</v>
      </c>
      <c r="BG585" s="42">
        <v>479</v>
      </c>
      <c r="BH585" s="43">
        <v>0</v>
      </c>
      <c r="BJ585" s="32"/>
      <c r="BK585" s="32"/>
    </row>
    <row r="586" spans="1:63" s="3" customFormat="1" x14ac:dyDescent="0.2">
      <c r="A586" s="4" t="s">
        <v>120</v>
      </c>
      <c r="B586" s="4" t="s">
        <v>1249</v>
      </c>
      <c r="C586" s="4">
        <v>20</v>
      </c>
      <c r="D586" s="4" t="s">
        <v>83</v>
      </c>
      <c r="E586" s="5"/>
      <c r="F586" s="4"/>
      <c r="G586" s="4">
        <v>200</v>
      </c>
      <c r="H586" s="4"/>
      <c r="I586" s="4"/>
      <c r="J586" s="4"/>
      <c r="K586" s="4"/>
      <c r="L586" s="4"/>
      <c r="M586" s="4"/>
      <c r="N586" s="4"/>
      <c r="O586" s="4"/>
      <c r="P586" s="4"/>
      <c r="Q586" s="13">
        <v>0</v>
      </c>
      <c r="R586" s="16">
        <v>0</v>
      </c>
      <c r="S586" s="16">
        <v>1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7">
        <v>0</v>
      </c>
      <c r="AC586" s="15">
        <v>17508</v>
      </c>
      <c r="AD586" s="14">
        <v>200</v>
      </c>
      <c r="AE586" s="14">
        <v>200</v>
      </c>
      <c r="AF586" s="5">
        <v>0</v>
      </c>
      <c r="AG586" s="6">
        <v>0</v>
      </c>
      <c r="AH586" s="4">
        <v>0</v>
      </c>
      <c r="AI586" s="23">
        <v>0</v>
      </c>
      <c r="AJ586" s="4">
        <v>4000</v>
      </c>
      <c r="AK586" s="4">
        <v>0</v>
      </c>
      <c r="AL586" s="24">
        <v>4000</v>
      </c>
      <c r="AM586" s="7">
        <v>0</v>
      </c>
      <c r="AN586" s="7">
        <v>0</v>
      </c>
      <c r="AO586" s="8">
        <v>20</v>
      </c>
      <c r="AP586" s="9">
        <v>0</v>
      </c>
      <c r="AQ586" s="25">
        <v>20</v>
      </c>
      <c r="AR586" s="18">
        <v>0</v>
      </c>
      <c r="AS586" s="7">
        <v>0</v>
      </c>
      <c r="AT586" s="8">
        <v>20</v>
      </c>
      <c r="AU586" s="9">
        <v>0</v>
      </c>
      <c r="AV586" s="10">
        <v>20</v>
      </c>
      <c r="AW586" s="22">
        <f t="shared" si="9"/>
        <v>0</v>
      </c>
      <c r="AX586" s="5">
        <f>IF(OR(AND(Tabela1[[#This Row],[GRUPO | ITEM]]="PALHETAS",MID(Tabela1[[#This Row],[ITEM]],1,5)&lt;&gt;"YN-PC"),AND(Tabela1[[#This Row],[GRUPO | ITEM]]="PALHETAS",MID(Tabela1[[#This Row],[ITEM]],1,5)&lt;&gt;"YN-PF"))=TRUE,0,
IF(
ROUNDUP(
IF(
IF(D586="A",13-SUM(AM586:AP586),IF(D586="B",11-SUM(AM586:AP586),IF(D586="C",7-SUM(AM586:AP586))))
&lt;0,0,
IF(D586="A",13-SUM(AM586:AP586),IF(D586="B",11-SUM(AM586:AP586),IF(D586="C",7-SUM(AM586:AP586)))))
*AD586/C586,0)
*C586
=0,0,
ROUNDUP(
IF(
IF(D586="A",13-SUM(AM586:AP586),IF(D586="B",11-SUM(AM586:AP586),IF(D586="C",7-SUM(AM586:AP586))))
&lt;0,0,
IF(D586="A",13-SUM(AM586:AP586),IF(D586="B",11-SUM(AM586:AP586),IF(D586="C",7-SUM(AM586:AP586)))))
*AD586/C586,0)
*C586)
)</f>
        <v>0</v>
      </c>
      <c r="AY586" s="4">
        <f>IF(OR(AND(Tabela1[[#This Row],[GRUPO | ITEM]]="PALHETAS",MID(Tabela1[[#This Row],[ITEM]],1,5)&lt;&gt;"YN-PC"),AND(Tabela1[[#This Row],[GRUPO | ITEM]]="PALHETAS",MID(Tabela1[[#This Row],[ITEM]],1,5)&lt;&gt;"YN-PF"))=TRUE,0,
IF(
ROUNDUP(
IF(
IF(D586="A",13-SUM(AR586:AU586),IF(D586="B",11-SUM(AR586:AU586),IF(D586="C",7-SUM(AR586:AU586))))
&lt;0,0,
IF(D586="A",13-SUM(AR586:AU586),IF(D586="B",11-SUM(AR586:AU586),IF(D586="C",7-SUM(AR586:AU586)))))
*AE586/C586,0)
*C586
=0,0,
ROUNDUP(
IF(
IF(D586="A",13-SUM(AR586:AU586),IF(D586="B",11-SUM(AR586:AU586),IF(D586="C",7-SUM(AR586:AU586))))
&lt;0,0,
IF(D586="A",13-SUM(AR586:AU586),IF(D586="B",11-SUM(AR586:AU586),IF(D586="C",7-SUM(AR586:AU586)))))
*AE586/C586,0)
*C586)
)</f>
        <v>0</v>
      </c>
      <c r="AZ5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+IFERROR(BA586*C586,0),
IFERROR(AVERAGEIF(Tabela1[[#This Row],[COMPRA PADRÃO]:[COMPRA &gt;30%]],"&gt;"&amp;0,Tabela1[[#This Row],[COMPRA PADRÃO]:[COMPRA &gt;30%]]),
0))/Tabela1[[#This Row],[U/CX]],0)*Tabela1[[#This Row],[U/CX]]</f>
        <v>0</v>
      </c>
      <c r="BA586" s="19"/>
      <c r="BB586" s="19"/>
      <c r="BC586" s="5"/>
      <c r="BD586" s="41">
        <v>0.75471698113207553</v>
      </c>
      <c r="BE586" s="42">
        <v>113.20754716981133</v>
      </c>
      <c r="BF586" s="42">
        <v>49.811320754716988</v>
      </c>
      <c r="BG586" s="42">
        <v>4000</v>
      </c>
      <c r="BH586" s="43">
        <v>0</v>
      </c>
      <c r="BJ586" s="32"/>
      <c r="BK586" s="32"/>
    </row>
    <row r="587" spans="1:63" s="3" customFormat="1" x14ac:dyDescent="0.2">
      <c r="A587" s="4" t="s">
        <v>120</v>
      </c>
      <c r="B587" s="4" t="s">
        <v>1250</v>
      </c>
      <c r="C587" s="4">
        <v>20</v>
      </c>
      <c r="D587" s="4" t="s">
        <v>83</v>
      </c>
      <c r="E587" s="5"/>
      <c r="F587" s="4"/>
      <c r="G587" s="4">
        <v>420</v>
      </c>
      <c r="H587" s="4">
        <v>60</v>
      </c>
      <c r="I587" s="4"/>
      <c r="J587" s="4"/>
      <c r="K587" s="4">
        <v>18</v>
      </c>
      <c r="L587" s="4"/>
      <c r="M587" s="4"/>
      <c r="N587" s="4"/>
      <c r="O587" s="4"/>
      <c r="P587" s="4"/>
      <c r="Q587" s="13">
        <v>0</v>
      </c>
      <c r="R587" s="16">
        <v>0</v>
      </c>
      <c r="S587" s="16">
        <v>2.5301204819277108</v>
      </c>
      <c r="T587" s="16">
        <v>0.36144578313253012</v>
      </c>
      <c r="U587" s="16">
        <v>0</v>
      </c>
      <c r="V587" s="16">
        <v>0</v>
      </c>
      <c r="W587" s="16">
        <v>0.10843373493975904</v>
      </c>
      <c r="X587" s="16">
        <v>0</v>
      </c>
      <c r="Y587" s="16">
        <v>0</v>
      </c>
      <c r="Z587" s="16">
        <v>0</v>
      </c>
      <c r="AA587" s="16">
        <v>0</v>
      </c>
      <c r="AB587" s="17">
        <v>0</v>
      </c>
      <c r="AC587" s="15">
        <v>27058.38</v>
      </c>
      <c r="AD587" s="14">
        <v>166</v>
      </c>
      <c r="AE587" s="14">
        <v>240</v>
      </c>
      <c r="AF587" s="5">
        <v>0</v>
      </c>
      <c r="AG587" s="6">
        <v>1</v>
      </c>
      <c r="AH587" s="4">
        <v>0</v>
      </c>
      <c r="AI587" s="23">
        <v>1</v>
      </c>
      <c r="AJ587" s="4">
        <v>4000</v>
      </c>
      <c r="AK587" s="4">
        <v>0</v>
      </c>
      <c r="AL587" s="24">
        <v>4000</v>
      </c>
      <c r="AM587" s="7">
        <v>6.024096385542169E-3</v>
      </c>
      <c r="AN587" s="7">
        <v>0</v>
      </c>
      <c r="AO587" s="8">
        <v>24.096385542168676</v>
      </c>
      <c r="AP587" s="9">
        <v>0</v>
      </c>
      <c r="AQ587" s="25">
        <v>24.102409638554217</v>
      </c>
      <c r="AR587" s="18">
        <v>4.1666666666666666E-3</v>
      </c>
      <c r="AS587" s="7">
        <v>0</v>
      </c>
      <c r="AT587" s="8">
        <v>16.666666666666668</v>
      </c>
      <c r="AU587" s="9">
        <v>0</v>
      </c>
      <c r="AV587" s="10">
        <v>16.670833333333334</v>
      </c>
      <c r="AW587" s="22">
        <f t="shared" si="9"/>
        <v>0</v>
      </c>
      <c r="AX587" s="5">
        <f>IF(OR(AND(Tabela1[[#This Row],[GRUPO | ITEM]]="PALHETAS",MID(Tabela1[[#This Row],[ITEM]],1,5)&lt;&gt;"YN-PC"),AND(Tabela1[[#This Row],[GRUPO | ITEM]]="PALHETAS",MID(Tabela1[[#This Row],[ITEM]],1,5)&lt;&gt;"YN-PF"))=TRUE,0,
IF(
ROUNDUP(
IF(
IF(D587="A",13-SUM(AM587:AP587),IF(D587="B",11-SUM(AM587:AP587),IF(D587="C",7-SUM(AM587:AP587))))
&lt;0,0,
IF(D587="A",13-SUM(AM587:AP587),IF(D587="B",11-SUM(AM587:AP587),IF(D587="C",7-SUM(AM587:AP587)))))
*AD587/C587,0)
*C587
=0,0,
ROUNDUP(
IF(
IF(D587="A",13-SUM(AM587:AP587),IF(D587="B",11-SUM(AM587:AP587),IF(D587="C",7-SUM(AM587:AP587))))
&lt;0,0,
IF(D587="A",13-SUM(AM587:AP587),IF(D587="B",11-SUM(AM587:AP587),IF(D587="C",7-SUM(AM587:AP587)))))
*AD587/C587,0)
*C587)
)</f>
        <v>0</v>
      </c>
      <c r="AY587" s="4">
        <f>IF(OR(AND(Tabela1[[#This Row],[GRUPO | ITEM]]="PALHETAS",MID(Tabela1[[#This Row],[ITEM]],1,5)&lt;&gt;"YN-PC"),AND(Tabela1[[#This Row],[GRUPO | ITEM]]="PALHETAS",MID(Tabela1[[#This Row],[ITEM]],1,5)&lt;&gt;"YN-PF"))=TRUE,0,
IF(
ROUNDUP(
IF(
IF(D587="A",13-SUM(AR587:AU587),IF(D587="B",11-SUM(AR587:AU587),IF(D587="C",7-SUM(AR587:AU587))))
&lt;0,0,
IF(D587="A",13-SUM(AR587:AU587),IF(D587="B",11-SUM(AR587:AU587),IF(D587="C",7-SUM(AR587:AU587)))))
*AE587/C587,0)
*C587
=0,0,
ROUNDUP(
IF(
IF(D587="A",13-SUM(AR587:AU587),IF(D587="B",11-SUM(AR587:AU587),IF(D587="C",7-SUM(AR587:AU587))))
&lt;0,0,
IF(D587="A",13-SUM(AR587:AU587),IF(D587="B",11-SUM(AR587:AU587),IF(D587="C",7-SUM(AR587:AU587)))))
*AE587/C587,0)
*C587)
)</f>
        <v>0</v>
      </c>
      <c r="AZ5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+IFERROR(BA587*C587,0),
IFERROR(AVERAGEIF(Tabela1[[#This Row],[COMPRA PADRÃO]:[COMPRA &gt;30%]],"&gt;"&amp;0,Tabela1[[#This Row],[COMPRA PADRÃO]:[COMPRA &gt;30%]]),
0))/Tabela1[[#This Row],[U/CX]],0)*Tabela1[[#This Row],[U/CX]]</f>
        <v>0</v>
      </c>
      <c r="BA587" s="33"/>
      <c r="BB587" s="33"/>
      <c r="BC587" s="44"/>
      <c r="BD587" s="41">
        <v>1.879245283018868</v>
      </c>
      <c r="BE587" s="42">
        <v>281.88679245283021</v>
      </c>
      <c r="BF587" s="42">
        <v>124.03018867924528</v>
      </c>
      <c r="BG587" s="42">
        <v>4001</v>
      </c>
      <c r="BH587" s="43">
        <v>0</v>
      </c>
      <c r="BJ587" s="32"/>
      <c r="BK587" s="32"/>
    </row>
    <row r="588" spans="1:63" s="3" customFormat="1" x14ac:dyDescent="0.2">
      <c r="A588" s="4" t="s">
        <v>120</v>
      </c>
      <c r="B588" s="4" t="s">
        <v>496</v>
      </c>
      <c r="C588" s="4">
        <v>18</v>
      </c>
      <c r="D588" s="4" t="s">
        <v>83</v>
      </c>
      <c r="E588" s="5">
        <v>27</v>
      </c>
      <c r="F588" s="4">
        <v>10</v>
      </c>
      <c r="G588" s="4">
        <v>18</v>
      </c>
      <c r="H588" s="4">
        <v>54</v>
      </c>
      <c r="I588" s="4">
        <v>18</v>
      </c>
      <c r="J588" s="4">
        <v>18</v>
      </c>
      <c r="K588" s="4"/>
      <c r="L588" s="4">
        <v>18</v>
      </c>
      <c r="M588" s="4">
        <v>5</v>
      </c>
      <c r="N588" s="4">
        <v>16</v>
      </c>
      <c r="O588" s="4">
        <v>42</v>
      </c>
      <c r="P588" s="4">
        <v>18</v>
      </c>
      <c r="Q588" s="13">
        <v>1.2172131147540983</v>
      </c>
      <c r="R588" s="16">
        <v>0.45081967213114749</v>
      </c>
      <c r="S588" s="16">
        <v>0.81147540983606548</v>
      </c>
      <c r="T588" s="16">
        <v>2.4344262295081966</v>
      </c>
      <c r="U588" s="16">
        <v>0.81147540983606548</v>
      </c>
      <c r="V588" s="16">
        <v>0.81147540983606548</v>
      </c>
      <c r="W588" s="16">
        <v>0</v>
      </c>
      <c r="X588" s="16">
        <v>0.81147540983606548</v>
      </c>
      <c r="Y588" s="16">
        <v>0.22540983606557374</v>
      </c>
      <c r="Z588" s="16">
        <v>0.72131147540983598</v>
      </c>
      <c r="AA588" s="16">
        <v>1.8934426229508194</v>
      </c>
      <c r="AB588" s="17">
        <v>0.81147540983606548</v>
      </c>
      <c r="AC588" s="15">
        <v>19170.64</v>
      </c>
      <c r="AD588" s="14">
        <v>22.181818181818183</v>
      </c>
      <c r="AE588" s="14">
        <v>23.9</v>
      </c>
      <c r="AF588" s="5">
        <v>0</v>
      </c>
      <c r="AG588" s="6">
        <v>1630</v>
      </c>
      <c r="AH588" s="4">
        <v>0</v>
      </c>
      <c r="AI588" s="23">
        <v>1630</v>
      </c>
      <c r="AJ588" s="4">
        <v>0</v>
      </c>
      <c r="AK588" s="4">
        <v>0</v>
      </c>
      <c r="AL588" s="24">
        <v>0</v>
      </c>
      <c r="AM588" s="7">
        <v>73.483606557377044</v>
      </c>
      <c r="AN588" s="7">
        <v>0</v>
      </c>
      <c r="AO588" s="8">
        <v>0</v>
      </c>
      <c r="AP588" s="9">
        <v>0</v>
      </c>
      <c r="AQ588" s="25">
        <v>73.483606557377044</v>
      </c>
      <c r="AR588" s="18">
        <v>68.20083682008368</v>
      </c>
      <c r="AS588" s="7">
        <v>0</v>
      </c>
      <c r="AT588" s="8">
        <v>0</v>
      </c>
      <c r="AU588" s="9">
        <v>0</v>
      </c>
      <c r="AV588" s="10">
        <v>68.20083682008368</v>
      </c>
      <c r="AW588" s="22">
        <f t="shared" si="9"/>
        <v>0</v>
      </c>
      <c r="AX588" s="5">
        <f>IF(OR(AND(Tabela1[[#This Row],[GRUPO | ITEM]]="PALHETAS",MID(Tabela1[[#This Row],[ITEM]],1,5)&lt;&gt;"YN-PC"),AND(Tabela1[[#This Row],[GRUPO | ITEM]]="PALHETAS",MID(Tabela1[[#This Row],[ITEM]],1,5)&lt;&gt;"YN-PF"))=TRUE,0,
IF(
ROUNDUP(
IF(
IF(D588="A",13-SUM(AM588:AP588),IF(D588="B",11-SUM(AM588:AP588),IF(D588="C",7-SUM(AM588:AP588))))
&lt;0,0,
IF(D588="A",13-SUM(AM588:AP588),IF(D588="B",11-SUM(AM588:AP588),IF(D588="C",7-SUM(AM588:AP588)))))
*AD588/C588,0)
*C588
=0,0,
ROUNDUP(
IF(
IF(D588="A",13-SUM(AM588:AP588),IF(D588="B",11-SUM(AM588:AP588),IF(D588="C",7-SUM(AM588:AP588))))
&lt;0,0,
IF(D588="A",13-SUM(AM588:AP588),IF(D588="B",11-SUM(AM588:AP588),IF(D588="C",7-SUM(AM588:AP588)))))
*AD588/C588,0)
*C588)
)</f>
        <v>0</v>
      </c>
      <c r="AY588" s="4">
        <f>IF(OR(AND(Tabela1[[#This Row],[GRUPO | ITEM]]="PALHETAS",MID(Tabela1[[#This Row],[ITEM]],1,5)&lt;&gt;"YN-PC"),AND(Tabela1[[#This Row],[GRUPO | ITEM]]="PALHETAS",MID(Tabela1[[#This Row],[ITEM]],1,5)&lt;&gt;"YN-PF"))=TRUE,0,
IF(
ROUNDUP(
IF(
IF(D588="A",13-SUM(AR588:AU588),IF(D588="B",11-SUM(AR588:AU588),IF(D588="C",7-SUM(AR588:AU588))))
&lt;0,0,
IF(D588="A",13-SUM(AR588:AU588),IF(D588="B",11-SUM(AR588:AU588),IF(D588="C",7-SUM(AR588:AU588)))))
*AE588/C588,0)
*C588
=0,0,
ROUNDUP(
IF(
IF(D588="A",13-SUM(AR588:AU588),IF(D588="B",11-SUM(AR588:AU588),IF(D588="C",7-SUM(AR588:AU588))))
&lt;0,0,
IF(D588="A",13-SUM(AR588:AU588),IF(D588="B",11-SUM(AR588:AU588),IF(D588="C",7-SUM(AR588:AU588)))))
*AE588/C588,0)
*C588)
)</f>
        <v>0</v>
      </c>
      <c r="AZ5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+IFERROR(BA588*C588,0),
IFERROR(AVERAGEIF(Tabela1[[#This Row],[COMPRA PADRÃO]:[COMPRA &gt;30%]],"&gt;"&amp;0,Tabela1[[#This Row],[COMPRA PADRÃO]:[COMPRA &gt;30%]]),
0))/Tabela1[[#This Row],[U/CX]],0)*Tabela1[[#This Row],[U/CX]]</f>
        <v>0</v>
      </c>
      <c r="BA588" s="19"/>
      <c r="BB588" s="19"/>
      <c r="BC588" s="5"/>
      <c r="BD588" s="41">
        <v>0.92075471698113209</v>
      </c>
      <c r="BE588" s="42">
        <v>138.11320754716982</v>
      </c>
      <c r="BF588" s="42">
        <v>60.769811320754719</v>
      </c>
      <c r="BG588" s="42">
        <v>1630</v>
      </c>
      <c r="BH588" s="43">
        <v>0</v>
      </c>
      <c r="BJ588" s="32"/>
      <c r="BK588" s="32"/>
    </row>
    <row r="589" spans="1:63" s="3" customFormat="1" x14ac:dyDescent="0.2">
      <c r="A589" s="4" t="s">
        <v>120</v>
      </c>
      <c r="B589" s="4" t="s">
        <v>497</v>
      </c>
      <c r="C589" s="4">
        <v>20</v>
      </c>
      <c r="D589" s="4" t="s">
        <v>83</v>
      </c>
      <c r="E589" s="5">
        <v>20</v>
      </c>
      <c r="F589" s="4">
        <v>20</v>
      </c>
      <c r="G589" s="4">
        <v>10</v>
      </c>
      <c r="H589" s="4">
        <v>41</v>
      </c>
      <c r="I589" s="4">
        <v>28</v>
      </c>
      <c r="J589" s="4">
        <v>20</v>
      </c>
      <c r="K589" s="4"/>
      <c r="L589" s="4">
        <v>40</v>
      </c>
      <c r="M589" s="4"/>
      <c r="N589" s="4">
        <v>40</v>
      </c>
      <c r="O589" s="4"/>
      <c r="P589" s="4"/>
      <c r="Q589" s="13">
        <v>0.73059360730593603</v>
      </c>
      <c r="R589" s="16">
        <v>0.73059360730593603</v>
      </c>
      <c r="S589" s="16">
        <v>0.36529680365296802</v>
      </c>
      <c r="T589" s="16">
        <v>1.4977168949771689</v>
      </c>
      <c r="U589" s="16">
        <v>1.0228310502283104</v>
      </c>
      <c r="V589" s="16">
        <v>0.73059360730593603</v>
      </c>
      <c r="W589" s="16">
        <v>0</v>
      </c>
      <c r="X589" s="16">
        <v>1.4611872146118721</v>
      </c>
      <c r="Y589" s="16">
        <v>0</v>
      </c>
      <c r="Z589" s="16">
        <v>1.4611872146118721</v>
      </c>
      <c r="AA589" s="16">
        <v>0</v>
      </c>
      <c r="AB589" s="17">
        <v>0</v>
      </c>
      <c r="AC589" s="15">
        <v>10939.87</v>
      </c>
      <c r="AD589" s="14">
        <v>27.375</v>
      </c>
      <c r="AE589" s="14">
        <v>27.375</v>
      </c>
      <c r="AF589" s="5">
        <v>0</v>
      </c>
      <c r="AG589" s="6">
        <v>400</v>
      </c>
      <c r="AH589" s="4">
        <v>0</v>
      </c>
      <c r="AI589" s="23">
        <v>400</v>
      </c>
      <c r="AJ589" s="4">
        <v>0</v>
      </c>
      <c r="AK589" s="4">
        <v>0</v>
      </c>
      <c r="AL589" s="24">
        <v>0</v>
      </c>
      <c r="AM589" s="7">
        <v>14.611872146118721</v>
      </c>
      <c r="AN589" s="7">
        <v>0</v>
      </c>
      <c r="AO589" s="8">
        <v>0</v>
      </c>
      <c r="AP589" s="9">
        <v>0</v>
      </c>
      <c r="AQ589" s="25">
        <v>14.611872146118721</v>
      </c>
      <c r="AR589" s="18">
        <v>14.611872146118721</v>
      </c>
      <c r="AS589" s="7">
        <v>0</v>
      </c>
      <c r="AT589" s="8">
        <v>0</v>
      </c>
      <c r="AU589" s="9">
        <v>0</v>
      </c>
      <c r="AV589" s="10">
        <v>14.611872146118721</v>
      </c>
      <c r="AW589" s="22">
        <f t="shared" si="9"/>
        <v>0</v>
      </c>
      <c r="AX589" s="5">
        <f>IF(OR(AND(Tabela1[[#This Row],[GRUPO | ITEM]]="PALHETAS",MID(Tabela1[[#This Row],[ITEM]],1,5)&lt;&gt;"YN-PC"),AND(Tabela1[[#This Row],[GRUPO | ITEM]]="PALHETAS",MID(Tabela1[[#This Row],[ITEM]],1,5)&lt;&gt;"YN-PF"))=TRUE,0,
IF(
ROUNDUP(
IF(
IF(D589="A",13-SUM(AM589:AP589),IF(D589="B",11-SUM(AM589:AP589),IF(D589="C",7-SUM(AM589:AP589))))
&lt;0,0,
IF(D589="A",13-SUM(AM589:AP589),IF(D589="B",11-SUM(AM589:AP589),IF(D589="C",7-SUM(AM589:AP589)))))
*AD589/C589,0)
*C589
=0,0,
ROUNDUP(
IF(
IF(D589="A",13-SUM(AM589:AP589),IF(D589="B",11-SUM(AM589:AP589),IF(D589="C",7-SUM(AM589:AP589))))
&lt;0,0,
IF(D589="A",13-SUM(AM589:AP589),IF(D589="B",11-SUM(AM589:AP589),IF(D589="C",7-SUM(AM589:AP589)))))
*AD589/C589,0)
*C589)
)</f>
        <v>0</v>
      </c>
      <c r="AY589" s="4">
        <f>IF(OR(AND(Tabela1[[#This Row],[GRUPO | ITEM]]="PALHETAS",MID(Tabela1[[#This Row],[ITEM]],1,5)&lt;&gt;"YN-PC"),AND(Tabela1[[#This Row],[GRUPO | ITEM]]="PALHETAS",MID(Tabela1[[#This Row],[ITEM]],1,5)&lt;&gt;"YN-PF"))=TRUE,0,
IF(
ROUNDUP(
IF(
IF(D589="A",13-SUM(AR589:AU589),IF(D589="B",11-SUM(AR589:AU589),IF(D589="C",7-SUM(AR589:AU589))))
&lt;0,0,
IF(D589="A",13-SUM(AR589:AU589),IF(D589="B",11-SUM(AR589:AU589),IF(D589="C",7-SUM(AR589:AU589)))))
*AE589/C589,0)
*C589
=0,0,
ROUNDUP(
IF(
IF(D589="A",13-SUM(AR589:AU589),IF(D589="B",11-SUM(AR589:AU589),IF(D589="C",7-SUM(AR589:AU589))))
&lt;0,0,
IF(D589="A",13-SUM(AR589:AU589),IF(D589="B",11-SUM(AR589:AU589),IF(D589="C",7-SUM(AR589:AU589)))))
*AE589/C589,0)
*C589)
)</f>
        <v>0</v>
      </c>
      <c r="AZ5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+IFERROR(BA589*C589,0),
IFERROR(AVERAGEIF(Tabela1[[#This Row],[COMPRA PADRÃO]:[COMPRA &gt;30%]],"&gt;"&amp;0,Tabela1[[#This Row],[COMPRA PADRÃO]:[COMPRA &gt;30%]]),
0))/Tabela1[[#This Row],[U/CX]],0)*Tabela1[[#This Row],[U/CX]]</f>
        <v>0</v>
      </c>
      <c r="BA589" s="19"/>
      <c r="BB589" s="19"/>
      <c r="BC589" s="5"/>
      <c r="BD589" s="41">
        <v>0.82641509433962268</v>
      </c>
      <c r="BE589" s="42">
        <v>123.9622641509434</v>
      </c>
      <c r="BF589" s="42">
        <v>54.543396226415098</v>
      </c>
      <c r="BG589" s="42">
        <v>400</v>
      </c>
      <c r="BH589" s="43">
        <v>0</v>
      </c>
      <c r="BJ589" s="32"/>
      <c r="BK589" s="32"/>
    </row>
    <row r="590" spans="1:63" s="3" customFormat="1" x14ac:dyDescent="0.2">
      <c r="A590" s="4" t="s">
        <v>120</v>
      </c>
      <c r="B590" s="4" t="s">
        <v>498</v>
      </c>
      <c r="C590" s="4">
        <v>30</v>
      </c>
      <c r="D590" s="4" t="s">
        <v>83</v>
      </c>
      <c r="E590" s="5"/>
      <c r="F590" s="4"/>
      <c r="G590" s="4"/>
      <c r="H590" s="4">
        <v>120</v>
      </c>
      <c r="I590" s="4">
        <v>30</v>
      </c>
      <c r="J590" s="4"/>
      <c r="K590" s="4"/>
      <c r="L590" s="4">
        <v>30</v>
      </c>
      <c r="M590" s="4">
        <v>120</v>
      </c>
      <c r="N590" s="4"/>
      <c r="O590" s="4"/>
      <c r="P590" s="4"/>
      <c r="Q590" s="13">
        <v>0</v>
      </c>
      <c r="R590" s="16">
        <v>0</v>
      </c>
      <c r="S590" s="16">
        <v>0</v>
      </c>
      <c r="T590" s="16">
        <v>1.6</v>
      </c>
      <c r="U590" s="16">
        <v>0.4</v>
      </c>
      <c r="V590" s="16">
        <v>0</v>
      </c>
      <c r="W590" s="16">
        <v>0</v>
      </c>
      <c r="X590" s="16">
        <v>0.4</v>
      </c>
      <c r="Y590" s="16">
        <v>1.6</v>
      </c>
      <c r="Z590" s="16">
        <v>0</v>
      </c>
      <c r="AA590" s="16">
        <v>0</v>
      </c>
      <c r="AB590" s="17">
        <v>0</v>
      </c>
      <c r="AC590" s="15">
        <v>11450.7</v>
      </c>
      <c r="AD590" s="14">
        <v>75</v>
      </c>
      <c r="AE590" s="14">
        <v>75</v>
      </c>
      <c r="AF590" s="5">
        <v>0</v>
      </c>
      <c r="AG590" s="6">
        <v>696</v>
      </c>
      <c r="AH590" s="4">
        <v>150</v>
      </c>
      <c r="AI590" s="23">
        <v>846</v>
      </c>
      <c r="AJ590" s="4">
        <v>0</v>
      </c>
      <c r="AK590" s="4">
        <v>0</v>
      </c>
      <c r="AL590" s="24">
        <v>0</v>
      </c>
      <c r="AM590" s="7">
        <v>9.2799999999999994</v>
      </c>
      <c r="AN590" s="7">
        <v>2</v>
      </c>
      <c r="AO590" s="8">
        <v>0</v>
      </c>
      <c r="AP590" s="9">
        <v>0</v>
      </c>
      <c r="AQ590" s="25">
        <v>11.28</v>
      </c>
      <c r="AR590" s="18">
        <v>9.2799999999999994</v>
      </c>
      <c r="AS590" s="7">
        <v>2</v>
      </c>
      <c r="AT590" s="8">
        <v>0</v>
      </c>
      <c r="AU590" s="9">
        <v>0</v>
      </c>
      <c r="AV590" s="10">
        <v>11.28</v>
      </c>
      <c r="AW590" s="22">
        <f t="shared" si="9"/>
        <v>0</v>
      </c>
      <c r="AX590" s="5">
        <f>IF(OR(AND(Tabela1[[#This Row],[GRUPO | ITEM]]="PALHETAS",MID(Tabela1[[#This Row],[ITEM]],1,5)&lt;&gt;"YN-PC"),AND(Tabela1[[#This Row],[GRUPO | ITEM]]="PALHETAS",MID(Tabela1[[#This Row],[ITEM]],1,5)&lt;&gt;"YN-PF"))=TRUE,0,
IF(
ROUNDUP(
IF(
IF(D590="A",13-SUM(AM590:AP590),IF(D590="B",11-SUM(AM590:AP590),IF(D590="C",7-SUM(AM590:AP590))))
&lt;0,0,
IF(D590="A",13-SUM(AM590:AP590),IF(D590="B",11-SUM(AM590:AP590),IF(D590="C",7-SUM(AM590:AP590)))))
*AD590/C590,0)
*C590
=0,0,
ROUNDUP(
IF(
IF(D590="A",13-SUM(AM590:AP590),IF(D590="B",11-SUM(AM590:AP590),IF(D590="C",7-SUM(AM590:AP590))))
&lt;0,0,
IF(D590="A",13-SUM(AM590:AP590),IF(D590="B",11-SUM(AM590:AP590),IF(D590="C",7-SUM(AM590:AP590)))))
*AD590/C590,0)
*C590)
)</f>
        <v>0</v>
      </c>
      <c r="AY590" s="4">
        <f>IF(OR(AND(Tabela1[[#This Row],[GRUPO | ITEM]]="PALHETAS",MID(Tabela1[[#This Row],[ITEM]],1,5)&lt;&gt;"YN-PC"),AND(Tabela1[[#This Row],[GRUPO | ITEM]]="PALHETAS",MID(Tabela1[[#This Row],[ITEM]],1,5)&lt;&gt;"YN-PF"))=TRUE,0,
IF(
ROUNDUP(
IF(
IF(D590="A",13-SUM(AR590:AU590),IF(D590="B",11-SUM(AR590:AU590),IF(D590="C",7-SUM(AR590:AU590))))
&lt;0,0,
IF(D590="A",13-SUM(AR590:AU590),IF(D590="B",11-SUM(AR590:AU590),IF(D590="C",7-SUM(AR590:AU590)))))
*AE590/C590,0)
*C590
=0,0,
ROUNDUP(
IF(
IF(D590="A",13-SUM(AR590:AU590),IF(D590="B",11-SUM(AR590:AU590),IF(D590="C",7-SUM(AR590:AU590))))
&lt;0,0,
IF(D590="A",13-SUM(AR590:AU590),IF(D590="B",11-SUM(AR590:AU590),IF(D590="C",7-SUM(AR590:AU590)))))
*AE590/C590,0)
*C590)
)</f>
        <v>0</v>
      </c>
      <c r="AZ5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+IFERROR(BA590*C590,0),
IFERROR(AVERAGEIF(Tabela1[[#This Row],[COMPRA PADRÃO]:[COMPRA &gt;30%]],"&gt;"&amp;0,Tabela1[[#This Row],[COMPRA PADRÃO]:[COMPRA &gt;30%]]),
0))/Tabela1[[#This Row],[U/CX]],0)*Tabela1[[#This Row],[U/CX]]</f>
        <v>0</v>
      </c>
      <c r="BA590" s="33"/>
      <c r="BB590" s="33"/>
      <c r="BC590" s="44"/>
      <c r="BD590" s="41">
        <v>1.1320754716981132</v>
      </c>
      <c r="BE590" s="42">
        <v>169.81132075471697</v>
      </c>
      <c r="BF590" s="42">
        <v>74.716981132075475</v>
      </c>
      <c r="BG590" s="42">
        <v>846</v>
      </c>
      <c r="BH590" s="43">
        <v>0</v>
      </c>
      <c r="BJ590" s="32"/>
      <c r="BK590" s="32"/>
    </row>
    <row r="591" spans="1:63" s="3" customFormat="1" x14ac:dyDescent="0.2">
      <c r="A591" s="4" t="s">
        <v>120</v>
      </c>
      <c r="B591" s="4" t="s">
        <v>499</v>
      </c>
      <c r="C591" s="4">
        <v>20</v>
      </c>
      <c r="D591" s="4" t="s">
        <v>17</v>
      </c>
      <c r="E591" s="5">
        <v>40</v>
      </c>
      <c r="F591" s="4">
        <v>80</v>
      </c>
      <c r="G591" s="4">
        <v>80</v>
      </c>
      <c r="H591" s="4">
        <v>100</v>
      </c>
      <c r="I591" s="4">
        <v>100</v>
      </c>
      <c r="J591" s="4">
        <v>80</v>
      </c>
      <c r="K591" s="4"/>
      <c r="L591" s="4"/>
      <c r="M591" s="4">
        <v>40</v>
      </c>
      <c r="N591" s="4"/>
      <c r="O591" s="4">
        <v>60</v>
      </c>
      <c r="P591" s="4">
        <v>20</v>
      </c>
      <c r="Q591" s="13">
        <v>0.6</v>
      </c>
      <c r="R591" s="16">
        <v>1.2</v>
      </c>
      <c r="S591" s="16">
        <v>1.2</v>
      </c>
      <c r="T591" s="16">
        <v>1.5</v>
      </c>
      <c r="U591" s="16">
        <v>1.5</v>
      </c>
      <c r="V591" s="16">
        <v>1.2</v>
      </c>
      <c r="W591" s="16">
        <v>0</v>
      </c>
      <c r="X591" s="16">
        <v>0</v>
      </c>
      <c r="Y591" s="16">
        <v>0.6</v>
      </c>
      <c r="Z591" s="16">
        <v>0</v>
      </c>
      <c r="AA591" s="16">
        <v>0.89999999999999991</v>
      </c>
      <c r="AB591" s="17">
        <v>0.3</v>
      </c>
      <c r="AC591" s="15">
        <v>33288</v>
      </c>
      <c r="AD591" s="14">
        <v>66.666666666666671</v>
      </c>
      <c r="AE591" s="14">
        <v>72.5</v>
      </c>
      <c r="AF591" s="5">
        <v>1</v>
      </c>
      <c r="AG591" s="6">
        <v>659</v>
      </c>
      <c r="AH591" s="4">
        <v>740</v>
      </c>
      <c r="AI591" s="23">
        <v>1399</v>
      </c>
      <c r="AJ591" s="4">
        <v>140</v>
      </c>
      <c r="AK591" s="4">
        <v>0</v>
      </c>
      <c r="AL591" s="24">
        <v>140</v>
      </c>
      <c r="AM591" s="7">
        <v>9.8849999999999998</v>
      </c>
      <c r="AN591" s="7">
        <v>11.1</v>
      </c>
      <c r="AO591" s="8">
        <v>2.0999999999999996</v>
      </c>
      <c r="AP591" s="9">
        <v>0</v>
      </c>
      <c r="AQ591" s="25">
        <v>23.085000000000001</v>
      </c>
      <c r="AR591" s="18">
        <v>9.0896551724137939</v>
      </c>
      <c r="AS591" s="7">
        <v>10.206896551724139</v>
      </c>
      <c r="AT591" s="8">
        <v>1.9310344827586208</v>
      </c>
      <c r="AU591" s="9">
        <v>0</v>
      </c>
      <c r="AV591" s="10">
        <v>21.227586206896554</v>
      </c>
      <c r="AW591" s="22">
        <f t="shared" si="9"/>
        <v>0</v>
      </c>
      <c r="AX591" s="5">
        <f>IF(OR(AND(Tabela1[[#This Row],[GRUPO | ITEM]]="PALHETAS",MID(Tabela1[[#This Row],[ITEM]],1,5)&lt;&gt;"YN-PC"),AND(Tabela1[[#This Row],[GRUPO | ITEM]]="PALHETAS",MID(Tabela1[[#This Row],[ITEM]],1,5)&lt;&gt;"YN-PF"))=TRUE,0,
IF(
ROUNDUP(
IF(
IF(D591="A",13-SUM(AM591:AP591),IF(D591="B",11-SUM(AM591:AP591),IF(D591="C",7-SUM(AM591:AP591))))
&lt;0,0,
IF(D591="A",13-SUM(AM591:AP591),IF(D591="B",11-SUM(AM591:AP591),IF(D591="C",7-SUM(AM591:AP591)))))
*AD591/C591,0)
*C591
=0,0,
ROUNDUP(
IF(
IF(D591="A",13-SUM(AM591:AP591),IF(D591="B",11-SUM(AM591:AP591),IF(D591="C",7-SUM(AM591:AP591))))
&lt;0,0,
IF(D591="A",13-SUM(AM591:AP591),IF(D591="B",11-SUM(AM591:AP591),IF(D591="C",7-SUM(AM591:AP591)))))
*AD591/C591,0)
*C591)
)</f>
        <v>0</v>
      </c>
      <c r="AY591" s="4">
        <f>IF(OR(AND(Tabela1[[#This Row],[GRUPO | ITEM]]="PALHETAS",MID(Tabela1[[#This Row],[ITEM]],1,5)&lt;&gt;"YN-PC"),AND(Tabela1[[#This Row],[GRUPO | ITEM]]="PALHETAS",MID(Tabela1[[#This Row],[ITEM]],1,5)&lt;&gt;"YN-PF"))=TRUE,0,
IF(
ROUNDUP(
IF(
IF(D591="A",13-SUM(AR591:AU591),IF(D591="B",11-SUM(AR591:AU591),IF(D591="C",7-SUM(AR591:AU591))))
&lt;0,0,
IF(D591="A",13-SUM(AR591:AU591),IF(D591="B",11-SUM(AR591:AU591),IF(D591="C",7-SUM(AR591:AU591)))))
*AE591/C591,0)
*C591
=0,0,
ROUNDUP(
IF(
IF(D591="A",13-SUM(AR591:AU591),IF(D591="B",11-SUM(AR591:AU591),IF(D591="C",7-SUM(AR591:AU591))))
&lt;0,0,
IF(D591="A",13-SUM(AR591:AU591),IF(D591="B",11-SUM(AR591:AU591),IF(D591="C",7-SUM(AR591:AU591)))))
*AE591/C591,0)
*C591)
)</f>
        <v>0</v>
      </c>
      <c r="AZ5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+IFERROR(BA591*C591,0),
IFERROR(AVERAGEIF(Tabela1[[#This Row],[COMPRA PADRÃO]:[COMPRA &gt;30%]],"&gt;"&amp;0,Tabela1[[#This Row],[COMPRA PADRÃO]:[COMPRA &gt;30%]]),
0))/Tabela1[[#This Row],[U/CX]],0)*Tabela1[[#This Row],[U/CX]]</f>
        <v>0</v>
      </c>
      <c r="BA591" s="19"/>
      <c r="BB591" s="19"/>
      <c r="BC591" s="5"/>
      <c r="BD591" s="41">
        <v>2.2641509433962264</v>
      </c>
      <c r="BE591" s="42">
        <v>339.62264150943395</v>
      </c>
      <c r="BF591" s="42">
        <v>448.30188679245282</v>
      </c>
      <c r="BG591" s="42">
        <v>1539</v>
      </c>
      <c r="BH591" s="43">
        <v>0</v>
      </c>
      <c r="BJ591" s="32"/>
      <c r="BK591" s="32"/>
    </row>
    <row r="592" spans="1:63" s="3" customFormat="1" x14ac:dyDescent="0.2">
      <c r="A592" s="4" t="s">
        <v>120</v>
      </c>
      <c r="B592" s="4" t="s">
        <v>500</v>
      </c>
      <c r="C592" s="4">
        <v>40</v>
      </c>
      <c r="D592" s="4" t="s">
        <v>17</v>
      </c>
      <c r="E592" s="5">
        <v>240</v>
      </c>
      <c r="F592" s="4">
        <v>80</v>
      </c>
      <c r="G592" s="4">
        <v>127</v>
      </c>
      <c r="H592" s="4">
        <v>81</v>
      </c>
      <c r="I592" s="4">
        <v>200</v>
      </c>
      <c r="J592" s="4">
        <v>120</v>
      </c>
      <c r="K592" s="4"/>
      <c r="L592" s="4">
        <v>50</v>
      </c>
      <c r="M592" s="4"/>
      <c r="N592" s="4">
        <v>40</v>
      </c>
      <c r="O592" s="4">
        <v>80</v>
      </c>
      <c r="P592" s="4">
        <v>10</v>
      </c>
      <c r="Q592" s="13">
        <v>2.3346303501945527</v>
      </c>
      <c r="R592" s="16">
        <v>0.77821011673151752</v>
      </c>
      <c r="S592" s="16">
        <v>1.2354085603112841</v>
      </c>
      <c r="T592" s="16">
        <v>0.78793774319066145</v>
      </c>
      <c r="U592" s="16">
        <v>1.9455252918287937</v>
      </c>
      <c r="V592" s="16">
        <v>1.1673151750972763</v>
      </c>
      <c r="W592" s="16">
        <v>0</v>
      </c>
      <c r="X592" s="16">
        <v>0.48638132295719844</v>
      </c>
      <c r="Y592" s="16">
        <v>0</v>
      </c>
      <c r="Z592" s="16">
        <v>0.38910505836575876</v>
      </c>
      <c r="AA592" s="16">
        <v>0.77821011673151752</v>
      </c>
      <c r="AB592" s="17">
        <v>9.727626459143969E-2</v>
      </c>
      <c r="AC592" s="15">
        <v>44027.15</v>
      </c>
      <c r="AD592" s="14">
        <v>102.8</v>
      </c>
      <c r="AE592" s="14">
        <v>113.11111111111111</v>
      </c>
      <c r="AF592" s="5">
        <v>0</v>
      </c>
      <c r="AG592" s="6">
        <v>586</v>
      </c>
      <c r="AH592" s="4">
        <v>760</v>
      </c>
      <c r="AI592" s="23">
        <v>1346</v>
      </c>
      <c r="AJ592" s="4">
        <v>0</v>
      </c>
      <c r="AK592" s="4">
        <v>0</v>
      </c>
      <c r="AL592" s="24">
        <v>0</v>
      </c>
      <c r="AM592" s="7">
        <v>5.7003891050583659</v>
      </c>
      <c r="AN592" s="7">
        <v>7.3929961089494167</v>
      </c>
      <c r="AO592" s="8">
        <v>0</v>
      </c>
      <c r="AP592" s="9">
        <v>0</v>
      </c>
      <c r="AQ592" s="25">
        <v>13.093385214007782</v>
      </c>
      <c r="AR592" s="18">
        <v>5.1807465618860506</v>
      </c>
      <c r="AS592" s="7">
        <v>6.7190569744597246</v>
      </c>
      <c r="AT592" s="8">
        <v>0</v>
      </c>
      <c r="AU592" s="9">
        <v>0</v>
      </c>
      <c r="AV592" s="10">
        <v>11.899803536345775</v>
      </c>
      <c r="AW592" s="22">
        <f t="shared" si="9"/>
        <v>0</v>
      </c>
      <c r="AX592" s="5">
        <f>IF(OR(AND(Tabela1[[#This Row],[GRUPO | ITEM]]="PALHETAS",MID(Tabela1[[#This Row],[ITEM]],1,5)&lt;&gt;"YN-PC"),AND(Tabela1[[#This Row],[GRUPO | ITEM]]="PALHETAS",MID(Tabela1[[#This Row],[ITEM]],1,5)&lt;&gt;"YN-PF"))=TRUE,0,
IF(
ROUNDUP(
IF(
IF(D592="A",13-SUM(AM592:AP592),IF(D592="B",11-SUM(AM592:AP592),IF(D592="C",7-SUM(AM592:AP592))))
&lt;0,0,
IF(D592="A",13-SUM(AM592:AP592),IF(D592="B",11-SUM(AM592:AP592),IF(D592="C",7-SUM(AM592:AP592)))))
*AD592/C592,0)
*C592
=0,0,
ROUNDUP(
IF(
IF(D592="A",13-SUM(AM592:AP592),IF(D592="B",11-SUM(AM592:AP592),IF(D592="C",7-SUM(AM592:AP592))))
&lt;0,0,
IF(D592="A",13-SUM(AM592:AP592),IF(D592="B",11-SUM(AM592:AP592),IF(D592="C",7-SUM(AM592:AP592)))))
*AD592/C592,0)
*C592)
)</f>
        <v>0</v>
      </c>
      <c r="AY592" s="4">
        <f>IF(OR(AND(Tabela1[[#This Row],[GRUPO | ITEM]]="PALHETAS",MID(Tabela1[[#This Row],[ITEM]],1,5)&lt;&gt;"YN-PC"),AND(Tabela1[[#This Row],[GRUPO | ITEM]]="PALHETAS",MID(Tabela1[[#This Row],[ITEM]],1,5)&lt;&gt;"YN-PF"))=TRUE,0,
IF(
ROUNDUP(
IF(
IF(D592="A",13-SUM(AR592:AU592),IF(D592="B",11-SUM(AR592:AU592),IF(D592="C",7-SUM(AR592:AU592))))
&lt;0,0,
IF(D592="A",13-SUM(AR592:AU592),IF(D592="B",11-SUM(AR592:AU592),IF(D592="C",7-SUM(AR592:AU592)))))
*AE592/C592,0)
*C592
=0,0,
ROUNDUP(
IF(
IF(D592="A",13-SUM(AR592:AU592),IF(D592="B",11-SUM(AR592:AU592),IF(D592="C",7-SUM(AR592:AU592))))
&lt;0,0,
IF(D592="A",13-SUM(AR592:AU592),IF(D592="B",11-SUM(AR592:AU592),IF(D592="C",7-SUM(AR592:AU592)))))
*AE592/C592,0)
*C592)
)</f>
        <v>0</v>
      </c>
      <c r="AZ5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+IFERROR(BA592*C592,0),
IFERROR(AVERAGEIF(Tabela1[[#This Row],[COMPRA PADRÃO]:[COMPRA &gt;30%]],"&gt;"&amp;0,Tabela1[[#This Row],[COMPRA PADRÃO]:[COMPRA &gt;30%]]),
0))/Tabela1[[#This Row],[U/CX]],0)*Tabela1[[#This Row],[U/CX]]</f>
        <v>0</v>
      </c>
      <c r="BA592" s="19"/>
      <c r="BB592" s="19"/>
      <c r="BC592" s="5"/>
      <c r="BD592" s="41">
        <v>3.879245283018868</v>
      </c>
      <c r="BE592" s="42">
        <v>581.88679245283015</v>
      </c>
      <c r="BF592" s="42">
        <v>768.09056603773581</v>
      </c>
      <c r="BG592" s="42">
        <v>1346</v>
      </c>
      <c r="BH592" s="43">
        <v>0</v>
      </c>
      <c r="BJ592" s="32"/>
      <c r="BK592" s="32"/>
    </row>
    <row r="593" spans="1:63" s="3" customFormat="1" x14ac:dyDescent="0.2">
      <c r="A593" s="4" t="s">
        <v>120</v>
      </c>
      <c r="B593" s="4" t="s">
        <v>501</v>
      </c>
      <c r="C593" s="4">
        <v>20</v>
      </c>
      <c r="D593" s="4" t="s">
        <v>83</v>
      </c>
      <c r="E593" s="5"/>
      <c r="F593" s="4"/>
      <c r="G593" s="4"/>
      <c r="H593" s="4">
        <v>60</v>
      </c>
      <c r="I593" s="4">
        <v>20</v>
      </c>
      <c r="J593" s="4">
        <v>20</v>
      </c>
      <c r="K593" s="4"/>
      <c r="L593" s="4">
        <v>40</v>
      </c>
      <c r="M593" s="4"/>
      <c r="N593" s="4"/>
      <c r="O593" s="4"/>
      <c r="P593" s="4"/>
      <c r="Q593" s="13">
        <v>0</v>
      </c>
      <c r="R593" s="16">
        <v>0</v>
      </c>
      <c r="S593" s="16">
        <v>0</v>
      </c>
      <c r="T593" s="16">
        <v>1.7142857142857142</v>
      </c>
      <c r="U593" s="16">
        <v>0.5714285714285714</v>
      </c>
      <c r="V593" s="16">
        <v>0.5714285714285714</v>
      </c>
      <c r="W593" s="16">
        <v>0</v>
      </c>
      <c r="X593" s="16">
        <v>1.1428571428571428</v>
      </c>
      <c r="Y593" s="16">
        <v>0</v>
      </c>
      <c r="Z593" s="16">
        <v>0</v>
      </c>
      <c r="AA593" s="16">
        <v>0</v>
      </c>
      <c r="AB593" s="17">
        <v>0</v>
      </c>
      <c r="AC593" s="15">
        <v>11671</v>
      </c>
      <c r="AD593" s="14">
        <v>35</v>
      </c>
      <c r="AE593" s="14">
        <v>35</v>
      </c>
      <c r="AF593" s="5">
        <v>0</v>
      </c>
      <c r="AG593" s="6">
        <v>573</v>
      </c>
      <c r="AH593" s="4">
        <v>860</v>
      </c>
      <c r="AI593" s="23">
        <v>1433</v>
      </c>
      <c r="AJ593" s="4">
        <v>0</v>
      </c>
      <c r="AK593" s="4">
        <v>0</v>
      </c>
      <c r="AL593" s="24">
        <v>0</v>
      </c>
      <c r="AM593" s="7">
        <v>16.37142857142857</v>
      </c>
      <c r="AN593" s="7">
        <v>24.571428571428573</v>
      </c>
      <c r="AO593" s="8">
        <v>0</v>
      </c>
      <c r="AP593" s="9">
        <v>0</v>
      </c>
      <c r="AQ593" s="25">
        <v>40.942857142857143</v>
      </c>
      <c r="AR593" s="18">
        <v>16.37142857142857</v>
      </c>
      <c r="AS593" s="7">
        <v>24.571428571428573</v>
      </c>
      <c r="AT593" s="8">
        <v>0</v>
      </c>
      <c r="AU593" s="9">
        <v>0</v>
      </c>
      <c r="AV593" s="10">
        <v>40.942857142857143</v>
      </c>
      <c r="AW593" s="22">
        <f t="shared" si="9"/>
        <v>0</v>
      </c>
      <c r="AX593" s="5">
        <f>IF(OR(AND(Tabela1[[#This Row],[GRUPO | ITEM]]="PALHETAS",MID(Tabela1[[#This Row],[ITEM]],1,5)&lt;&gt;"YN-PC"),AND(Tabela1[[#This Row],[GRUPO | ITEM]]="PALHETAS",MID(Tabela1[[#This Row],[ITEM]],1,5)&lt;&gt;"YN-PF"))=TRUE,0,
IF(
ROUNDUP(
IF(
IF(D593="A",13-SUM(AM593:AP593),IF(D593="B",11-SUM(AM593:AP593),IF(D593="C",7-SUM(AM593:AP593))))
&lt;0,0,
IF(D593="A",13-SUM(AM593:AP593),IF(D593="B",11-SUM(AM593:AP593),IF(D593="C",7-SUM(AM593:AP593)))))
*AD593/C593,0)
*C593
=0,0,
ROUNDUP(
IF(
IF(D593="A",13-SUM(AM593:AP593),IF(D593="B",11-SUM(AM593:AP593),IF(D593="C",7-SUM(AM593:AP593))))
&lt;0,0,
IF(D593="A",13-SUM(AM593:AP593),IF(D593="B",11-SUM(AM593:AP593),IF(D593="C",7-SUM(AM593:AP593)))))
*AD593/C593,0)
*C593)
)</f>
        <v>0</v>
      </c>
      <c r="AY593" s="4">
        <f>IF(OR(AND(Tabela1[[#This Row],[GRUPO | ITEM]]="PALHETAS",MID(Tabela1[[#This Row],[ITEM]],1,5)&lt;&gt;"YN-PC"),AND(Tabela1[[#This Row],[GRUPO | ITEM]]="PALHETAS",MID(Tabela1[[#This Row],[ITEM]],1,5)&lt;&gt;"YN-PF"))=TRUE,0,
IF(
ROUNDUP(
IF(
IF(D593="A",13-SUM(AR593:AU593),IF(D593="B",11-SUM(AR593:AU593),IF(D593="C",7-SUM(AR593:AU593))))
&lt;0,0,
IF(D593="A",13-SUM(AR593:AU593),IF(D593="B",11-SUM(AR593:AU593),IF(D593="C",7-SUM(AR593:AU593)))))
*AE593/C593,0)
*C593
=0,0,
ROUNDUP(
IF(
IF(D593="A",13-SUM(AR593:AU593),IF(D593="B",11-SUM(AR593:AU593),IF(D593="C",7-SUM(AR593:AU593))))
&lt;0,0,
IF(D593="A",13-SUM(AR593:AU593),IF(D593="B",11-SUM(AR593:AU593),IF(D593="C",7-SUM(AR593:AU593)))))
*AE593/C593,0)
*C593)
)</f>
        <v>0</v>
      </c>
      <c r="AZ5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+IFERROR(BA593*C593,0),
IFERROR(AVERAGEIF(Tabela1[[#This Row],[COMPRA PADRÃO]:[COMPRA &gt;30%]],"&gt;"&amp;0,Tabela1[[#This Row],[COMPRA PADRÃO]:[COMPRA &gt;30%]]),
0))/Tabela1[[#This Row],[U/CX]],0)*Tabela1[[#This Row],[U/CX]]</f>
        <v>0</v>
      </c>
      <c r="BA593" s="19"/>
      <c r="BB593" s="19"/>
      <c r="BC593" s="5"/>
      <c r="BD593" s="41">
        <v>0.52830188679245282</v>
      </c>
      <c r="BE593" s="42">
        <v>79.245283018867923</v>
      </c>
      <c r="BF593" s="42">
        <v>34.867924528301884</v>
      </c>
      <c r="BG593" s="42">
        <v>1433</v>
      </c>
      <c r="BH593" s="43">
        <v>0</v>
      </c>
      <c r="BJ593" s="32"/>
      <c r="BK593" s="32"/>
    </row>
    <row r="594" spans="1:63" s="3" customFormat="1" x14ac:dyDescent="0.2">
      <c r="A594" s="4" t="s">
        <v>120</v>
      </c>
      <c r="B594" s="4" t="s">
        <v>502</v>
      </c>
      <c r="C594" s="4">
        <v>12</v>
      </c>
      <c r="D594" s="4" t="s">
        <v>17</v>
      </c>
      <c r="E594" s="5">
        <v>60</v>
      </c>
      <c r="F594" s="4">
        <v>72</v>
      </c>
      <c r="G594" s="4">
        <v>12</v>
      </c>
      <c r="H594" s="4">
        <v>31</v>
      </c>
      <c r="I594" s="4">
        <v>66</v>
      </c>
      <c r="J594" s="4"/>
      <c r="K594" s="4"/>
      <c r="L594" s="4">
        <v>60</v>
      </c>
      <c r="M594" s="4">
        <v>36</v>
      </c>
      <c r="N594" s="4">
        <v>72</v>
      </c>
      <c r="O594" s="4">
        <v>24</v>
      </c>
      <c r="P594" s="4">
        <v>48</v>
      </c>
      <c r="Q594" s="13">
        <v>1.2474012474012475</v>
      </c>
      <c r="R594" s="16">
        <v>1.4968814968814967</v>
      </c>
      <c r="S594" s="16">
        <v>0.24948024948024947</v>
      </c>
      <c r="T594" s="16">
        <v>0.64449064449064453</v>
      </c>
      <c r="U594" s="16">
        <v>1.372141372141372</v>
      </c>
      <c r="V594" s="16">
        <v>0</v>
      </c>
      <c r="W594" s="16">
        <v>0</v>
      </c>
      <c r="X594" s="16">
        <v>1.2474012474012475</v>
      </c>
      <c r="Y594" s="16">
        <v>0.74844074844074837</v>
      </c>
      <c r="Z594" s="16">
        <v>1.4968814968814967</v>
      </c>
      <c r="AA594" s="16">
        <v>0.49896049896049893</v>
      </c>
      <c r="AB594" s="17">
        <v>0.99792099792099787</v>
      </c>
      <c r="AC594" s="15">
        <v>54077.87</v>
      </c>
      <c r="AD594" s="14">
        <v>48.1</v>
      </c>
      <c r="AE594" s="14">
        <v>52.111111111111114</v>
      </c>
      <c r="AF594" s="5">
        <v>0</v>
      </c>
      <c r="AG594" s="6">
        <v>139</v>
      </c>
      <c r="AH594" s="4">
        <v>192</v>
      </c>
      <c r="AI594" s="23">
        <v>331</v>
      </c>
      <c r="AJ594" s="4">
        <v>96</v>
      </c>
      <c r="AK594" s="4">
        <v>156</v>
      </c>
      <c r="AL594" s="24">
        <v>252</v>
      </c>
      <c r="AM594" s="7">
        <v>2.8898128898128896</v>
      </c>
      <c r="AN594" s="7">
        <v>3.9916839916839915</v>
      </c>
      <c r="AO594" s="8">
        <v>1.9958419958419957</v>
      </c>
      <c r="AP594" s="9">
        <v>3.243243243243243</v>
      </c>
      <c r="AQ594" s="25">
        <v>12.120582120582121</v>
      </c>
      <c r="AR594" s="18">
        <v>2.6673773987206824</v>
      </c>
      <c r="AS594" s="7">
        <v>3.6844349680170572</v>
      </c>
      <c r="AT594" s="8">
        <v>1.8422174840085286</v>
      </c>
      <c r="AU594" s="9">
        <v>2.9936034115138592</v>
      </c>
      <c r="AV594" s="10">
        <v>11.187633262260128</v>
      </c>
      <c r="AW594" s="22">
        <f t="shared" si="9"/>
        <v>0</v>
      </c>
      <c r="AX594" s="5">
        <f>IF(OR(AND(Tabela1[[#This Row],[GRUPO | ITEM]]="PALHETAS",MID(Tabela1[[#This Row],[ITEM]],1,5)&lt;&gt;"YN-PC"),AND(Tabela1[[#This Row],[GRUPO | ITEM]]="PALHETAS",MID(Tabela1[[#This Row],[ITEM]],1,5)&lt;&gt;"YN-PF"))=TRUE,0,
IF(
ROUNDUP(
IF(
IF(D594="A",13-SUM(AM594:AP594),IF(D594="B",11-SUM(AM594:AP594),IF(D594="C",7-SUM(AM594:AP594))))
&lt;0,0,
IF(D594="A",13-SUM(AM594:AP594),IF(D594="B",11-SUM(AM594:AP594),IF(D594="C",7-SUM(AM594:AP594)))))
*AD594/C594,0)
*C594
=0,0,
ROUNDUP(
IF(
IF(D594="A",13-SUM(AM594:AP594),IF(D594="B",11-SUM(AM594:AP594),IF(D594="C",7-SUM(AM594:AP594))))
&lt;0,0,
IF(D594="A",13-SUM(AM594:AP594),IF(D594="B",11-SUM(AM594:AP594),IF(D594="C",7-SUM(AM594:AP594)))))
*AD594/C594,0)
*C594)
)</f>
        <v>0</v>
      </c>
      <c r="AY594" s="4">
        <f>IF(OR(AND(Tabela1[[#This Row],[GRUPO | ITEM]]="PALHETAS",MID(Tabela1[[#This Row],[ITEM]],1,5)&lt;&gt;"YN-PC"),AND(Tabela1[[#This Row],[GRUPO | ITEM]]="PALHETAS",MID(Tabela1[[#This Row],[ITEM]],1,5)&lt;&gt;"YN-PF"))=TRUE,0,
IF(
ROUNDUP(
IF(
IF(D594="A",13-SUM(AR594:AU594),IF(D594="B",11-SUM(AR594:AU594),IF(D594="C",7-SUM(AR594:AU594))))
&lt;0,0,
IF(D594="A",13-SUM(AR594:AU594),IF(D594="B",11-SUM(AR594:AU594),IF(D594="C",7-SUM(AR594:AU594)))))
*AE594/C594,0)
*C594
=0,0,
ROUNDUP(
IF(
IF(D594="A",13-SUM(AR594:AU594),IF(D594="B",11-SUM(AR594:AU594),IF(D594="C",7-SUM(AR594:AU594))))
&lt;0,0,
IF(D594="A",13-SUM(AR594:AU594),IF(D594="B",11-SUM(AR594:AU594),IF(D594="C",7-SUM(AR594:AU594)))))
*AE594/C594,0)
*C594)
)</f>
        <v>0</v>
      </c>
      <c r="AZ5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+IFERROR(BA594*C594,0),
IFERROR(AVERAGEIF(Tabela1[[#This Row],[COMPRA PADRÃO]:[COMPRA &gt;30%]],"&gt;"&amp;0,Tabela1[[#This Row],[COMPRA PADRÃO]:[COMPRA &gt;30%]]),
0))/Tabela1[[#This Row],[U/CX]],0)*Tabela1[[#This Row],[U/CX]]</f>
        <v>0</v>
      </c>
      <c r="BA594" s="19"/>
      <c r="BB594" s="19"/>
      <c r="BC594" s="5"/>
      <c r="BD594" s="41">
        <v>1.8150943396226416</v>
      </c>
      <c r="BE594" s="42">
        <v>272.26415094339626</v>
      </c>
      <c r="BF594" s="42">
        <v>359.38867924528302</v>
      </c>
      <c r="BG594" s="42">
        <v>583</v>
      </c>
      <c r="BH594" s="43">
        <v>48</v>
      </c>
      <c r="BJ594" s="32"/>
      <c r="BK594" s="32"/>
    </row>
    <row r="595" spans="1:63" s="3" customFormat="1" x14ac:dyDescent="0.2">
      <c r="A595" s="4" t="s">
        <v>120</v>
      </c>
      <c r="B595" s="4" t="s">
        <v>1251</v>
      </c>
      <c r="C595" s="4">
        <v>30</v>
      </c>
      <c r="D595" s="4" t="s">
        <v>83</v>
      </c>
      <c r="E595" s="5">
        <v>30</v>
      </c>
      <c r="F595" s="4">
        <v>30</v>
      </c>
      <c r="G595" s="4">
        <v>30</v>
      </c>
      <c r="H595" s="4"/>
      <c r="I595" s="4"/>
      <c r="J595" s="4"/>
      <c r="K595" s="4"/>
      <c r="L595" s="4"/>
      <c r="M595" s="4"/>
      <c r="N595" s="4"/>
      <c r="O595" s="4">
        <v>30</v>
      </c>
      <c r="P595" s="4"/>
      <c r="Q595" s="13">
        <v>1</v>
      </c>
      <c r="R595" s="16">
        <v>1</v>
      </c>
      <c r="S595" s="16">
        <v>1</v>
      </c>
      <c r="T595" s="16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1</v>
      </c>
      <c r="AB595" s="17">
        <v>0</v>
      </c>
      <c r="AC595" s="15">
        <v>5027.1000000000004</v>
      </c>
      <c r="AD595" s="14">
        <v>30</v>
      </c>
      <c r="AE595" s="14">
        <v>30</v>
      </c>
      <c r="AF595" s="5">
        <v>0</v>
      </c>
      <c r="AG595" s="6">
        <v>270</v>
      </c>
      <c r="AH595" s="4">
        <v>0</v>
      </c>
      <c r="AI595" s="23">
        <v>270</v>
      </c>
      <c r="AJ595" s="4">
        <v>30</v>
      </c>
      <c r="AK595" s="4">
        <v>0</v>
      </c>
      <c r="AL595" s="24">
        <v>30</v>
      </c>
      <c r="AM595" s="7">
        <v>9</v>
      </c>
      <c r="AN595" s="7">
        <v>0</v>
      </c>
      <c r="AO595" s="8">
        <v>1</v>
      </c>
      <c r="AP595" s="9">
        <v>0</v>
      </c>
      <c r="AQ595" s="25">
        <v>10</v>
      </c>
      <c r="AR595" s="18">
        <v>9</v>
      </c>
      <c r="AS595" s="7">
        <v>0</v>
      </c>
      <c r="AT595" s="8">
        <v>1</v>
      </c>
      <c r="AU595" s="9">
        <v>0</v>
      </c>
      <c r="AV595" s="10">
        <v>10</v>
      </c>
      <c r="AW595" s="22">
        <f t="shared" si="9"/>
        <v>0</v>
      </c>
      <c r="AX595" s="5">
        <f>IF(OR(AND(Tabela1[[#This Row],[GRUPO | ITEM]]="PALHETAS",MID(Tabela1[[#This Row],[ITEM]],1,5)&lt;&gt;"YN-PC"),AND(Tabela1[[#This Row],[GRUPO | ITEM]]="PALHETAS",MID(Tabela1[[#This Row],[ITEM]],1,5)&lt;&gt;"YN-PF"))=TRUE,0,
IF(
ROUNDUP(
IF(
IF(D595="A",13-SUM(AM595:AP595),IF(D595="B",11-SUM(AM595:AP595),IF(D595="C",7-SUM(AM595:AP595))))
&lt;0,0,
IF(D595="A",13-SUM(AM595:AP595),IF(D595="B",11-SUM(AM595:AP595),IF(D595="C",7-SUM(AM595:AP595)))))
*AD595/C595,0)
*C595
=0,0,
ROUNDUP(
IF(
IF(D595="A",13-SUM(AM595:AP595),IF(D595="B",11-SUM(AM595:AP595),IF(D595="C",7-SUM(AM595:AP595))))
&lt;0,0,
IF(D595="A",13-SUM(AM595:AP595),IF(D595="B",11-SUM(AM595:AP595),IF(D595="C",7-SUM(AM595:AP595)))))
*AD595/C595,0)
*C595)
)</f>
        <v>0</v>
      </c>
      <c r="AY595" s="4">
        <f>IF(OR(AND(Tabela1[[#This Row],[GRUPO | ITEM]]="PALHETAS",MID(Tabela1[[#This Row],[ITEM]],1,5)&lt;&gt;"YN-PC"),AND(Tabela1[[#This Row],[GRUPO | ITEM]]="PALHETAS",MID(Tabela1[[#This Row],[ITEM]],1,5)&lt;&gt;"YN-PF"))=TRUE,0,
IF(
ROUNDUP(
IF(
IF(D595="A",13-SUM(AR595:AU595),IF(D595="B",11-SUM(AR595:AU595),IF(D595="C",7-SUM(AR595:AU595))))
&lt;0,0,
IF(D595="A",13-SUM(AR595:AU595),IF(D595="B",11-SUM(AR595:AU595),IF(D595="C",7-SUM(AR595:AU595)))))
*AE595/C595,0)
*C595
=0,0,
ROUNDUP(
IF(
IF(D595="A",13-SUM(AR595:AU595),IF(D595="B",11-SUM(AR595:AU595),IF(D595="C",7-SUM(AR595:AU595))))
&lt;0,0,
IF(D595="A",13-SUM(AR595:AU595),IF(D595="B",11-SUM(AR595:AU595),IF(D595="C",7-SUM(AR595:AU595)))))
*AE595/C595,0)
*C595)
)</f>
        <v>0</v>
      </c>
      <c r="AZ5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+IFERROR(BA595*C595,0),
IFERROR(AVERAGEIF(Tabela1[[#This Row],[COMPRA PADRÃO]:[COMPRA &gt;30%]],"&gt;"&amp;0,Tabela1[[#This Row],[COMPRA PADRÃO]:[COMPRA &gt;30%]]),
0))/Tabela1[[#This Row],[U/CX]],0)*Tabela1[[#This Row],[U/CX]]</f>
        <v>0</v>
      </c>
      <c r="BA595" s="19"/>
      <c r="BB595" s="19"/>
      <c r="BC595" s="5"/>
      <c r="BD595" s="41">
        <v>0.45283018867924529</v>
      </c>
      <c r="BE595" s="42">
        <v>67.924528301886795</v>
      </c>
      <c r="BF595" s="42">
        <v>29.886792452830189</v>
      </c>
      <c r="BG595" s="42">
        <v>300</v>
      </c>
      <c r="BH595" s="43">
        <v>0</v>
      </c>
      <c r="BJ595" s="32"/>
      <c r="BK595" s="32"/>
    </row>
    <row r="596" spans="1:63" s="3" customFormat="1" x14ac:dyDescent="0.2">
      <c r="A596" s="4" t="s">
        <v>120</v>
      </c>
      <c r="B596" s="4" t="s">
        <v>1356</v>
      </c>
      <c r="C596" s="4">
        <v>30</v>
      </c>
      <c r="D596" s="4" t="s">
        <v>83</v>
      </c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>
        <v>30</v>
      </c>
      <c r="P596" s="4">
        <v>30</v>
      </c>
      <c r="Q596" s="13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1</v>
      </c>
      <c r="AB596" s="17">
        <v>1</v>
      </c>
      <c r="AC596" s="15">
        <v>2415.3000000000002</v>
      </c>
      <c r="AD596" s="14">
        <v>30</v>
      </c>
      <c r="AE596" s="14">
        <v>30</v>
      </c>
      <c r="AF596" s="5">
        <v>0</v>
      </c>
      <c r="AG596" s="6">
        <v>450</v>
      </c>
      <c r="AH596" s="4">
        <v>0</v>
      </c>
      <c r="AI596" s="23">
        <v>450</v>
      </c>
      <c r="AJ596" s="4">
        <v>0</v>
      </c>
      <c r="AK596" s="4">
        <v>0</v>
      </c>
      <c r="AL596" s="24">
        <v>0</v>
      </c>
      <c r="AM596" s="7">
        <v>15</v>
      </c>
      <c r="AN596" s="7">
        <v>0</v>
      </c>
      <c r="AO596" s="8">
        <v>0</v>
      </c>
      <c r="AP596" s="9">
        <v>0</v>
      </c>
      <c r="AQ596" s="25">
        <v>15</v>
      </c>
      <c r="AR596" s="18">
        <v>15</v>
      </c>
      <c r="AS596" s="7">
        <v>0</v>
      </c>
      <c r="AT596" s="8">
        <v>0</v>
      </c>
      <c r="AU596" s="9">
        <v>0</v>
      </c>
      <c r="AV596" s="10">
        <v>15</v>
      </c>
      <c r="AW596" s="22">
        <f t="shared" si="9"/>
        <v>0</v>
      </c>
      <c r="AX596" s="5">
        <f>IF(OR(AND(Tabela1[[#This Row],[GRUPO | ITEM]]="PALHETAS",MID(Tabela1[[#This Row],[ITEM]],1,5)&lt;&gt;"YN-PC"),AND(Tabela1[[#This Row],[GRUPO | ITEM]]="PALHETAS",MID(Tabela1[[#This Row],[ITEM]],1,5)&lt;&gt;"YN-PF"))=TRUE,0,
IF(
ROUNDUP(
IF(
IF(D596="A",13-SUM(AM596:AP596),IF(D596="B",11-SUM(AM596:AP596),IF(D596="C",7-SUM(AM596:AP596))))
&lt;0,0,
IF(D596="A",13-SUM(AM596:AP596),IF(D596="B",11-SUM(AM596:AP596),IF(D596="C",7-SUM(AM596:AP596)))))
*AD596/C596,0)
*C596
=0,0,
ROUNDUP(
IF(
IF(D596="A",13-SUM(AM596:AP596),IF(D596="B",11-SUM(AM596:AP596),IF(D596="C",7-SUM(AM596:AP596))))
&lt;0,0,
IF(D596="A",13-SUM(AM596:AP596),IF(D596="B",11-SUM(AM596:AP596),IF(D596="C",7-SUM(AM596:AP596)))))
*AD596/C596,0)
*C596)
)</f>
        <v>0</v>
      </c>
      <c r="AY596" s="4">
        <f>IF(OR(AND(Tabela1[[#This Row],[GRUPO | ITEM]]="PALHETAS",MID(Tabela1[[#This Row],[ITEM]],1,5)&lt;&gt;"YN-PC"),AND(Tabela1[[#This Row],[GRUPO | ITEM]]="PALHETAS",MID(Tabela1[[#This Row],[ITEM]],1,5)&lt;&gt;"YN-PF"))=TRUE,0,
IF(
ROUNDUP(
IF(
IF(D596="A",13-SUM(AR596:AU596),IF(D596="B",11-SUM(AR596:AU596),IF(D596="C",7-SUM(AR596:AU596))))
&lt;0,0,
IF(D596="A",13-SUM(AR596:AU596),IF(D596="B",11-SUM(AR596:AU596),IF(D596="C",7-SUM(AR596:AU596)))))
*AE596/C596,0)
*C596
=0,0,
ROUNDUP(
IF(
IF(D596="A",13-SUM(AR596:AU596),IF(D596="B",11-SUM(AR596:AU596),IF(D596="C",7-SUM(AR596:AU596))))
&lt;0,0,
IF(D596="A",13-SUM(AR596:AU596),IF(D596="B",11-SUM(AR596:AU596),IF(D596="C",7-SUM(AR596:AU596)))))
*AE596/C596,0)
*C596)
)</f>
        <v>0</v>
      </c>
      <c r="AZ5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+IFERROR(BA596*C596,0),
IFERROR(AVERAGEIF(Tabela1[[#This Row],[COMPRA PADRÃO]:[COMPRA &gt;30%]],"&gt;"&amp;0,Tabela1[[#This Row],[COMPRA PADRÃO]:[COMPRA &gt;30%]]),
0))/Tabela1[[#This Row],[U/CX]],0)*Tabela1[[#This Row],[U/CX]]</f>
        <v>0</v>
      </c>
      <c r="BA596" s="19"/>
      <c r="BB596" s="19"/>
      <c r="BC596" s="5"/>
      <c r="BD596" s="41">
        <v>0.22641509433962265</v>
      </c>
      <c r="BE596" s="42">
        <v>33.962264150943398</v>
      </c>
      <c r="BF596" s="42">
        <v>14.943396226415095</v>
      </c>
      <c r="BG596" s="42">
        <v>450</v>
      </c>
      <c r="BH596" s="43">
        <v>0</v>
      </c>
      <c r="BJ596" s="32"/>
      <c r="BK596" s="32"/>
    </row>
    <row r="597" spans="1:63" s="3" customFormat="1" x14ac:dyDescent="0.2">
      <c r="A597" s="4" t="s">
        <v>120</v>
      </c>
      <c r="B597" s="4" t="s">
        <v>173</v>
      </c>
      <c r="C597" s="4">
        <v>20</v>
      </c>
      <c r="D597" s="4" t="s">
        <v>83</v>
      </c>
      <c r="E597" s="5"/>
      <c r="F597" s="4"/>
      <c r="G597" s="4">
        <v>401</v>
      </c>
      <c r="H597" s="4">
        <v>20</v>
      </c>
      <c r="I597" s="4"/>
      <c r="J597" s="4">
        <v>40</v>
      </c>
      <c r="K597" s="4">
        <v>20</v>
      </c>
      <c r="L597" s="4"/>
      <c r="M597" s="4"/>
      <c r="N597" s="4">
        <v>20</v>
      </c>
      <c r="O597" s="4">
        <v>20</v>
      </c>
      <c r="P597" s="4"/>
      <c r="Q597" s="13">
        <v>0</v>
      </c>
      <c r="R597" s="16">
        <v>0</v>
      </c>
      <c r="S597" s="16">
        <v>4.6180422264875238</v>
      </c>
      <c r="T597" s="16">
        <v>0.23032629558541268</v>
      </c>
      <c r="U597" s="16">
        <v>0</v>
      </c>
      <c r="V597" s="16">
        <v>0.46065259117082535</v>
      </c>
      <c r="W597" s="16">
        <v>0.23032629558541268</v>
      </c>
      <c r="X597" s="16">
        <v>0</v>
      </c>
      <c r="Y597" s="16">
        <v>0</v>
      </c>
      <c r="Z597" s="16">
        <v>0.23032629558541268</v>
      </c>
      <c r="AA597" s="16">
        <v>0.23032629558541268</v>
      </c>
      <c r="AB597" s="17">
        <v>0</v>
      </c>
      <c r="AC597" s="15">
        <v>21421.35</v>
      </c>
      <c r="AD597" s="14">
        <v>86.833333333333329</v>
      </c>
      <c r="AE597" s="14">
        <v>220.5</v>
      </c>
      <c r="AF597" s="5">
        <v>1</v>
      </c>
      <c r="AG597" s="6">
        <v>360</v>
      </c>
      <c r="AH597" s="4">
        <v>0</v>
      </c>
      <c r="AI597" s="23">
        <v>360</v>
      </c>
      <c r="AJ597" s="4">
        <v>1920</v>
      </c>
      <c r="AK597" s="4">
        <v>0</v>
      </c>
      <c r="AL597" s="24">
        <v>1920</v>
      </c>
      <c r="AM597" s="7">
        <v>4.1458733205374285</v>
      </c>
      <c r="AN597" s="7">
        <v>0</v>
      </c>
      <c r="AO597" s="8">
        <v>22.111324376199619</v>
      </c>
      <c r="AP597" s="9">
        <v>0</v>
      </c>
      <c r="AQ597" s="25">
        <v>26.257197696737048</v>
      </c>
      <c r="AR597" s="18">
        <v>1.6326530612244898</v>
      </c>
      <c r="AS597" s="7">
        <v>0</v>
      </c>
      <c r="AT597" s="8">
        <v>8.7074829931972797</v>
      </c>
      <c r="AU597" s="9">
        <v>0</v>
      </c>
      <c r="AV597" s="10">
        <v>10.34013605442177</v>
      </c>
      <c r="AW597" s="22">
        <f t="shared" si="9"/>
        <v>0</v>
      </c>
      <c r="AX597" s="5">
        <f>IF(OR(AND(Tabela1[[#This Row],[GRUPO | ITEM]]="PALHETAS",MID(Tabela1[[#This Row],[ITEM]],1,5)&lt;&gt;"YN-PC"),AND(Tabela1[[#This Row],[GRUPO | ITEM]]="PALHETAS",MID(Tabela1[[#This Row],[ITEM]],1,5)&lt;&gt;"YN-PF"))=TRUE,0,
IF(
ROUNDUP(
IF(
IF(D597="A",13-SUM(AM597:AP597),IF(D597="B",11-SUM(AM597:AP597),IF(D597="C",7-SUM(AM597:AP597))))
&lt;0,0,
IF(D597="A",13-SUM(AM597:AP597),IF(D597="B",11-SUM(AM597:AP597),IF(D597="C",7-SUM(AM597:AP597)))))
*AD597/C597,0)
*C597
=0,0,
ROUNDUP(
IF(
IF(D597="A",13-SUM(AM597:AP597),IF(D597="B",11-SUM(AM597:AP597),IF(D597="C",7-SUM(AM597:AP597))))
&lt;0,0,
IF(D597="A",13-SUM(AM597:AP597),IF(D597="B",11-SUM(AM597:AP597),IF(D597="C",7-SUM(AM597:AP597)))))
*AD597/C597,0)
*C597)
)</f>
        <v>0</v>
      </c>
      <c r="AY597" s="4">
        <f>IF(OR(AND(Tabela1[[#This Row],[GRUPO | ITEM]]="PALHETAS",MID(Tabela1[[#This Row],[ITEM]],1,5)&lt;&gt;"YN-PC"),AND(Tabela1[[#This Row],[GRUPO | ITEM]]="PALHETAS",MID(Tabela1[[#This Row],[ITEM]],1,5)&lt;&gt;"YN-PF"))=TRUE,0,
IF(
ROUNDUP(
IF(
IF(D597="A",13-SUM(AR597:AU597),IF(D597="B",11-SUM(AR597:AU597),IF(D597="C",7-SUM(AR597:AU597))))
&lt;0,0,
IF(D597="A",13-SUM(AR597:AU597),IF(D597="B",11-SUM(AR597:AU597),IF(D597="C",7-SUM(AR597:AU597)))))
*AE597/C597,0)
*C597
=0,0,
ROUNDUP(
IF(
IF(D597="A",13-SUM(AR597:AU597),IF(D597="B",11-SUM(AR597:AU597),IF(D597="C",7-SUM(AR597:AU597))))
&lt;0,0,
IF(D597="A",13-SUM(AR597:AU597),IF(D597="B",11-SUM(AR597:AU597),IF(D597="C",7-SUM(AR597:AU597)))))
*AE597/C597,0)
*C597)
)</f>
        <v>0</v>
      </c>
      <c r="AZ5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+IFERROR(BA597*C597,0),
IFERROR(AVERAGEIF(Tabela1[[#This Row],[COMPRA PADRÃO]:[COMPRA &gt;30%]],"&gt;"&amp;0,Tabela1[[#This Row],[COMPRA PADRÃO]:[COMPRA &gt;30%]]),
0))/Tabela1[[#This Row],[U/CX]],0)*Tabela1[[#This Row],[U/CX]]</f>
        <v>0</v>
      </c>
      <c r="BA597" s="19"/>
      <c r="BB597" s="19"/>
      <c r="BC597" s="5"/>
      <c r="BD597" s="41">
        <v>1.9660377358490566</v>
      </c>
      <c r="BE597" s="42">
        <v>294.90566037735852</v>
      </c>
      <c r="BF597" s="42">
        <v>129.75849056603775</v>
      </c>
      <c r="BG597" s="42">
        <v>2280</v>
      </c>
      <c r="BH597" s="43">
        <v>0</v>
      </c>
      <c r="BJ597" s="32"/>
      <c r="BK597" s="32"/>
    </row>
    <row r="598" spans="1:63" s="3" customFormat="1" x14ac:dyDescent="0.2">
      <c r="A598" s="4" t="s">
        <v>120</v>
      </c>
      <c r="B598" s="4" t="s">
        <v>1079</v>
      </c>
      <c r="C598" s="4">
        <v>20</v>
      </c>
      <c r="D598" s="4" t="s">
        <v>83</v>
      </c>
      <c r="E598" s="5"/>
      <c r="F598" s="4"/>
      <c r="G598" s="4"/>
      <c r="H598" s="4"/>
      <c r="I598" s="4"/>
      <c r="J598" s="4"/>
      <c r="K598" s="4"/>
      <c r="L598" s="4"/>
      <c r="M598" s="4">
        <v>40</v>
      </c>
      <c r="N598" s="4"/>
      <c r="O598" s="4">
        <v>20</v>
      </c>
      <c r="P598" s="4">
        <v>10</v>
      </c>
      <c r="Q598" s="13">
        <v>0</v>
      </c>
      <c r="R598" s="16">
        <v>0</v>
      </c>
      <c r="S598" s="16">
        <v>0</v>
      </c>
      <c r="T598" s="16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1.7142857142857144</v>
      </c>
      <c r="Z598" s="16">
        <v>0</v>
      </c>
      <c r="AA598" s="16">
        <v>0.85714285714285721</v>
      </c>
      <c r="AB598" s="17">
        <v>0.4285714285714286</v>
      </c>
      <c r="AC598" s="15">
        <v>5594.5</v>
      </c>
      <c r="AD598" s="14">
        <v>23.333333333333332</v>
      </c>
      <c r="AE598" s="14">
        <v>23.333333333333332</v>
      </c>
      <c r="AF598" s="5">
        <v>0</v>
      </c>
      <c r="AG598" s="6">
        <v>430</v>
      </c>
      <c r="AH598" s="4">
        <v>500</v>
      </c>
      <c r="AI598" s="23">
        <v>930</v>
      </c>
      <c r="AJ598" s="4">
        <v>0</v>
      </c>
      <c r="AK598" s="4">
        <v>0</v>
      </c>
      <c r="AL598" s="24">
        <v>0</v>
      </c>
      <c r="AM598" s="7">
        <v>18.428571428571431</v>
      </c>
      <c r="AN598" s="7">
        <v>21.428571428571431</v>
      </c>
      <c r="AO598" s="8">
        <v>0</v>
      </c>
      <c r="AP598" s="9">
        <v>0</v>
      </c>
      <c r="AQ598" s="25">
        <v>39.857142857142861</v>
      </c>
      <c r="AR598" s="18">
        <v>18.428571428571431</v>
      </c>
      <c r="AS598" s="7">
        <v>21.428571428571431</v>
      </c>
      <c r="AT598" s="8">
        <v>0</v>
      </c>
      <c r="AU598" s="9">
        <v>0</v>
      </c>
      <c r="AV598" s="10">
        <v>39.857142857142861</v>
      </c>
      <c r="AW598" s="22">
        <f t="shared" si="9"/>
        <v>0</v>
      </c>
      <c r="AX598" s="5">
        <f>IF(OR(AND(Tabela1[[#This Row],[GRUPO | ITEM]]="PALHETAS",MID(Tabela1[[#This Row],[ITEM]],1,5)&lt;&gt;"YN-PC"),AND(Tabela1[[#This Row],[GRUPO | ITEM]]="PALHETAS",MID(Tabela1[[#This Row],[ITEM]],1,5)&lt;&gt;"YN-PF"))=TRUE,0,
IF(
ROUNDUP(
IF(
IF(D598="A",13-SUM(AM598:AP598),IF(D598="B",11-SUM(AM598:AP598),IF(D598="C",7-SUM(AM598:AP598))))
&lt;0,0,
IF(D598="A",13-SUM(AM598:AP598),IF(D598="B",11-SUM(AM598:AP598),IF(D598="C",7-SUM(AM598:AP598)))))
*AD598/C598,0)
*C598
=0,0,
ROUNDUP(
IF(
IF(D598="A",13-SUM(AM598:AP598),IF(D598="B",11-SUM(AM598:AP598),IF(D598="C",7-SUM(AM598:AP598))))
&lt;0,0,
IF(D598="A",13-SUM(AM598:AP598),IF(D598="B",11-SUM(AM598:AP598),IF(D598="C",7-SUM(AM598:AP598)))))
*AD598/C598,0)
*C598)
)</f>
        <v>0</v>
      </c>
      <c r="AY598" s="4">
        <f>IF(OR(AND(Tabela1[[#This Row],[GRUPO | ITEM]]="PALHETAS",MID(Tabela1[[#This Row],[ITEM]],1,5)&lt;&gt;"YN-PC"),AND(Tabela1[[#This Row],[GRUPO | ITEM]]="PALHETAS",MID(Tabela1[[#This Row],[ITEM]],1,5)&lt;&gt;"YN-PF"))=TRUE,0,
IF(
ROUNDUP(
IF(
IF(D598="A",13-SUM(AR598:AU598),IF(D598="B",11-SUM(AR598:AU598),IF(D598="C",7-SUM(AR598:AU598))))
&lt;0,0,
IF(D598="A",13-SUM(AR598:AU598),IF(D598="B",11-SUM(AR598:AU598),IF(D598="C",7-SUM(AR598:AU598)))))
*AE598/C598,0)
*C598
=0,0,
ROUNDUP(
IF(
IF(D598="A",13-SUM(AR598:AU598),IF(D598="B",11-SUM(AR598:AU598),IF(D598="C",7-SUM(AR598:AU598))))
&lt;0,0,
IF(D598="A",13-SUM(AR598:AU598),IF(D598="B",11-SUM(AR598:AU598),IF(D598="C",7-SUM(AR598:AU598)))))
*AE598/C598,0)
*C598)
)</f>
        <v>0</v>
      </c>
      <c r="AZ5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+IFERROR(BA598*C598,0),
IFERROR(AVERAGEIF(Tabela1[[#This Row],[COMPRA PADRÃO]:[COMPRA &gt;30%]],"&gt;"&amp;0,Tabela1[[#This Row],[COMPRA PADRÃO]:[COMPRA &gt;30%]]),
0))/Tabela1[[#This Row],[U/CX]],0)*Tabela1[[#This Row],[U/CX]]</f>
        <v>0</v>
      </c>
      <c r="BA598" s="19"/>
      <c r="BB598" s="19"/>
      <c r="BC598" s="5"/>
      <c r="BD598" s="41">
        <v>0.26415094339622641</v>
      </c>
      <c r="BE598" s="42">
        <v>39.622641509433961</v>
      </c>
      <c r="BF598" s="42">
        <v>17.433962264150942</v>
      </c>
      <c r="BG598" s="42">
        <v>930</v>
      </c>
      <c r="BH598" s="43">
        <v>0</v>
      </c>
      <c r="BJ598" s="32"/>
      <c r="BK598" s="32"/>
    </row>
    <row r="599" spans="1:63" s="3" customFormat="1" x14ac:dyDescent="0.2">
      <c r="A599" s="4" t="s">
        <v>120</v>
      </c>
      <c r="B599" s="4" t="s">
        <v>1154</v>
      </c>
      <c r="C599" s="4">
        <v>10</v>
      </c>
      <c r="D599" s="4" t="s">
        <v>83</v>
      </c>
      <c r="E599" s="5"/>
      <c r="F599" s="4"/>
      <c r="G599" s="4"/>
      <c r="H599" s="4"/>
      <c r="I599" s="4"/>
      <c r="J599" s="4"/>
      <c r="K599" s="4"/>
      <c r="L599" s="4"/>
      <c r="M599" s="4"/>
      <c r="N599" s="4">
        <v>2</v>
      </c>
      <c r="O599" s="4">
        <v>6</v>
      </c>
      <c r="P599" s="4">
        <v>10</v>
      </c>
      <c r="Q599" s="13">
        <v>0</v>
      </c>
      <c r="R599" s="16">
        <v>0</v>
      </c>
      <c r="S599" s="16">
        <v>0</v>
      </c>
      <c r="T599" s="16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0.33333333333333331</v>
      </c>
      <c r="AA599" s="16">
        <v>1</v>
      </c>
      <c r="AB599" s="17">
        <v>1.6666666666666667</v>
      </c>
      <c r="AC599" s="15">
        <v>5386.52</v>
      </c>
      <c r="AD599" s="14">
        <v>6</v>
      </c>
      <c r="AE599" s="14">
        <v>6</v>
      </c>
      <c r="AF599" s="5">
        <v>0</v>
      </c>
      <c r="AG599" s="6">
        <v>582</v>
      </c>
      <c r="AH599" s="4">
        <v>0</v>
      </c>
      <c r="AI599" s="23">
        <v>582</v>
      </c>
      <c r="AJ599" s="4">
        <v>0</v>
      </c>
      <c r="AK599" s="4">
        <v>100</v>
      </c>
      <c r="AL599" s="24">
        <v>100</v>
      </c>
      <c r="AM599" s="7">
        <v>97</v>
      </c>
      <c r="AN599" s="7">
        <v>0</v>
      </c>
      <c r="AO599" s="8">
        <v>0</v>
      </c>
      <c r="AP599" s="9">
        <v>16.666666666666668</v>
      </c>
      <c r="AQ599" s="25">
        <v>113.66666666666667</v>
      </c>
      <c r="AR599" s="18">
        <v>97</v>
      </c>
      <c r="AS599" s="7">
        <v>0</v>
      </c>
      <c r="AT599" s="8">
        <v>0</v>
      </c>
      <c r="AU599" s="9">
        <v>16.666666666666668</v>
      </c>
      <c r="AV599" s="10">
        <v>113.66666666666667</v>
      </c>
      <c r="AW599" s="22">
        <f t="shared" si="9"/>
        <v>0</v>
      </c>
      <c r="AX599" s="5">
        <f>IF(OR(AND(Tabela1[[#This Row],[GRUPO | ITEM]]="PALHETAS",MID(Tabela1[[#This Row],[ITEM]],1,5)&lt;&gt;"YN-PC"),AND(Tabela1[[#This Row],[GRUPO | ITEM]]="PALHETAS",MID(Tabela1[[#This Row],[ITEM]],1,5)&lt;&gt;"YN-PF"))=TRUE,0,
IF(
ROUNDUP(
IF(
IF(D599="A",13-SUM(AM599:AP599),IF(D599="B",11-SUM(AM599:AP599),IF(D599="C",7-SUM(AM599:AP599))))
&lt;0,0,
IF(D599="A",13-SUM(AM599:AP599),IF(D599="B",11-SUM(AM599:AP599),IF(D599="C",7-SUM(AM599:AP599)))))
*AD599/C599,0)
*C599
=0,0,
ROUNDUP(
IF(
IF(D599="A",13-SUM(AM599:AP599),IF(D599="B",11-SUM(AM599:AP599),IF(D599="C",7-SUM(AM599:AP599))))
&lt;0,0,
IF(D599="A",13-SUM(AM599:AP599),IF(D599="B",11-SUM(AM599:AP599),IF(D599="C",7-SUM(AM599:AP599)))))
*AD599/C599,0)
*C599)
)</f>
        <v>0</v>
      </c>
      <c r="AY599" s="4">
        <f>IF(OR(AND(Tabela1[[#This Row],[GRUPO | ITEM]]="PALHETAS",MID(Tabela1[[#This Row],[ITEM]],1,5)&lt;&gt;"YN-PC"),AND(Tabela1[[#This Row],[GRUPO | ITEM]]="PALHETAS",MID(Tabela1[[#This Row],[ITEM]],1,5)&lt;&gt;"YN-PF"))=TRUE,0,
IF(
ROUNDUP(
IF(
IF(D599="A",13-SUM(AR599:AU599),IF(D599="B",11-SUM(AR599:AU599),IF(D599="C",7-SUM(AR599:AU599))))
&lt;0,0,
IF(D599="A",13-SUM(AR599:AU599),IF(D599="B",11-SUM(AR599:AU599),IF(D599="C",7-SUM(AR599:AU599)))))
*AE599/C599,0)
*C599
=0,0,
ROUNDUP(
IF(
IF(D599="A",13-SUM(AR599:AU599),IF(D599="B",11-SUM(AR599:AU599),IF(D599="C",7-SUM(AR599:AU599))))
&lt;0,0,
IF(D599="A",13-SUM(AR599:AU599),IF(D599="B",11-SUM(AR599:AU599),IF(D599="C",7-SUM(AR599:AU599)))))
*AE599/C599,0)
*C599)
)</f>
        <v>0</v>
      </c>
      <c r="AZ5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+IFERROR(BA599*C599,0),
IFERROR(AVERAGEIF(Tabela1[[#This Row],[COMPRA PADRÃO]:[COMPRA &gt;30%]],"&gt;"&amp;0,Tabela1[[#This Row],[COMPRA PADRÃO]:[COMPRA &gt;30%]]),
0))/Tabela1[[#This Row],[U/CX]],0)*Tabela1[[#This Row],[U/CX]]</f>
        <v>0</v>
      </c>
      <c r="BA599" s="19"/>
      <c r="BB599" s="19"/>
      <c r="BC599" s="5"/>
      <c r="BD599" s="41">
        <v>6.7924528301886791E-2</v>
      </c>
      <c r="BE599" s="42">
        <v>10.188679245283019</v>
      </c>
      <c r="BF599" s="42">
        <v>4.4830188679245282</v>
      </c>
      <c r="BG599" s="42">
        <v>682</v>
      </c>
      <c r="BH599" s="43">
        <v>0</v>
      </c>
      <c r="BJ599" s="32"/>
      <c r="BK599" s="32"/>
    </row>
    <row r="600" spans="1:63" s="3" customFormat="1" x14ac:dyDescent="0.2">
      <c r="A600" s="4" t="s">
        <v>120</v>
      </c>
      <c r="B600" s="4" t="s">
        <v>1426</v>
      </c>
      <c r="C600" s="4">
        <v>20</v>
      </c>
      <c r="D600" s="4" t="s">
        <v>83</v>
      </c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>
        <v>10</v>
      </c>
      <c r="Q600" s="13">
        <v>0</v>
      </c>
      <c r="R600" s="16">
        <v>0</v>
      </c>
      <c r="S600" s="16">
        <v>0</v>
      </c>
      <c r="T600" s="16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7">
        <v>1</v>
      </c>
      <c r="AC600" s="15">
        <v>1655.9</v>
      </c>
      <c r="AD600" s="14">
        <v>10</v>
      </c>
      <c r="AE600" s="14">
        <v>10</v>
      </c>
      <c r="AF600" s="5">
        <v>0</v>
      </c>
      <c r="AG600" s="6">
        <v>90</v>
      </c>
      <c r="AH600" s="4">
        <v>0</v>
      </c>
      <c r="AI600" s="23">
        <v>90</v>
      </c>
      <c r="AJ600" s="4">
        <v>0</v>
      </c>
      <c r="AK600" s="4">
        <v>0</v>
      </c>
      <c r="AL600" s="24">
        <v>0</v>
      </c>
      <c r="AM600" s="7">
        <v>9</v>
      </c>
      <c r="AN600" s="7">
        <v>0</v>
      </c>
      <c r="AO600" s="8">
        <v>0</v>
      </c>
      <c r="AP600" s="9">
        <v>0</v>
      </c>
      <c r="AQ600" s="25">
        <v>9</v>
      </c>
      <c r="AR600" s="18">
        <v>9</v>
      </c>
      <c r="AS600" s="7">
        <v>0</v>
      </c>
      <c r="AT600" s="8">
        <v>0</v>
      </c>
      <c r="AU600" s="9">
        <v>0</v>
      </c>
      <c r="AV600" s="10">
        <v>9</v>
      </c>
      <c r="AW600" s="22">
        <f t="shared" si="9"/>
        <v>0</v>
      </c>
      <c r="AX600" s="5">
        <f>IF(OR(AND(Tabela1[[#This Row],[GRUPO | ITEM]]="PALHETAS",MID(Tabela1[[#This Row],[ITEM]],1,5)&lt;&gt;"YN-PC"),AND(Tabela1[[#This Row],[GRUPO | ITEM]]="PALHETAS",MID(Tabela1[[#This Row],[ITEM]],1,5)&lt;&gt;"YN-PF"))=TRUE,0,
IF(
ROUNDUP(
IF(
IF(D600="A",13-SUM(AM600:AP600),IF(D600="B",11-SUM(AM600:AP600),IF(D600="C",7-SUM(AM600:AP600))))
&lt;0,0,
IF(D600="A",13-SUM(AM600:AP600),IF(D600="B",11-SUM(AM600:AP600),IF(D600="C",7-SUM(AM600:AP600)))))
*AD600/C600,0)
*C600
=0,0,
ROUNDUP(
IF(
IF(D600="A",13-SUM(AM600:AP600),IF(D600="B",11-SUM(AM600:AP600),IF(D600="C",7-SUM(AM600:AP600))))
&lt;0,0,
IF(D600="A",13-SUM(AM600:AP600),IF(D600="B",11-SUM(AM600:AP600),IF(D600="C",7-SUM(AM600:AP600)))))
*AD600/C600,0)
*C600)
)</f>
        <v>0</v>
      </c>
      <c r="AY600" s="4">
        <f>IF(OR(AND(Tabela1[[#This Row],[GRUPO | ITEM]]="PALHETAS",MID(Tabela1[[#This Row],[ITEM]],1,5)&lt;&gt;"YN-PC"),AND(Tabela1[[#This Row],[GRUPO | ITEM]]="PALHETAS",MID(Tabela1[[#This Row],[ITEM]],1,5)&lt;&gt;"YN-PF"))=TRUE,0,
IF(
ROUNDUP(
IF(
IF(D600="A",13-SUM(AR600:AU600),IF(D600="B",11-SUM(AR600:AU600),IF(D600="C",7-SUM(AR600:AU600))))
&lt;0,0,
IF(D600="A",13-SUM(AR600:AU600),IF(D600="B",11-SUM(AR600:AU600),IF(D600="C",7-SUM(AR600:AU600)))))
*AE600/C600,0)
*C600
=0,0,
ROUNDUP(
IF(
IF(D600="A",13-SUM(AR600:AU600),IF(D600="B",11-SUM(AR600:AU600),IF(D600="C",7-SUM(AR600:AU600))))
&lt;0,0,
IF(D600="A",13-SUM(AR600:AU600),IF(D600="B",11-SUM(AR600:AU600),IF(D600="C",7-SUM(AR600:AU600)))))
*AE600/C600,0)
*C600)
)</f>
        <v>0</v>
      </c>
      <c r="AZ6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+IFERROR(BA600*C600,0),
IFERROR(AVERAGEIF(Tabela1[[#This Row],[COMPRA PADRÃO]:[COMPRA &gt;30%]],"&gt;"&amp;0,Tabela1[[#This Row],[COMPRA PADRÃO]:[COMPRA &gt;30%]]),
0))/Tabela1[[#This Row],[U/CX]],0)*Tabela1[[#This Row],[U/CX]]</f>
        <v>0</v>
      </c>
      <c r="BA600" s="33"/>
      <c r="BB600" s="33"/>
      <c r="BC600" s="44"/>
      <c r="BD600" s="41">
        <v>3.7735849056603772E-2</v>
      </c>
      <c r="BE600" s="42">
        <v>5.6603773584905657</v>
      </c>
      <c r="BF600" s="42">
        <v>2.4905660377358489</v>
      </c>
      <c r="BG600" s="42">
        <v>90</v>
      </c>
      <c r="BH600" s="43">
        <v>0</v>
      </c>
      <c r="BJ600" s="32"/>
      <c r="BK600" s="32"/>
    </row>
    <row r="601" spans="1:63" s="3" customFormat="1" x14ac:dyDescent="0.2">
      <c r="A601" s="4" t="s">
        <v>120</v>
      </c>
      <c r="B601" s="4" t="s">
        <v>1081</v>
      </c>
      <c r="C601" s="4">
        <v>10</v>
      </c>
      <c r="D601" s="4" t="s">
        <v>17</v>
      </c>
      <c r="E601" s="5"/>
      <c r="F601" s="4"/>
      <c r="G601" s="4"/>
      <c r="H601" s="4"/>
      <c r="I601" s="4"/>
      <c r="J601" s="4"/>
      <c r="K601" s="4"/>
      <c r="L601" s="4"/>
      <c r="M601" s="4">
        <v>100</v>
      </c>
      <c r="N601" s="4"/>
      <c r="O601" s="4"/>
      <c r="P601" s="4"/>
      <c r="Q601" s="13">
        <v>0</v>
      </c>
      <c r="R601" s="16">
        <v>0</v>
      </c>
      <c r="S601" s="16">
        <v>0</v>
      </c>
      <c r="T601" s="16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1</v>
      </c>
      <c r="Z601" s="16">
        <v>0</v>
      </c>
      <c r="AA601" s="16">
        <v>0</v>
      </c>
      <c r="AB601" s="17">
        <v>0</v>
      </c>
      <c r="AC601" s="15">
        <v>45760</v>
      </c>
      <c r="AD601" s="14">
        <v>100</v>
      </c>
      <c r="AE601" s="14">
        <v>100</v>
      </c>
      <c r="AF601" s="5">
        <v>0</v>
      </c>
      <c r="AG601" s="6">
        <v>0</v>
      </c>
      <c r="AH601" s="4">
        <v>0</v>
      </c>
      <c r="AI601" s="23">
        <v>0</v>
      </c>
      <c r="AJ601" s="4">
        <v>1100</v>
      </c>
      <c r="AK601" s="4">
        <v>100</v>
      </c>
      <c r="AL601" s="24">
        <v>1200</v>
      </c>
      <c r="AM601" s="7">
        <v>0</v>
      </c>
      <c r="AN601" s="7">
        <v>0</v>
      </c>
      <c r="AO601" s="8">
        <v>11</v>
      </c>
      <c r="AP601" s="9">
        <v>1</v>
      </c>
      <c r="AQ601" s="25">
        <v>12</v>
      </c>
      <c r="AR601" s="18">
        <v>0</v>
      </c>
      <c r="AS601" s="7">
        <v>0</v>
      </c>
      <c r="AT601" s="8">
        <v>11</v>
      </c>
      <c r="AU601" s="9">
        <v>1</v>
      </c>
      <c r="AV601" s="10">
        <v>12</v>
      </c>
      <c r="AW601" s="22">
        <f t="shared" si="9"/>
        <v>5</v>
      </c>
      <c r="AX601" s="5">
        <f>IF(OR(AND(Tabela1[[#This Row],[GRUPO | ITEM]]="PALHETAS",MID(Tabela1[[#This Row],[ITEM]],1,5)&lt;&gt;"YN-PC"),AND(Tabela1[[#This Row],[GRUPO | ITEM]]="PALHETAS",MID(Tabela1[[#This Row],[ITEM]],1,5)&lt;&gt;"YN-PF"))=TRUE,0,
IF(
ROUNDUP(
IF(
IF(D601="A",13-SUM(AM601:AP601),IF(D601="B",11-SUM(AM601:AP601),IF(D601="C",7-SUM(AM601:AP601))))
&lt;0,0,
IF(D601="A",13-SUM(AM601:AP601),IF(D601="B",11-SUM(AM601:AP601),IF(D601="C",7-SUM(AM601:AP601)))))
*AD601/C601,0)
*C601
=0,0,
ROUNDUP(
IF(
IF(D601="A",13-SUM(AM601:AP601),IF(D601="B",11-SUM(AM601:AP601),IF(D601="C",7-SUM(AM601:AP601))))
&lt;0,0,
IF(D601="A",13-SUM(AM601:AP601),IF(D601="B",11-SUM(AM601:AP601),IF(D601="C",7-SUM(AM601:AP601)))))
*AD601/C601,0)
*C601)
)</f>
        <v>0</v>
      </c>
      <c r="AY601" s="4">
        <f>IF(OR(AND(Tabela1[[#This Row],[GRUPO | ITEM]]="PALHETAS",MID(Tabela1[[#This Row],[ITEM]],1,5)&lt;&gt;"YN-PC"),AND(Tabela1[[#This Row],[GRUPO | ITEM]]="PALHETAS",MID(Tabela1[[#This Row],[ITEM]],1,5)&lt;&gt;"YN-PF"))=TRUE,0,
IF(
ROUNDUP(
IF(
IF(D601="A",13-SUM(AR601:AU601),IF(D601="B",11-SUM(AR601:AU601),IF(D601="C",7-SUM(AR601:AU601))))
&lt;0,0,
IF(D601="A",13-SUM(AR601:AU601),IF(D601="B",11-SUM(AR601:AU601),IF(D601="C",7-SUM(AR601:AU601)))))
*AE601/C601,0)
*C601
=0,0,
ROUNDUP(
IF(
IF(D601="A",13-SUM(AR601:AU601),IF(D601="B",11-SUM(AR601:AU601),IF(D601="C",7-SUM(AR601:AU601))))
&lt;0,0,
IF(D601="A",13-SUM(AR601:AU601),IF(D601="B",11-SUM(AR601:AU601),IF(D601="C",7-SUM(AR601:AU601)))))
*AE601/C601,0)
*C601)
)</f>
        <v>0</v>
      </c>
      <c r="AZ6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+IFERROR(BA601*C601,0),
IFERROR(AVERAGEIF(Tabela1[[#This Row],[COMPRA PADRÃO]:[COMPRA &gt;30%]],"&gt;"&amp;0,Tabela1[[#This Row],[COMPRA PADRÃO]:[COMPRA &gt;30%]]),
0))/Tabela1[[#This Row],[U/CX]],0)*Tabela1[[#This Row],[U/CX]]</f>
        <v>500</v>
      </c>
      <c r="BA601" s="19">
        <v>50</v>
      </c>
      <c r="BB601" s="19"/>
      <c r="BC601" s="5" t="s">
        <v>1436</v>
      </c>
      <c r="BD601" s="41">
        <v>0.37735849056603776</v>
      </c>
      <c r="BE601" s="42">
        <v>56.603773584905667</v>
      </c>
      <c r="BF601" s="42">
        <v>74.716981132075475</v>
      </c>
      <c r="BG601" s="42">
        <v>1200</v>
      </c>
      <c r="BH601" s="43">
        <v>0</v>
      </c>
      <c r="BJ601" s="32"/>
      <c r="BK601" s="32"/>
    </row>
    <row r="602" spans="1:63" s="3" customFormat="1" x14ac:dyDescent="0.2">
      <c r="A602" s="4" t="s">
        <v>120</v>
      </c>
      <c r="B602" s="4" t="s">
        <v>1082</v>
      </c>
      <c r="C602" s="4">
        <v>100</v>
      </c>
      <c r="D602" s="4" t="s">
        <v>83</v>
      </c>
      <c r="E602" s="5"/>
      <c r="F602" s="4"/>
      <c r="G602" s="4"/>
      <c r="H602" s="4"/>
      <c r="I602" s="4"/>
      <c r="J602" s="4"/>
      <c r="K602" s="4"/>
      <c r="L602" s="4"/>
      <c r="M602" s="4">
        <v>20</v>
      </c>
      <c r="N602" s="4"/>
      <c r="O602" s="4"/>
      <c r="P602" s="4"/>
      <c r="Q602" s="13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1</v>
      </c>
      <c r="Z602" s="16">
        <v>0</v>
      </c>
      <c r="AA602" s="16">
        <v>0</v>
      </c>
      <c r="AB602" s="17">
        <v>0</v>
      </c>
      <c r="AC602" s="15">
        <v>450</v>
      </c>
      <c r="AD602" s="14">
        <v>20</v>
      </c>
      <c r="AE602" s="14">
        <v>20</v>
      </c>
      <c r="AF602" s="5">
        <v>0</v>
      </c>
      <c r="AG602" s="6">
        <v>80</v>
      </c>
      <c r="AH602" s="4">
        <v>0</v>
      </c>
      <c r="AI602" s="23">
        <v>80</v>
      </c>
      <c r="AJ602" s="4">
        <v>100</v>
      </c>
      <c r="AK602" s="4">
        <v>200</v>
      </c>
      <c r="AL602" s="24">
        <v>300</v>
      </c>
      <c r="AM602" s="7">
        <v>4</v>
      </c>
      <c r="AN602" s="7">
        <v>0</v>
      </c>
      <c r="AO602" s="8">
        <v>5</v>
      </c>
      <c r="AP602" s="9">
        <v>10</v>
      </c>
      <c r="AQ602" s="25">
        <v>19</v>
      </c>
      <c r="AR602" s="18">
        <v>4</v>
      </c>
      <c r="AS602" s="7">
        <v>0</v>
      </c>
      <c r="AT602" s="8">
        <v>5</v>
      </c>
      <c r="AU602" s="9">
        <v>10</v>
      </c>
      <c r="AV602" s="10">
        <v>19</v>
      </c>
      <c r="AW602" s="22">
        <f t="shared" si="9"/>
        <v>0</v>
      </c>
      <c r="AX602" s="5">
        <f>IF(OR(AND(Tabela1[[#This Row],[GRUPO | ITEM]]="PALHETAS",MID(Tabela1[[#This Row],[ITEM]],1,5)&lt;&gt;"YN-PC"),AND(Tabela1[[#This Row],[GRUPO | ITEM]]="PALHETAS",MID(Tabela1[[#This Row],[ITEM]],1,5)&lt;&gt;"YN-PF"))=TRUE,0,
IF(
ROUNDUP(
IF(
IF(D602="A",13-SUM(AM602:AP602),IF(D602="B",11-SUM(AM602:AP602),IF(D602="C",7-SUM(AM602:AP602))))
&lt;0,0,
IF(D602="A",13-SUM(AM602:AP602),IF(D602="B",11-SUM(AM602:AP602),IF(D602="C",7-SUM(AM602:AP602)))))
*AD602/C602,0)
*C602
=0,0,
ROUNDUP(
IF(
IF(D602="A",13-SUM(AM602:AP602),IF(D602="B",11-SUM(AM602:AP602),IF(D602="C",7-SUM(AM602:AP602))))
&lt;0,0,
IF(D602="A",13-SUM(AM602:AP602),IF(D602="B",11-SUM(AM602:AP602),IF(D602="C",7-SUM(AM602:AP602)))))
*AD602/C602,0)
*C602)
)</f>
        <v>0</v>
      </c>
      <c r="AY602" s="4">
        <f>IF(OR(AND(Tabela1[[#This Row],[GRUPO | ITEM]]="PALHETAS",MID(Tabela1[[#This Row],[ITEM]],1,5)&lt;&gt;"YN-PC"),AND(Tabela1[[#This Row],[GRUPO | ITEM]]="PALHETAS",MID(Tabela1[[#This Row],[ITEM]],1,5)&lt;&gt;"YN-PF"))=TRUE,0,
IF(
ROUNDUP(
IF(
IF(D602="A",13-SUM(AR602:AU602),IF(D602="B",11-SUM(AR602:AU602),IF(D602="C",7-SUM(AR602:AU602))))
&lt;0,0,
IF(D602="A",13-SUM(AR602:AU602),IF(D602="B",11-SUM(AR602:AU602),IF(D602="C",7-SUM(AR602:AU602)))))
*AE602/C602,0)
*C602
=0,0,
ROUNDUP(
IF(
IF(D602="A",13-SUM(AR602:AU602),IF(D602="B",11-SUM(AR602:AU602),IF(D602="C",7-SUM(AR602:AU602))))
&lt;0,0,
IF(D602="A",13-SUM(AR602:AU602),IF(D602="B",11-SUM(AR602:AU602),IF(D602="C",7-SUM(AR602:AU602)))))
*AE602/C602,0)
*C602)
)</f>
        <v>0</v>
      </c>
      <c r="AZ6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+IFERROR(BA602*C602,0),
IFERROR(AVERAGEIF(Tabela1[[#This Row],[COMPRA PADRÃO]:[COMPRA &gt;30%]],"&gt;"&amp;0,Tabela1[[#This Row],[COMPRA PADRÃO]:[COMPRA &gt;30%]]),
0))/Tabela1[[#This Row],[U/CX]],0)*Tabela1[[#This Row],[U/CX]]</f>
        <v>0</v>
      </c>
      <c r="BA602" s="19"/>
      <c r="BB602" s="19"/>
      <c r="BC602" s="5"/>
      <c r="BD602" s="41">
        <v>7.5471698113207544E-2</v>
      </c>
      <c r="BE602" s="42">
        <v>11.320754716981131</v>
      </c>
      <c r="BF602" s="42">
        <v>4.9811320754716979</v>
      </c>
      <c r="BG602" s="42">
        <v>380</v>
      </c>
      <c r="BH602" s="43">
        <v>0</v>
      </c>
      <c r="BJ602" s="32"/>
      <c r="BK602" s="32"/>
    </row>
    <row r="603" spans="1:63" s="3" customFormat="1" x14ac:dyDescent="0.2">
      <c r="A603" s="4" t="s">
        <v>29</v>
      </c>
      <c r="B603" s="4" t="s">
        <v>504</v>
      </c>
      <c r="C603" s="4">
        <v>300</v>
      </c>
      <c r="D603" s="4" t="s">
        <v>20</v>
      </c>
      <c r="E603" s="5">
        <v>11100</v>
      </c>
      <c r="F603" s="4">
        <v>9300</v>
      </c>
      <c r="G603" s="4">
        <v>8100</v>
      </c>
      <c r="H603" s="4">
        <v>11400</v>
      </c>
      <c r="I603" s="4">
        <v>5430</v>
      </c>
      <c r="J603" s="4">
        <v>8300</v>
      </c>
      <c r="K603" s="4">
        <v>2700</v>
      </c>
      <c r="L603" s="4">
        <v>10200</v>
      </c>
      <c r="M603" s="4">
        <v>6300</v>
      </c>
      <c r="N603" s="4">
        <v>8430</v>
      </c>
      <c r="O603" s="4">
        <v>7900</v>
      </c>
      <c r="P603" s="4">
        <v>9700</v>
      </c>
      <c r="Q603" s="13">
        <v>1.3473599028929799</v>
      </c>
      <c r="R603" s="16">
        <v>1.1288691078292534</v>
      </c>
      <c r="S603" s="16">
        <v>0.98320857778676907</v>
      </c>
      <c r="T603" s="16">
        <v>1.3837750354036009</v>
      </c>
      <c r="U603" s="16">
        <v>0.65911389844224155</v>
      </c>
      <c r="V603" s="16">
        <v>1.0074853327938498</v>
      </c>
      <c r="W603" s="16">
        <v>0.32773619259558973</v>
      </c>
      <c r="X603" s="16">
        <v>1.2381145053611167</v>
      </c>
      <c r="Y603" s="16">
        <v>0.76471778272304258</v>
      </c>
      <c r="Z603" s="16">
        <v>1.0232652235484523</v>
      </c>
      <c r="AA603" s="16">
        <v>0.95893182277968836</v>
      </c>
      <c r="AB603" s="17">
        <v>1.1774226178434148</v>
      </c>
      <c r="AC603" s="15">
        <v>165667.70000000001</v>
      </c>
      <c r="AD603" s="14">
        <v>8238.3333333333339</v>
      </c>
      <c r="AE603" s="14">
        <v>8238.3333333333339</v>
      </c>
      <c r="AF603" s="5">
        <v>0</v>
      </c>
      <c r="AG603" s="6">
        <v>20990</v>
      </c>
      <c r="AH603" s="4">
        <v>68700</v>
      </c>
      <c r="AI603" s="23">
        <v>89690</v>
      </c>
      <c r="AJ603" s="4">
        <v>19200</v>
      </c>
      <c r="AK603" s="4">
        <v>0</v>
      </c>
      <c r="AL603" s="24">
        <v>19200</v>
      </c>
      <c r="AM603" s="7">
        <v>2.5478454379931215</v>
      </c>
      <c r="AN603" s="7">
        <v>8.3390653449322265</v>
      </c>
      <c r="AO603" s="8">
        <v>2.3305684806797489</v>
      </c>
      <c r="AP603" s="9">
        <v>0</v>
      </c>
      <c r="AQ603" s="25">
        <v>13.217479263605096</v>
      </c>
      <c r="AR603" s="18">
        <v>2.5478454379931215</v>
      </c>
      <c r="AS603" s="7">
        <v>8.3390653449322265</v>
      </c>
      <c r="AT603" s="8">
        <v>2.3305684806797489</v>
      </c>
      <c r="AU603" s="9">
        <v>0</v>
      </c>
      <c r="AV603" s="10">
        <v>13.217479263605096</v>
      </c>
      <c r="AW603" s="22">
        <f t="shared" si="9"/>
        <v>0</v>
      </c>
      <c r="AX603" s="5">
        <f>IF(OR(AND(Tabela1[[#This Row],[GRUPO | ITEM]]="PALHETAS",MID(Tabela1[[#This Row],[ITEM]],1,5)&lt;&gt;"YN-PC"),AND(Tabela1[[#This Row],[GRUPO | ITEM]]="PALHETAS",MID(Tabela1[[#This Row],[ITEM]],1,5)&lt;&gt;"YN-PF"))=TRUE,0,
IF(
ROUNDUP(
IF(
IF(D603="A",13-SUM(AM603:AP603),IF(D603="B",11-SUM(AM603:AP603),IF(D603="C",7-SUM(AM603:AP603))))
&lt;0,0,
IF(D603="A",13-SUM(AM603:AP603),IF(D603="B",11-SUM(AM603:AP603),IF(D603="C",7-SUM(AM603:AP603)))))
*AD603/C603,0)
*C603
=0,0,
ROUNDUP(
IF(
IF(D603="A",13-SUM(AM603:AP603),IF(D603="B",11-SUM(AM603:AP603),IF(D603="C",7-SUM(AM603:AP603))))
&lt;0,0,
IF(D603="A",13-SUM(AM603:AP603),IF(D603="B",11-SUM(AM603:AP603),IF(D603="C",7-SUM(AM603:AP603)))))
*AD603/C603,0)
*C603)
)</f>
        <v>0</v>
      </c>
      <c r="AY603" s="4">
        <f>IF(OR(AND(Tabela1[[#This Row],[GRUPO | ITEM]]="PALHETAS",MID(Tabela1[[#This Row],[ITEM]],1,5)&lt;&gt;"YN-PC"),AND(Tabela1[[#This Row],[GRUPO | ITEM]]="PALHETAS",MID(Tabela1[[#This Row],[ITEM]],1,5)&lt;&gt;"YN-PF"))=TRUE,0,
IF(
ROUNDUP(
IF(
IF(D603="A",13-SUM(AR603:AU603),IF(D603="B",11-SUM(AR603:AU603),IF(D603="C",7-SUM(AR603:AU603))))
&lt;0,0,
IF(D603="A",13-SUM(AR603:AU603),IF(D603="B",11-SUM(AR603:AU603),IF(D603="C",7-SUM(AR603:AU603)))))
*AE603/C603,0)
*C603
=0,0,
ROUNDUP(
IF(
IF(D603="A",13-SUM(AR603:AU603),IF(D603="B",11-SUM(AR603:AU603),IF(D603="C",7-SUM(AR603:AU603))))
&lt;0,0,
IF(D603="A",13-SUM(AR603:AU603),IF(D603="B",11-SUM(AR603:AU603),IF(D603="C",7-SUM(AR603:AU603)))))
*AE603/C603,0)
*C603)
)</f>
        <v>0</v>
      </c>
      <c r="AZ6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+IFERROR(BA603*C603,0),
IFERROR(AVERAGEIF(Tabela1[[#This Row],[COMPRA PADRÃO]:[COMPRA &gt;30%]],"&gt;"&amp;0,Tabela1[[#This Row],[COMPRA PADRÃO]:[COMPRA &gt;30%]]),
0))/Tabela1[[#This Row],[U/CX]],0)*Tabela1[[#This Row],[U/CX]]</f>
        <v>0</v>
      </c>
      <c r="BA603" s="19"/>
      <c r="BB603" s="19"/>
      <c r="BC603" s="5"/>
      <c r="BD603" s="41">
        <v>373.05660377358492</v>
      </c>
      <c r="BE603" s="42">
        <v>55958.490566037741</v>
      </c>
      <c r="BF603" s="42">
        <v>106694.18867924529</v>
      </c>
      <c r="BG603" s="42">
        <v>108890</v>
      </c>
      <c r="BH603" s="43">
        <v>53700</v>
      </c>
      <c r="BJ603" s="32"/>
      <c r="BK603" s="32"/>
    </row>
    <row r="604" spans="1:63" s="3" customFormat="1" x14ac:dyDescent="0.2">
      <c r="A604" s="4" t="s">
        <v>29</v>
      </c>
      <c r="B604" s="4" t="s">
        <v>30</v>
      </c>
      <c r="C604" s="4">
        <v>200</v>
      </c>
      <c r="D604" s="4" t="s">
        <v>20</v>
      </c>
      <c r="E604" s="5">
        <v>4300</v>
      </c>
      <c r="F604" s="4">
        <v>7400</v>
      </c>
      <c r="G604" s="4">
        <v>5400</v>
      </c>
      <c r="H604" s="4">
        <v>4800</v>
      </c>
      <c r="I604" s="4">
        <v>4600</v>
      </c>
      <c r="J604" s="4">
        <v>8000</v>
      </c>
      <c r="K604" s="4">
        <v>1000</v>
      </c>
      <c r="L604" s="4">
        <v>6500</v>
      </c>
      <c r="M604" s="4">
        <v>4000</v>
      </c>
      <c r="N604" s="4">
        <v>5800</v>
      </c>
      <c r="O604" s="4">
        <v>3000</v>
      </c>
      <c r="P604" s="4">
        <v>5200</v>
      </c>
      <c r="Q604" s="13">
        <v>0.86</v>
      </c>
      <c r="R604" s="16">
        <v>1.48</v>
      </c>
      <c r="S604" s="16">
        <v>1.08</v>
      </c>
      <c r="T604" s="16">
        <v>0.96</v>
      </c>
      <c r="U604" s="16">
        <v>0.92</v>
      </c>
      <c r="V604" s="16">
        <v>1.6</v>
      </c>
      <c r="W604" s="16">
        <v>0.2</v>
      </c>
      <c r="X604" s="16">
        <v>1.3</v>
      </c>
      <c r="Y604" s="16">
        <v>0.8</v>
      </c>
      <c r="Z604" s="16">
        <v>1.1599999999999999</v>
      </c>
      <c r="AA604" s="16">
        <v>0.6</v>
      </c>
      <c r="AB604" s="17">
        <v>1.04</v>
      </c>
      <c r="AC604" s="15">
        <v>180222</v>
      </c>
      <c r="AD604" s="14">
        <v>5000</v>
      </c>
      <c r="AE604" s="14">
        <v>5363.636363636364</v>
      </c>
      <c r="AF604" s="5">
        <v>0</v>
      </c>
      <c r="AG604" s="6">
        <v>7920</v>
      </c>
      <c r="AH604" s="4">
        <v>8400</v>
      </c>
      <c r="AI604" s="23">
        <v>16320</v>
      </c>
      <c r="AJ604" s="4">
        <v>71600</v>
      </c>
      <c r="AK604" s="4">
        <v>0</v>
      </c>
      <c r="AL604" s="24">
        <v>71600</v>
      </c>
      <c r="AM604" s="7">
        <v>1.5840000000000001</v>
      </c>
      <c r="AN604" s="7">
        <v>1.68</v>
      </c>
      <c r="AO604" s="8">
        <v>14.32</v>
      </c>
      <c r="AP604" s="9">
        <v>0</v>
      </c>
      <c r="AQ604" s="25">
        <v>17.584</v>
      </c>
      <c r="AR604" s="18">
        <v>1.4766101694915252</v>
      </c>
      <c r="AS604" s="7">
        <v>1.5661016949152542</v>
      </c>
      <c r="AT604" s="8">
        <v>13.349152542372881</v>
      </c>
      <c r="AU604" s="9">
        <v>0</v>
      </c>
      <c r="AV604" s="10">
        <v>16.391864406779661</v>
      </c>
      <c r="AW604" s="22">
        <f t="shared" si="9"/>
        <v>0</v>
      </c>
      <c r="AX604" s="5">
        <f>IF(OR(AND(Tabela1[[#This Row],[GRUPO | ITEM]]="PALHETAS",MID(Tabela1[[#This Row],[ITEM]],1,5)&lt;&gt;"YN-PC"),AND(Tabela1[[#This Row],[GRUPO | ITEM]]="PALHETAS",MID(Tabela1[[#This Row],[ITEM]],1,5)&lt;&gt;"YN-PF"))=TRUE,0,
IF(
ROUNDUP(
IF(
IF(D604="A",13-SUM(AM604:AP604),IF(D604="B",11-SUM(AM604:AP604),IF(D604="C",7-SUM(AM604:AP604))))
&lt;0,0,
IF(D604="A",13-SUM(AM604:AP604),IF(D604="B",11-SUM(AM604:AP604),IF(D604="C",7-SUM(AM604:AP604)))))
*AD604/C604,0)
*C604
=0,0,
ROUNDUP(
IF(
IF(D604="A",13-SUM(AM604:AP604),IF(D604="B",11-SUM(AM604:AP604),IF(D604="C",7-SUM(AM604:AP604))))
&lt;0,0,
IF(D604="A",13-SUM(AM604:AP604),IF(D604="B",11-SUM(AM604:AP604),IF(D604="C",7-SUM(AM604:AP604)))))
*AD604/C604,0)
*C604)
)</f>
        <v>0</v>
      </c>
      <c r="AY604" s="4">
        <f>IF(OR(AND(Tabela1[[#This Row],[GRUPO | ITEM]]="PALHETAS",MID(Tabela1[[#This Row],[ITEM]],1,5)&lt;&gt;"YN-PC"),AND(Tabela1[[#This Row],[GRUPO | ITEM]]="PALHETAS",MID(Tabela1[[#This Row],[ITEM]],1,5)&lt;&gt;"YN-PF"))=TRUE,0,
IF(
ROUNDUP(
IF(
IF(D604="A",13-SUM(AR604:AU604),IF(D604="B",11-SUM(AR604:AU604),IF(D604="C",7-SUM(AR604:AU604))))
&lt;0,0,
IF(D604="A",13-SUM(AR604:AU604),IF(D604="B",11-SUM(AR604:AU604),IF(D604="C",7-SUM(AR604:AU604)))))
*AE604/C604,0)
*C604
=0,0,
ROUNDUP(
IF(
IF(D604="A",13-SUM(AR604:AU604),IF(D604="B",11-SUM(AR604:AU604),IF(D604="C",7-SUM(AR604:AU604))))
&lt;0,0,
IF(D604="A",13-SUM(AR604:AU604),IF(D604="B",11-SUM(AR604:AU604),IF(D604="C",7-SUM(AR604:AU604)))))
*AE604/C604,0)
*C604)
)</f>
        <v>0</v>
      </c>
      <c r="AZ6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+IFERROR(BA604*C604,0),
IFERROR(AVERAGEIF(Tabela1[[#This Row],[COMPRA PADRÃO]:[COMPRA &gt;30%]],"&gt;"&amp;0,Tabela1[[#This Row],[COMPRA PADRÃO]:[COMPRA &gt;30%]]),
0))/Tabela1[[#This Row],[U/CX]],0)*Tabela1[[#This Row],[U/CX]]</f>
        <v>0</v>
      </c>
      <c r="BA604" s="19"/>
      <c r="BB604" s="19"/>
      <c r="BC604" s="5"/>
      <c r="BD604" s="41">
        <v>226.41509433962264</v>
      </c>
      <c r="BE604" s="42">
        <v>33962.264150943396</v>
      </c>
      <c r="BF604" s="42">
        <v>64754.716981132078</v>
      </c>
      <c r="BG604" s="42">
        <v>87920</v>
      </c>
      <c r="BH604" s="43">
        <v>10800</v>
      </c>
      <c r="BJ604" s="32"/>
      <c r="BK604" s="32"/>
    </row>
    <row r="605" spans="1:63" s="3" customFormat="1" x14ac:dyDescent="0.2">
      <c r="A605" s="4" t="s">
        <v>35</v>
      </c>
      <c r="B605" s="4" t="s">
        <v>130</v>
      </c>
      <c r="C605" s="4">
        <v>300</v>
      </c>
      <c r="D605" s="4" t="s">
        <v>17</v>
      </c>
      <c r="E605" s="5">
        <v>340</v>
      </c>
      <c r="F605" s="4">
        <v>632</v>
      </c>
      <c r="G605" s="4">
        <v>635</v>
      </c>
      <c r="H605" s="4">
        <v>490</v>
      </c>
      <c r="I605" s="4">
        <v>233</v>
      </c>
      <c r="J605" s="4">
        <v>820</v>
      </c>
      <c r="K605" s="4">
        <v>150</v>
      </c>
      <c r="L605" s="4">
        <v>750</v>
      </c>
      <c r="M605" s="4">
        <v>385</v>
      </c>
      <c r="N605" s="4">
        <v>465</v>
      </c>
      <c r="O605" s="4">
        <v>280</v>
      </c>
      <c r="P605" s="4">
        <v>280</v>
      </c>
      <c r="Q605" s="13">
        <v>0.74725274725274726</v>
      </c>
      <c r="R605" s="16">
        <v>1.389010989010989</v>
      </c>
      <c r="S605" s="16">
        <v>1.3956043956043955</v>
      </c>
      <c r="T605" s="16">
        <v>1.0769230769230769</v>
      </c>
      <c r="U605" s="16">
        <v>0.51208791208791204</v>
      </c>
      <c r="V605" s="16">
        <v>1.8021978021978022</v>
      </c>
      <c r="W605" s="16">
        <v>0.32967032967032966</v>
      </c>
      <c r="X605" s="16">
        <v>1.6483516483516483</v>
      </c>
      <c r="Y605" s="16">
        <v>0.84615384615384615</v>
      </c>
      <c r="Z605" s="16">
        <v>1.0219780219780219</v>
      </c>
      <c r="AA605" s="16">
        <v>0.61538461538461542</v>
      </c>
      <c r="AB605" s="17">
        <v>0.61538461538461542</v>
      </c>
      <c r="AC605" s="15">
        <v>92801.77</v>
      </c>
      <c r="AD605" s="14">
        <v>455</v>
      </c>
      <c r="AE605" s="14">
        <v>455</v>
      </c>
      <c r="AF605" s="5">
        <v>6</v>
      </c>
      <c r="AG605" s="6">
        <v>3114</v>
      </c>
      <c r="AH605" s="4">
        <v>0</v>
      </c>
      <c r="AI605" s="23">
        <v>3114</v>
      </c>
      <c r="AJ605" s="4">
        <v>3000</v>
      </c>
      <c r="AK605" s="4">
        <v>2100</v>
      </c>
      <c r="AL605" s="24">
        <v>5100</v>
      </c>
      <c r="AM605" s="7">
        <v>6.8439560439560436</v>
      </c>
      <c r="AN605" s="7">
        <v>0</v>
      </c>
      <c r="AO605" s="8">
        <v>6.5934065934065931</v>
      </c>
      <c r="AP605" s="9">
        <v>4.615384615384615</v>
      </c>
      <c r="AQ605" s="25">
        <v>18.052747252747253</v>
      </c>
      <c r="AR605" s="18">
        <v>6.8439560439560436</v>
      </c>
      <c r="AS605" s="7">
        <v>0</v>
      </c>
      <c r="AT605" s="8">
        <v>6.5934065934065931</v>
      </c>
      <c r="AU605" s="9">
        <v>4.615384615384615</v>
      </c>
      <c r="AV605" s="10">
        <v>18.052747252747253</v>
      </c>
      <c r="AW605" s="22">
        <f t="shared" si="9"/>
        <v>0</v>
      </c>
      <c r="AX605" s="5">
        <f>IF(OR(AND(Tabela1[[#This Row],[GRUPO | ITEM]]="PALHETAS",MID(Tabela1[[#This Row],[ITEM]],1,5)&lt;&gt;"YN-PC"),AND(Tabela1[[#This Row],[GRUPO | ITEM]]="PALHETAS",MID(Tabela1[[#This Row],[ITEM]],1,5)&lt;&gt;"YN-PF"))=TRUE,0,
IF(
ROUNDUP(
IF(
IF(D605="A",13-SUM(AM605:AP605),IF(D605="B",11-SUM(AM605:AP605),IF(D605="C",7-SUM(AM605:AP605))))
&lt;0,0,
IF(D605="A",13-SUM(AM605:AP605),IF(D605="B",11-SUM(AM605:AP605),IF(D605="C",7-SUM(AM605:AP605)))))
*AD605/C605,0)
*C605
=0,0,
ROUNDUP(
IF(
IF(D605="A",13-SUM(AM605:AP605),IF(D605="B",11-SUM(AM605:AP605),IF(D605="C",7-SUM(AM605:AP605))))
&lt;0,0,
IF(D605="A",13-SUM(AM605:AP605),IF(D605="B",11-SUM(AM605:AP605),IF(D605="C",7-SUM(AM605:AP605)))))
*AD605/C605,0)
*C605)
)</f>
        <v>0</v>
      </c>
      <c r="AY605" s="4">
        <f>IF(OR(AND(Tabela1[[#This Row],[GRUPO | ITEM]]="PALHETAS",MID(Tabela1[[#This Row],[ITEM]],1,5)&lt;&gt;"YN-PC"),AND(Tabela1[[#This Row],[GRUPO | ITEM]]="PALHETAS",MID(Tabela1[[#This Row],[ITEM]],1,5)&lt;&gt;"YN-PF"))=TRUE,0,
IF(
ROUNDUP(
IF(
IF(D605="A",13-SUM(AR605:AU605),IF(D605="B",11-SUM(AR605:AU605),IF(D605="C",7-SUM(AR605:AU605))))
&lt;0,0,
IF(D605="A",13-SUM(AR605:AU605),IF(D605="B",11-SUM(AR605:AU605),IF(D605="C",7-SUM(AR605:AU605)))))
*AE605/C605,0)
*C605
=0,0,
ROUNDUP(
IF(
IF(D605="A",13-SUM(AR605:AU605),IF(D605="B",11-SUM(AR605:AU605),IF(D605="C",7-SUM(AR605:AU605))))
&lt;0,0,
IF(D605="A",13-SUM(AR605:AU605),IF(D605="B",11-SUM(AR605:AU605),IF(D605="C",7-SUM(AR605:AU605)))))
*AE605/C605,0)
*C605)
)</f>
        <v>0</v>
      </c>
      <c r="AZ6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+IFERROR(BA605*C605,0),
IFERROR(AVERAGEIF(Tabela1[[#This Row],[COMPRA PADRÃO]:[COMPRA &gt;30%]],"&gt;"&amp;0,Tabela1[[#This Row],[COMPRA PADRÃO]:[COMPRA &gt;30%]]),
0))/Tabela1[[#This Row],[U/CX]],0)*Tabela1[[#This Row],[U/CX]]</f>
        <v>0</v>
      </c>
      <c r="BA605" s="19"/>
      <c r="BB605" s="19"/>
      <c r="BC605" s="5"/>
      <c r="BD605" s="41">
        <v>20.60377358490566</v>
      </c>
      <c r="BE605" s="42">
        <v>3090.566037735849</v>
      </c>
      <c r="BF605" s="42">
        <v>4079.5471698113206</v>
      </c>
      <c r="BG605" s="42">
        <v>8214</v>
      </c>
      <c r="BH605" s="43">
        <v>0</v>
      </c>
      <c r="BJ605" s="32"/>
      <c r="BK605" s="32"/>
    </row>
    <row r="606" spans="1:63" s="3" customFormat="1" x14ac:dyDescent="0.2">
      <c r="A606" s="4" t="s">
        <v>35</v>
      </c>
      <c r="B606" s="4" t="s">
        <v>89</v>
      </c>
      <c r="C606" s="4">
        <v>500</v>
      </c>
      <c r="D606" s="4" t="s">
        <v>17</v>
      </c>
      <c r="E606" s="5">
        <v>490</v>
      </c>
      <c r="F606" s="4">
        <v>550</v>
      </c>
      <c r="G606" s="4">
        <v>845</v>
      </c>
      <c r="H606" s="4">
        <v>650</v>
      </c>
      <c r="I606" s="4">
        <v>750</v>
      </c>
      <c r="J606" s="4">
        <v>795</v>
      </c>
      <c r="K606" s="4">
        <v>335</v>
      </c>
      <c r="L606" s="4">
        <v>930</v>
      </c>
      <c r="M606" s="4">
        <v>770</v>
      </c>
      <c r="N606" s="4">
        <v>380</v>
      </c>
      <c r="O606" s="4">
        <v>450</v>
      </c>
      <c r="P606" s="4">
        <v>480</v>
      </c>
      <c r="Q606" s="13">
        <v>0.79191919191919191</v>
      </c>
      <c r="R606" s="16">
        <v>0.88888888888888884</v>
      </c>
      <c r="S606" s="16">
        <v>1.3656565656565656</v>
      </c>
      <c r="T606" s="16">
        <v>1.0505050505050506</v>
      </c>
      <c r="U606" s="16">
        <v>1.2121212121212122</v>
      </c>
      <c r="V606" s="16">
        <v>1.2848484848484849</v>
      </c>
      <c r="W606" s="16">
        <v>0.54141414141414146</v>
      </c>
      <c r="X606" s="16">
        <v>1.5030303030303029</v>
      </c>
      <c r="Y606" s="16">
        <v>1.2444444444444445</v>
      </c>
      <c r="Z606" s="16">
        <v>0.6141414141414141</v>
      </c>
      <c r="AA606" s="16">
        <v>0.72727272727272729</v>
      </c>
      <c r="AB606" s="17">
        <v>0.77575757575757576</v>
      </c>
      <c r="AC606" s="15">
        <v>52001.5</v>
      </c>
      <c r="AD606" s="14">
        <v>618.75</v>
      </c>
      <c r="AE606" s="14">
        <v>618.75</v>
      </c>
      <c r="AF606" s="5">
        <v>1</v>
      </c>
      <c r="AG606" s="6">
        <v>823</v>
      </c>
      <c r="AH606" s="4">
        <v>0</v>
      </c>
      <c r="AI606" s="23">
        <v>823</v>
      </c>
      <c r="AJ606" s="4">
        <v>8500</v>
      </c>
      <c r="AK606" s="4">
        <v>2500</v>
      </c>
      <c r="AL606" s="24">
        <v>11000</v>
      </c>
      <c r="AM606" s="7">
        <v>1.33010101010101</v>
      </c>
      <c r="AN606" s="7">
        <v>0</v>
      </c>
      <c r="AO606" s="8">
        <v>13.737373737373737</v>
      </c>
      <c r="AP606" s="9">
        <v>4.0404040404040407</v>
      </c>
      <c r="AQ606" s="25">
        <v>19.107878787878789</v>
      </c>
      <c r="AR606" s="18">
        <v>1.33010101010101</v>
      </c>
      <c r="AS606" s="7">
        <v>0</v>
      </c>
      <c r="AT606" s="8">
        <v>13.737373737373737</v>
      </c>
      <c r="AU606" s="9">
        <v>4.0404040404040407</v>
      </c>
      <c r="AV606" s="10">
        <v>19.107878787878789</v>
      </c>
      <c r="AW606" s="22">
        <f t="shared" si="9"/>
        <v>0</v>
      </c>
      <c r="AX606" s="5">
        <f>IF(OR(AND(Tabela1[[#This Row],[GRUPO | ITEM]]="PALHETAS",MID(Tabela1[[#This Row],[ITEM]],1,5)&lt;&gt;"YN-PC"),AND(Tabela1[[#This Row],[GRUPO | ITEM]]="PALHETAS",MID(Tabela1[[#This Row],[ITEM]],1,5)&lt;&gt;"YN-PF"))=TRUE,0,
IF(
ROUNDUP(
IF(
IF(D606="A",13-SUM(AM606:AP606),IF(D606="B",11-SUM(AM606:AP606),IF(D606="C",7-SUM(AM606:AP606))))
&lt;0,0,
IF(D606="A",13-SUM(AM606:AP606),IF(D606="B",11-SUM(AM606:AP606),IF(D606="C",7-SUM(AM606:AP606)))))
*AD606/C606,0)
*C606
=0,0,
ROUNDUP(
IF(
IF(D606="A",13-SUM(AM606:AP606),IF(D606="B",11-SUM(AM606:AP606),IF(D606="C",7-SUM(AM606:AP606))))
&lt;0,0,
IF(D606="A",13-SUM(AM606:AP606),IF(D606="B",11-SUM(AM606:AP606),IF(D606="C",7-SUM(AM606:AP606)))))
*AD606/C606,0)
*C606)
)</f>
        <v>0</v>
      </c>
      <c r="AY606" s="4">
        <f>IF(OR(AND(Tabela1[[#This Row],[GRUPO | ITEM]]="PALHETAS",MID(Tabela1[[#This Row],[ITEM]],1,5)&lt;&gt;"YN-PC"),AND(Tabela1[[#This Row],[GRUPO | ITEM]]="PALHETAS",MID(Tabela1[[#This Row],[ITEM]],1,5)&lt;&gt;"YN-PF"))=TRUE,0,
IF(
ROUNDUP(
IF(
IF(D606="A",13-SUM(AR606:AU606),IF(D606="B",11-SUM(AR606:AU606),IF(D606="C",7-SUM(AR606:AU606))))
&lt;0,0,
IF(D606="A",13-SUM(AR606:AU606),IF(D606="B",11-SUM(AR606:AU606),IF(D606="C",7-SUM(AR606:AU606)))))
*AE606/C606,0)
*C606
=0,0,
ROUNDUP(
IF(
IF(D606="A",13-SUM(AR606:AU606),IF(D606="B",11-SUM(AR606:AU606),IF(D606="C",7-SUM(AR606:AU606))))
&lt;0,0,
IF(D606="A",13-SUM(AR606:AU606),IF(D606="B",11-SUM(AR606:AU606),IF(D606="C",7-SUM(AR606:AU606)))))
*AE606/C606,0)
*C606)
)</f>
        <v>0</v>
      </c>
      <c r="AZ6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+IFERROR(BA606*C606,0),
IFERROR(AVERAGEIF(Tabela1[[#This Row],[COMPRA PADRÃO]:[COMPRA &gt;30%]],"&gt;"&amp;0,Tabela1[[#This Row],[COMPRA PADRÃO]:[COMPRA &gt;30%]]),
0))/Tabela1[[#This Row],[U/CX]],0)*Tabela1[[#This Row],[U/CX]]</f>
        <v>0</v>
      </c>
      <c r="BA606" s="19"/>
      <c r="BB606" s="19"/>
      <c r="BC606" s="5"/>
      <c r="BD606" s="41">
        <v>28.018867924528301</v>
      </c>
      <c r="BE606" s="42">
        <v>4202.8301886792451</v>
      </c>
      <c r="BF606" s="42">
        <v>5547.7358490566039</v>
      </c>
      <c r="BG606" s="42">
        <v>11823</v>
      </c>
      <c r="BH606" s="43">
        <v>0</v>
      </c>
      <c r="BJ606" s="32"/>
      <c r="BK606" s="32"/>
    </row>
    <row r="607" spans="1:63" s="3" customFormat="1" x14ac:dyDescent="0.2">
      <c r="A607" s="4" t="s">
        <v>35</v>
      </c>
      <c r="B607" s="4" t="s">
        <v>74</v>
      </c>
      <c r="C607" s="4">
        <v>250</v>
      </c>
      <c r="D607" s="4" t="s">
        <v>20</v>
      </c>
      <c r="E607" s="5">
        <v>720</v>
      </c>
      <c r="F607" s="4">
        <v>660</v>
      </c>
      <c r="G607" s="4">
        <v>655</v>
      </c>
      <c r="H607" s="4">
        <v>629</v>
      </c>
      <c r="I607" s="4">
        <v>1495</v>
      </c>
      <c r="J607" s="4">
        <v>910</v>
      </c>
      <c r="K607" s="4">
        <v>285</v>
      </c>
      <c r="L607" s="4">
        <v>937</v>
      </c>
      <c r="M607" s="4">
        <v>935</v>
      </c>
      <c r="N607" s="4">
        <v>595</v>
      </c>
      <c r="O607" s="4">
        <v>420</v>
      </c>
      <c r="P607" s="4">
        <v>660</v>
      </c>
      <c r="Q607" s="13">
        <v>0.97067745197168853</v>
      </c>
      <c r="R607" s="16">
        <v>0.88978766430738121</v>
      </c>
      <c r="S607" s="16">
        <v>0.88304684866868888</v>
      </c>
      <c r="T607" s="16">
        <v>0.84799460734748899</v>
      </c>
      <c r="U607" s="16">
        <v>2.0155038759689923</v>
      </c>
      <c r="V607" s="16">
        <v>1.2268284462419954</v>
      </c>
      <c r="W607" s="16">
        <v>0.38422649140546006</v>
      </c>
      <c r="X607" s="16">
        <v>1.2632288506909337</v>
      </c>
      <c r="Y607" s="16">
        <v>1.2605325244354566</v>
      </c>
      <c r="Z607" s="16">
        <v>0.80215706100438156</v>
      </c>
      <c r="AA607" s="16">
        <v>0.5662285136501517</v>
      </c>
      <c r="AB607" s="17">
        <v>0.88978766430738121</v>
      </c>
      <c r="AC607" s="15">
        <v>171368.47</v>
      </c>
      <c r="AD607" s="14">
        <v>741.75</v>
      </c>
      <c r="AE607" s="14">
        <v>741.75</v>
      </c>
      <c r="AF607" s="5">
        <v>1</v>
      </c>
      <c r="AG607" s="6">
        <v>4385</v>
      </c>
      <c r="AH607" s="4">
        <v>0</v>
      </c>
      <c r="AI607" s="23">
        <v>4385</v>
      </c>
      <c r="AJ607" s="4">
        <v>7250</v>
      </c>
      <c r="AK607" s="4">
        <v>1750</v>
      </c>
      <c r="AL607" s="24">
        <v>9000</v>
      </c>
      <c r="AM607" s="7">
        <v>5.9116953151331311</v>
      </c>
      <c r="AN607" s="7">
        <v>0</v>
      </c>
      <c r="AO607" s="8">
        <v>9.7741826761038091</v>
      </c>
      <c r="AP607" s="9">
        <v>2.3592854735422986</v>
      </c>
      <c r="AQ607" s="25">
        <v>18.045163464779236</v>
      </c>
      <c r="AR607" s="18">
        <v>5.9116953151331311</v>
      </c>
      <c r="AS607" s="7">
        <v>0</v>
      </c>
      <c r="AT607" s="8">
        <v>9.7741826761038091</v>
      </c>
      <c r="AU607" s="9">
        <v>2.3592854735422986</v>
      </c>
      <c r="AV607" s="10">
        <v>18.045163464779236</v>
      </c>
      <c r="AW607" s="22">
        <f t="shared" si="9"/>
        <v>0</v>
      </c>
      <c r="AX607" s="5">
        <f>IF(OR(AND(Tabela1[[#This Row],[GRUPO | ITEM]]="PALHETAS",MID(Tabela1[[#This Row],[ITEM]],1,5)&lt;&gt;"YN-PC"),AND(Tabela1[[#This Row],[GRUPO | ITEM]]="PALHETAS",MID(Tabela1[[#This Row],[ITEM]],1,5)&lt;&gt;"YN-PF"))=TRUE,0,
IF(
ROUNDUP(
IF(
IF(D607="A",13-SUM(AM607:AP607),IF(D607="B",11-SUM(AM607:AP607),IF(D607="C",7-SUM(AM607:AP607))))
&lt;0,0,
IF(D607="A",13-SUM(AM607:AP607),IF(D607="B",11-SUM(AM607:AP607),IF(D607="C",7-SUM(AM607:AP607)))))
*AD607/C607,0)
*C607
=0,0,
ROUNDUP(
IF(
IF(D607="A",13-SUM(AM607:AP607),IF(D607="B",11-SUM(AM607:AP607),IF(D607="C",7-SUM(AM607:AP607))))
&lt;0,0,
IF(D607="A",13-SUM(AM607:AP607),IF(D607="B",11-SUM(AM607:AP607),IF(D607="C",7-SUM(AM607:AP607)))))
*AD607/C607,0)
*C607)
)</f>
        <v>0</v>
      </c>
      <c r="AY607" s="4">
        <f>IF(OR(AND(Tabela1[[#This Row],[GRUPO | ITEM]]="PALHETAS",MID(Tabela1[[#This Row],[ITEM]],1,5)&lt;&gt;"YN-PC"),AND(Tabela1[[#This Row],[GRUPO | ITEM]]="PALHETAS",MID(Tabela1[[#This Row],[ITEM]],1,5)&lt;&gt;"YN-PF"))=TRUE,0,
IF(
ROUNDUP(
IF(
IF(D607="A",13-SUM(AR607:AU607),IF(D607="B",11-SUM(AR607:AU607),IF(D607="C",7-SUM(AR607:AU607))))
&lt;0,0,
IF(D607="A",13-SUM(AR607:AU607),IF(D607="B",11-SUM(AR607:AU607),IF(D607="C",7-SUM(AR607:AU607)))))
*AE607/C607,0)
*C607
=0,0,
ROUNDUP(
IF(
IF(D607="A",13-SUM(AR607:AU607),IF(D607="B",11-SUM(AR607:AU607),IF(D607="C",7-SUM(AR607:AU607))))
&lt;0,0,
IF(D607="A",13-SUM(AR607:AU607),IF(D607="B",11-SUM(AR607:AU607),IF(D607="C",7-SUM(AR607:AU607)))))
*AE607/C607,0)
*C607)
)</f>
        <v>0</v>
      </c>
      <c r="AZ6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+IFERROR(BA607*C607,0),
IFERROR(AVERAGEIF(Tabela1[[#This Row],[COMPRA PADRÃO]:[COMPRA &gt;30%]],"&gt;"&amp;0,Tabela1[[#This Row],[COMPRA PADRÃO]:[COMPRA &gt;30%]]),
0))/Tabela1[[#This Row],[U/CX]],0)*Tabela1[[#This Row],[U/CX]]</f>
        <v>0</v>
      </c>
      <c r="BA607" s="19"/>
      <c r="BB607" s="19"/>
      <c r="BC607" s="5"/>
      <c r="BD607" s="41">
        <v>33.588679245283018</v>
      </c>
      <c r="BE607" s="42">
        <v>5038.3018867924529</v>
      </c>
      <c r="BF607" s="42">
        <v>9606.3622641509428</v>
      </c>
      <c r="BG607" s="42">
        <v>13385</v>
      </c>
      <c r="BH607" s="43">
        <v>1250</v>
      </c>
      <c r="BJ607" s="32"/>
      <c r="BK607" s="32"/>
    </row>
    <row r="608" spans="1:63" s="3" customFormat="1" x14ac:dyDescent="0.2">
      <c r="A608" s="4" t="s">
        <v>35</v>
      </c>
      <c r="B608" s="4" t="s">
        <v>166</v>
      </c>
      <c r="C608" s="4">
        <v>300</v>
      </c>
      <c r="D608" s="4" t="s">
        <v>83</v>
      </c>
      <c r="E608" s="5">
        <v>255</v>
      </c>
      <c r="F608" s="4">
        <v>215</v>
      </c>
      <c r="G608" s="4">
        <v>115</v>
      </c>
      <c r="H608" s="4">
        <v>176</v>
      </c>
      <c r="I608" s="4"/>
      <c r="J608" s="4">
        <v>350</v>
      </c>
      <c r="K608" s="4">
        <v>55</v>
      </c>
      <c r="L608" s="4">
        <v>320</v>
      </c>
      <c r="M608" s="4">
        <v>225</v>
      </c>
      <c r="N608" s="4">
        <v>160</v>
      </c>
      <c r="O608" s="4">
        <v>160</v>
      </c>
      <c r="P608" s="4">
        <v>80</v>
      </c>
      <c r="Q608" s="13">
        <v>1.3287541449549976</v>
      </c>
      <c r="R608" s="16">
        <v>1.1203221222169588</v>
      </c>
      <c r="S608" s="16">
        <v>0.59924206537186164</v>
      </c>
      <c r="T608" s="16">
        <v>0.91710090004737088</v>
      </c>
      <c r="U608" s="16">
        <v>0</v>
      </c>
      <c r="V608" s="16">
        <v>1.8237801989578399</v>
      </c>
      <c r="W608" s="16">
        <v>0.28659403126480343</v>
      </c>
      <c r="X608" s="16">
        <v>1.6674561819043108</v>
      </c>
      <c r="Y608" s="16">
        <v>1.1724301279014686</v>
      </c>
      <c r="Z608" s="16">
        <v>0.83372809095215539</v>
      </c>
      <c r="AA608" s="16">
        <v>0.83372809095215539</v>
      </c>
      <c r="AB608" s="17">
        <v>0.41686404547607769</v>
      </c>
      <c r="AC608" s="15">
        <v>22996.97</v>
      </c>
      <c r="AD608" s="14">
        <v>191.90909090909091</v>
      </c>
      <c r="AE608" s="14">
        <v>205.6</v>
      </c>
      <c r="AF608" s="5">
        <v>3</v>
      </c>
      <c r="AG608" s="6">
        <v>138</v>
      </c>
      <c r="AH608" s="4">
        <v>0</v>
      </c>
      <c r="AI608" s="23">
        <v>138</v>
      </c>
      <c r="AJ608" s="4">
        <v>2400</v>
      </c>
      <c r="AK608" s="4">
        <v>1500</v>
      </c>
      <c r="AL608" s="24">
        <v>3900</v>
      </c>
      <c r="AM608" s="7">
        <v>0.71909047844623397</v>
      </c>
      <c r="AN608" s="7">
        <v>0</v>
      </c>
      <c r="AO608" s="8">
        <v>12.505921364282331</v>
      </c>
      <c r="AP608" s="9">
        <v>7.8162008526764568</v>
      </c>
      <c r="AQ608" s="25">
        <v>21.041212695405022</v>
      </c>
      <c r="AR608" s="18">
        <v>0.67120622568093391</v>
      </c>
      <c r="AS608" s="7">
        <v>0</v>
      </c>
      <c r="AT608" s="8">
        <v>11.673151750972764</v>
      </c>
      <c r="AU608" s="9">
        <v>7.2957198443579765</v>
      </c>
      <c r="AV608" s="10">
        <v>19.640077821011673</v>
      </c>
      <c r="AW608" s="22">
        <f t="shared" si="9"/>
        <v>0</v>
      </c>
      <c r="AX608" s="5">
        <f>IF(OR(AND(Tabela1[[#This Row],[GRUPO | ITEM]]="PALHETAS",MID(Tabela1[[#This Row],[ITEM]],1,5)&lt;&gt;"YN-PC"),AND(Tabela1[[#This Row],[GRUPO | ITEM]]="PALHETAS",MID(Tabela1[[#This Row],[ITEM]],1,5)&lt;&gt;"YN-PF"))=TRUE,0,
IF(
ROUNDUP(
IF(
IF(D608="A",13-SUM(AM608:AP608),IF(D608="B",11-SUM(AM608:AP608),IF(D608="C",7-SUM(AM608:AP608))))
&lt;0,0,
IF(D608="A",13-SUM(AM608:AP608),IF(D608="B",11-SUM(AM608:AP608),IF(D608="C",7-SUM(AM608:AP608)))))
*AD608/C608,0)
*C608
=0,0,
ROUNDUP(
IF(
IF(D608="A",13-SUM(AM608:AP608),IF(D608="B",11-SUM(AM608:AP608),IF(D608="C",7-SUM(AM608:AP608))))
&lt;0,0,
IF(D608="A",13-SUM(AM608:AP608),IF(D608="B",11-SUM(AM608:AP608),IF(D608="C",7-SUM(AM608:AP608)))))
*AD608/C608,0)
*C608)
)</f>
        <v>0</v>
      </c>
      <c r="AY608" s="4">
        <f>IF(OR(AND(Tabela1[[#This Row],[GRUPO | ITEM]]="PALHETAS",MID(Tabela1[[#This Row],[ITEM]],1,5)&lt;&gt;"YN-PC"),AND(Tabela1[[#This Row],[GRUPO | ITEM]]="PALHETAS",MID(Tabela1[[#This Row],[ITEM]],1,5)&lt;&gt;"YN-PF"))=TRUE,0,
IF(
ROUNDUP(
IF(
IF(D608="A",13-SUM(AR608:AU608),IF(D608="B",11-SUM(AR608:AU608),IF(D608="C",7-SUM(AR608:AU608))))
&lt;0,0,
IF(D608="A",13-SUM(AR608:AU608),IF(D608="B",11-SUM(AR608:AU608),IF(D608="C",7-SUM(AR608:AU608)))))
*AE608/C608,0)
*C608
=0,0,
ROUNDUP(
IF(
IF(D608="A",13-SUM(AR608:AU608),IF(D608="B",11-SUM(AR608:AU608),IF(D608="C",7-SUM(AR608:AU608))))
&lt;0,0,
IF(D608="A",13-SUM(AR608:AU608),IF(D608="B",11-SUM(AR608:AU608),IF(D608="C",7-SUM(AR608:AU608)))))
*AE608/C608,0)
*C608)
)</f>
        <v>0</v>
      </c>
      <c r="AZ6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+IFERROR(BA608*C608,0),
IFERROR(AVERAGEIF(Tabela1[[#This Row],[COMPRA PADRÃO]:[COMPRA &gt;30%]],"&gt;"&amp;0,Tabela1[[#This Row],[COMPRA PADRÃO]:[COMPRA &gt;30%]]),
0))/Tabela1[[#This Row],[U/CX]],0)*Tabela1[[#This Row],[U/CX]]</f>
        <v>0</v>
      </c>
      <c r="BA608" s="19"/>
      <c r="BB608" s="19"/>
      <c r="BC608" s="5"/>
      <c r="BD608" s="41">
        <v>7.9660377358490564</v>
      </c>
      <c r="BE608" s="42">
        <v>1194.9056603773583</v>
      </c>
      <c r="BF608" s="42">
        <v>525.75849056603772</v>
      </c>
      <c r="BG608" s="42">
        <v>4038</v>
      </c>
      <c r="BH608" s="43">
        <v>0</v>
      </c>
      <c r="BJ608" s="32"/>
      <c r="BK608" s="32"/>
    </row>
    <row r="609" spans="1:63" s="3" customFormat="1" x14ac:dyDescent="0.2">
      <c r="A609" s="4" t="s">
        <v>35</v>
      </c>
      <c r="B609" s="4" t="s">
        <v>99</v>
      </c>
      <c r="C609" s="4">
        <v>100</v>
      </c>
      <c r="D609" s="4" t="s">
        <v>20</v>
      </c>
      <c r="E609" s="5">
        <v>270</v>
      </c>
      <c r="F609" s="4">
        <v>440</v>
      </c>
      <c r="G609" s="4">
        <v>526</v>
      </c>
      <c r="H609" s="4">
        <v>575</v>
      </c>
      <c r="I609" s="4">
        <v>707</v>
      </c>
      <c r="J609" s="4">
        <v>790</v>
      </c>
      <c r="K609" s="4">
        <v>165</v>
      </c>
      <c r="L609" s="4">
        <v>875</v>
      </c>
      <c r="M609" s="4">
        <v>950</v>
      </c>
      <c r="N609" s="4">
        <v>320</v>
      </c>
      <c r="O609" s="4">
        <v>460</v>
      </c>
      <c r="P609" s="4">
        <v>453</v>
      </c>
      <c r="Q609" s="13">
        <v>0.4960955443270556</v>
      </c>
      <c r="R609" s="16">
        <v>0.80845199816260904</v>
      </c>
      <c r="S609" s="16">
        <v>0.96646761598530084</v>
      </c>
      <c r="T609" s="16">
        <v>1.056499770326137</v>
      </c>
      <c r="U609" s="16">
        <v>1.2990353697749195</v>
      </c>
      <c r="V609" s="16">
        <v>1.4515388148828663</v>
      </c>
      <c r="W609" s="16">
        <v>0.30316949931097842</v>
      </c>
      <c r="X609" s="16">
        <v>1.607717041800643</v>
      </c>
      <c r="Y609" s="16">
        <v>1.7455213596692696</v>
      </c>
      <c r="Z609" s="16">
        <v>0.58796508957280658</v>
      </c>
      <c r="AA609" s="16">
        <v>0.84519981626090945</v>
      </c>
      <c r="AB609" s="17">
        <v>0.83233807992650433</v>
      </c>
      <c r="AC609" s="15">
        <v>161535.57999999999</v>
      </c>
      <c r="AD609" s="14">
        <v>544.25</v>
      </c>
      <c r="AE609" s="14">
        <v>544.25</v>
      </c>
      <c r="AF609" s="5">
        <v>2</v>
      </c>
      <c r="AG609" s="6">
        <v>3079</v>
      </c>
      <c r="AH609" s="4">
        <v>0</v>
      </c>
      <c r="AI609" s="23">
        <v>3079</v>
      </c>
      <c r="AJ609" s="4">
        <v>4100</v>
      </c>
      <c r="AK609" s="4">
        <v>1100</v>
      </c>
      <c r="AL609" s="24">
        <v>5200</v>
      </c>
      <c r="AM609" s="7">
        <v>5.6573265962333483</v>
      </c>
      <c r="AN609" s="7">
        <v>0</v>
      </c>
      <c r="AO609" s="8">
        <v>7.5333027101515846</v>
      </c>
      <c r="AP609" s="9">
        <v>2.0211299954065227</v>
      </c>
      <c r="AQ609" s="25">
        <v>15.211759301791457</v>
      </c>
      <c r="AR609" s="18">
        <v>5.6573265962333483</v>
      </c>
      <c r="AS609" s="7">
        <v>0</v>
      </c>
      <c r="AT609" s="8">
        <v>7.5333027101515846</v>
      </c>
      <c r="AU609" s="9">
        <v>2.0211299954065227</v>
      </c>
      <c r="AV609" s="10">
        <v>15.211759301791457</v>
      </c>
      <c r="AW609" s="22">
        <f t="shared" si="9"/>
        <v>0</v>
      </c>
      <c r="AX609" s="5">
        <f>IF(OR(AND(Tabela1[[#This Row],[GRUPO | ITEM]]="PALHETAS",MID(Tabela1[[#This Row],[ITEM]],1,5)&lt;&gt;"YN-PC"),AND(Tabela1[[#This Row],[GRUPO | ITEM]]="PALHETAS",MID(Tabela1[[#This Row],[ITEM]],1,5)&lt;&gt;"YN-PF"))=TRUE,0,
IF(
ROUNDUP(
IF(
IF(D609="A",13-SUM(AM609:AP609),IF(D609="B",11-SUM(AM609:AP609),IF(D609="C",7-SUM(AM609:AP609))))
&lt;0,0,
IF(D609="A",13-SUM(AM609:AP609),IF(D609="B",11-SUM(AM609:AP609),IF(D609="C",7-SUM(AM609:AP609)))))
*AD609/C609,0)
*C609
=0,0,
ROUNDUP(
IF(
IF(D609="A",13-SUM(AM609:AP609),IF(D609="B",11-SUM(AM609:AP609),IF(D609="C",7-SUM(AM609:AP609))))
&lt;0,0,
IF(D609="A",13-SUM(AM609:AP609),IF(D609="B",11-SUM(AM609:AP609),IF(D609="C",7-SUM(AM609:AP609)))))
*AD609/C609,0)
*C609)
)</f>
        <v>0</v>
      </c>
      <c r="AY609" s="4">
        <f>IF(OR(AND(Tabela1[[#This Row],[GRUPO | ITEM]]="PALHETAS",MID(Tabela1[[#This Row],[ITEM]],1,5)&lt;&gt;"YN-PC"),AND(Tabela1[[#This Row],[GRUPO | ITEM]]="PALHETAS",MID(Tabela1[[#This Row],[ITEM]],1,5)&lt;&gt;"YN-PF"))=TRUE,0,
IF(
ROUNDUP(
IF(
IF(D609="A",13-SUM(AR609:AU609),IF(D609="B",11-SUM(AR609:AU609),IF(D609="C",7-SUM(AR609:AU609))))
&lt;0,0,
IF(D609="A",13-SUM(AR609:AU609),IF(D609="B",11-SUM(AR609:AU609),IF(D609="C",7-SUM(AR609:AU609)))))
*AE609/C609,0)
*C609
=0,0,
ROUNDUP(
IF(
IF(D609="A",13-SUM(AR609:AU609),IF(D609="B",11-SUM(AR609:AU609),IF(D609="C",7-SUM(AR609:AU609))))
&lt;0,0,
IF(D609="A",13-SUM(AR609:AU609),IF(D609="B",11-SUM(AR609:AU609),IF(D609="C",7-SUM(AR609:AU609)))))
*AE609/C609,0)
*C609)
)</f>
        <v>0</v>
      </c>
      <c r="AZ6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+IFERROR(BA609*C609,0),
IFERROR(AVERAGEIF(Tabela1[[#This Row],[COMPRA PADRÃO]:[COMPRA &gt;30%]],"&gt;"&amp;0,Tabela1[[#This Row],[COMPRA PADRÃO]:[COMPRA &gt;30%]]),
0))/Tabela1[[#This Row],[U/CX]],0)*Tabela1[[#This Row],[U/CX]]</f>
        <v>0</v>
      </c>
      <c r="BA609" s="19"/>
      <c r="BB609" s="19"/>
      <c r="BC609" s="5"/>
      <c r="BD609" s="41">
        <v>24.645283018867925</v>
      </c>
      <c r="BE609" s="42">
        <v>3696.7924528301887</v>
      </c>
      <c r="BF609" s="42">
        <v>7048.550943396227</v>
      </c>
      <c r="BG609" s="42">
        <v>8279</v>
      </c>
      <c r="BH609" s="43">
        <v>2500</v>
      </c>
      <c r="BJ609" s="32"/>
      <c r="BK609" s="32"/>
    </row>
    <row r="610" spans="1:63" s="3" customFormat="1" x14ac:dyDescent="0.2">
      <c r="A610" s="4" t="s">
        <v>35</v>
      </c>
      <c r="B610" s="4" t="s">
        <v>146</v>
      </c>
      <c r="C610" s="4">
        <v>100</v>
      </c>
      <c r="D610" s="4" t="s">
        <v>17</v>
      </c>
      <c r="E610" s="5">
        <v>230</v>
      </c>
      <c r="F610" s="4">
        <v>200</v>
      </c>
      <c r="G610" s="4">
        <v>169</v>
      </c>
      <c r="H610" s="4">
        <v>180</v>
      </c>
      <c r="I610" s="4">
        <v>365</v>
      </c>
      <c r="J610" s="4">
        <v>370</v>
      </c>
      <c r="K610" s="4">
        <v>175</v>
      </c>
      <c r="L610" s="4">
        <v>170</v>
      </c>
      <c r="M610" s="4">
        <v>465</v>
      </c>
      <c r="N610" s="4">
        <v>350</v>
      </c>
      <c r="O610" s="4">
        <v>100</v>
      </c>
      <c r="P610" s="4">
        <v>195</v>
      </c>
      <c r="Q610" s="13">
        <v>0.92960592792185925</v>
      </c>
      <c r="R610" s="16">
        <v>0.80835298080161677</v>
      </c>
      <c r="S610" s="16">
        <v>0.6830582687773662</v>
      </c>
      <c r="T610" s="16">
        <v>0.72751768272145512</v>
      </c>
      <c r="U610" s="16">
        <v>1.4752441899629505</v>
      </c>
      <c r="V610" s="16">
        <v>1.4954530144829909</v>
      </c>
      <c r="W610" s="16">
        <v>0.70730885820141465</v>
      </c>
      <c r="X610" s="16">
        <v>0.68710003368137418</v>
      </c>
      <c r="Y610" s="16">
        <v>1.879420680363759</v>
      </c>
      <c r="Z610" s="16">
        <v>1.4146177164028293</v>
      </c>
      <c r="AA610" s="16">
        <v>0.40417649040080839</v>
      </c>
      <c r="AB610" s="17">
        <v>0.7881441562815763</v>
      </c>
      <c r="AC610" s="15">
        <v>72619.990000000005</v>
      </c>
      <c r="AD610" s="14">
        <v>247.41666666666666</v>
      </c>
      <c r="AE610" s="14">
        <v>247.41666666666666</v>
      </c>
      <c r="AF610" s="5">
        <v>0</v>
      </c>
      <c r="AG610" s="6">
        <v>1989</v>
      </c>
      <c r="AH610" s="4">
        <v>0</v>
      </c>
      <c r="AI610" s="23">
        <v>1989</v>
      </c>
      <c r="AJ610" s="4">
        <v>1600</v>
      </c>
      <c r="AK610" s="4">
        <v>700</v>
      </c>
      <c r="AL610" s="24">
        <v>2300</v>
      </c>
      <c r="AM610" s="7">
        <v>8.0390703940720787</v>
      </c>
      <c r="AN610" s="7">
        <v>0</v>
      </c>
      <c r="AO610" s="8">
        <v>6.4668238464129342</v>
      </c>
      <c r="AP610" s="9">
        <v>2.8292354328056586</v>
      </c>
      <c r="AQ610" s="25">
        <v>17.335129673290673</v>
      </c>
      <c r="AR610" s="18">
        <v>8.0390703940720787</v>
      </c>
      <c r="AS610" s="7">
        <v>0</v>
      </c>
      <c r="AT610" s="8">
        <v>6.4668238464129342</v>
      </c>
      <c r="AU610" s="9">
        <v>2.8292354328056586</v>
      </c>
      <c r="AV610" s="10">
        <v>17.335129673290673</v>
      </c>
      <c r="AW610" s="22">
        <f t="shared" si="9"/>
        <v>0</v>
      </c>
      <c r="AX610" s="5">
        <f>IF(OR(AND(Tabela1[[#This Row],[GRUPO | ITEM]]="PALHETAS",MID(Tabela1[[#This Row],[ITEM]],1,5)&lt;&gt;"YN-PC"),AND(Tabela1[[#This Row],[GRUPO | ITEM]]="PALHETAS",MID(Tabela1[[#This Row],[ITEM]],1,5)&lt;&gt;"YN-PF"))=TRUE,0,
IF(
ROUNDUP(
IF(
IF(D610="A",13-SUM(AM610:AP610),IF(D610="B",11-SUM(AM610:AP610),IF(D610="C",7-SUM(AM610:AP610))))
&lt;0,0,
IF(D610="A",13-SUM(AM610:AP610),IF(D610="B",11-SUM(AM610:AP610),IF(D610="C",7-SUM(AM610:AP610)))))
*AD610/C610,0)
*C610
=0,0,
ROUNDUP(
IF(
IF(D610="A",13-SUM(AM610:AP610),IF(D610="B",11-SUM(AM610:AP610),IF(D610="C",7-SUM(AM610:AP610))))
&lt;0,0,
IF(D610="A",13-SUM(AM610:AP610),IF(D610="B",11-SUM(AM610:AP610),IF(D610="C",7-SUM(AM610:AP610)))))
*AD610/C610,0)
*C610)
)</f>
        <v>0</v>
      </c>
      <c r="AY610" s="4">
        <f>IF(OR(AND(Tabela1[[#This Row],[GRUPO | ITEM]]="PALHETAS",MID(Tabela1[[#This Row],[ITEM]],1,5)&lt;&gt;"YN-PC"),AND(Tabela1[[#This Row],[GRUPO | ITEM]]="PALHETAS",MID(Tabela1[[#This Row],[ITEM]],1,5)&lt;&gt;"YN-PF"))=TRUE,0,
IF(
ROUNDUP(
IF(
IF(D610="A",13-SUM(AR610:AU610),IF(D610="B",11-SUM(AR610:AU610),IF(D610="C",7-SUM(AR610:AU610))))
&lt;0,0,
IF(D610="A",13-SUM(AR610:AU610),IF(D610="B",11-SUM(AR610:AU610),IF(D610="C",7-SUM(AR610:AU610)))))
*AE610/C610,0)
*C610
=0,0,
ROUNDUP(
IF(
IF(D610="A",13-SUM(AR610:AU610),IF(D610="B",11-SUM(AR610:AU610),IF(D610="C",7-SUM(AR610:AU610))))
&lt;0,0,
IF(D610="A",13-SUM(AR610:AU610),IF(D610="B",11-SUM(AR610:AU610),IF(D610="C",7-SUM(AR610:AU610)))))
*AE610/C610,0)
*C610)
)</f>
        <v>0</v>
      </c>
      <c r="AZ6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+IFERROR(BA610*C610,0),
IFERROR(AVERAGEIF(Tabela1[[#This Row],[COMPRA PADRÃO]:[COMPRA &gt;30%]],"&gt;"&amp;0,Tabela1[[#This Row],[COMPRA PADRÃO]:[COMPRA &gt;30%]]),
0))/Tabela1[[#This Row],[U/CX]],0)*Tabela1[[#This Row],[U/CX]]</f>
        <v>0</v>
      </c>
      <c r="BA610" s="19"/>
      <c r="BB610" s="19"/>
      <c r="BC610" s="5"/>
      <c r="BD610" s="41">
        <v>11.20377358490566</v>
      </c>
      <c r="BE610" s="42">
        <v>1680.566037735849</v>
      </c>
      <c r="BF610" s="42">
        <v>2218.3471698113208</v>
      </c>
      <c r="BG610" s="42">
        <v>4289</v>
      </c>
      <c r="BH610" s="43">
        <v>0</v>
      </c>
      <c r="BJ610" s="32"/>
      <c r="BK610" s="32"/>
    </row>
    <row r="611" spans="1:63" s="3" customFormat="1" x14ac:dyDescent="0.2">
      <c r="A611" s="4" t="s">
        <v>35</v>
      </c>
      <c r="B611" s="4" t="s">
        <v>180</v>
      </c>
      <c r="C611" s="4">
        <v>100</v>
      </c>
      <c r="D611" s="4" t="s">
        <v>17</v>
      </c>
      <c r="E611" s="5">
        <v>630</v>
      </c>
      <c r="F611" s="4">
        <v>389</v>
      </c>
      <c r="G611" s="4">
        <v>177</v>
      </c>
      <c r="H611" s="4"/>
      <c r="I611" s="4"/>
      <c r="J611" s="4">
        <v>695</v>
      </c>
      <c r="K611" s="4">
        <v>280</v>
      </c>
      <c r="L611" s="4">
        <v>522</v>
      </c>
      <c r="M611" s="4">
        <v>460</v>
      </c>
      <c r="N611" s="4">
        <v>480</v>
      </c>
      <c r="O611" s="4">
        <v>395</v>
      </c>
      <c r="P611" s="4">
        <v>475</v>
      </c>
      <c r="Q611" s="13">
        <v>1.3990672884743505</v>
      </c>
      <c r="R611" s="16">
        <v>0.86386853208971792</v>
      </c>
      <c r="S611" s="16">
        <v>0.39307128580946032</v>
      </c>
      <c r="T611" s="16">
        <v>0</v>
      </c>
      <c r="U611" s="16">
        <v>0</v>
      </c>
      <c r="V611" s="16">
        <v>1.5434155007772596</v>
      </c>
      <c r="W611" s="16">
        <v>0.62180768376637796</v>
      </c>
      <c r="X611" s="16">
        <v>1.1592271818787474</v>
      </c>
      <c r="Y611" s="16">
        <v>1.0215411947590496</v>
      </c>
      <c r="Z611" s="16">
        <v>1.0659560293137909</v>
      </c>
      <c r="AA611" s="16">
        <v>0.8771929824561403</v>
      </c>
      <c r="AB611" s="17">
        <v>1.0548523206751055</v>
      </c>
      <c r="AC611" s="15">
        <v>86458.72</v>
      </c>
      <c r="AD611" s="14">
        <v>450.3</v>
      </c>
      <c r="AE611" s="14">
        <v>450.3</v>
      </c>
      <c r="AF611" s="5">
        <v>5</v>
      </c>
      <c r="AG611" s="6">
        <v>3383</v>
      </c>
      <c r="AH611" s="4">
        <v>0</v>
      </c>
      <c r="AI611" s="23">
        <v>3383</v>
      </c>
      <c r="AJ611" s="4">
        <v>2100</v>
      </c>
      <c r="AK611" s="4">
        <v>500</v>
      </c>
      <c r="AL611" s="24">
        <v>2600</v>
      </c>
      <c r="AM611" s="7">
        <v>7.5127692649344882</v>
      </c>
      <c r="AN611" s="7">
        <v>0</v>
      </c>
      <c r="AO611" s="8">
        <v>4.663557628247835</v>
      </c>
      <c r="AP611" s="9">
        <v>1.1103708638685321</v>
      </c>
      <c r="AQ611" s="25">
        <v>13.286697757050856</v>
      </c>
      <c r="AR611" s="18">
        <v>7.5127692649344882</v>
      </c>
      <c r="AS611" s="7">
        <v>0</v>
      </c>
      <c r="AT611" s="8">
        <v>4.663557628247835</v>
      </c>
      <c r="AU611" s="9">
        <v>1.1103708638685321</v>
      </c>
      <c r="AV611" s="10">
        <v>13.286697757050856</v>
      </c>
      <c r="AW611" s="22">
        <f t="shared" si="9"/>
        <v>0</v>
      </c>
      <c r="AX611" s="5">
        <f>IF(OR(AND(Tabela1[[#This Row],[GRUPO | ITEM]]="PALHETAS",MID(Tabela1[[#This Row],[ITEM]],1,5)&lt;&gt;"YN-PC"),AND(Tabela1[[#This Row],[GRUPO | ITEM]]="PALHETAS",MID(Tabela1[[#This Row],[ITEM]],1,5)&lt;&gt;"YN-PF"))=TRUE,0,
IF(
ROUNDUP(
IF(
IF(D611="A",13-SUM(AM611:AP611),IF(D611="B",11-SUM(AM611:AP611),IF(D611="C",7-SUM(AM611:AP611))))
&lt;0,0,
IF(D611="A",13-SUM(AM611:AP611),IF(D611="B",11-SUM(AM611:AP611),IF(D611="C",7-SUM(AM611:AP611)))))
*AD611/C611,0)
*C611
=0,0,
ROUNDUP(
IF(
IF(D611="A",13-SUM(AM611:AP611),IF(D611="B",11-SUM(AM611:AP611),IF(D611="C",7-SUM(AM611:AP611))))
&lt;0,0,
IF(D611="A",13-SUM(AM611:AP611),IF(D611="B",11-SUM(AM611:AP611),IF(D611="C",7-SUM(AM611:AP611)))))
*AD611/C611,0)
*C611)
)</f>
        <v>0</v>
      </c>
      <c r="AY611" s="4">
        <f>IF(OR(AND(Tabela1[[#This Row],[GRUPO | ITEM]]="PALHETAS",MID(Tabela1[[#This Row],[ITEM]],1,5)&lt;&gt;"YN-PC"),AND(Tabela1[[#This Row],[GRUPO | ITEM]]="PALHETAS",MID(Tabela1[[#This Row],[ITEM]],1,5)&lt;&gt;"YN-PF"))=TRUE,0,
IF(
ROUNDUP(
IF(
IF(D611="A",13-SUM(AR611:AU611),IF(D611="B",11-SUM(AR611:AU611),IF(D611="C",7-SUM(AR611:AU611))))
&lt;0,0,
IF(D611="A",13-SUM(AR611:AU611),IF(D611="B",11-SUM(AR611:AU611),IF(D611="C",7-SUM(AR611:AU611)))))
*AE611/C611,0)
*C611
=0,0,
ROUNDUP(
IF(
IF(D611="A",13-SUM(AR611:AU611),IF(D611="B",11-SUM(AR611:AU611),IF(D611="C",7-SUM(AR611:AU611))))
&lt;0,0,
IF(D611="A",13-SUM(AR611:AU611),IF(D611="B",11-SUM(AR611:AU611),IF(D611="C",7-SUM(AR611:AU611)))))
*AE611/C611,0)
*C611)
)</f>
        <v>0</v>
      </c>
      <c r="AZ6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+IFERROR(BA611*C611,0),
IFERROR(AVERAGEIF(Tabela1[[#This Row],[COMPRA PADRÃO]:[COMPRA &gt;30%]],"&gt;"&amp;0,Tabela1[[#This Row],[COMPRA PADRÃO]:[COMPRA &gt;30%]]),
0))/Tabela1[[#This Row],[U/CX]],0)*Tabela1[[#This Row],[U/CX]]</f>
        <v>0</v>
      </c>
      <c r="BA611" s="19"/>
      <c r="BB611" s="19"/>
      <c r="BC611" s="5"/>
      <c r="BD611" s="41">
        <v>16.992452830188679</v>
      </c>
      <c r="BE611" s="42">
        <v>2548.867924528302</v>
      </c>
      <c r="BF611" s="42">
        <v>3364.5056603773583</v>
      </c>
      <c r="BG611" s="42">
        <v>5983</v>
      </c>
      <c r="BH611" s="43">
        <v>0</v>
      </c>
      <c r="BJ611" s="32"/>
      <c r="BK611" s="32"/>
    </row>
    <row r="612" spans="1:63" s="3" customFormat="1" x14ac:dyDescent="0.2">
      <c r="A612" s="4" t="s">
        <v>35</v>
      </c>
      <c r="B612" s="4" t="s">
        <v>508</v>
      </c>
      <c r="C612" s="4">
        <v>100</v>
      </c>
      <c r="D612" s="4" t="s">
        <v>20</v>
      </c>
      <c r="E612" s="5">
        <v>1085</v>
      </c>
      <c r="F612" s="4">
        <v>1060</v>
      </c>
      <c r="G612" s="4">
        <v>1132</v>
      </c>
      <c r="H612" s="4">
        <v>1005</v>
      </c>
      <c r="I612" s="4">
        <v>89</v>
      </c>
      <c r="J612" s="4">
        <v>1280</v>
      </c>
      <c r="K612" s="4">
        <v>450</v>
      </c>
      <c r="L612" s="4">
        <v>950</v>
      </c>
      <c r="M612" s="4">
        <v>670</v>
      </c>
      <c r="N612" s="4">
        <v>870</v>
      </c>
      <c r="O612" s="4">
        <v>815</v>
      </c>
      <c r="P612" s="4">
        <v>1300</v>
      </c>
      <c r="Q612" s="13">
        <v>1.2161404819727257</v>
      </c>
      <c r="R612" s="16">
        <v>1.1881188118811881</v>
      </c>
      <c r="S612" s="16">
        <v>1.268821221744816</v>
      </c>
      <c r="T612" s="16">
        <v>1.1264711376798058</v>
      </c>
      <c r="U612" s="16">
        <v>9.975714552587335E-2</v>
      </c>
      <c r="V612" s="16">
        <v>1.4347095086867179</v>
      </c>
      <c r="W612" s="16">
        <v>0.50439006164767419</v>
      </c>
      <c r="X612" s="16">
        <v>1.0648234634784233</v>
      </c>
      <c r="Y612" s="16">
        <v>0.75098075845320389</v>
      </c>
      <c r="Z612" s="16">
        <v>0.97515411918550354</v>
      </c>
      <c r="AA612" s="16">
        <v>0.91350644498412115</v>
      </c>
      <c r="AB612" s="17">
        <v>1.4571268447599477</v>
      </c>
      <c r="AC612" s="15">
        <v>321736.88</v>
      </c>
      <c r="AD612" s="14">
        <v>892.16666666666663</v>
      </c>
      <c r="AE612" s="14">
        <v>965.18181818181813</v>
      </c>
      <c r="AF612" s="5">
        <v>11</v>
      </c>
      <c r="AG612" s="6">
        <v>14345</v>
      </c>
      <c r="AH612" s="4">
        <v>0</v>
      </c>
      <c r="AI612" s="23">
        <v>14345</v>
      </c>
      <c r="AJ612" s="4">
        <v>0</v>
      </c>
      <c r="AK612" s="4">
        <v>500</v>
      </c>
      <c r="AL612" s="24">
        <v>500</v>
      </c>
      <c r="AM612" s="7">
        <v>16.078834298524193</v>
      </c>
      <c r="AN612" s="7">
        <v>0</v>
      </c>
      <c r="AO612" s="8">
        <v>0</v>
      </c>
      <c r="AP612" s="9">
        <v>0.56043340183074919</v>
      </c>
      <c r="AQ612" s="25">
        <v>16.639267700354942</v>
      </c>
      <c r="AR612" s="18">
        <v>14.862484694358105</v>
      </c>
      <c r="AS612" s="7">
        <v>0</v>
      </c>
      <c r="AT612" s="8">
        <v>0</v>
      </c>
      <c r="AU612" s="9">
        <v>0.51803711029481025</v>
      </c>
      <c r="AV612" s="10">
        <v>15.380521804652915</v>
      </c>
      <c r="AW612" s="22">
        <f t="shared" si="9"/>
        <v>0</v>
      </c>
      <c r="AX612" s="5">
        <f>IF(OR(AND(Tabela1[[#This Row],[GRUPO | ITEM]]="PALHETAS",MID(Tabela1[[#This Row],[ITEM]],1,5)&lt;&gt;"YN-PC"),AND(Tabela1[[#This Row],[GRUPO | ITEM]]="PALHETAS",MID(Tabela1[[#This Row],[ITEM]],1,5)&lt;&gt;"YN-PF"))=TRUE,0,
IF(
ROUNDUP(
IF(
IF(D612="A",13-SUM(AM612:AP612),IF(D612="B",11-SUM(AM612:AP612),IF(D612="C",7-SUM(AM612:AP612))))
&lt;0,0,
IF(D612="A",13-SUM(AM612:AP612),IF(D612="B",11-SUM(AM612:AP612),IF(D612="C",7-SUM(AM612:AP612)))))
*AD612/C612,0)
*C612
=0,0,
ROUNDUP(
IF(
IF(D612="A",13-SUM(AM612:AP612),IF(D612="B",11-SUM(AM612:AP612),IF(D612="C",7-SUM(AM612:AP612))))
&lt;0,0,
IF(D612="A",13-SUM(AM612:AP612),IF(D612="B",11-SUM(AM612:AP612),IF(D612="C",7-SUM(AM612:AP612)))))
*AD612/C612,0)
*C612)
)</f>
        <v>0</v>
      </c>
      <c r="AY612" s="4">
        <f>IF(OR(AND(Tabela1[[#This Row],[GRUPO | ITEM]]="PALHETAS",MID(Tabela1[[#This Row],[ITEM]],1,5)&lt;&gt;"YN-PC"),AND(Tabela1[[#This Row],[GRUPO | ITEM]]="PALHETAS",MID(Tabela1[[#This Row],[ITEM]],1,5)&lt;&gt;"YN-PF"))=TRUE,0,
IF(
ROUNDUP(
IF(
IF(D612="A",13-SUM(AR612:AU612),IF(D612="B",11-SUM(AR612:AU612),IF(D612="C",7-SUM(AR612:AU612))))
&lt;0,0,
IF(D612="A",13-SUM(AR612:AU612),IF(D612="B",11-SUM(AR612:AU612),IF(D612="C",7-SUM(AR612:AU612)))))
*AE612/C612,0)
*C612
=0,0,
ROUNDUP(
IF(
IF(D612="A",13-SUM(AR612:AU612),IF(D612="B",11-SUM(AR612:AU612),IF(D612="C",7-SUM(AR612:AU612))))
&lt;0,0,
IF(D612="A",13-SUM(AR612:AU612),IF(D612="B",11-SUM(AR612:AU612),IF(D612="C",7-SUM(AR612:AU612)))))
*AE612/C612,0)
*C612)
)</f>
        <v>0</v>
      </c>
      <c r="AZ6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+IFERROR(BA612*C612,0),
IFERROR(AVERAGEIF(Tabela1[[#This Row],[COMPRA PADRÃO]:[COMPRA &gt;30%]],"&gt;"&amp;0,Tabela1[[#This Row],[COMPRA PADRÃO]:[COMPRA &gt;30%]]),
0))/Tabela1[[#This Row],[U/CX]],0)*Tabela1[[#This Row],[U/CX]]</f>
        <v>0</v>
      </c>
      <c r="BA612" s="19"/>
      <c r="BB612" s="19"/>
      <c r="BC612" s="5"/>
      <c r="BD612" s="41">
        <v>40.4</v>
      </c>
      <c r="BE612" s="42">
        <v>6060</v>
      </c>
      <c r="BF612" s="42">
        <v>11554.4</v>
      </c>
      <c r="BG612" s="42">
        <v>14845</v>
      </c>
      <c r="BH612" s="43">
        <v>2800</v>
      </c>
      <c r="BJ612" s="32"/>
      <c r="BK612" s="32"/>
    </row>
    <row r="613" spans="1:63" s="3" customFormat="1" x14ac:dyDescent="0.2">
      <c r="A613" s="4" t="s">
        <v>35</v>
      </c>
      <c r="B613" s="4" t="s">
        <v>188</v>
      </c>
      <c r="C613" s="4">
        <v>100</v>
      </c>
      <c r="D613" s="4" t="s">
        <v>17</v>
      </c>
      <c r="E613" s="5">
        <v>160</v>
      </c>
      <c r="F613" s="4">
        <v>170</v>
      </c>
      <c r="G613" s="4">
        <v>155</v>
      </c>
      <c r="H613" s="4">
        <v>140</v>
      </c>
      <c r="I613" s="4">
        <v>170</v>
      </c>
      <c r="J613" s="4">
        <v>120</v>
      </c>
      <c r="K613" s="4">
        <v>60</v>
      </c>
      <c r="L613" s="4">
        <v>220</v>
      </c>
      <c r="M613" s="4">
        <v>304</v>
      </c>
      <c r="N613" s="4">
        <v>30</v>
      </c>
      <c r="O613" s="4">
        <v>70</v>
      </c>
      <c r="P613" s="4">
        <v>135</v>
      </c>
      <c r="Q613" s="13">
        <v>1.1072664359861593</v>
      </c>
      <c r="R613" s="16">
        <v>1.1764705882352942</v>
      </c>
      <c r="S613" s="16">
        <v>1.0726643598615917</v>
      </c>
      <c r="T613" s="16">
        <v>0.96885813148788924</v>
      </c>
      <c r="U613" s="16">
        <v>1.1764705882352942</v>
      </c>
      <c r="V613" s="16">
        <v>0.83044982698961933</v>
      </c>
      <c r="W613" s="16">
        <v>0.41522491349480967</v>
      </c>
      <c r="X613" s="16">
        <v>1.5224913494809689</v>
      </c>
      <c r="Y613" s="16">
        <v>2.1038062283737022</v>
      </c>
      <c r="Z613" s="16">
        <v>0.20761245674740483</v>
      </c>
      <c r="AA613" s="16">
        <v>0.48442906574394462</v>
      </c>
      <c r="AB613" s="17">
        <v>0.93425605536332179</v>
      </c>
      <c r="AC613" s="15">
        <v>57457.53</v>
      </c>
      <c r="AD613" s="14">
        <v>144.5</v>
      </c>
      <c r="AE613" s="14">
        <v>154.90909090909091</v>
      </c>
      <c r="AF613" s="5">
        <v>5</v>
      </c>
      <c r="AG613" s="6">
        <v>765</v>
      </c>
      <c r="AH613" s="4">
        <v>0</v>
      </c>
      <c r="AI613" s="23">
        <v>765</v>
      </c>
      <c r="AJ613" s="4">
        <v>1400</v>
      </c>
      <c r="AK613" s="4">
        <v>500</v>
      </c>
      <c r="AL613" s="24">
        <v>1900</v>
      </c>
      <c r="AM613" s="7">
        <v>5.2941176470588234</v>
      </c>
      <c r="AN613" s="7">
        <v>0</v>
      </c>
      <c r="AO613" s="8">
        <v>9.688581314878892</v>
      </c>
      <c r="AP613" s="9">
        <v>3.4602076124567476</v>
      </c>
      <c r="AQ613" s="25">
        <v>18.442906574394463</v>
      </c>
      <c r="AR613" s="18">
        <v>4.938380281690141</v>
      </c>
      <c r="AS613" s="7">
        <v>0</v>
      </c>
      <c r="AT613" s="8">
        <v>9.0375586854460099</v>
      </c>
      <c r="AU613" s="9">
        <v>3.227699530516432</v>
      </c>
      <c r="AV613" s="10">
        <v>17.203638497652584</v>
      </c>
      <c r="AW613" s="22">
        <f t="shared" si="9"/>
        <v>0</v>
      </c>
      <c r="AX613" s="5">
        <f>IF(OR(AND(Tabela1[[#This Row],[GRUPO | ITEM]]="PALHETAS",MID(Tabela1[[#This Row],[ITEM]],1,5)&lt;&gt;"YN-PC"),AND(Tabela1[[#This Row],[GRUPO | ITEM]]="PALHETAS",MID(Tabela1[[#This Row],[ITEM]],1,5)&lt;&gt;"YN-PF"))=TRUE,0,
IF(
ROUNDUP(
IF(
IF(D613="A",13-SUM(AM613:AP613),IF(D613="B",11-SUM(AM613:AP613),IF(D613="C",7-SUM(AM613:AP613))))
&lt;0,0,
IF(D613="A",13-SUM(AM613:AP613),IF(D613="B",11-SUM(AM613:AP613),IF(D613="C",7-SUM(AM613:AP613)))))
*AD613/C613,0)
*C613
=0,0,
ROUNDUP(
IF(
IF(D613="A",13-SUM(AM613:AP613),IF(D613="B",11-SUM(AM613:AP613),IF(D613="C",7-SUM(AM613:AP613))))
&lt;0,0,
IF(D613="A",13-SUM(AM613:AP613),IF(D613="B",11-SUM(AM613:AP613),IF(D613="C",7-SUM(AM613:AP613)))))
*AD613/C613,0)
*C613)
)</f>
        <v>0</v>
      </c>
      <c r="AY613" s="4">
        <f>IF(OR(AND(Tabela1[[#This Row],[GRUPO | ITEM]]="PALHETAS",MID(Tabela1[[#This Row],[ITEM]],1,5)&lt;&gt;"YN-PC"),AND(Tabela1[[#This Row],[GRUPO | ITEM]]="PALHETAS",MID(Tabela1[[#This Row],[ITEM]],1,5)&lt;&gt;"YN-PF"))=TRUE,0,
IF(
ROUNDUP(
IF(
IF(D613="A",13-SUM(AR613:AU613),IF(D613="B",11-SUM(AR613:AU613),IF(D613="C",7-SUM(AR613:AU613))))
&lt;0,0,
IF(D613="A",13-SUM(AR613:AU613),IF(D613="B",11-SUM(AR613:AU613),IF(D613="C",7-SUM(AR613:AU613)))))
*AE613/C613,0)
*C613
=0,0,
ROUNDUP(
IF(
IF(D613="A",13-SUM(AR613:AU613),IF(D613="B",11-SUM(AR613:AU613),IF(D613="C",7-SUM(AR613:AU613))))
&lt;0,0,
IF(D613="A",13-SUM(AR613:AU613),IF(D613="B",11-SUM(AR613:AU613),IF(D613="C",7-SUM(AR613:AU613)))))
*AE613/C613,0)
*C613)
)</f>
        <v>0</v>
      </c>
      <c r="AZ6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+IFERROR(BA613*C613,0),
IFERROR(AVERAGEIF(Tabela1[[#This Row],[COMPRA PADRÃO]:[COMPRA &gt;30%]],"&gt;"&amp;0,Tabela1[[#This Row],[COMPRA PADRÃO]:[COMPRA &gt;30%]]),
0))/Tabela1[[#This Row],[U/CX]],0)*Tabela1[[#This Row],[U/CX]]</f>
        <v>0</v>
      </c>
      <c r="BA613" s="19"/>
      <c r="BB613" s="19"/>
      <c r="BC613" s="5"/>
      <c r="BD613" s="41">
        <v>6.5433962264150942</v>
      </c>
      <c r="BE613" s="42">
        <v>981.5094339622641</v>
      </c>
      <c r="BF613" s="42">
        <v>1295.5924528301887</v>
      </c>
      <c r="BG613" s="42">
        <v>2665</v>
      </c>
      <c r="BH613" s="43">
        <v>0</v>
      </c>
      <c r="BJ613" s="32"/>
      <c r="BK613" s="32"/>
    </row>
    <row r="614" spans="1:63" s="3" customFormat="1" x14ac:dyDescent="0.2">
      <c r="A614" s="4" t="s">
        <v>35</v>
      </c>
      <c r="B614" s="4" t="s">
        <v>81</v>
      </c>
      <c r="C614" s="4">
        <v>400</v>
      </c>
      <c r="D614" s="4" t="s">
        <v>20</v>
      </c>
      <c r="E614" s="5">
        <v>655</v>
      </c>
      <c r="F614" s="4">
        <v>1220</v>
      </c>
      <c r="G614" s="4">
        <v>410</v>
      </c>
      <c r="H614" s="4">
        <v>870</v>
      </c>
      <c r="I614" s="4">
        <v>30</v>
      </c>
      <c r="J614" s="4">
        <v>1240</v>
      </c>
      <c r="K614" s="4">
        <v>550</v>
      </c>
      <c r="L614" s="4">
        <v>1705</v>
      </c>
      <c r="M614" s="4">
        <v>1125</v>
      </c>
      <c r="N614" s="4">
        <v>650</v>
      </c>
      <c r="O614" s="4">
        <v>700</v>
      </c>
      <c r="P614" s="4">
        <v>710</v>
      </c>
      <c r="Q614" s="13">
        <v>0.79675620881905729</v>
      </c>
      <c r="R614" s="16">
        <v>1.4840344652812973</v>
      </c>
      <c r="S614" s="16">
        <v>0.4987328940699442</v>
      </c>
      <c r="T614" s="16">
        <v>1.0582868727825645</v>
      </c>
      <c r="U614" s="16">
        <v>3.6492650785605672E-2</v>
      </c>
      <c r="V614" s="16">
        <v>1.508362899138368</v>
      </c>
      <c r="W614" s="16">
        <v>0.66903193106943737</v>
      </c>
      <c r="X614" s="16">
        <v>2.0739989863152557</v>
      </c>
      <c r="Y614" s="16">
        <v>1.3684744044602128</v>
      </c>
      <c r="Z614" s="16">
        <v>0.79067410035478958</v>
      </c>
      <c r="AA614" s="16">
        <v>0.85149518499746579</v>
      </c>
      <c r="AB614" s="17">
        <v>0.86365940192600099</v>
      </c>
      <c r="AC614" s="15">
        <v>123331.45</v>
      </c>
      <c r="AD614" s="14">
        <v>822.08333333333337</v>
      </c>
      <c r="AE614" s="14">
        <v>894.09090909090912</v>
      </c>
      <c r="AF614" s="5">
        <v>2</v>
      </c>
      <c r="AG614" s="6">
        <v>3260</v>
      </c>
      <c r="AH614" s="4">
        <v>0</v>
      </c>
      <c r="AI614" s="23">
        <v>3260</v>
      </c>
      <c r="AJ614" s="4">
        <v>7200</v>
      </c>
      <c r="AK614" s="4">
        <v>4400</v>
      </c>
      <c r="AL614" s="24">
        <v>11600</v>
      </c>
      <c r="AM614" s="7">
        <v>3.9655347187024832</v>
      </c>
      <c r="AN614" s="7">
        <v>0</v>
      </c>
      <c r="AO614" s="8">
        <v>8.7582361885453626</v>
      </c>
      <c r="AP614" s="9">
        <v>5.352255448555499</v>
      </c>
      <c r="AQ614" s="25">
        <v>18.076026355803346</v>
      </c>
      <c r="AR614" s="18">
        <v>3.6461616675139807</v>
      </c>
      <c r="AS614" s="7">
        <v>0</v>
      </c>
      <c r="AT614" s="8">
        <v>8.0528723945094054</v>
      </c>
      <c r="AU614" s="9">
        <v>4.9211997966446361</v>
      </c>
      <c r="AV614" s="10">
        <v>16.620233858668023</v>
      </c>
      <c r="AW614" s="22">
        <f t="shared" si="9"/>
        <v>0</v>
      </c>
      <c r="AX614" s="5">
        <f>IF(OR(AND(Tabela1[[#This Row],[GRUPO | ITEM]]="PALHETAS",MID(Tabela1[[#This Row],[ITEM]],1,5)&lt;&gt;"YN-PC"),AND(Tabela1[[#This Row],[GRUPO | ITEM]]="PALHETAS",MID(Tabela1[[#This Row],[ITEM]],1,5)&lt;&gt;"YN-PF"))=TRUE,0,
IF(
ROUNDUP(
IF(
IF(D614="A",13-SUM(AM614:AP614),IF(D614="B",11-SUM(AM614:AP614),IF(D614="C",7-SUM(AM614:AP614))))
&lt;0,0,
IF(D614="A",13-SUM(AM614:AP614),IF(D614="B",11-SUM(AM614:AP614),IF(D614="C",7-SUM(AM614:AP614)))))
*AD614/C614,0)
*C614
=0,0,
ROUNDUP(
IF(
IF(D614="A",13-SUM(AM614:AP614),IF(D614="B",11-SUM(AM614:AP614),IF(D614="C",7-SUM(AM614:AP614))))
&lt;0,0,
IF(D614="A",13-SUM(AM614:AP614),IF(D614="B",11-SUM(AM614:AP614),IF(D614="C",7-SUM(AM614:AP614)))))
*AD614/C614,0)
*C614)
)</f>
        <v>0</v>
      </c>
      <c r="AY614" s="4">
        <f>IF(OR(AND(Tabela1[[#This Row],[GRUPO | ITEM]]="PALHETAS",MID(Tabela1[[#This Row],[ITEM]],1,5)&lt;&gt;"YN-PC"),AND(Tabela1[[#This Row],[GRUPO | ITEM]]="PALHETAS",MID(Tabela1[[#This Row],[ITEM]],1,5)&lt;&gt;"YN-PF"))=TRUE,0,
IF(
ROUNDUP(
IF(
IF(D614="A",13-SUM(AR614:AU614),IF(D614="B",11-SUM(AR614:AU614),IF(D614="C",7-SUM(AR614:AU614))))
&lt;0,0,
IF(D614="A",13-SUM(AR614:AU614),IF(D614="B",11-SUM(AR614:AU614),IF(D614="C",7-SUM(AR614:AU614)))))
*AE614/C614,0)
*C614
=0,0,
ROUNDUP(
IF(
IF(D614="A",13-SUM(AR614:AU614),IF(D614="B",11-SUM(AR614:AU614),IF(D614="C",7-SUM(AR614:AU614))))
&lt;0,0,
IF(D614="A",13-SUM(AR614:AU614),IF(D614="B",11-SUM(AR614:AU614),IF(D614="C",7-SUM(AR614:AU614)))))
*AE614/C614,0)
*C614)
)</f>
        <v>0</v>
      </c>
      <c r="AZ6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+IFERROR(BA614*C614,0),
IFERROR(AVERAGEIF(Tabela1[[#This Row],[COMPRA PADRÃO]:[COMPRA &gt;30%]],"&gt;"&amp;0,Tabela1[[#This Row],[COMPRA PADRÃO]:[COMPRA &gt;30%]]),
0))/Tabela1[[#This Row],[U/CX]],0)*Tabela1[[#This Row],[U/CX]]</f>
        <v>0</v>
      </c>
      <c r="BA614" s="19"/>
      <c r="BB614" s="19"/>
      <c r="BC614" s="5"/>
      <c r="BD614" s="41">
        <v>37.226415094339622</v>
      </c>
      <c r="BE614" s="42">
        <v>5583.9622641509432</v>
      </c>
      <c r="BF614" s="42">
        <v>10646.754716981131</v>
      </c>
      <c r="BG614" s="42">
        <v>14860</v>
      </c>
      <c r="BH614" s="43">
        <v>1200</v>
      </c>
      <c r="BJ614" s="32"/>
      <c r="BK614" s="32"/>
    </row>
    <row r="615" spans="1:63" s="3" customFormat="1" x14ac:dyDescent="0.2">
      <c r="A615" s="4" t="s">
        <v>35</v>
      </c>
      <c r="B615" s="4" t="s">
        <v>512</v>
      </c>
      <c r="C615" s="4">
        <v>500</v>
      </c>
      <c r="D615" s="4" t="s">
        <v>83</v>
      </c>
      <c r="E615" s="5">
        <v>160</v>
      </c>
      <c r="F615" s="4">
        <v>120</v>
      </c>
      <c r="G615" s="4">
        <v>40</v>
      </c>
      <c r="H615" s="4">
        <v>100</v>
      </c>
      <c r="I615" s="4">
        <v>14</v>
      </c>
      <c r="J615" s="4">
        <v>160</v>
      </c>
      <c r="K615" s="4">
        <v>100</v>
      </c>
      <c r="L615" s="4">
        <v>140</v>
      </c>
      <c r="M615" s="4">
        <v>90</v>
      </c>
      <c r="N615" s="4">
        <v>110</v>
      </c>
      <c r="O615" s="4">
        <v>110</v>
      </c>
      <c r="P615" s="4">
        <v>150</v>
      </c>
      <c r="Q615" s="13">
        <v>1.4837712519319939</v>
      </c>
      <c r="R615" s="16">
        <v>1.1128284389489953</v>
      </c>
      <c r="S615" s="16">
        <v>0.37094281298299847</v>
      </c>
      <c r="T615" s="16">
        <v>0.92735703245749612</v>
      </c>
      <c r="U615" s="16">
        <v>0.12982998454404945</v>
      </c>
      <c r="V615" s="16">
        <v>1.4837712519319939</v>
      </c>
      <c r="W615" s="16">
        <v>0.92735703245749612</v>
      </c>
      <c r="X615" s="16">
        <v>1.2982998454404946</v>
      </c>
      <c r="Y615" s="16">
        <v>0.83462132921174659</v>
      </c>
      <c r="Z615" s="16">
        <v>1.0200927357032459</v>
      </c>
      <c r="AA615" s="16">
        <v>1.0200927357032459</v>
      </c>
      <c r="AB615" s="17">
        <v>1.3910355486862442</v>
      </c>
      <c r="AC615" s="15">
        <v>13297.74</v>
      </c>
      <c r="AD615" s="14">
        <v>107.83333333333333</v>
      </c>
      <c r="AE615" s="14">
        <v>116.36363636363636</v>
      </c>
      <c r="AF615" s="5">
        <v>1</v>
      </c>
      <c r="AG615" s="6">
        <v>149</v>
      </c>
      <c r="AH615" s="4">
        <v>0</v>
      </c>
      <c r="AI615" s="23">
        <v>149</v>
      </c>
      <c r="AJ615" s="4">
        <v>1000</v>
      </c>
      <c r="AK615" s="4">
        <v>1000</v>
      </c>
      <c r="AL615" s="24">
        <v>2000</v>
      </c>
      <c r="AM615" s="7">
        <v>1.3817619783616693</v>
      </c>
      <c r="AN615" s="7">
        <v>0</v>
      </c>
      <c r="AO615" s="8">
        <v>9.2735703245749619</v>
      </c>
      <c r="AP615" s="9">
        <v>9.2735703245749619</v>
      </c>
      <c r="AQ615" s="25">
        <v>19.928902627511594</v>
      </c>
      <c r="AR615" s="18">
        <v>1.28046875</v>
      </c>
      <c r="AS615" s="7">
        <v>0</v>
      </c>
      <c r="AT615" s="8">
        <v>8.59375</v>
      </c>
      <c r="AU615" s="9">
        <v>8.59375</v>
      </c>
      <c r="AV615" s="10">
        <v>18.467968750000001</v>
      </c>
      <c r="AW615" s="22">
        <f t="shared" si="9"/>
        <v>0</v>
      </c>
      <c r="AX615" s="5">
        <f>IF(OR(AND(Tabela1[[#This Row],[GRUPO | ITEM]]="PALHETAS",MID(Tabela1[[#This Row],[ITEM]],1,5)&lt;&gt;"YN-PC"),AND(Tabela1[[#This Row],[GRUPO | ITEM]]="PALHETAS",MID(Tabela1[[#This Row],[ITEM]],1,5)&lt;&gt;"YN-PF"))=TRUE,0,
IF(
ROUNDUP(
IF(
IF(D615="A",13-SUM(AM615:AP615),IF(D615="B",11-SUM(AM615:AP615),IF(D615="C",7-SUM(AM615:AP615))))
&lt;0,0,
IF(D615="A",13-SUM(AM615:AP615),IF(D615="B",11-SUM(AM615:AP615),IF(D615="C",7-SUM(AM615:AP615)))))
*AD615/C615,0)
*C615
=0,0,
ROUNDUP(
IF(
IF(D615="A",13-SUM(AM615:AP615),IF(D615="B",11-SUM(AM615:AP615),IF(D615="C",7-SUM(AM615:AP615))))
&lt;0,0,
IF(D615="A",13-SUM(AM615:AP615),IF(D615="B",11-SUM(AM615:AP615),IF(D615="C",7-SUM(AM615:AP615)))))
*AD615/C615,0)
*C615)
)</f>
        <v>0</v>
      </c>
      <c r="AY615" s="4">
        <f>IF(OR(AND(Tabela1[[#This Row],[GRUPO | ITEM]]="PALHETAS",MID(Tabela1[[#This Row],[ITEM]],1,5)&lt;&gt;"YN-PC"),AND(Tabela1[[#This Row],[GRUPO | ITEM]]="PALHETAS",MID(Tabela1[[#This Row],[ITEM]],1,5)&lt;&gt;"YN-PF"))=TRUE,0,
IF(
ROUNDUP(
IF(
IF(D615="A",13-SUM(AR615:AU615),IF(D615="B",11-SUM(AR615:AU615),IF(D615="C",7-SUM(AR615:AU615))))
&lt;0,0,
IF(D615="A",13-SUM(AR615:AU615),IF(D615="B",11-SUM(AR615:AU615),IF(D615="C",7-SUM(AR615:AU615)))))
*AE615/C615,0)
*C615
=0,0,
ROUNDUP(
IF(
IF(D615="A",13-SUM(AR615:AU615),IF(D615="B",11-SUM(AR615:AU615),IF(D615="C",7-SUM(AR615:AU615))))
&lt;0,0,
IF(D615="A",13-SUM(AR615:AU615),IF(D615="B",11-SUM(AR615:AU615),IF(D615="C",7-SUM(AR615:AU615)))))
*AE615/C615,0)
*C615)
)</f>
        <v>0</v>
      </c>
      <c r="AZ6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+IFERROR(BA615*C615,0),
IFERROR(AVERAGEIF(Tabela1[[#This Row],[COMPRA PADRÃO]:[COMPRA &gt;30%]],"&gt;"&amp;0,Tabela1[[#This Row],[COMPRA PADRÃO]:[COMPRA &gt;30%]]),
0))/Tabela1[[#This Row],[U/CX]],0)*Tabela1[[#This Row],[U/CX]]</f>
        <v>0</v>
      </c>
      <c r="BA615" s="19"/>
      <c r="BB615" s="19"/>
      <c r="BC615" s="5"/>
      <c r="BD615" s="41">
        <v>4.8830188679245285</v>
      </c>
      <c r="BE615" s="42">
        <v>732.45283018867929</v>
      </c>
      <c r="BF615" s="42">
        <v>322.27924528301889</v>
      </c>
      <c r="BG615" s="42">
        <v>2149</v>
      </c>
      <c r="BH615" s="43">
        <v>0</v>
      </c>
      <c r="BJ615" s="32"/>
      <c r="BK615" s="32"/>
    </row>
    <row r="616" spans="1:63" s="3" customFormat="1" x14ac:dyDescent="0.2">
      <c r="A616" s="4" t="s">
        <v>35</v>
      </c>
      <c r="B616" s="4" t="s">
        <v>158</v>
      </c>
      <c r="C616" s="4">
        <v>500</v>
      </c>
      <c r="D616" s="4" t="s">
        <v>83</v>
      </c>
      <c r="E616" s="5">
        <v>240</v>
      </c>
      <c r="F616" s="4">
        <v>270</v>
      </c>
      <c r="G616" s="4">
        <v>115</v>
      </c>
      <c r="H616" s="4">
        <v>190</v>
      </c>
      <c r="I616" s="4">
        <v>160</v>
      </c>
      <c r="J616" s="4">
        <v>220</v>
      </c>
      <c r="K616" s="4">
        <v>60</v>
      </c>
      <c r="L616" s="4">
        <v>290</v>
      </c>
      <c r="M616" s="4">
        <v>320</v>
      </c>
      <c r="N616" s="4">
        <v>100</v>
      </c>
      <c r="O616" s="4">
        <v>70</v>
      </c>
      <c r="P616" s="4">
        <v>210</v>
      </c>
      <c r="Q616" s="13">
        <v>1.2828507795100221</v>
      </c>
      <c r="R616" s="16">
        <v>1.443207126948775</v>
      </c>
      <c r="S616" s="16">
        <v>0.6146993318485523</v>
      </c>
      <c r="T616" s="16">
        <v>1.0155902004454342</v>
      </c>
      <c r="U616" s="16">
        <v>0.85523385300668142</v>
      </c>
      <c r="V616" s="16">
        <v>1.1759465478841871</v>
      </c>
      <c r="W616" s="16">
        <v>0.32071269487750553</v>
      </c>
      <c r="X616" s="16">
        <v>1.5501113585746102</v>
      </c>
      <c r="Y616" s="16">
        <v>1.7104677060133628</v>
      </c>
      <c r="Z616" s="16">
        <v>0.53452115812917589</v>
      </c>
      <c r="AA616" s="16">
        <v>0.37416481069042312</v>
      </c>
      <c r="AB616" s="17">
        <v>1.1224944320712695</v>
      </c>
      <c r="AC616" s="15">
        <v>21455.65</v>
      </c>
      <c r="AD616" s="14">
        <v>187.08333333333334</v>
      </c>
      <c r="AE616" s="14">
        <v>187.08333333333334</v>
      </c>
      <c r="AF616" s="5">
        <v>0</v>
      </c>
      <c r="AG616" s="6">
        <v>1059</v>
      </c>
      <c r="AH616" s="4">
        <v>0</v>
      </c>
      <c r="AI616" s="23">
        <v>1059</v>
      </c>
      <c r="AJ616" s="4">
        <v>2000</v>
      </c>
      <c r="AK616" s="4">
        <v>1000</v>
      </c>
      <c r="AL616" s="24">
        <v>3000</v>
      </c>
      <c r="AM616" s="7">
        <v>5.6605790645879726</v>
      </c>
      <c r="AN616" s="7">
        <v>0</v>
      </c>
      <c r="AO616" s="8">
        <v>10.690423162583519</v>
      </c>
      <c r="AP616" s="9">
        <v>5.3452115812917596</v>
      </c>
      <c r="AQ616" s="25">
        <v>21.696213808463252</v>
      </c>
      <c r="AR616" s="18">
        <v>5.6605790645879726</v>
      </c>
      <c r="AS616" s="7">
        <v>0</v>
      </c>
      <c r="AT616" s="8">
        <v>10.690423162583519</v>
      </c>
      <c r="AU616" s="9">
        <v>5.3452115812917596</v>
      </c>
      <c r="AV616" s="10">
        <v>21.696213808463252</v>
      </c>
      <c r="AW616" s="22">
        <f t="shared" si="9"/>
        <v>0</v>
      </c>
      <c r="AX616" s="5">
        <f>IF(OR(AND(Tabela1[[#This Row],[GRUPO | ITEM]]="PALHETAS",MID(Tabela1[[#This Row],[ITEM]],1,5)&lt;&gt;"YN-PC"),AND(Tabela1[[#This Row],[GRUPO | ITEM]]="PALHETAS",MID(Tabela1[[#This Row],[ITEM]],1,5)&lt;&gt;"YN-PF"))=TRUE,0,
IF(
ROUNDUP(
IF(
IF(D616="A",13-SUM(AM616:AP616),IF(D616="B",11-SUM(AM616:AP616),IF(D616="C",7-SUM(AM616:AP616))))
&lt;0,0,
IF(D616="A",13-SUM(AM616:AP616),IF(D616="B",11-SUM(AM616:AP616),IF(D616="C",7-SUM(AM616:AP616)))))
*AD616/C616,0)
*C616
=0,0,
ROUNDUP(
IF(
IF(D616="A",13-SUM(AM616:AP616),IF(D616="B",11-SUM(AM616:AP616),IF(D616="C",7-SUM(AM616:AP616))))
&lt;0,0,
IF(D616="A",13-SUM(AM616:AP616),IF(D616="B",11-SUM(AM616:AP616),IF(D616="C",7-SUM(AM616:AP616)))))
*AD616/C616,0)
*C616)
)</f>
        <v>0</v>
      </c>
      <c r="AY616" s="4">
        <f>IF(OR(AND(Tabela1[[#This Row],[GRUPO | ITEM]]="PALHETAS",MID(Tabela1[[#This Row],[ITEM]],1,5)&lt;&gt;"YN-PC"),AND(Tabela1[[#This Row],[GRUPO | ITEM]]="PALHETAS",MID(Tabela1[[#This Row],[ITEM]],1,5)&lt;&gt;"YN-PF"))=TRUE,0,
IF(
ROUNDUP(
IF(
IF(D616="A",13-SUM(AR616:AU616),IF(D616="B",11-SUM(AR616:AU616),IF(D616="C",7-SUM(AR616:AU616))))
&lt;0,0,
IF(D616="A",13-SUM(AR616:AU616),IF(D616="B",11-SUM(AR616:AU616),IF(D616="C",7-SUM(AR616:AU616)))))
*AE616/C616,0)
*C616
=0,0,
ROUNDUP(
IF(
IF(D616="A",13-SUM(AR616:AU616),IF(D616="B",11-SUM(AR616:AU616),IF(D616="C",7-SUM(AR616:AU616))))
&lt;0,0,
IF(D616="A",13-SUM(AR616:AU616),IF(D616="B",11-SUM(AR616:AU616),IF(D616="C",7-SUM(AR616:AU616)))))
*AE616/C616,0)
*C616)
)</f>
        <v>0</v>
      </c>
      <c r="AZ6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+IFERROR(BA616*C616,0),
IFERROR(AVERAGEIF(Tabela1[[#This Row],[COMPRA PADRÃO]:[COMPRA &gt;30%]],"&gt;"&amp;0,Tabela1[[#This Row],[COMPRA PADRÃO]:[COMPRA &gt;30%]]),
0))/Tabela1[[#This Row],[U/CX]],0)*Tabela1[[#This Row],[U/CX]]</f>
        <v>0</v>
      </c>
      <c r="BA616" s="19"/>
      <c r="BB616" s="19"/>
      <c r="BC616" s="5"/>
      <c r="BD616" s="41">
        <v>8.4716981132075464</v>
      </c>
      <c r="BE616" s="42">
        <v>1270.7547169811319</v>
      </c>
      <c r="BF616" s="42">
        <v>559.13207547169804</v>
      </c>
      <c r="BG616" s="42">
        <v>4059</v>
      </c>
      <c r="BH616" s="43">
        <v>0</v>
      </c>
      <c r="BJ616" s="32"/>
      <c r="BK616" s="32"/>
    </row>
    <row r="617" spans="1:63" s="3" customFormat="1" x14ac:dyDescent="0.2">
      <c r="A617" s="4" t="s">
        <v>35</v>
      </c>
      <c r="B617" s="4" t="s">
        <v>151</v>
      </c>
      <c r="C617" s="4">
        <v>300</v>
      </c>
      <c r="D617" s="4" t="s">
        <v>83</v>
      </c>
      <c r="E617" s="5">
        <v>280</v>
      </c>
      <c r="F617" s="4">
        <v>190</v>
      </c>
      <c r="G617" s="4">
        <v>230</v>
      </c>
      <c r="H617" s="4"/>
      <c r="I617" s="4"/>
      <c r="J617" s="4">
        <v>445</v>
      </c>
      <c r="K617" s="4">
        <v>60</v>
      </c>
      <c r="L617" s="4">
        <v>340</v>
      </c>
      <c r="M617" s="4">
        <v>500</v>
      </c>
      <c r="N617" s="4">
        <v>260</v>
      </c>
      <c r="O617" s="4">
        <v>110</v>
      </c>
      <c r="P617" s="4">
        <v>100</v>
      </c>
      <c r="Q617" s="13">
        <v>1.1133200795228628</v>
      </c>
      <c r="R617" s="16">
        <v>0.75546719681908547</v>
      </c>
      <c r="S617" s="16">
        <v>0.91451292246520877</v>
      </c>
      <c r="T617" s="16">
        <v>0</v>
      </c>
      <c r="U617" s="16">
        <v>0</v>
      </c>
      <c r="V617" s="16">
        <v>1.7693836978131212</v>
      </c>
      <c r="W617" s="16">
        <v>0.23856858846918488</v>
      </c>
      <c r="X617" s="16">
        <v>1.3518886679920477</v>
      </c>
      <c r="Y617" s="16">
        <v>1.9880715705765408</v>
      </c>
      <c r="Z617" s="16">
        <v>1.0337972166998013</v>
      </c>
      <c r="AA617" s="16">
        <v>0.43737574552683894</v>
      </c>
      <c r="AB617" s="17">
        <v>0.39761431411530818</v>
      </c>
      <c r="AC617" s="15">
        <v>25303.9</v>
      </c>
      <c r="AD617" s="14">
        <v>251.5</v>
      </c>
      <c r="AE617" s="14">
        <v>272.77777777777777</v>
      </c>
      <c r="AF617" s="5">
        <v>1</v>
      </c>
      <c r="AG617" s="6">
        <v>1175</v>
      </c>
      <c r="AH617" s="4">
        <v>0</v>
      </c>
      <c r="AI617" s="23">
        <v>1175</v>
      </c>
      <c r="AJ617" s="4">
        <v>2100</v>
      </c>
      <c r="AK617" s="4">
        <v>0</v>
      </c>
      <c r="AL617" s="24">
        <v>2100</v>
      </c>
      <c r="AM617" s="7">
        <v>4.6719681908548711</v>
      </c>
      <c r="AN617" s="7">
        <v>0</v>
      </c>
      <c r="AO617" s="8">
        <v>8.3499005964214703</v>
      </c>
      <c r="AP617" s="9">
        <v>0</v>
      </c>
      <c r="AQ617" s="25">
        <v>13.021868787276341</v>
      </c>
      <c r="AR617" s="18">
        <v>4.3075356415478616</v>
      </c>
      <c r="AS617" s="7">
        <v>0</v>
      </c>
      <c r="AT617" s="8">
        <v>7.6985743380855398</v>
      </c>
      <c r="AU617" s="9">
        <v>0</v>
      </c>
      <c r="AV617" s="10">
        <v>12.006109979633401</v>
      </c>
      <c r="AW617" s="22">
        <f t="shared" si="9"/>
        <v>0</v>
      </c>
      <c r="AX617" s="5">
        <f>IF(OR(AND(Tabela1[[#This Row],[GRUPO | ITEM]]="PALHETAS",MID(Tabela1[[#This Row],[ITEM]],1,5)&lt;&gt;"YN-PC"),AND(Tabela1[[#This Row],[GRUPO | ITEM]]="PALHETAS",MID(Tabela1[[#This Row],[ITEM]],1,5)&lt;&gt;"YN-PF"))=TRUE,0,
IF(
ROUNDUP(
IF(
IF(D617="A",13-SUM(AM617:AP617),IF(D617="B",11-SUM(AM617:AP617),IF(D617="C",7-SUM(AM617:AP617))))
&lt;0,0,
IF(D617="A",13-SUM(AM617:AP617),IF(D617="B",11-SUM(AM617:AP617),IF(D617="C",7-SUM(AM617:AP617)))))
*AD617/C617,0)
*C617
=0,0,
ROUNDUP(
IF(
IF(D617="A",13-SUM(AM617:AP617),IF(D617="B",11-SUM(AM617:AP617),IF(D617="C",7-SUM(AM617:AP617))))
&lt;0,0,
IF(D617="A",13-SUM(AM617:AP617),IF(D617="B",11-SUM(AM617:AP617),IF(D617="C",7-SUM(AM617:AP617)))))
*AD617/C617,0)
*C617)
)</f>
        <v>0</v>
      </c>
      <c r="AY617" s="4">
        <f>IF(OR(AND(Tabela1[[#This Row],[GRUPO | ITEM]]="PALHETAS",MID(Tabela1[[#This Row],[ITEM]],1,5)&lt;&gt;"YN-PC"),AND(Tabela1[[#This Row],[GRUPO | ITEM]]="PALHETAS",MID(Tabela1[[#This Row],[ITEM]],1,5)&lt;&gt;"YN-PF"))=TRUE,0,
IF(
ROUNDUP(
IF(
IF(D617="A",13-SUM(AR617:AU617),IF(D617="B",11-SUM(AR617:AU617),IF(D617="C",7-SUM(AR617:AU617))))
&lt;0,0,
IF(D617="A",13-SUM(AR617:AU617),IF(D617="B",11-SUM(AR617:AU617),IF(D617="C",7-SUM(AR617:AU617)))))
*AE617/C617,0)
*C617
=0,0,
ROUNDUP(
IF(
IF(D617="A",13-SUM(AR617:AU617),IF(D617="B",11-SUM(AR617:AU617),IF(D617="C",7-SUM(AR617:AU617))))
&lt;0,0,
IF(D617="A",13-SUM(AR617:AU617),IF(D617="B",11-SUM(AR617:AU617),IF(D617="C",7-SUM(AR617:AU617)))))
*AE617/C617,0)
*C617)
)</f>
        <v>0</v>
      </c>
      <c r="AZ6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+IFERROR(BA617*C617,0),
IFERROR(AVERAGEIF(Tabela1[[#This Row],[COMPRA PADRÃO]:[COMPRA &gt;30%]],"&gt;"&amp;0,Tabela1[[#This Row],[COMPRA PADRÃO]:[COMPRA &gt;30%]]),
0))/Tabela1[[#This Row],[U/CX]],0)*Tabela1[[#This Row],[U/CX]]</f>
        <v>0</v>
      </c>
      <c r="BA617" s="19"/>
      <c r="BB617" s="19"/>
      <c r="BC617" s="5"/>
      <c r="BD617" s="41">
        <v>9.4905660377358494</v>
      </c>
      <c r="BE617" s="42">
        <v>1423.5849056603774</v>
      </c>
      <c r="BF617" s="42">
        <v>626.37735849056605</v>
      </c>
      <c r="BG617" s="42">
        <v>3275</v>
      </c>
      <c r="BH617" s="43">
        <v>0</v>
      </c>
      <c r="BJ617" s="32"/>
      <c r="BK617" s="32"/>
    </row>
    <row r="618" spans="1:63" s="3" customFormat="1" x14ac:dyDescent="0.2">
      <c r="A618" s="4" t="s">
        <v>35</v>
      </c>
      <c r="B618" s="4" t="s">
        <v>36</v>
      </c>
      <c r="C618" s="4">
        <v>500</v>
      </c>
      <c r="D618" s="4" t="s">
        <v>20</v>
      </c>
      <c r="E618" s="5">
        <v>1950</v>
      </c>
      <c r="F618" s="4">
        <v>3170</v>
      </c>
      <c r="G618" s="4">
        <v>2170</v>
      </c>
      <c r="H618" s="4">
        <v>2755</v>
      </c>
      <c r="I618" s="4">
        <v>3502</v>
      </c>
      <c r="J618" s="4">
        <v>3130</v>
      </c>
      <c r="K618" s="4">
        <v>825</v>
      </c>
      <c r="L618" s="4">
        <v>3350</v>
      </c>
      <c r="M618" s="4">
        <v>3250</v>
      </c>
      <c r="N618" s="4">
        <v>2070</v>
      </c>
      <c r="O618" s="4">
        <v>1770</v>
      </c>
      <c r="P618" s="4">
        <v>1272</v>
      </c>
      <c r="Q618" s="13">
        <v>0.80098582871226121</v>
      </c>
      <c r="R618" s="16">
        <v>1.3021154241117272</v>
      </c>
      <c r="S618" s="16">
        <v>0.89135346066954202</v>
      </c>
      <c r="T618" s="16">
        <v>1.1316492092832204</v>
      </c>
      <c r="U618" s="16">
        <v>1.4384883959745327</v>
      </c>
      <c r="V618" s="16">
        <v>1.2856849455740398</v>
      </c>
      <c r="W618" s="16">
        <v>0.33887861983980283</v>
      </c>
      <c r="X618" s="16">
        <v>1.3760525775313206</v>
      </c>
      <c r="Y618" s="16">
        <v>1.334976381187102</v>
      </c>
      <c r="Z618" s="16">
        <v>0.85027726432532347</v>
      </c>
      <c r="AA618" s="16">
        <v>0.72704867529266792</v>
      </c>
      <c r="AB618" s="17">
        <v>0.52248921749845967</v>
      </c>
      <c r="AC618" s="15">
        <v>241217.45</v>
      </c>
      <c r="AD618" s="14">
        <v>2434.5</v>
      </c>
      <c r="AE618" s="14">
        <v>2434.5</v>
      </c>
      <c r="AF618" s="5">
        <v>3</v>
      </c>
      <c r="AG618" s="6">
        <v>0</v>
      </c>
      <c r="AH618" s="4">
        <v>0</v>
      </c>
      <c r="AI618" s="23">
        <v>0</v>
      </c>
      <c r="AJ618" s="4">
        <v>35000</v>
      </c>
      <c r="AK618" s="4">
        <v>2000</v>
      </c>
      <c r="AL618" s="24">
        <v>37000</v>
      </c>
      <c r="AM618" s="7">
        <v>0</v>
      </c>
      <c r="AN618" s="7">
        <v>0</v>
      </c>
      <c r="AO618" s="8">
        <v>14.376668720476484</v>
      </c>
      <c r="AP618" s="9">
        <v>0.82152392688437048</v>
      </c>
      <c r="AQ618" s="25">
        <v>15.198192647360855</v>
      </c>
      <c r="AR618" s="18">
        <v>0</v>
      </c>
      <c r="AS618" s="7">
        <v>0</v>
      </c>
      <c r="AT618" s="8">
        <v>14.376668720476484</v>
      </c>
      <c r="AU618" s="9">
        <v>0.82152392688437048</v>
      </c>
      <c r="AV618" s="10">
        <v>15.198192647360855</v>
      </c>
      <c r="AW618" s="22">
        <f t="shared" si="9"/>
        <v>0</v>
      </c>
      <c r="AX618" s="5">
        <f>IF(OR(AND(Tabela1[[#This Row],[GRUPO | ITEM]]="PALHETAS",MID(Tabela1[[#This Row],[ITEM]],1,5)&lt;&gt;"YN-PC"),AND(Tabela1[[#This Row],[GRUPO | ITEM]]="PALHETAS",MID(Tabela1[[#This Row],[ITEM]],1,5)&lt;&gt;"YN-PF"))=TRUE,0,
IF(
ROUNDUP(
IF(
IF(D618="A",13-SUM(AM618:AP618),IF(D618="B",11-SUM(AM618:AP618),IF(D618="C",7-SUM(AM618:AP618))))
&lt;0,0,
IF(D618="A",13-SUM(AM618:AP618),IF(D618="B",11-SUM(AM618:AP618),IF(D618="C",7-SUM(AM618:AP618)))))
*AD618/C618,0)
*C618
=0,0,
ROUNDUP(
IF(
IF(D618="A",13-SUM(AM618:AP618),IF(D618="B",11-SUM(AM618:AP618),IF(D618="C",7-SUM(AM618:AP618))))
&lt;0,0,
IF(D618="A",13-SUM(AM618:AP618),IF(D618="B",11-SUM(AM618:AP618),IF(D618="C",7-SUM(AM618:AP618)))))
*AD618/C618,0)
*C618)
)</f>
        <v>0</v>
      </c>
      <c r="AY618" s="4">
        <f>IF(OR(AND(Tabela1[[#This Row],[GRUPO | ITEM]]="PALHETAS",MID(Tabela1[[#This Row],[ITEM]],1,5)&lt;&gt;"YN-PC"),AND(Tabela1[[#This Row],[GRUPO | ITEM]]="PALHETAS",MID(Tabela1[[#This Row],[ITEM]],1,5)&lt;&gt;"YN-PF"))=TRUE,0,
IF(
ROUNDUP(
IF(
IF(D618="A",13-SUM(AR618:AU618),IF(D618="B",11-SUM(AR618:AU618),IF(D618="C",7-SUM(AR618:AU618))))
&lt;0,0,
IF(D618="A",13-SUM(AR618:AU618),IF(D618="B",11-SUM(AR618:AU618),IF(D618="C",7-SUM(AR618:AU618)))))
*AE618/C618,0)
*C618
=0,0,
ROUNDUP(
IF(
IF(D618="A",13-SUM(AR618:AU618),IF(D618="B",11-SUM(AR618:AU618),IF(D618="C",7-SUM(AR618:AU618))))
&lt;0,0,
IF(D618="A",13-SUM(AR618:AU618),IF(D618="B",11-SUM(AR618:AU618),IF(D618="C",7-SUM(AR618:AU618)))))
*AE618/C618,0)
*C618)
)</f>
        <v>0</v>
      </c>
      <c r="AZ6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+IFERROR(BA618*C618,0),
IFERROR(AVERAGEIF(Tabela1[[#This Row],[COMPRA PADRÃO]:[COMPRA &gt;30%]],"&gt;"&amp;0,Tabela1[[#This Row],[COMPRA PADRÃO]:[COMPRA &gt;30%]]),
0))/Tabela1[[#This Row],[U/CX]],0)*Tabela1[[#This Row],[U/CX]]</f>
        <v>0</v>
      </c>
      <c r="BA618" s="19"/>
      <c r="BB618" s="19"/>
      <c r="BC618" s="5"/>
      <c r="BD618" s="41">
        <v>110.24150943396226</v>
      </c>
      <c r="BE618" s="42">
        <v>16536.226415094341</v>
      </c>
      <c r="BF618" s="42">
        <v>31529.071698113206</v>
      </c>
      <c r="BG618" s="42">
        <v>37000</v>
      </c>
      <c r="BH618" s="43">
        <v>11000</v>
      </c>
      <c r="BJ618" s="32"/>
      <c r="BK618" s="32"/>
    </row>
    <row r="619" spans="1:63" s="3" customFormat="1" x14ac:dyDescent="0.2">
      <c r="A619" s="4" t="s">
        <v>35</v>
      </c>
      <c r="B619" s="4" t="s">
        <v>105</v>
      </c>
      <c r="C619" s="4">
        <v>500</v>
      </c>
      <c r="D619" s="4" t="s">
        <v>17</v>
      </c>
      <c r="E619" s="5">
        <v>435</v>
      </c>
      <c r="F619" s="4">
        <v>495</v>
      </c>
      <c r="G619" s="4">
        <v>265</v>
      </c>
      <c r="H619" s="4">
        <v>540</v>
      </c>
      <c r="I619" s="4">
        <v>685</v>
      </c>
      <c r="J619" s="4">
        <v>540</v>
      </c>
      <c r="K619" s="4">
        <v>270</v>
      </c>
      <c r="L619" s="4">
        <v>445</v>
      </c>
      <c r="M619" s="4">
        <v>755</v>
      </c>
      <c r="N619" s="4">
        <v>400</v>
      </c>
      <c r="O619" s="4">
        <v>290</v>
      </c>
      <c r="P619" s="4">
        <v>360</v>
      </c>
      <c r="Q619" s="13">
        <v>0.95255474452554745</v>
      </c>
      <c r="R619" s="16">
        <v>1.083941605839416</v>
      </c>
      <c r="S619" s="16">
        <v>0.58029197080291972</v>
      </c>
      <c r="T619" s="16">
        <v>1.1824817518248174</v>
      </c>
      <c r="U619" s="16">
        <v>1.5</v>
      </c>
      <c r="V619" s="16">
        <v>1.1824817518248174</v>
      </c>
      <c r="W619" s="16">
        <v>0.5912408759124087</v>
      </c>
      <c r="X619" s="16">
        <v>0.97445255474452552</v>
      </c>
      <c r="Y619" s="16">
        <v>1.6532846715328466</v>
      </c>
      <c r="Z619" s="16">
        <v>0.87591240875912402</v>
      </c>
      <c r="AA619" s="16">
        <v>0.63503649635036497</v>
      </c>
      <c r="AB619" s="17">
        <v>0.7883211678832116</v>
      </c>
      <c r="AC619" s="15">
        <v>54006.1</v>
      </c>
      <c r="AD619" s="14">
        <v>456.66666666666669</v>
      </c>
      <c r="AE619" s="14">
        <v>456.66666666666669</v>
      </c>
      <c r="AF619" s="5">
        <v>6</v>
      </c>
      <c r="AG619" s="6">
        <v>2939</v>
      </c>
      <c r="AH619" s="4">
        <v>0</v>
      </c>
      <c r="AI619" s="23">
        <v>2939</v>
      </c>
      <c r="AJ619" s="4">
        <v>4000</v>
      </c>
      <c r="AK619" s="4">
        <v>1500</v>
      </c>
      <c r="AL619" s="24">
        <v>5500</v>
      </c>
      <c r="AM619" s="7">
        <v>6.4357664233576637</v>
      </c>
      <c r="AN619" s="7">
        <v>0</v>
      </c>
      <c r="AO619" s="8">
        <v>8.7591240875912408</v>
      </c>
      <c r="AP619" s="9">
        <v>3.2846715328467151</v>
      </c>
      <c r="AQ619" s="25">
        <v>18.479562043795621</v>
      </c>
      <c r="AR619" s="18">
        <v>6.4357664233576637</v>
      </c>
      <c r="AS619" s="7">
        <v>0</v>
      </c>
      <c r="AT619" s="8">
        <v>8.7591240875912408</v>
      </c>
      <c r="AU619" s="9">
        <v>3.2846715328467151</v>
      </c>
      <c r="AV619" s="10">
        <v>18.479562043795621</v>
      </c>
      <c r="AW619" s="22">
        <f t="shared" si="9"/>
        <v>0</v>
      </c>
      <c r="AX619" s="5">
        <f>IF(OR(AND(Tabela1[[#This Row],[GRUPO | ITEM]]="PALHETAS",MID(Tabela1[[#This Row],[ITEM]],1,5)&lt;&gt;"YN-PC"),AND(Tabela1[[#This Row],[GRUPO | ITEM]]="PALHETAS",MID(Tabela1[[#This Row],[ITEM]],1,5)&lt;&gt;"YN-PF"))=TRUE,0,
IF(
ROUNDUP(
IF(
IF(D619="A",13-SUM(AM619:AP619),IF(D619="B",11-SUM(AM619:AP619),IF(D619="C",7-SUM(AM619:AP619))))
&lt;0,0,
IF(D619="A",13-SUM(AM619:AP619),IF(D619="B",11-SUM(AM619:AP619),IF(D619="C",7-SUM(AM619:AP619)))))
*AD619/C619,0)
*C619
=0,0,
ROUNDUP(
IF(
IF(D619="A",13-SUM(AM619:AP619),IF(D619="B",11-SUM(AM619:AP619),IF(D619="C",7-SUM(AM619:AP619))))
&lt;0,0,
IF(D619="A",13-SUM(AM619:AP619),IF(D619="B",11-SUM(AM619:AP619),IF(D619="C",7-SUM(AM619:AP619)))))
*AD619/C619,0)
*C619)
)</f>
        <v>0</v>
      </c>
      <c r="AY619" s="4">
        <f>IF(OR(AND(Tabela1[[#This Row],[GRUPO | ITEM]]="PALHETAS",MID(Tabela1[[#This Row],[ITEM]],1,5)&lt;&gt;"YN-PC"),AND(Tabela1[[#This Row],[GRUPO | ITEM]]="PALHETAS",MID(Tabela1[[#This Row],[ITEM]],1,5)&lt;&gt;"YN-PF"))=TRUE,0,
IF(
ROUNDUP(
IF(
IF(D619="A",13-SUM(AR619:AU619),IF(D619="B",11-SUM(AR619:AU619),IF(D619="C",7-SUM(AR619:AU619))))
&lt;0,0,
IF(D619="A",13-SUM(AR619:AU619),IF(D619="B",11-SUM(AR619:AU619),IF(D619="C",7-SUM(AR619:AU619)))))
*AE619/C619,0)
*C619
=0,0,
ROUNDUP(
IF(
IF(D619="A",13-SUM(AR619:AU619),IF(D619="B",11-SUM(AR619:AU619),IF(D619="C",7-SUM(AR619:AU619))))
&lt;0,0,
IF(D619="A",13-SUM(AR619:AU619),IF(D619="B",11-SUM(AR619:AU619),IF(D619="C",7-SUM(AR619:AU619)))))
*AE619/C619,0)
*C619)
)</f>
        <v>0</v>
      </c>
      <c r="AZ6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+IFERROR(BA619*C619,0),
IFERROR(AVERAGEIF(Tabela1[[#This Row],[COMPRA PADRÃO]:[COMPRA &gt;30%]],"&gt;"&amp;0,Tabela1[[#This Row],[COMPRA PADRÃO]:[COMPRA &gt;30%]]),
0))/Tabela1[[#This Row],[U/CX]],0)*Tabela1[[#This Row],[U/CX]]</f>
        <v>0</v>
      </c>
      <c r="BA619" s="19"/>
      <c r="BB619" s="19"/>
      <c r="BC619" s="5"/>
      <c r="BD619" s="41">
        <v>20.679245283018869</v>
      </c>
      <c r="BE619" s="42">
        <v>3101.8867924528304</v>
      </c>
      <c r="BF619" s="42">
        <v>4094.4905660377358</v>
      </c>
      <c r="BG619" s="42">
        <v>8439</v>
      </c>
      <c r="BH619" s="43">
        <v>0</v>
      </c>
      <c r="BJ619" s="32"/>
      <c r="BK619" s="32"/>
    </row>
    <row r="620" spans="1:63" s="3" customFormat="1" x14ac:dyDescent="0.2">
      <c r="A620" s="4" t="s">
        <v>35</v>
      </c>
      <c r="B620" s="4" t="s">
        <v>39</v>
      </c>
      <c r="C620" s="4">
        <v>500</v>
      </c>
      <c r="D620" s="4" t="s">
        <v>20</v>
      </c>
      <c r="E620" s="5">
        <v>2410</v>
      </c>
      <c r="F620" s="4">
        <v>1935</v>
      </c>
      <c r="G620" s="4">
        <v>1500</v>
      </c>
      <c r="H620" s="4">
        <v>1705</v>
      </c>
      <c r="I620" s="4">
        <v>2425</v>
      </c>
      <c r="J620" s="4">
        <v>2745</v>
      </c>
      <c r="K620" s="4">
        <v>578</v>
      </c>
      <c r="L620" s="4">
        <v>2500</v>
      </c>
      <c r="M620" s="4">
        <v>2500</v>
      </c>
      <c r="N620" s="4">
        <v>1420</v>
      </c>
      <c r="O620" s="4">
        <v>1600</v>
      </c>
      <c r="P620" s="4">
        <v>1940</v>
      </c>
      <c r="Q620" s="13">
        <v>1.2434431163470634</v>
      </c>
      <c r="R620" s="16">
        <v>0.99836615358156333</v>
      </c>
      <c r="S620" s="16">
        <v>0.77392725083842118</v>
      </c>
      <c r="T620" s="16">
        <v>0.87969730845300542</v>
      </c>
      <c r="U620" s="16">
        <v>1.2511823888554476</v>
      </c>
      <c r="V620" s="16">
        <v>1.4162868690343107</v>
      </c>
      <c r="W620" s="16">
        <v>0.2982199673230716</v>
      </c>
      <c r="X620" s="16">
        <v>1.2898787513973686</v>
      </c>
      <c r="Y620" s="16">
        <v>1.2898787513973686</v>
      </c>
      <c r="Z620" s="16">
        <v>0.73265113079370536</v>
      </c>
      <c r="AA620" s="16">
        <v>0.82552240089431594</v>
      </c>
      <c r="AB620" s="17">
        <v>1.0009459110843579</v>
      </c>
      <c r="AC620" s="15">
        <v>290346.02</v>
      </c>
      <c r="AD620" s="14">
        <v>1938.1666666666667</v>
      </c>
      <c r="AE620" s="14">
        <v>2061.818181818182</v>
      </c>
      <c r="AF620" s="5">
        <v>12</v>
      </c>
      <c r="AG620" s="6">
        <v>13060</v>
      </c>
      <c r="AH620" s="4">
        <v>0</v>
      </c>
      <c r="AI620" s="23">
        <v>13060</v>
      </c>
      <c r="AJ620" s="4">
        <v>17000</v>
      </c>
      <c r="AK620" s="4">
        <v>4000</v>
      </c>
      <c r="AL620" s="24">
        <v>21000</v>
      </c>
      <c r="AM620" s="7">
        <v>6.7383265972998538</v>
      </c>
      <c r="AN620" s="7">
        <v>0</v>
      </c>
      <c r="AO620" s="8">
        <v>8.7711755095021058</v>
      </c>
      <c r="AP620" s="9">
        <v>2.0638060022357898</v>
      </c>
      <c r="AQ620" s="25">
        <v>17.57330810903775</v>
      </c>
      <c r="AR620" s="18">
        <v>6.3342151675485008</v>
      </c>
      <c r="AS620" s="7">
        <v>0</v>
      </c>
      <c r="AT620" s="8">
        <v>8.2451499118165774</v>
      </c>
      <c r="AU620" s="9">
        <v>1.9400352733686066</v>
      </c>
      <c r="AV620" s="10">
        <v>16.519400352733687</v>
      </c>
      <c r="AW620" s="22">
        <f t="shared" si="9"/>
        <v>0</v>
      </c>
      <c r="AX620" s="5">
        <f>IF(OR(AND(Tabela1[[#This Row],[GRUPO | ITEM]]="PALHETAS",MID(Tabela1[[#This Row],[ITEM]],1,5)&lt;&gt;"YN-PC"),AND(Tabela1[[#This Row],[GRUPO | ITEM]]="PALHETAS",MID(Tabela1[[#This Row],[ITEM]],1,5)&lt;&gt;"YN-PF"))=TRUE,0,
IF(
ROUNDUP(
IF(
IF(D620="A",13-SUM(AM620:AP620),IF(D620="B",11-SUM(AM620:AP620),IF(D620="C",7-SUM(AM620:AP620))))
&lt;0,0,
IF(D620="A",13-SUM(AM620:AP620),IF(D620="B",11-SUM(AM620:AP620),IF(D620="C",7-SUM(AM620:AP620)))))
*AD620/C620,0)
*C620
=0,0,
ROUNDUP(
IF(
IF(D620="A",13-SUM(AM620:AP620),IF(D620="B",11-SUM(AM620:AP620),IF(D620="C",7-SUM(AM620:AP620))))
&lt;0,0,
IF(D620="A",13-SUM(AM620:AP620),IF(D620="B",11-SUM(AM620:AP620),IF(D620="C",7-SUM(AM620:AP620)))))
*AD620/C620,0)
*C620)
)</f>
        <v>0</v>
      </c>
      <c r="AY620" s="4">
        <f>IF(OR(AND(Tabela1[[#This Row],[GRUPO | ITEM]]="PALHETAS",MID(Tabela1[[#This Row],[ITEM]],1,5)&lt;&gt;"YN-PC"),AND(Tabela1[[#This Row],[GRUPO | ITEM]]="PALHETAS",MID(Tabela1[[#This Row],[ITEM]],1,5)&lt;&gt;"YN-PF"))=TRUE,0,
IF(
ROUNDUP(
IF(
IF(D620="A",13-SUM(AR620:AU620),IF(D620="B",11-SUM(AR620:AU620),IF(D620="C",7-SUM(AR620:AU620))))
&lt;0,0,
IF(D620="A",13-SUM(AR620:AU620),IF(D620="B",11-SUM(AR620:AU620),IF(D620="C",7-SUM(AR620:AU620)))))
*AE620/C620,0)
*C620
=0,0,
ROUNDUP(
IF(
IF(D620="A",13-SUM(AR620:AU620),IF(D620="B",11-SUM(AR620:AU620),IF(D620="C",7-SUM(AR620:AU620))))
&lt;0,0,
IF(D620="A",13-SUM(AR620:AU620),IF(D620="B",11-SUM(AR620:AU620),IF(D620="C",7-SUM(AR620:AU620)))))
*AE620/C620,0)
*C620)
)</f>
        <v>0</v>
      </c>
      <c r="AZ6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+IFERROR(BA620*C620,0),
IFERROR(AVERAGEIF(Tabela1[[#This Row],[COMPRA PADRÃO]:[COMPRA &gt;30%]],"&gt;"&amp;0,Tabela1[[#This Row],[COMPRA PADRÃO]:[COMPRA &gt;30%]]),
0))/Tabela1[[#This Row],[U/CX]],0)*Tabela1[[#This Row],[U/CX]]</f>
        <v>0</v>
      </c>
      <c r="BA620" s="19"/>
      <c r="BB620" s="19"/>
      <c r="BC620" s="5"/>
      <c r="BD620" s="41">
        <v>87.766037735849054</v>
      </c>
      <c r="BE620" s="42">
        <v>13164.905660377359</v>
      </c>
      <c r="BF620" s="42">
        <v>25101.086792452828</v>
      </c>
      <c r="BG620" s="42">
        <v>34060</v>
      </c>
      <c r="BH620" s="43">
        <v>4000</v>
      </c>
      <c r="BJ620" s="32"/>
      <c r="BK620" s="32"/>
    </row>
    <row r="621" spans="1:63" s="3" customFormat="1" x14ac:dyDescent="0.2">
      <c r="A621" s="4" t="s">
        <v>35</v>
      </c>
      <c r="B621" s="4" t="s">
        <v>62</v>
      </c>
      <c r="C621" s="4">
        <v>500</v>
      </c>
      <c r="D621" s="4" t="s">
        <v>20</v>
      </c>
      <c r="E621" s="5">
        <v>1060</v>
      </c>
      <c r="F621" s="4">
        <v>1000</v>
      </c>
      <c r="G621" s="4">
        <v>1035</v>
      </c>
      <c r="H621" s="4">
        <v>960</v>
      </c>
      <c r="I621" s="4">
        <v>1480</v>
      </c>
      <c r="J621" s="4">
        <v>1525</v>
      </c>
      <c r="K621" s="4">
        <v>265</v>
      </c>
      <c r="L621" s="4">
        <v>1195</v>
      </c>
      <c r="M621" s="4">
        <v>975</v>
      </c>
      <c r="N621" s="4">
        <v>660</v>
      </c>
      <c r="O621" s="4">
        <v>850</v>
      </c>
      <c r="P621" s="4">
        <v>1190</v>
      </c>
      <c r="Q621" s="13">
        <v>1.0430504305043051</v>
      </c>
      <c r="R621" s="16">
        <v>0.98400984009840098</v>
      </c>
      <c r="S621" s="16">
        <v>1.018450184501845</v>
      </c>
      <c r="T621" s="16">
        <v>0.94464944649446492</v>
      </c>
      <c r="U621" s="16">
        <v>1.4563345633456335</v>
      </c>
      <c r="V621" s="16">
        <v>1.5006150061500616</v>
      </c>
      <c r="W621" s="16">
        <v>0.26076260762607628</v>
      </c>
      <c r="X621" s="16">
        <v>1.1758917589175892</v>
      </c>
      <c r="Y621" s="16">
        <v>0.95940959409594095</v>
      </c>
      <c r="Z621" s="16">
        <v>0.64944649446494462</v>
      </c>
      <c r="AA621" s="16">
        <v>0.83640836408364083</v>
      </c>
      <c r="AB621" s="17">
        <v>1.1709717097170971</v>
      </c>
      <c r="AC621" s="15">
        <v>110619.25</v>
      </c>
      <c r="AD621" s="14">
        <v>1016.25</v>
      </c>
      <c r="AE621" s="14">
        <v>1084.5454545454545</v>
      </c>
      <c r="AF621" s="5">
        <v>3</v>
      </c>
      <c r="AG621" s="6">
        <v>7460</v>
      </c>
      <c r="AH621" s="4">
        <v>0</v>
      </c>
      <c r="AI621" s="23">
        <v>7460</v>
      </c>
      <c r="AJ621" s="4">
        <v>9000</v>
      </c>
      <c r="AK621" s="4">
        <v>3000</v>
      </c>
      <c r="AL621" s="24">
        <v>12000</v>
      </c>
      <c r="AM621" s="7">
        <v>7.3407134071340714</v>
      </c>
      <c r="AN621" s="7">
        <v>0</v>
      </c>
      <c r="AO621" s="8">
        <v>8.8560885608856097</v>
      </c>
      <c r="AP621" s="9">
        <v>2.9520295202952029</v>
      </c>
      <c r="AQ621" s="25">
        <v>19.148831488314883</v>
      </c>
      <c r="AR621" s="18">
        <v>6.8784576697401514</v>
      </c>
      <c r="AS621" s="7">
        <v>0</v>
      </c>
      <c r="AT621" s="8">
        <v>8.2984073763621122</v>
      </c>
      <c r="AU621" s="9">
        <v>2.7661357921207044</v>
      </c>
      <c r="AV621" s="10">
        <v>17.943000838222968</v>
      </c>
      <c r="AW621" s="22">
        <f t="shared" si="9"/>
        <v>0</v>
      </c>
      <c r="AX621" s="5">
        <f>IF(OR(AND(Tabela1[[#This Row],[GRUPO | ITEM]]="PALHETAS",MID(Tabela1[[#This Row],[ITEM]],1,5)&lt;&gt;"YN-PC"),AND(Tabela1[[#This Row],[GRUPO | ITEM]]="PALHETAS",MID(Tabela1[[#This Row],[ITEM]],1,5)&lt;&gt;"YN-PF"))=TRUE,0,
IF(
ROUNDUP(
IF(
IF(D621="A",13-SUM(AM621:AP621),IF(D621="B",11-SUM(AM621:AP621),IF(D621="C",7-SUM(AM621:AP621))))
&lt;0,0,
IF(D621="A",13-SUM(AM621:AP621),IF(D621="B",11-SUM(AM621:AP621),IF(D621="C",7-SUM(AM621:AP621)))))
*AD621/C621,0)
*C621
=0,0,
ROUNDUP(
IF(
IF(D621="A",13-SUM(AM621:AP621),IF(D621="B",11-SUM(AM621:AP621),IF(D621="C",7-SUM(AM621:AP621))))
&lt;0,0,
IF(D621="A",13-SUM(AM621:AP621),IF(D621="B",11-SUM(AM621:AP621),IF(D621="C",7-SUM(AM621:AP621)))))
*AD621/C621,0)
*C621)
)</f>
        <v>0</v>
      </c>
      <c r="AY621" s="4">
        <f>IF(OR(AND(Tabela1[[#This Row],[GRUPO | ITEM]]="PALHETAS",MID(Tabela1[[#This Row],[ITEM]],1,5)&lt;&gt;"YN-PC"),AND(Tabela1[[#This Row],[GRUPO | ITEM]]="PALHETAS",MID(Tabela1[[#This Row],[ITEM]],1,5)&lt;&gt;"YN-PF"))=TRUE,0,
IF(
ROUNDUP(
IF(
IF(D621="A",13-SUM(AR621:AU621),IF(D621="B",11-SUM(AR621:AU621),IF(D621="C",7-SUM(AR621:AU621))))
&lt;0,0,
IF(D621="A",13-SUM(AR621:AU621),IF(D621="B",11-SUM(AR621:AU621),IF(D621="C",7-SUM(AR621:AU621)))))
*AE621/C621,0)
*C621
=0,0,
ROUNDUP(
IF(
IF(D621="A",13-SUM(AR621:AU621),IF(D621="B",11-SUM(AR621:AU621),IF(D621="C",7-SUM(AR621:AU621))))
&lt;0,0,
IF(D621="A",13-SUM(AR621:AU621),IF(D621="B",11-SUM(AR621:AU621),IF(D621="C",7-SUM(AR621:AU621)))))
*AE621/C621,0)
*C621)
)</f>
        <v>0</v>
      </c>
      <c r="AZ6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+IFERROR(BA621*C621,0),
IFERROR(AVERAGEIF(Tabela1[[#This Row],[COMPRA PADRÃO]:[COMPRA &gt;30%]],"&gt;"&amp;0,Tabela1[[#This Row],[COMPRA PADRÃO]:[COMPRA &gt;30%]]),
0))/Tabela1[[#This Row],[U/CX]],0)*Tabela1[[#This Row],[U/CX]]</f>
        <v>0</v>
      </c>
      <c r="BA621" s="33"/>
      <c r="BB621" s="33"/>
      <c r="BC621" s="44"/>
      <c r="BD621" s="41">
        <v>46.018867924528301</v>
      </c>
      <c r="BE621" s="42">
        <v>6902.8301886792451</v>
      </c>
      <c r="BF621" s="42">
        <v>13161.396226415094</v>
      </c>
      <c r="BG621" s="42">
        <v>19460</v>
      </c>
      <c r="BH621" s="43">
        <v>500</v>
      </c>
      <c r="BJ621" s="32"/>
      <c r="BK621" s="32"/>
    </row>
    <row r="622" spans="1:63" s="3" customFormat="1" x14ac:dyDescent="0.2">
      <c r="A622" s="4" t="s">
        <v>35</v>
      </c>
      <c r="B622" s="4" t="s">
        <v>177</v>
      </c>
      <c r="C622" s="4">
        <v>250</v>
      </c>
      <c r="D622" s="4" t="s">
        <v>20</v>
      </c>
      <c r="E622" s="5">
        <v>450</v>
      </c>
      <c r="F622" s="4">
        <v>623</v>
      </c>
      <c r="G622" s="4">
        <v>465</v>
      </c>
      <c r="H622" s="4">
        <v>635</v>
      </c>
      <c r="I622" s="4">
        <v>645</v>
      </c>
      <c r="J622" s="4">
        <v>72</v>
      </c>
      <c r="K622" s="4"/>
      <c r="L622" s="4">
        <v>310</v>
      </c>
      <c r="M622" s="4">
        <v>430</v>
      </c>
      <c r="N622" s="4">
        <v>280</v>
      </c>
      <c r="O622" s="4">
        <v>190</v>
      </c>
      <c r="P622" s="4">
        <v>270</v>
      </c>
      <c r="Q622" s="13">
        <v>1.1327231121281465</v>
      </c>
      <c r="R622" s="16">
        <v>1.5681922196796338</v>
      </c>
      <c r="S622" s="16">
        <v>1.1704805491990846</v>
      </c>
      <c r="T622" s="16">
        <v>1.5983981693363845</v>
      </c>
      <c r="U622" s="16">
        <v>1.6235697940503433</v>
      </c>
      <c r="V622" s="16">
        <v>0.18123569794050345</v>
      </c>
      <c r="W622" s="16">
        <v>0</v>
      </c>
      <c r="X622" s="16">
        <v>0.78032036613272315</v>
      </c>
      <c r="Y622" s="16">
        <v>1.0823798627002288</v>
      </c>
      <c r="Z622" s="16">
        <v>0.70480549199084674</v>
      </c>
      <c r="AA622" s="16">
        <v>0.47826086956521741</v>
      </c>
      <c r="AB622" s="17">
        <v>0.6796338672768879</v>
      </c>
      <c r="AC622" s="15">
        <v>132194.81</v>
      </c>
      <c r="AD622" s="14">
        <v>397.27272727272725</v>
      </c>
      <c r="AE622" s="14">
        <v>429.8</v>
      </c>
      <c r="AF622" s="5">
        <v>1</v>
      </c>
      <c r="AG622" s="6">
        <v>1000</v>
      </c>
      <c r="AH622" s="4">
        <v>0</v>
      </c>
      <c r="AI622" s="23">
        <v>1000</v>
      </c>
      <c r="AJ622" s="4">
        <v>2500</v>
      </c>
      <c r="AK622" s="4">
        <v>3500</v>
      </c>
      <c r="AL622" s="24">
        <v>6000</v>
      </c>
      <c r="AM622" s="7">
        <v>2.5171624713958813</v>
      </c>
      <c r="AN622" s="7">
        <v>0</v>
      </c>
      <c r="AO622" s="8">
        <v>6.2929061784897025</v>
      </c>
      <c r="AP622" s="9">
        <v>8.8100686498855847</v>
      </c>
      <c r="AQ622" s="25">
        <v>17.620137299771166</v>
      </c>
      <c r="AR622" s="18">
        <v>2.3266635644485807</v>
      </c>
      <c r="AS622" s="7">
        <v>0</v>
      </c>
      <c r="AT622" s="8">
        <v>5.8166589111214515</v>
      </c>
      <c r="AU622" s="9">
        <v>8.1433224755700326</v>
      </c>
      <c r="AV622" s="10">
        <v>16.286644951140065</v>
      </c>
      <c r="AW622" s="22">
        <f t="shared" si="9"/>
        <v>0</v>
      </c>
      <c r="AX622" s="5">
        <f>IF(OR(AND(Tabela1[[#This Row],[GRUPO | ITEM]]="PALHETAS",MID(Tabela1[[#This Row],[ITEM]],1,5)&lt;&gt;"YN-PC"),AND(Tabela1[[#This Row],[GRUPO | ITEM]]="PALHETAS",MID(Tabela1[[#This Row],[ITEM]],1,5)&lt;&gt;"YN-PF"))=TRUE,0,
IF(
ROUNDUP(
IF(
IF(D622="A",13-SUM(AM622:AP622),IF(D622="B",11-SUM(AM622:AP622),IF(D622="C",7-SUM(AM622:AP622))))
&lt;0,0,
IF(D622="A",13-SUM(AM622:AP622),IF(D622="B",11-SUM(AM622:AP622),IF(D622="C",7-SUM(AM622:AP622)))))
*AD622/C622,0)
*C622
=0,0,
ROUNDUP(
IF(
IF(D622="A",13-SUM(AM622:AP622),IF(D622="B",11-SUM(AM622:AP622),IF(D622="C",7-SUM(AM622:AP622))))
&lt;0,0,
IF(D622="A",13-SUM(AM622:AP622),IF(D622="B",11-SUM(AM622:AP622),IF(D622="C",7-SUM(AM622:AP622)))))
*AD622/C622,0)
*C622)
)</f>
        <v>0</v>
      </c>
      <c r="AY622" s="4">
        <f>IF(OR(AND(Tabela1[[#This Row],[GRUPO | ITEM]]="PALHETAS",MID(Tabela1[[#This Row],[ITEM]],1,5)&lt;&gt;"YN-PC"),AND(Tabela1[[#This Row],[GRUPO | ITEM]]="PALHETAS",MID(Tabela1[[#This Row],[ITEM]],1,5)&lt;&gt;"YN-PF"))=TRUE,0,
IF(
ROUNDUP(
IF(
IF(D622="A",13-SUM(AR622:AU622),IF(D622="B",11-SUM(AR622:AU622),IF(D622="C",7-SUM(AR622:AU622))))
&lt;0,0,
IF(D622="A",13-SUM(AR622:AU622),IF(D622="B",11-SUM(AR622:AU622),IF(D622="C",7-SUM(AR622:AU622)))))
*AE622/C622,0)
*C622
=0,0,
ROUNDUP(
IF(
IF(D622="A",13-SUM(AR622:AU622),IF(D622="B",11-SUM(AR622:AU622),IF(D622="C",7-SUM(AR622:AU622))))
&lt;0,0,
IF(D622="A",13-SUM(AR622:AU622),IF(D622="B",11-SUM(AR622:AU622),IF(D622="C",7-SUM(AR622:AU622)))))
*AE622/C622,0)
*C622)
)</f>
        <v>0</v>
      </c>
      <c r="AZ6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+IFERROR(BA622*C622,0),
IFERROR(AVERAGEIF(Tabela1[[#This Row],[COMPRA PADRÃO]:[COMPRA &gt;30%]],"&gt;"&amp;0,Tabela1[[#This Row],[COMPRA PADRÃO]:[COMPRA &gt;30%]]),
0))/Tabela1[[#This Row],[U/CX]],0)*Tabela1[[#This Row],[U/CX]]</f>
        <v>0</v>
      </c>
      <c r="BA622" s="19"/>
      <c r="BB622" s="19"/>
      <c r="BC622" s="5"/>
      <c r="BD622" s="41">
        <v>16.490566037735849</v>
      </c>
      <c r="BE622" s="42">
        <v>2473.5849056603774</v>
      </c>
      <c r="BF622" s="42">
        <v>4716.3018867924529</v>
      </c>
      <c r="BG622" s="42">
        <v>7000</v>
      </c>
      <c r="BH622" s="43">
        <v>250</v>
      </c>
      <c r="BJ622" s="32"/>
      <c r="BK622" s="32"/>
    </row>
    <row r="623" spans="1:63" s="3" customFormat="1" x14ac:dyDescent="0.2">
      <c r="A623" s="4" t="s">
        <v>35</v>
      </c>
      <c r="B623" s="4" t="s">
        <v>70</v>
      </c>
      <c r="C623" s="4">
        <v>500</v>
      </c>
      <c r="D623" s="4" t="s">
        <v>17</v>
      </c>
      <c r="E623" s="5">
        <v>970</v>
      </c>
      <c r="F623" s="4">
        <v>1040</v>
      </c>
      <c r="G623" s="4">
        <v>690</v>
      </c>
      <c r="H623" s="4">
        <v>1290</v>
      </c>
      <c r="I623" s="4">
        <v>1015</v>
      </c>
      <c r="J623" s="4">
        <v>1340</v>
      </c>
      <c r="K623" s="4">
        <v>350</v>
      </c>
      <c r="L623" s="4">
        <v>1090</v>
      </c>
      <c r="M623" s="4">
        <v>1310</v>
      </c>
      <c r="N623" s="4">
        <v>380</v>
      </c>
      <c r="O623" s="4">
        <v>620</v>
      </c>
      <c r="P623" s="4">
        <v>880</v>
      </c>
      <c r="Q623" s="13">
        <v>1.0605922551252847</v>
      </c>
      <c r="R623" s="16">
        <v>1.137129840546697</v>
      </c>
      <c r="S623" s="16">
        <v>0.75444191343963551</v>
      </c>
      <c r="T623" s="16">
        <v>1.4104783599088837</v>
      </c>
      <c r="U623" s="16">
        <v>1.1097949886104783</v>
      </c>
      <c r="V623" s="16">
        <v>1.4651480637813212</v>
      </c>
      <c r="W623" s="16">
        <v>0.38268792710706151</v>
      </c>
      <c r="X623" s="16">
        <v>1.1917995444191343</v>
      </c>
      <c r="Y623" s="16">
        <v>1.4323462414578587</v>
      </c>
      <c r="Z623" s="16">
        <v>0.41548974943052391</v>
      </c>
      <c r="AA623" s="16">
        <v>0.6779043280182232</v>
      </c>
      <c r="AB623" s="17">
        <v>0.96218678815489744</v>
      </c>
      <c r="AC623" s="15">
        <v>86634.18</v>
      </c>
      <c r="AD623" s="14">
        <v>914.58333333333337</v>
      </c>
      <c r="AE623" s="14">
        <v>914.58333333333337</v>
      </c>
      <c r="AF623" s="5">
        <v>1</v>
      </c>
      <c r="AG623" s="6">
        <v>6481</v>
      </c>
      <c r="AH623" s="4">
        <v>0</v>
      </c>
      <c r="AI623" s="23">
        <v>6481</v>
      </c>
      <c r="AJ623" s="4">
        <v>6500</v>
      </c>
      <c r="AK623" s="4">
        <v>1500</v>
      </c>
      <c r="AL623" s="24">
        <v>8000</v>
      </c>
      <c r="AM623" s="7">
        <v>7.0862870159453299</v>
      </c>
      <c r="AN623" s="7">
        <v>0</v>
      </c>
      <c r="AO623" s="8">
        <v>7.1070615034168565</v>
      </c>
      <c r="AP623" s="9">
        <v>1.6400911161731206</v>
      </c>
      <c r="AQ623" s="25">
        <v>15.833439635535306</v>
      </c>
      <c r="AR623" s="18">
        <v>7.0862870159453299</v>
      </c>
      <c r="AS623" s="7">
        <v>0</v>
      </c>
      <c r="AT623" s="8">
        <v>7.1070615034168565</v>
      </c>
      <c r="AU623" s="9">
        <v>1.6400911161731206</v>
      </c>
      <c r="AV623" s="10">
        <v>15.833439635535306</v>
      </c>
      <c r="AW623" s="22">
        <f t="shared" si="9"/>
        <v>0</v>
      </c>
      <c r="AX623" s="5">
        <f>IF(OR(AND(Tabela1[[#This Row],[GRUPO | ITEM]]="PALHETAS",MID(Tabela1[[#This Row],[ITEM]],1,5)&lt;&gt;"YN-PC"),AND(Tabela1[[#This Row],[GRUPO | ITEM]]="PALHETAS",MID(Tabela1[[#This Row],[ITEM]],1,5)&lt;&gt;"YN-PF"))=TRUE,0,
IF(
ROUNDUP(
IF(
IF(D623="A",13-SUM(AM623:AP623),IF(D623="B",11-SUM(AM623:AP623),IF(D623="C",7-SUM(AM623:AP623))))
&lt;0,0,
IF(D623="A",13-SUM(AM623:AP623),IF(D623="B",11-SUM(AM623:AP623),IF(D623="C",7-SUM(AM623:AP623)))))
*AD623/C623,0)
*C623
=0,0,
ROUNDUP(
IF(
IF(D623="A",13-SUM(AM623:AP623),IF(D623="B",11-SUM(AM623:AP623),IF(D623="C",7-SUM(AM623:AP623))))
&lt;0,0,
IF(D623="A",13-SUM(AM623:AP623),IF(D623="B",11-SUM(AM623:AP623),IF(D623="C",7-SUM(AM623:AP623)))))
*AD623/C623,0)
*C623)
)</f>
        <v>0</v>
      </c>
      <c r="AY623" s="4">
        <f>IF(OR(AND(Tabela1[[#This Row],[GRUPO | ITEM]]="PALHETAS",MID(Tabela1[[#This Row],[ITEM]],1,5)&lt;&gt;"YN-PC"),AND(Tabela1[[#This Row],[GRUPO | ITEM]]="PALHETAS",MID(Tabela1[[#This Row],[ITEM]],1,5)&lt;&gt;"YN-PF"))=TRUE,0,
IF(
ROUNDUP(
IF(
IF(D623="A",13-SUM(AR623:AU623),IF(D623="B",11-SUM(AR623:AU623),IF(D623="C",7-SUM(AR623:AU623))))
&lt;0,0,
IF(D623="A",13-SUM(AR623:AU623),IF(D623="B",11-SUM(AR623:AU623),IF(D623="C",7-SUM(AR623:AU623)))))
*AE623/C623,0)
*C623
=0,0,
ROUNDUP(
IF(
IF(D623="A",13-SUM(AR623:AU623),IF(D623="B",11-SUM(AR623:AU623),IF(D623="C",7-SUM(AR623:AU623))))
&lt;0,0,
IF(D623="A",13-SUM(AR623:AU623),IF(D623="B",11-SUM(AR623:AU623),IF(D623="C",7-SUM(AR623:AU623)))))
*AE623/C623,0)
*C623)
)</f>
        <v>0</v>
      </c>
      <c r="AZ6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+IFERROR(BA623*C623,0),
IFERROR(AVERAGEIF(Tabela1[[#This Row],[COMPRA PADRÃO]:[COMPRA &gt;30%]],"&gt;"&amp;0,Tabela1[[#This Row],[COMPRA PADRÃO]:[COMPRA &gt;30%]]),
0))/Tabela1[[#This Row],[U/CX]],0)*Tabela1[[#This Row],[U/CX]]</f>
        <v>0</v>
      </c>
      <c r="BA623" s="19"/>
      <c r="BB623" s="19"/>
      <c r="BC623" s="5"/>
      <c r="BD623" s="41">
        <v>41.415094339622641</v>
      </c>
      <c r="BE623" s="42">
        <v>6212.2641509433961</v>
      </c>
      <c r="BF623" s="42">
        <v>8200.1886792452824</v>
      </c>
      <c r="BG623" s="42">
        <v>14481</v>
      </c>
      <c r="BH623" s="43">
        <v>0</v>
      </c>
      <c r="BJ623" s="32"/>
      <c r="BK623" s="32"/>
    </row>
    <row r="624" spans="1:63" s="3" customFormat="1" x14ac:dyDescent="0.2">
      <c r="A624" s="4" t="s">
        <v>35</v>
      </c>
      <c r="B624" s="4" t="s">
        <v>133</v>
      </c>
      <c r="C624" s="4">
        <v>250</v>
      </c>
      <c r="D624" s="4" t="s">
        <v>20</v>
      </c>
      <c r="E624" s="5">
        <v>240</v>
      </c>
      <c r="F624" s="4">
        <v>310</v>
      </c>
      <c r="G624" s="4">
        <v>255</v>
      </c>
      <c r="H624" s="4">
        <v>175</v>
      </c>
      <c r="I624" s="4">
        <v>483</v>
      </c>
      <c r="J624" s="4">
        <v>416</v>
      </c>
      <c r="K624" s="4">
        <v>100</v>
      </c>
      <c r="L624" s="4">
        <v>430</v>
      </c>
      <c r="M624" s="4">
        <v>390</v>
      </c>
      <c r="N624" s="4">
        <v>212</v>
      </c>
      <c r="O624" s="4">
        <v>160</v>
      </c>
      <c r="P624" s="4">
        <v>170</v>
      </c>
      <c r="Q624" s="13">
        <v>0.86201736007183472</v>
      </c>
      <c r="R624" s="16">
        <v>1.1134390900927864</v>
      </c>
      <c r="S624" s="16">
        <v>0.91589344507632442</v>
      </c>
      <c r="T624" s="16">
        <v>0.62855432505237951</v>
      </c>
      <c r="U624" s="16">
        <v>1.7348099371445673</v>
      </c>
      <c r="V624" s="16">
        <v>1.4941634241245134</v>
      </c>
      <c r="W624" s="16">
        <v>0.35917390002993116</v>
      </c>
      <c r="X624" s="16">
        <v>1.5444477701287038</v>
      </c>
      <c r="Y624" s="16">
        <v>1.4007782101167314</v>
      </c>
      <c r="Z624" s="16">
        <v>0.76144866806345401</v>
      </c>
      <c r="AA624" s="16">
        <v>0.57467824004788981</v>
      </c>
      <c r="AB624" s="17">
        <v>0.61059563005088291</v>
      </c>
      <c r="AC624" s="15">
        <v>112593.92</v>
      </c>
      <c r="AD624" s="14">
        <v>278.41666666666669</v>
      </c>
      <c r="AE624" s="14">
        <v>278.41666666666669</v>
      </c>
      <c r="AF624" s="5">
        <v>3</v>
      </c>
      <c r="AG624" s="6">
        <v>2168</v>
      </c>
      <c r="AH624" s="4">
        <v>0</v>
      </c>
      <c r="AI624" s="23">
        <v>2168</v>
      </c>
      <c r="AJ624" s="4">
        <v>2750</v>
      </c>
      <c r="AK624" s="4">
        <v>1000</v>
      </c>
      <c r="AL624" s="24">
        <v>3750</v>
      </c>
      <c r="AM624" s="7">
        <v>7.7868901526489074</v>
      </c>
      <c r="AN624" s="7">
        <v>0</v>
      </c>
      <c r="AO624" s="8">
        <v>9.8772822508231055</v>
      </c>
      <c r="AP624" s="9">
        <v>3.5917390002993113</v>
      </c>
      <c r="AQ624" s="25">
        <v>21.255911403771321</v>
      </c>
      <c r="AR624" s="18">
        <v>7.7868901526489074</v>
      </c>
      <c r="AS624" s="7">
        <v>0</v>
      </c>
      <c r="AT624" s="8">
        <v>9.8772822508231055</v>
      </c>
      <c r="AU624" s="9">
        <v>3.5917390002993113</v>
      </c>
      <c r="AV624" s="10">
        <v>21.255911403771321</v>
      </c>
      <c r="AW624" s="22">
        <f t="shared" si="9"/>
        <v>0</v>
      </c>
      <c r="AX624" s="5">
        <f>IF(OR(AND(Tabela1[[#This Row],[GRUPO | ITEM]]="PALHETAS",MID(Tabela1[[#This Row],[ITEM]],1,5)&lt;&gt;"YN-PC"),AND(Tabela1[[#This Row],[GRUPO | ITEM]]="PALHETAS",MID(Tabela1[[#This Row],[ITEM]],1,5)&lt;&gt;"YN-PF"))=TRUE,0,
IF(
ROUNDUP(
IF(
IF(D624="A",13-SUM(AM624:AP624),IF(D624="B",11-SUM(AM624:AP624),IF(D624="C",7-SUM(AM624:AP624))))
&lt;0,0,
IF(D624="A",13-SUM(AM624:AP624),IF(D624="B",11-SUM(AM624:AP624),IF(D624="C",7-SUM(AM624:AP624)))))
*AD624/C624,0)
*C624
=0,0,
ROUNDUP(
IF(
IF(D624="A",13-SUM(AM624:AP624),IF(D624="B",11-SUM(AM624:AP624),IF(D624="C",7-SUM(AM624:AP624))))
&lt;0,0,
IF(D624="A",13-SUM(AM624:AP624),IF(D624="B",11-SUM(AM624:AP624),IF(D624="C",7-SUM(AM624:AP624)))))
*AD624/C624,0)
*C624)
)</f>
        <v>0</v>
      </c>
      <c r="AY624" s="4">
        <f>IF(OR(AND(Tabela1[[#This Row],[GRUPO | ITEM]]="PALHETAS",MID(Tabela1[[#This Row],[ITEM]],1,5)&lt;&gt;"YN-PC"),AND(Tabela1[[#This Row],[GRUPO | ITEM]]="PALHETAS",MID(Tabela1[[#This Row],[ITEM]],1,5)&lt;&gt;"YN-PF"))=TRUE,0,
IF(
ROUNDUP(
IF(
IF(D624="A",13-SUM(AR624:AU624),IF(D624="B",11-SUM(AR624:AU624),IF(D624="C",7-SUM(AR624:AU624))))
&lt;0,0,
IF(D624="A",13-SUM(AR624:AU624),IF(D624="B",11-SUM(AR624:AU624),IF(D624="C",7-SUM(AR624:AU624)))))
*AE624/C624,0)
*C624
=0,0,
ROUNDUP(
IF(
IF(D624="A",13-SUM(AR624:AU624),IF(D624="B",11-SUM(AR624:AU624),IF(D624="C",7-SUM(AR624:AU624))))
&lt;0,0,
IF(D624="A",13-SUM(AR624:AU624),IF(D624="B",11-SUM(AR624:AU624),IF(D624="C",7-SUM(AR624:AU624)))))
*AE624/C624,0)
*C624)
)</f>
        <v>0</v>
      </c>
      <c r="AZ6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+IFERROR(BA624*C624,0),
IFERROR(AVERAGEIF(Tabela1[[#This Row],[COMPRA PADRÃO]:[COMPRA &gt;30%]],"&gt;"&amp;0,Tabela1[[#This Row],[COMPRA PADRÃO]:[COMPRA &gt;30%]]),
0))/Tabela1[[#This Row],[U/CX]],0)*Tabela1[[#This Row],[U/CX]]</f>
        <v>0</v>
      </c>
      <c r="BA624" s="19"/>
      <c r="BB624" s="19"/>
      <c r="BC624" s="5"/>
      <c r="BD624" s="41">
        <v>12.607547169811321</v>
      </c>
      <c r="BE624" s="42">
        <v>1891.132075471698</v>
      </c>
      <c r="BF624" s="42">
        <v>3605.7584905660378</v>
      </c>
      <c r="BG624" s="42">
        <v>5918</v>
      </c>
      <c r="BH624" s="43">
        <v>0</v>
      </c>
      <c r="BJ624" s="32"/>
      <c r="BK624" s="32"/>
    </row>
    <row r="625" spans="1:63" s="3" customFormat="1" x14ac:dyDescent="0.2">
      <c r="A625" s="4" t="s">
        <v>35</v>
      </c>
      <c r="B625" s="4" t="s">
        <v>220</v>
      </c>
      <c r="C625" s="4">
        <v>300</v>
      </c>
      <c r="D625" s="4" t="s">
        <v>83</v>
      </c>
      <c r="E625" s="5">
        <v>140</v>
      </c>
      <c r="F625" s="4">
        <v>185</v>
      </c>
      <c r="G625" s="4"/>
      <c r="H625" s="4"/>
      <c r="I625" s="4"/>
      <c r="J625" s="4">
        <v>270</v>
      </c>
      <c r="K625" s="4">
        <v>30</v>
      </c>
      <c r="L625" s="4">
        <v>150</v>
      </c>
      <c r="M625" s="4">
        <v>100</v>
      </c>
      <c r="N625" s="4">
        <v>110</v>
      </c>
      <c r="O625" s="4">
        <v>150</v>
      </c>
      <c r="P625" s="4">
        <v>100</v>
      </c>
      <c r="Q625" s="13">
        <v>1.0202429149797569</v>
      </c>
      <c r="R625" s="16">
        <v>1.3481781376518218</v>
      </c>
      <c r="S625" s="16">
        <v>0</v>
      </c>
      <c r="T625" s="16">
        <v>0</v>
      </c>
      <c r="U625" s="16">
        <v>0</v>
      </c>
      <c r="V625" s="16">
        <v>1.9676113360323886</v>
      </c>
      <c r="W625" s="16">
        <v>0.2186234817813765</v>
      </c>
      <c r="X625" s="16">
        <v>1.0931174089068825</v>
      </c>
      <c r="Y625" s="16">
        <v>0.72874493927125505</v>
      </c>
      <c r="Z625" s="16">
        <v>0.80161943319838058</v>
      </c>
      <c r="AA625" s="16">
        <v>1.0931174089068825</v>
      </c>
      <c r="AB625" s="17">
        <v>0.72874493927125505</v>
      </c>
      <c r="AC625" s="15">
        <v>18032.95</v>
      </c>
      <c r="AD625" s="14">
        <v>137.22222222222223</v>
      </c>
      <c r="AE625" s="14">
        <v>150.625</v>
      </c>
      <c r="AF625" s="5">
        <v>1</v>
      </c>
      <c r="AG625" s="6">
        <v>1170</v>
      </c>
      <c r="AH625" s="4">
        <v>0</v>
      </c>
      <c r="AI625" s="23">
        <v>1170</v>
      </c>
      <c r="AJ625" s="4">
        <v>1200</v>
      </c>
      <c r="AK625" s="4">
        <v>600</v>
      </c>
      <c r="AL625" s="24">
        <v>1800</v>
      </c>
      <c r="AM625" s="7">
        <v>8.5263157894736832</v>
      </c>
      <c r="AN625" s="7">
        <v>0</v>
      </c>
      <c r="AO625" s="8">
        <v>8.7449392712550598</v>
      </c>
      <c r="AP625" s="9">
        <v>4.3724696356275299</v>
      </c>
      <c r="AQ625" s="25">
        <v>21.643724696356273</v>
      </c>
      <c r="AR625" s="18">
        <v>7.7676348547717842</v>
      </c>
      <c r="AS625" s="7">
        <v>0</v>
      </c>
      <c r="AT625" s="8">
        <v>7.9668049792531122</v>
      </c>
      <c r="AU625" s="9">
        <v>3.9834024896265561</v>
      </c>
      <c r="AV625" s="10">
        <v>19.717842323651453</v>
      </c>
      <c r="AW625" s="22">
        <f t="shared" si="9"/>
        <v>0</v>
      </c>
      <c r="AX625" s="5">
        <f>IF(OR(AND(Tabela1[[#This Row],[GRUPO | ITEM]]="PALHETAS",MID(Tabela1[[#This Row],[ITEM]],1,5)&lt;&gt;"YN-PC"),AND(Tabela1[[#This Row],[GRUPO | ITEM]]="PALHETAS",MID(Tabela1[[#This Row],[ITEM]],1,5)&lt;&gt;"YN-PF"))=TRUE,0,
IF(
ROUNDUP(
IF(
IF(D625="A",13-SUM(AM625:AP625),IF(D625="B",11-SUM(AM625:AP625),IF(D625="C",7-SUM(AM625:AP625))))
&lt;0,0,
IF(D625="A",13-SUM(AM625:AP625),IF(D625="B",11-SUM(AM625:AP625),IF(D625="C",7-SUM(AM625:AP625)))))
*AD625/C625,0)
*C625
=0,0,
ROUNDUP(
IF(
IF(D625="A",13-SUM(AM625:AP625),IF(D625="B",11-SUM(AM625:AP625),IF(D625="C",7-SUM(AM625:AP625))))
&lt;0,0,
IF(D625="A",13-SUM(AM625:AP625),IF(D625="B",11-SUM(AM625:AP625),IF(D625="C",7-SUM(AM625:AP625)))))
*AD625/C625,0)
*C625)
)</f>
        <v>0</v>
      </c>
      <c r="AY625" s="4">
        <f>IF(OR(AND(Tabela1[[#This Row],[GRUPO | ITEM]]="PALHETAS",MID(Tabela1[[#This Row],[ITEM]],1,5)&lt;&gt;"YN-PC"),AND(Tabela1[[#This Row],[GRUPO | ITEM]]="PALHETAS",MID(Tabela1[[#This Row],[ITEM]],1,5)&lt;&gt;"YN-PF"))=TRUE,0,
IF(
ROUNDUP(
IF(
IF(D625="A",13-SUM(AR625:AU625),IF(D625="B",11-SUM(AR625:AU625),IF(D625="C",7-SUM(AR625:AU625))))
&lt;0,0,
IF(D625="A",13-SUM(AR625:AU625),IF(D625="B",11-SUM(AR625:AU625),IF(D625="C",7-SUM(AR625:AU625)))))
*AE625/C625,0)
*C625
=0,0,
ROUNDUP(
IF(
IF(D625="A",13-SUM(AR625:AU625),IF(D625="B",11-SUM(AR625:AU625),IF(D625="C",7-SUM(AR625:AU625))))
&lt;0,0,
IF(D625="A",13-SUM(AR625:AU625),IF(D625="B",11-SUM(AR625:AU625),IF(D625="C",7-SUM(AR625:AU625)))))
*AE625/C625,0)
*C625)
)</f>
        <v>0</v>
      </c>
      <c r="AZ6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+IFERROR(BA625*C625,0),
IFERROR(AVERAGEIF(Tabela1[[#This Row],[COMPRA PADRÃO]:[COMPRA &gt;30%]],"&gt;"&amp;0,Tabela1[[#This Row],[COMPRA PADRÃO]:[COMPRA &gt;30%]]),
0))/Tabela1[[#This Row],[U/CX]],0)*Tabela1[[#This Row],[U/CX]]</f>
        <v>0</v>
      </c>
      <c r="BA625" s="19"/>
      <c r="BB625" s="19"/>
      <c r="BC625" s="5"/>
      <c r="BD625" s="41">
        <v>4.6603773584905657</v>
      </c>
      <c r="BE625" s="42">
        <v>699.05660377358481</v>
      </c>
      <c r="BF625" s="42">
        <v>307.58490566037733</v>
      </c>
      <c r="BG625" s="42">
        <v>2970</v>
      </c>
      <c r="BH625" s="43">
        <v>0</v>
      </c>
      <c r="BJ625" s="32"/>
      <c r="BK625" s="32"/>
    </row>
    <row r="626" spans="1:63" s="3" customFormat="1" x14ac:dyDescent="0.2">
      <c r="A626" s="4" t="s">
        <v>35</v>
      </c>
      <c r="B626" s="4" t="s">
        <v>90</v>
      </c>
      <c r="C626" s="4">
        <v>300</v>
      </c>
      <c r="D626" s="4" t="s">
        <v>20</v>
      </c>
      <c r="E626" s="5">
        <v>315</v>
      </c>
      <c r="F626" s="4">
        <v>807</v>
      </c>
      <c r="G626" s="4">
        <v>520</v>
      </c>
      <c r="H626" s="4">
        <v>660</v>
      </c>
      <c r="I626" s="4">
        <v>972</v>
      </c>
      <c r="J626" s="4">
        <v>590</v>
      </c>
      <c r="K626" s="4">
        <v>151</v>
      </c>
      <c r="L626" s="4">
        <v>745</v>
      </c>
      <c r="M626" s="4">
        <v>495</v>
      </c>
      <c r="N626" s="4">
        <v>299</v>
      </c>
      <c r="O626" s="4">
        <v>340</v>
      </c>
      <c r="P626" s="4">
        <v>490</v>
      </c>
      <c r="Q626" s="13">
        <v>0.59210526315789469</v>
      </c>
      <c r="R626" s="16">
        <v>1.5169172932330828</v>
      </c>
      <c r="S626" s="16">
        <v>0.97744360902255634</v>
      </c>
      <c r="T626" s="16">
        <v>1.2406015037593985</v>
      </c>
      <c r="U626" s="16">
        <v>1.8270676691729324</v>
      </c>
      <c r="V626" s="16">
        <v>1.1090225563909775</v>
      </c>
      <c r="W626" s="16">
        <v>0.28383458646616544</v>
      </c>
      <c r="X626" s="16">
        <v>1.4003759398496241</v>
      </c>
      <c r="Y626" s="16">
        <v>0.93045112781954886</v>
      </c>
      <c r="Z626" s="16">
        <v>0.56203007518796988</v>
      </c>
      <c r="AA626" s="16">
        <v>0.63909774436090228</v>
      </c>
      <c r="AB626" s="17">
        <v>0.92105263157894735</v>
      </c>
      <c r="AC626" s="15">
        <v>206430.09</v>
      </c>
      <c r="AD626" s="14">
        <v>532</v>
      </c>
      <c r="AE626" s="14">
        <v>566.63636363636363</v>
      </c>
      <c r="AF626" s="5">
        <v>20</v>
      </c>
      <c r="AG626" s="6">
        <v>3685</v>
      </c>
      <c r="AH626" s="4">
        <v>0</v>
      </c>
      <c r="AI626" s="23">
        <v>3685</v>
      </c>
      <c r="AJ626" s="4">
        <v>5700</v>
      </c>
      <c r="AK626" s="4">
        <v>1500</v>
      </c>
      <c r="AL626" s="24">
        <v>7200</v>
      </c>
      <c r="AM626" s="7">
        <v>6.9266917293233083</v>
      </c>
      <c r="AN626" s="7">
        <v>0</v>
      </c>
      <c r="AO626" s="8">
        <v>10.714285714285714</v>
      </c>
      <c r="AP626" s="9">
        <v>2.8195488721804511</v>
      </c>
      <c r="AQ626" s="25">
        <v>20.460526315789473</v>
      </c>
      <c r="AR626" s="18">
        <v>6.5032889459329377</v>
      </c>
      <c r="AS626" s="7">
        <v>0</v>
      </c>
      <c r="AT626" s="8">
        <v>10.059361463179849</v>
      </c>
      <c r="AU626" s="9">
        <v>2.6472003850473289</v>
      </c>
      <c r="AV626" s="10">
        <v>19.209850794160118</v>
      </c>
      <c r="AW626" s="22">
        <f t="shared" si="9"/>
        <v>0</v>
      </c>
      <c r="AX626" s="5">
        <f>IF(OR(AND(Tabela1[[#This Row],[GRUPO | ITEM]]="PALHETAS",MID(Tabela1[[#This Row],[ITEM]],1,5)&lt;&gt;"YN-PC"),AND(Tabela1[[#This Row],[GRUPO | ITEM]]="PALHETAS",MID(Tabela1[[#This Row],[ITEM]],1,5)&lt;&gt;"YN-PF"))=TRUE,0,
IF(
ROUNDUP(
IF(
IF(D626="A",13-SUM(AM626:AP626),IF(D626="B",11-SUM(AM626:AP626),IF(D626="C",7-SUM(AM626:AP626))))
&lt;0,0,
IF(D626="A",13-SUM(AM626:AP626),IF(D626="B",11-SUM(AM626:AP626),IF(D626="C",7-SUM(AM626:AP626)))))
*AD626/C626,0)
*C626
=0,0,
ROUNDUP(
IF(
IF(D626="A",13-SUM(AM626:AP626),IF(D626="B",11-SUM(AM626:AP626),IF(D626="C",7-SUM(AM626:AP626))))
&lt;0,0,
IF(D626="A",13-SUM(AM626:AP626),IF(D626="B",11-SUM(AM626:AP626),IF(D626="C",7-SUM(AM626:AP626)))))
*AD626/C626,0)
*C626)
)</f>
        <v>0</v>
      </c>
      <c r="AY626" s="4">
        <f>IF(OR(AND(Tabela1[[#This Row],[GRUPO | ITEM]]="PALHETAS",MID(Tabela1[[#This Row],[ITEM]],1,5)&lt;&gt;"YN-PC"),AND(Tabela1[[#This Row],[GRUPO | ITEM]]="PALHETAS",MID(Tabela1[[#This Row],[ITEM]],1,5)&lt;&gt;"YN-PF"))=TRUE,0,
IF(
ROUNDUP(
IF(
IF(D626="A",13-SUM(AR626:AU626),IF(D626="B",11-SUM(AR626:AU626),IF(D626="C",7-SUM(AR626:AU626))))
&lt;0,0,
IF(D626="A",13-SUM(AR626:AU626),IF(D626="B",11-SUM(AR626:AU626),IF(D626="C",7-SUM(AR626:AU626)))))
*AE626/C626,0)
*C626
=0,0,
ROUNDUP(
IF(
IF(D626="A",13-SUM(AR626:AU626),IF(D626="B",11-SUM(AR626:AU626),IF(D626="C",7-SUM(AR626:AU626))))
&lt;0,0,
IF(D626="A",13-SUM(AR626:AU626),IF(D626="B",11-SUM(AR626:AU626),IF(D626="C",7-SUM(AR626:AU626)))))
*AE626/C626,0)
*C626)
)</f>
        <v>0</v>
      </c>
      <c r="AZ6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+IFERROR(BA626*C626,0),
IFERROR(AVERAGEIF(Tabela1[[#This Row],[COMPRA PADRÃO]:[COMPRA &gt;30%]],"&gt;"&amp;0,Tabela1[[#This Row],[COMPRA PADRÃO]:[COMPRA &gt;30%]]),
0))/Tabela1[[#This Row],[U/CX]],0)*Tabela1[[#This Row],[U/CX]]</f>
        <v>0</v>
      </c>
      <c r="BA626" s="19"/>
      <c r="BB626" s="19"/>
      <c r="BC626" s="5"/>
      <c r="BD626" s="41">
        <v>24.090566037735851</v>
      </c>
      <c r="BE626" s="42">
        <v>3613.5849056603774</v>
      </c>
      <c r="BF626" s="42">
        <v>6889.9018867924533</v>
      </c>
      <c r="BG626" s="42">
        <v>10885</v>
      </c>
      <c r="BH626" s="43">
        <v>0</v>
      </c>
      <c r="BJ626" s="32"/>
      <c r="BK626" s="32"/>
    </row>
    <row r="627" spans="1:63" s="3" customFormat="1" x14ac:dyDescent="0.2">
      <c r="A627" s="4" t="s">
        <v>35</v>
      </c>
      <c r="B627" s="4" t="s">
        <v>514</v>
      </c>
      <c r="C627" s="4">
        <v>100</v>
      </c>
      <c r="D627" s="4" t="s">
        <v>17</v>
      </c>
      <c r="E627" s="5">
        <v>36</v>
      </c>
      <c r="F627" s="4">
        <v>33</v>
      </c>
      <c r="G627" s="4">
        <v>35</v>
      </c>
      <c r="H627" s="4">
        <v>43</v>
      </c>
      <c r="I627" s="4">
        <v>46</v>
      </c>
      <c r="J627" s="4">
        <v>46</v>
      </c>
      <c r="K627" s="4">
        <v>35</v>
      </c>
      <c r="L627" s="4">
        <v>146</v>
      </c>
      <c r="M627" s="4">
        <v>43</v>
      </c>
      <c r="N627" s="4">
        <v>43</v>
      </c>
      <c r="O627" s="4">
        <v>38</v>
      </c>
      <c r="P627" s="4">
        <v>12</v>
      </c>
      <c r="Q627" s="13">
        <v>0.77697841726618699</v>
      </c>
      <c r="R627" s="16">
        <v>0.71223021582733814</v>
      </c>
      <c r="S627" s="16">
        <v>0.75539568345323738</v>
      </c>
      <c r="T627" s="16">
        <v>0.92805755395683454</v>
      </c>
      <c r="U627" s="16">
        <v>0.99280575539568339</v>
      </c>
      <c r="V627" s="16">
        <v>0.99280575539568339</v>
      </c>
      <c r="W627" s="16">
        <v>0.75539568345323738</v>
      </c>
      <c r="X627" s="16">
        <v>3.1510791366906474</v>
      </c>
      <c r="Y627" s="16">
        <v>0.92805755395683454</v>
      </c>
      <c r="Z627" s="16">
        <v>0.92805755395683454</v>
      </c>
      <c r="AA627" s="16">
        <v>0.82014388489208634</v>
      </c>
      <c r="AB627" s="17">
        <v>0.25899280575539568</v>
      </c>
      <c r="AC627" s="15">
        <v>45547.9</v>
      </c>
      <c r="AD627" s="14">
        <v>46.333333333333336</v>
      </c>
      <c r="AE627" s="14">
        <v>49.454545454545453</v>
      </c>
      <c r="AF627" s="5">
        <v>2</v>
      </c>
      <c r="AG627" s="6">
        <v>772</v>
      </c>
      <c r="AH627" s="4">
        <v>0</v>
      </c>
      <c r="AI627" s="23">
        <v>772</v>
      </c>
      <c r="AJ627" s="4">
        <v>0</v>
      </c>
      <c r="AK627" s="4">
        <v>0</v>
      </c>
      <c r="AL627" s="24">
        <v>0</v>
      </c>
      <c r="AM627" s="7">
        <v>16.661870503597122</v>
      </c>
      <c r="AN627" s="7">
        <v>0</v>
      </c>
      <c r="AO627" s="8">
        <v>0</v>
      </c>
      <c r="AP627" s="9">
        <v>0</v>
      </c>
      <c r="AQ627" s="25">
        <v>16.661870503597122</v>
      </c>
      <c r="AR627" s="18">
        <v>15.61029411764706</v>
      </c>
      <c r="AS627" s="7">
        <v>0</v>
      </c>
      <c r="AT627" s="8">
        <v>0</v>
      </c>
      <c r="AU627" s="9">
        <v>0</v>
      </c>
      <c r="AV627" s="10">
        <v>15.61029411764706</v>
      </c>
      <c r="AW627" s="22">
        <f t="shared" si="9"/>
        <v>0</v>
      </c>
      <c r="AX627" s="5">
        <f>IF(OR(AND(Tabela1[[#This Row],[GRUPO | ITEM]]="PALHETAS",MID(Tabela1[[#This Row],[ITEM]],1,5)&lt;&gt;"YN-PC"),AND(Tabela1[[#This Row],[GRUPO | ITEM]]="PALHETAS",MID(Tabela1[[#This Row],[ITEM]],1,5)&lt;&gt;"YN-PF"))=TRUE,0,
IF(
ROUNDUP(
IF(
IF(D627="A",13-SUM(AM627:AP627),IF(D627="B",11-SUM(AM627:AP627),IF(D627="C",7-SUM(AM627:AP627))))
&lt;0,0,
IF(D627="A",13-SUM(AM627:AP627),IF(D627="B",11-SUM(AM627:AP627),IF(D627="C",7-SUM(AM627:AP627)))))
*AD627/C627,0)
*C627
=0,0,
ROUNDUP(
IF(
IF(D627="A",13-SUM(AM627:AP627),IF(D627="B",11-SUM(AM627:AP627),IF(D627="C",7-SUM(AM627:AP627))))
&lt;0,0,
IF(D627="A",13-SUM(AM627:AP627),IF(D627="B",11-SUM(AM627:AP627),IF(D627="C",7-SUM(AM627:AP627)))))
*AD627/C627,0)
*C627)
)</f>
        <v>0</v>
      </c>
      <c r="AY627" s="4">
        <f>IF(OR(AND(Tabela1[[#This Row],[GRUPO | ITEM]]="PALHETAS",MID(Tabela1[[#This Row],[ITEM]],1,5)&lt;&gt;"YN-PC"),AND(Tabela1[[#This Row],[GRUPO | ITEM]]="PALHETAS",MID(Tabela1[[#This Row],[ITEM]],1,5)&lt;&gt;"YN-PF"))=TRUE,0,
IF(
ROUNDUP(
IF(
IF(D627="A",13-SUM(AR627:AU627),IF(D627="B",11-SUM(AR627:AU627),IF(D627="C",7-SUM(AR627:AU627))))
&lt;0,0,
IF(D627="A",13-SUM(AR627:AU627),IF(D627="B",11-SUM(AR627:AU627),IF(D627="C",7-SUM(AR627:AU627)))))
*AE627/C627,0)
*C627
=0,0,
ROUNDUP(
IF(
IF(D627="A",13-SUM(AR627:AU627),IF(D627="B",11-SUM(AR627:AU627),IF(D627="C",7-SUM(AR627:AU627))))
&lt;0,0,
IF(D627="A",13-SUM(AR627:AU627),IF(D627="B",11-SUM(AR627:AU627),IF(D627="C",7-SUM(AR627:AU627)))))
*AE627/C627,0)
*C627)
)</f>
        <v>0</v>
      </c>
      <c r="AZ6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+IFERROR(BA627*C627,0),
IFERROR(AVERAGEIF(Tabela1[[#This Row],[COMPRA PADRÃO]:[COMPRA &gt;30%]],"&gt;"&amp;0,Tabela1[[#This Row],[COMPRA PADRÃO]:[COMPRA &gt;30%]]),
0))/Tabela1[[#This Row],[U/CX]],0)*Tabela1[[#This Row],[U/CX]]</f>
        <v>0</v>
      </c>
      <c r="BA627" s="19"/>
      <c r="BB627" s="19"/>
      <c r="BC627" s="5"/>
      <c r="BD627" s="41">
        <v>2.0981132075471698</v>
      </c>
      <c r="BE627" s="42">
        <v>314.71698113207549</v>
      </c>
      <c r="BF627" s="42">
        <v>415.42641509433963</v>
      </c>
      <c r="BG627" s="42">
        <v>772</v>
      </c>
      <c r="BH627" s="43">
        <v>0</v>
      </c>
      <c r="BJ627" s="32"/>
      <c r="BK627" s="32"/>
    </row>
    <row r="628" spans="1:63" s="3" customFormat="1" x14ac:dyDescent="0.2">
      <c r="A628" s="4" t="s">
        <v>35</v>
      </c>
      <c r="B628" s="4" t="s">
        <v>221</v>
      </c>
      <c r="C628" s="4">
        <v>100</v>
      </c>
      <c r="D628" s="4" t="s">
        <v>17</v>
      </c>
      <c r="E628" s="5">
        <v>120</v>
      </c>
      <c r="F628" s="4">
        <v>110</v>
      </c>
      <c r="G628" s="4">
        <v>60</v>
      </c>
      <c r="H628" s="4"/>
      <c r="I628" s="4"/>
      <c r="J628" s="4">
        <v>70</v>
      </c>
      <c r="K628" s="4">
        <v>30</v>
      </c>
      <c r="L628" s="4">
        <v>70</v>
      </c>
      <c r="M628" s="4">
        <v>181</v>
      </c>
      <c r="N628" s="4">
        <v>60</v>
      </c>
      <c r="O628" s="4">
        <v>40</v>
      </c>
      <c r="P628" s="4">
        <v>49</v>
      </c>
      <c r="Q628" s="13">
        <v>1.518987341772152</v>
      </c>
      <c r="R628" s="16">
        <v>1.3924050632911393</v>
      </c>
      <c r="S628" s="16">
        <v>0.759493670886076</v>
      </c>
      <c r="T628" s="16">
        <v>0</v>
      </c>
      <c r="U628" s="16">
        <v>0</v>
      </c>
      <c r="V628" s="16">
        <v>0.88607594936708856</v>
      </c>
      <c r="W628" s="16">
        <v>0.379746835443038</v>
      </c>
      <c r="X628" s="16">
        <v>0.88607594936708856</v>
      </c>
      <c r="Y628" s="16">
        <v>2.2911392405063293</v>
      </c>
      <c r="Z628" s="16">
        <v>0.759493670886076</v>
      </c>
      <c r="AA628" s="16">
        <v>0.50632911392405067</v>
      </c>
      <c r="AB628" s="17">
        <v>0.620253164556962</v>
      </c>
      <c r="AC628" s="15">
        <v>29236.58</v>
      </c>
      <c r="AD628" s="14">
        <v>79</v>
      </c>
      <c r="AE628" s="14">
        <v>79</v>
      </c>
      <c r="AF628" s="5">
        <v>1</v>
      </c>
      <c r="AG628" s="6">
        <v>280</v>
      </c>
      <c r="AH628" s="4">
        <v>0</v>
      </c>
      <c r="AI628" s="23">
        <v>280</v>
      </c>
      <c r="AJ628" s="4">
        <v>600</v>
      </c>
      <c r="AK628" s="4">
        <v>0</v>
      </c>
      <c r="AL628" s="24">
        <v>600</v>
      </c>
      <c r="AM628" s="7">
        <v>3.5443037974683542</v>
      </c>
      <c r="AN628" s="7">
        <v>0</v>
      </c>
      <c r="AO628" s="8">
        <v>7.5949367088607591</v>
      </c>
      <c r="AP628" s="9">
        <v>0</v>
      </c>
      <c r="AQ628" s="25">
        <v>11.139240506329113</v>
      </c>
      <c r="AR628" s="18">
        <v>3.5443037974683542</v>
      </c>
      <c r="AS628" s="7">
        <v>0</v>
      </c>
      <c r="AT628" s="8">
        <v>7.5949367088607591</v>
      </c>
      <c r="AU628" s="9">
        <v>0</v>
      </c>
      <c r="AV628" s="10">
        <v>11.139240506329113</v>
      </c>
      <c r="AW628" s="22">
        <f t="shared" si="9"/>
        <v>0</v>
      </c>
      <c r="AX628" s="5">
        <f>IF(OR(AND(Tabela1[[#This Row],[GRUPO | ITEM]]="PALHETAS",MID(Tabela1[[#This Row],[ITEM]],1,5)&lt;&gt;"YN-PC"),AND(Tabela1[[#This Row],[GRUPO | ITEM]]="PALHETAS",MID(Tabela1[[#This Row],[ITEM]],1,5)&lt;&gt;"YN-PF"))=TRUE,0,
IF(
ROUNDUP(
IF(
IF(D628="A",13-SUM(AM628:AP628),IF(D628="B",11-SUM(AM628:AP628),IF(D628="C",7-SUM(AM628:AP628))))
&lt;0,0,
IF(D628="A",13-SUM(AM628:AP628),IF(D628="B",11-SUM(AM628:AP628),IF(D628="C",7-SUM(AM628:AP628)))))
*AD628/C628,0)
*C628
=0,0,
ROUNDUP(
IF(
IF(D628="A",13-SUM(AM628:AP628),IF(D628="B",11-SUM(AM628:AP628),IF(D628="C",7-SUM(AM628:AP628))))
&lt;0,0,
IF(D628="A",13-SUM(AM628:AP628),IF(D628="B",11-SUM(AM628:AP628),IF(D628="C",7-SUM(AM628:AP628)))))
*AD628/C628,0)
*C628)
)</f>
        <v>0</v>
      </c>
      <c r="AY628" s="4">
        <f>IF(OR(AND(Tabela1[[#This Row],[GRUPO | ITEM]]="PALHETAS",MID(Tabela1[[#This Row],[ITEM]],1,5)&lt;&gt;"YN-PC"),AND(Tabela1[[#This Row],[GRUPO | ITEM]]="PALHETAS",MID(Tabela1[[#This Row],[ITEM]],1,5)&lt;&gt;"YN-PF"))=TRUE,0,
IF(
ROUNDUP(
IF(
IF(D628="A",13-SUM(AR628:AU628),IF(D628="B",11-SUM(AR628:AU628),IF(D628="C",7-SUM(AR628:AU628))))
&lt;0,0,
IF(D628="A",13-SUM(AR628:AU628),IF(D628="B",11-SUM(AR628:AU628),IF(D628="C",7-SUM(AR628:AU628)))))
*AE628/C628,0)
*C628
=0,0,
ROUNDUP(
IF(
IF(D628="A",13-SUM(AR628:AU628),IF(D628="B",11-SUM(AR628:AU628),IF(D628="C",7-SUM(AR628:AU628))))
&lt;0,0,
IF(D628="A",13-SUM(AR628:AU628),IF(D628="B",11-SUM(AR628:AU628),IF(D628="C",7-SUM(AR628:AU628)))))
*AE628/C628,0)
*C628)
)</f>
        <v>0</v>
      </c>
      <c r="AZ6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+IFERROR(BA628*C628,0),
IFERROR(AVERAGEIF(Tabela1[[#This Row],[COMPRA PADRÃO]:[COMPRA &gt;30%]],"&gt;"&amp;0,Tabela1[[#This Row],[COMPRA PADRÃO]:[COMPRA &gt;30%]]),
0))/Tabela1[[#This Row],[U/CX]],0)*Tabela1[[#This Row],[U/CX]]</f>
        <v>0</v>
      </c>
      <c r="BA628" s="19"/>
      <c r="BB628" s="19"/>
      <c r="BC628" s="5"/>
      <c r="BD628" s="41">
        <v>2.9811320754716979</v>
      </c>
      <c r="BE628" s="42">
        <v>447.16981132075466</v>
      </c>
      <c r="BF628" s="42">
        <v>590.2641509433962</v>
      </c>
      <c r="BG628" s="42">
        <v>880</v>
      </c>
      <c r="BH628" s="43">
        <v>200</v>
      </c>
      <c r="BJ628" s="32"/>
      <c r="BK628" s="32"/>
    </row>
    <row r="629" spans="1:63" s="3" customFormat="1" x14ac:dyDescent="0.2">
      <c r="A629" s="4" t="s">
        <v>35</v>
      </c>
      <c r="B629" s="4" t="s">
        <v>266</v>
      </c>
      <c r="C629" s="4">
        <v>100</v>
      </c>
      <c r="D629" s="4" t="s">
        <v>17</v>
      </c>
      <c r="E629" s="5">
        <v>58</v>
      </c>
      <c r="F629" s="4"/>
      <c r="G629" s="4"/>
      <c r="H629" s="4"/>
      <c r="I629" s="4"/>
      <c r="J629" s="4">
        <v>59</v>
      </c>
      <c r="K629" s="4">
        <v>28</v>
      </c>
      <c r="L629" s="4">
        <v>48</v>
      </c>
      <c r="M629" s="4">
        <v>42</v>
      </c>
      <c r="N629" s="4">
        <v>26</v>
      </c>
      <c r="O629" s="4">
        <v>50</v>
      </c>
      <c r="P629" s="4">
        <v>34</v>
      </c>
      <c r="Q629" s="13">
        <v>1.344927536231884</v>
      </c>
      <c r="R629" s="16">
        <v>0</v>
      </c>
      <c r="S629" s="16">
        <v>0</v>
      </c>
      <c r="T629" s="16">
        <v>0</v>
      </c>
      <c r="U629" s="16">
        <v>0</v>
      </c>
      <c r="V629" s="16">
        <v>1.3681159420289855</v>
      </c>
      <c r="W629" s="16">
        <v>0.64927536231884053</v>
      </c>
      <c r="X629" s="16">
        <v>1.1130434782608696</v>
      </c>
      <c r="Y629" s="16">
        <v>0.97391304347826091</v>
      </c>
      <c r="Z629" s="16">
        <v>0.60289855072463772</v>
      </c>
      <c r="AA629" s="16">
        <v>1.1594202898550725</v>
      </c>
      <c r="AB629" s="17">
        <v>0.78840579710144931</v>
      </c>
      <c r="AC629" s="15">
        <v>28409.54</v>
      </c>
      <c r="AD629" s="14">
        <v>43.125</v>
      </c>
      <c r="AE629" s="14">
        <v>43.125</v>
      </c>
      <c r="AF629" s="5">
        <v>0</v>
      </c>
      <c r="AG629" s="6">
        <v>201</v>
      </c>
      <c r="AH629" s="4">
        <v>0</v>
      </c>
      <c r="AI629" s="23">
        <v>201</v>
      </c>
      <c r="AJ629" s="4">
        <v>300</v>
      </c>
      <c r="AK629" s="4">
        <v>0</v>
      </c>
      <c r="AL629" s="24">
        <v>300</v>
      </c>
      <c r="AM629" s="7">
        <v>4.660869565217391</v>
      </c>
      <c r="AN629" s="7">
        <v>0</v>
      </c>
      <c r="AO629" s="8">
        <v>6.9565217391304346</v>
      </c>
      <c r="AP629" s="9">
        <v>0</v>
      </c>
      <c r="AQ629" s="25">
        <v>11.617391304347827</v>
      </c>
      <c r="AR629" s="18">
        <v>4.660869565217391</v>
      </c>
      <c r="AS629" s="7">
        <v>0</v>
      </c>
      <c r="AT629" s="8">
        <v>6.9565217391304346</v>
      </c>
      <c r="AU629" s="9">
        <v>0</v>
      </c>
      <c r="AV629" s="10">
        <v>11.617391304347827</v>
      </c>
      <c r="AW629" s="22">
        <f t="shared" si="9"/>
        <v>0</v>
      </c>
      <c r="AX629" s="5">
        <f>IF(OR(AND(Tabela1[[#This Row],[GRUPO | ITEM]]="PALHETAS",MID(Tabela1[[#This Row],[ITEM]],1,5)&lt;&gt;"YN-PC"),AND(Tabela1[[#This Row],[GRUPO | ITEM]]="PALHETAS",MID(Tabela1[[#This Row],[ITEM]],1,5)&lt;&gt;"YN-PF"))=TRUE,0,
IF(
ROUNDUP(
IF(
IF(D629="A",13-SUM(AM629:AP629),IF(D629="B",11-SUM(AM629:AP629),IF(D629="C",7-SUM(AM629:AP629))))
&lt;0,0,
IF(D629="A",13-SUM(AM629:AP629),IF(D629="B",11-SUM(AM629:AP629),IF(D629="C",7-SUM(AM629:AP629)))))
*AD629/C629,0)
*C629
=0,0,
ROUNDUP(
IF(
IF(D629="A",13-SUM(AM629:AP629),IF(D629="B",11-SUM(AM629:AP629),IF(D629="C",7-SUM(AM629:AP629))))
&lt;0,0,
IF(D629="A",13-SUM(AM629:AP629),IF(D629="B",11-SUM(AM629:AP629),IF(D629="C",7-SUM(AM629:AP629)))))
*AD629/C629,0)
*C629)
)</f>
        <v>0</v>
      </c>
      <c r="AY629" s="4">
        <f>IF(OR(AND(Tabela1[[#This Row],[GRUPO | ITEM]]="PALHETAS",MID(Tabela1[[#This Row],[ITEM]],1,5)&lt;&gt;"YN-PC"),AND(Tabela1[[#This Row],[GRUPO | ITEM]]="PALHETAS",MID(Tabela1[[#This Row],[ITEM]],1,5)&lt;&gt;"YN-PF"))=TRUE,0,
IF(
ROUNDUP(
IF(
IF(D629="A",13-SUM(AR629:AU629),IF(D629="B",11-SUM(AR629:AU629),IF(D629="C",7-SUM(AR629:AU629))))
&lt;0,0,
IF(D629="A",13-SUM(AR629:AU629),IF(D629="B",11-SUM(AR629:AU629),IF(D629="C",7-SUM(AR629:AU629)))))
*AE629/C629,0)
*C629
=0,0,
ROUNDUP(
IF(
IF(D629="A",13-SUM(AR629:AU629),IF(D629="B",11-SUM(AR629:AU629),IF(D629="C",7-SUM(AR629:AU629))))
&lt;0,0,
IF(D629="A",13-SUM(AR629:AU629),IF(D629="B",11-SUM(AR629:AU629),IF(D629="C",7-SUM(AR629:AU629)))))
*AE629/C629,0)
*C629)
)</f>
        <v>0</v>
      </c>
      <c r="AZ6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+IFERROR(BA629*C629,0),
IFERROR(AVERAGEIF(Tabela1[[#This Row],[COMPRA PADRÃO]:[COMPRA &gt;30%]],"&gt;"&amp;0,Tabela1[[#This Row],[COMPRA PADRÃO]:[COMPRA &gt;30%]]),
0))/Tabela1[[#This Row],[U/CX]],0)*Tabela1[[#This Row],[U/CX]]</f>
        <v>0</v>
      </c>
      <c r="BA629" s="19"/>
      <c r="BB629" s="19"/>
      <c r="BC629" s="5"/>
      <c r="BD629" s="41">
        <v>1.3018867924528301</v>
      </c>
      <c r="BE629" s="42">
        <v>195.28301886792451</v>
      </c>
      <c r="BF629" s="42">
        <v>257.77358490566036</v>
      </c>
      <c r="BG629" s="42">
        <v>501</v>
      </c>
      <c r="BH629" s="43">
        <v>0</v>
      </c>
      <c r="BJ629" s="32"/>
      <c r="BK629" s="32"/>
    </row>
    <row r="630" spans="1:63" s="3" customFormat="1" x14ac:dyDescent="0.2">
      <c r="A630" s="4" t="s">
        <v>35</v>
      </c>
      <c r="B630" s="4" t="s">
        <v>517</v>
      </c>
      <c r="C630" s="4">
        <v>500</v>
      </c>
      <c r="D630" s="4" t="s">
        <v>83</v>
      </c>
      <c r="E630" s="5"/>
      <c r="F630" s="4">
        <v>2</v>
      </c>
      <c r="G630" s="4">
        <v>20</v>
      </c>
      <c r="H630" s="4">
        <v>10</v>
      </c>
      <c r="I630" s="4"/>
      <c r="J630" s="4">
        <v>5</v>
      </c>
      <c r="K630" s="4"/>
      <c r="L630" s="4">
        <v>10</v>
      </c>
      <c r="M630" s="4"/>
      <c r="N630" s="4"/>
      <c r="O630" s="4"/>
      <c r="P630" s="4">
        <v>20</v>
      </c>
      <c r="Q630" s="13">
        <v>0</v>
      </c>
      <c r="R630" s="16">
        <v>0.17910447761194032</v>
      </c>
      <c r="S630" s="16">
        <v>1.791044776119403</v>
      </c>
      <c r="T630" s="16">
        <v>0.89552238805970152</v>
      </c>
      <c r="U630" s="16">
        <v>0</v>
      </c>
      <c r="V630" s="16">
        <v>0.44776119402985076</v>
      </c>
      <c r="W630" s="16">
        <v>0</v>
      </c>
      <c r="X630" s="16">
        <v>0.89552238805970152</v>
      </c>
      <c r="Y630" s="16">
        <v>0</v>
      </c>
      <c r="Z630" s="16">
        <v>0</v>
      </c>
      <c r="AA630" s="16">
        <v>0</v>
      </c>
      <c r="AB630" s="17">
        <v>1.791044776119403</v>
      </c>
      <c r="AC630" s="15">
        <v>877.01</v>
      </c>
      <c r="AD630" s="14">
        <v>11.166666666666666</v>
      </c>
      <c r="AE630" s="14">
        <v>13</v>
      </c>
      <c r="AF630" s="5">
        <v>0</v>
      </c>
      <c r="AG630" s="6">
        <v>743</v>
      </c>
      <c r="AH630" s="4">
        <v>0</v>
      </c>
      <c r="AI630" s="23">
        <v>743</v>
      </c>
      <c r="AJ630" s="4">
        <v>500</v>
      </c>
      <c r="AK630" s="4">
        <v>0</v>
      </c>
      <c r="AL630" s="24">
        <v>500</v>
      </c>
      <c r="AM630" s="7">
        <v>66.53731343283583</v>
      </c>
      <c r="AN630" s="7">
        <v>0</v>
      </c>
      <c r="AO630" s="8">
        <v>44.776119402985074</v>
      </c>
      <c r="AP630" s="9">
        <v>0</v>
      </c>
      <c r="AQ630" s="25">
        <v>111.3134328358209</v>
      </c>
      <c r="AR630" s="18">
        <v>57.153846153846153</v>
      </c>
      <c r="AS630" s="7">
        <v>0</v>
      </c>
      <c r="AT630" s="8">
        <v>38.46153846153846</v>
      </c>
      <c r="AU630" s="9">
        <v>0</v>
      </c>
      <c r="AV630" s="10">
        <v>95.615384615384613</v>
      </c>
      <c r="AW630" s="22">
        <f t="shared" si="9"/>
        <v>0</v>
      </c>
      <c r="AX630" s="5">
        <f>IF(OR(AND(Tabela1[[#This Row],[GRUPO | ITEM]]="PALHETAS",MID(Tabela1[[#This Row],[ITEM]],1,5)&lt;&gt;"YN-PC"),AND(Tabela1[[#This Row],[GRUPO | ITEM]]="PALHETAS",MID(Tabela1[[#This Row],[ITEM]],1,5)&lt;&gt;"YN-PF"))=TRUE,0,
IF(
ROUNDUP(
IF(
IF(D630="A",13-SUM(AM630:AP630),IF(D630="B",11-SUM(AM630:AP630),IF(D630="C",7-SUM(AM630:AP630))))
&lt;0,0,
IF(D630="A",13-SUM(AM630:AP630),IF(D630="B",11-SUM(AM630:AP630),IF(D630="C",7-SUM(AM630:AP630)))))
*AD630/C630,0)
*C630
=0,0,
ROUNDUP(
IF(
IF(D630="A",13-SUM(AM630:AP630),IF(D630="B",11-SUM(AM630:AP630),IF(D630="C",7-SUM(AM630:AP630))))
&lt;0,0,
IF(D630="A",13-SUM(AM630:AP630),IF(D630="B",11-SUM(AM630:AP630),IF(D630="C",7-SUM(AM630:AP630)))))
*AD630/C630,0)
*C630)
)</f>
        <v>0</v>
      </c>
      <c r="AY630" s="4">
        <f>IF(OR(AND(Tabela1[[#This Row],[GRUPO | ITEM]]="PALHETAS",MID(Tabela1[[#This Row],[ITEM]],1,5)&lt;&gt;"YN-PC"),AND(Tabela1[[#This Row],[GRUPO | ITEM]]="PALHETAS",MID(Tabela1[[#This Row],[ITEM]],1,5)&lt;&gt;"YN-PF"))=TRUE,0,
IF(
ROUNDUP(
IF(
IF(D630="A",13-SUM(AR630:AU630),IF(D630="B",11-SUM(AR630:AU630),IF(D630="C",7-SUM(AR630:AU630))))
&lt;0,0,
IF(D630="A",13-SUM(AR630:AU630),IF(D630="B",11-SUM(AR630:AU630),IF(D630="C",7-SUM(AR630:AU630)))))
*AE630/C630,0)
*C630
=0,0,
ROUNDUP(
IF(
IF(D630="A",13-SUM(AR630:AU630),IF(D630="B",11-SUM(AR630:AU630),IF(D630="C",7-SUM(AR630:AU630))))
&lt;0,0,
IF(D630="A",13-SUM(AR630:AU630),IF(D630="B",11-SUM(AR630:AU630),IF(D630="C",7-SUM(AR630:AU630)))))
*AE630/C630,0)
*C630)
)</f>
        <v>0</v>
      </c>
      <c r="AZ6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+IFERROR(BA630*C630,0),
IFERROR(AVERAGEIF(Tabela1[[#This Row],[COMPRA PADRÃO]:[COMPRA &gt;30%]],"&gt;"&amp;0,Tabela1[[#This Row],[COMPRA PADRÃO]:[COMPRA &gt;30%]]),
0))/Tabela1[[#This Row],[U/CX]],0)*Tabela1[[#This Row],[U/CX]]</f>
        <v>0</v>
      </c>
      <c r="BA630" s="33"/>
      <c r="BB630" s="33"/>
      <c r="BC630" s="44"/>
      <c r="BD630" s="41">
        <v>0.25283018867924528</v>
      </c>
      <c r="BE630" s="42">
        <v>37.924528301886795</v>
      </c>
      <c r="BF630" s="42">
        <v>16.68679245283019</v>
      </c>
      <c r="BG630" s="42">
        <v>1243</v>
      </c>
      <c r="BH630" s="43">
        <v>0</v>
      </c>
      <c r="BJ630" s="32"/>
      <c r="BK630" s="32"/>
    </row>
    <row r="631" spans="1:63" s="3" customFormat="1" x14ac:dyDescent="0.2">
      <c r="A631" s="4" t="s">
        <v>35</v>
      </c>
      <c r="B631" s="4" t="s">
        <v>518</v>
      </c>
      <c r="C631" s="4">
        <v>400</v>
      </c>
      <c r="D631" s="4" t="s">
        <v>17</v>
      </c>
      <c r="E631" s="5">
        <v>160</v>
      </c>
      <c r="F631" s="4">
        <v>180</v>
      </c>
      <c r="G631" s="4"/>
      <c r="H631" s="4"/>
      <c r="I631" s="4"/>
      <c r="J631" s="4">
        <v>412</v>
      </c>
      <c r="K631" s="4">
        <v>140</v>
      </c>
      <c r="L631" s="4">
        <v>265</v>
      </c>
      <c r="M631" s="4">
        <v>900</v>
      </c>
      <c r="N631" s="4">
        <v>170</v>
      </c>
      <c r="O631" s="4">
        <v>110</v>
      </c>
      <c r="P631" s="4">
        <v>220</v>
      </c>
      <c r="Q631" s="13">
        <v>0.56315995307000399</v>
      </c>
      <c r="R631" s="16">
        <v>0.63355494720375449</v>
      </c>
      <c r="S631" s="16">
        <v>0</v>
      </c>
      <c r="T631" s="16">
        <v>0</v>
      </c>
      <c r="U631" s="16">
        <v>0</v>
      </c>
      <c r="V631" s="16">
        <v>1.4501368791552602</v>
      </c>
      <c r="W631" s="16">
        <v>0.49276495893625344</v>
      </c>
      <c r="X631" s="16">
        <v>0.93273367227219406</v>
      </c>
      <c r="Y631" s="16">
        <v>3.1677747360187722</v>
      </c>
      <c r="Z631" s="16">
        <v>0.59835745013687924</v>
      </c>
      <c r="AA631" s="16">
        <v>0.38717246773562775</v>
      </c>
      <c r="AB631" s="17">
        <v>0.77434493547125549</v>
      </c>
      <c r="AC631" s="15">
        <v>43521.08</v>
      </c>
      <c r="AD631" s="14">
        <v>284.11111111111109</v>
      </c>
      <c r="AE631" s="14">
        <v>284.11111111111109</v>
      </c>
      <c r="AF631" s="5">
        <v>1</v>
      </c>
      <c r="AG631" s="6">
        <v>963</v>
      </c>
      <c r="AH631" s="4">
        <v>0</v>
      </c>
      <c r="AI631" s="23">
        <v>963</v>
      </c>
      <c r="AJ631" s="4">
        <v>3200</v>
      </c>
      <c r="AK631" s="4">
        <v>2000</v>
      </c>
      <c r="AL631" s="24">
        <v>5200</v>
      </c>
      <c r="AM631" s="7">
        <v>3.3895189675400865</v>
      </c>
      <c r="AN631" s="7">
        <v>0</v>
      </c>
      <c r="AO631" s="8">
        <v>11.26319906140008</v>
      </c>
      <c r="AP631" s="9">
        <v>7.0394994133750499</v>
      </c>
      <c r="AQ631" s="25">
        <v>21.692217442315215</v>
      </c>
      <c r="AR631" s="18">
        <v>3.3895189675400865</v>
      </c>
      <c r="AS631" s="7">
        <v>0</v>
      </c>
      <c r="AT631" s="8">
        <v>11.26319906140008</v>
      </c>
      <c r="AU631" s="9">
        <v>7.0394994133750499</v>
      </c>
      <c r="AV631" s="10">
        <v>21.692217442315215</v>
      </c>
      <c r="AW631" s="22">
        <f t="shared" si="9"/>
        <v>0</v>
      </c>
      <c r="AX631" s="5">
        <f>IF(OR(AND(Tabela1[[#This Row],[GRUPO | ITEM]]="PALHETAS",MID(Tabela1[[#This Row],[ITEM]],1,5)&lt;&gt;"YN-PC"),AND(Tabela1[[#This Row],[GRUPO | ITEM]]="PALHETAS",MID(Tabela1[[#This Row],[ITEM]],1,5)&lt;&gt;"YN-PF"))=TRUE,0,
IF(
ROUNDUP(
IF(
IF(D631="A",13-SUM(AM631:AP631),IF(D631="B",11-SUM(AM631:AP631),IF(D631="C",7-SUM(AM631:AP631))))
&lt;0,0,
IF(D631="A",13-SUM(AM631:AP631),IF(D631="B",11-SUM(AM631:AP631),IF(D631="C",7-SUM(AM631:AP631)))))
*AD631/C631,0)
*C631
=0,0,
ROUNDUP(
IF(
IF(D631="A",13-SUM(AM631:AP631),IF(D631="B",11-SUM(AM631:AP631),IF(D631="C",7-SUM(AM631:AP631))))
&lt;0,0,
IF(D631="A",13-SUM(AM631:AP631),IF(D631="B",11-SUM(AM631:AP631),IF(D631="C",7-SUM(AM631:AP631)))))
*AD631/C631,0)
*C631)
)</f>
        <v>0</v>
      </c>
      <c r="AY631" s="4">
        <f>IF(OR(AND(Tabela1[[#This Row],[GRUPO | ITEM]]="PALHETAS",MID(Tabela1[[#This Row],[ITEM]],1,5)&lt;&gt;"YN-PC"),AND(Tabela1[[#This Row],[GRUPO | ITEM]]="PALHETAS",MID(Tabela1[[#This Row],[ITEM]],1,5)&lt;&gt;"YN-PF"))=TRUE,0,
IF(
ROUNDUP(
IF(
IF(D631="A",13-SUM(AR631:AU631),IF(D631="B",11-SUM(AR631:AU631),IF(D631="C",7-SUM(AR631:AU631))))
&lt;0,0,
IF(D631="A",13-SUM(AR631:AU631),IF(D631="B",11-SUM(AR631:AU631),IF(D631="C",7-SUM(AR631:AU631)))))
*AE631/C631,0)
*C631
=0,0,
ROUNDUP(
IF(
IF(D631="A",13-SUM(AR631:AU631),IF(D631="B",11-SUM(AR631:AU631),IF(D631="C",7-SUM(AR631:AU631))))
&lt;0,0,
IF(D631="A",13-SUM(AR631:AU631),IF(D631="B",11-SUM(AR631:AU631),IF(D631="C",7-SUM(AR631:AU631)))))
*AE631/C631,0)
*C631)
)</f>
        <v>0</v>
      </c>
      <c r="AZ6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+IFERROR(BA631*C631,0),
IFERROR(AVERAGEIF(Tabela1[[#This Row],[COMPRA PADRÃO]:[COMPRA &gt;30%]],"&gt;"&amp;0,Tabela1[[#This Row],[COMPRA PADRÃO]:[COMPRA &gt;30%]]),
0))/Tabela1[[#This Row],[U/CX]],0)*Tabela1[[#This Row],[U/CX]]</f>
        <v>0</v>
      </c>
      <c r="BA631" s="33"/>
      <c r="BB631" s="33"/>
      <c r="BC631" s="44"/>
      <c r="BD631" s="41">
        <v>9.6490566037735856</v>
      </c>
      <c r="BE631" s="42">
        <v>1447.3584905660377</v>
      </c>
      <c r="BF631" s="42">
        <v>1910.5132075471699</v>
      </c>
      <c r="BG631" s="42">
        <v>6163</v>
      </c>
      <c r="BH631" s="43">
        <v>0</v>
      </c>
      <c r="BJ631" s="32"/>
      <c r="BK631" s="32"/>
    </row>
    <row r="632" spans="1:63" s="3" customFormat="1" x14ac:dyDescent="0.2">
      <c r="A632" s="4" t="s">
        <v>35</v>
      </c>
      <c r="B632" s="4" t="s">
        <v>519</v>
      </c>
      <c r="C632" s="4">
        <v>300</v>
      </c>
      <c r="D632" s="4" t="s">
        <v>83</v>
      </c>
      <c r="E632" s="5"/>
      <c r="F632" s="4">
        <v>130</v>
      </c>
      <c r="G632" s="4">
        <v>120</v>
      </c>
      <c r="H632" s="4">
        <v>90</v>
      </c>
      <c r="I632" s="4">
        <v>70</v>
      </c>
      <c r="J632" s="4">
        <v>5</v>
      </c>
      <c r="K632" s="4">
        <v>10</v>
      </c>
      <c r="L632" s="4">
        <v>10</v>
      </c>
      <c r="M632" s="4"/>
      <c r="N632" s="4">
        <v>40</v>
      </c>
      <c r="O632" s="4">
        <v>60</v>
      </c>
      <c r="P632" s="4">
        <v>50</v>
      </c>
      <c r="Q632" s="13">
        <v>0</v>
      </c>
      <c r="R632" s="16">
        <v>2.2222222222222223</v>
      </c>
      <c r="S632" s="16">
        <v>2.0512820512820511</v>
      </c>
      <c r="T632" s="16">
        <v>1.5384615384615385</v>
      </c>
      <c r="U632" s="16">
        <v>1.1965811965811965</v>
      </c>
      <c r="V632" s="16">
        <v>8.5470085470085472E-2</v>
      </c>
      <c r="W632" s="16">
        <v>0.17094017094017094</v>
      </c>
      <c r="X632" s="16">
        <v>0.17094017094017094</v>
      </c>
      <c r="Y632" s="16">
        <v>0</v>
      </c>
      <c r="Z632" s="16">
        <v>0.68376068376068377</v>
      </c>
      <c r="AA632" s="16">
        <v>1.0256410256410255</v>
      </c>
      <c r="AB632" s="17">
        <v>0.85470085470085466</v>
      </c>
      <c r="AC632" s="15">
        <v>10172</v>
      </c>
      <c r="AD632" s="14">
        <v>58.5</v>
      </c>
      <c r="AE632" s="14">
        <v>80</v>
      </c>
      <c r="AF632" s="5">
        <v>1</v>
      </c>
      <c r="AG632" s="6">
        <v>450</v>
      </c>
      <c r="AH632" s="4">
        <v>0</v>
      </c>
      <c r="AI632" s="23">
        <v>450</v>
      </c>
      <c r="AJ632" s="4">
        <v>0</v>
      </c>
      <c r="AK632" s="4">
        <v>600</v>
      </c>
      <c r="AL632" s="24">
        <v>600</v>
      </c>
      <c r="AM632" s="7">
        <v>7.6923076923076925</v>
      </c>
      <c r="AN632" s="7">
        <v>0</v>
      </c>
      <c r="AO632" s="8">
        <v>0</v>
      </c>
      <c r="AP632" s="9">
        <v>10.256410256410257</v>
      </c>
      <c r="AQ632" s="25">
        <v>17.948717948717949</v>
      </c>
      <c r="AR632" s="18">
        <v>5.625</v>
      </c>
      <c r="AS632" s="7">
        <v>0</v>
      </c>
      <c r="AT632" s="8">
        <v>0</v>
      </c>
      <c r="AU632" s="9">
        <v>7.5</v>
      </c>
      <c r="AV632" s="10">
        <v>13.125</v>
      </c>
      <c r="AW632" s="22">
        <f t="shared" si="9"/>
        <v>0</v>
      </c>
      <c r="AX632" s="5">
        <f>IF(OR(AND(Tabela1[[#This Row],[GRUPO | ITEM]]="PALHETAS",MID(Tabela1[[#This Row],[ITEM]],1,5)&lt;&gt;"YN-PC"),AND(Tabela1[[#This Row],[GRUPO | ITEM]]="PALHETAS",MID(Tabela1[[#This Row],[ITEM]],1,5)&lt;&gt;"YN-PF"))=TRUE,0,
IF(
ROUNDUP(
IF(
IF(D632="A",13-SUM(AM632:AP632),IF(D632="B",11-SUM(AM632:AP632),IF(D632="C",7-SUM(AM632:AP632))))
&lt;0,0,
IF(D632="A",13-SUM(AM632:AP632),IF(D632="B",11-SUM(AM632:AP632),IF(D632="C",7-SUM(AM632:AP632)))))
*AD632/C632,0)
*C632
=0,0,
ROUNDUP(
IF(
IF(D632="A",13-SUM(AM632:AP632),IF(D632="B",11-SUM(AM632:AP632),IF(D632="C",7-SUM(AM632:AP632))))
&lt;0,0,
IF(D632="A",13-SUM(AM632:AP632),IF(D632="B",11-SUM(AM632:AP632),IF(D632="C",7-SUM(AM632:AP632)))))
*AD632/C632,0)
*C632)
)</f>
        <v>0</v>
      </c>
      <c r="AY632" s="4">
        <f>IF(OR(AND(Tabela1[[#This Row],[GRUPO | ITEM]]="PALHETAS",MID(Tabela1[[#This Row],[ITEM]],1,5)&lt;&gt;"YN-PC"),AND(Tabela1[[#This Row],[GRUPO | ITEM]]="PALHETAS",MID(Tabela1[[#This Row],[ITEM]],1,5)&lt;&gt;"YN-PF"))=TRUE,0,
IF(
ROUNDUP(
IF(
IF(D632="A",13-SUM(AR632:AU632),IF(D632="B",11-SUM(AR632:AU632),IF(D632="C",7-SUM(AR632:AU632))))
&lt;0,0,
IF(D632="A",13-SUM(AR632:AU632),IF(D632="B",11-SUM(AR632:AU632),IF(D632="C",7-SUM(AR632:AU632)))))
*AE632/C632,0)
*C632
=0,0,
ROUNDUP(
IF(
IF(D632="A",13-SUM(AR632:AU632),IF(D632="B",11-SUM(AR632:AU632),IF(D632="C",7-SUM(AR632:AU632))))
&lt;0,0,
IF(D632="A",13-SUM(AR632:AU632),IF(D632="B",11-SUM(AR632:AU632),IF(D632="C",7-SUM(AR632:AU632)))))
*AE632/C632,0)
*C632)
)</f>
        <v>0</v>
      </c>
      <c r="AZ6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+IFERROR(BA632*C632,0),
IFERROR(AVERAGEIF(Tabela1[[#This Row],[COMPRA PADRÃO]:[COMPRA &gt;30%]],"&gt;"&amp;0,Tabela1[[#This Row],[COMPRA PADRÃO]:[COMPRA &gt;30%]]),
0))/Tabela1[[#This Row],[U/CX]],0)*Tabela1[[#This Row],[U/CX]]</f>
        <v>0</v>
      </c>
      <c r="BA632" s="19"/>
      <c r="BB632" s="19"/>
      <c r="BC632" s="5"/>
      <c r="BD632" s="41">
        <v>2.2075471698113209</v>
      </c>
      <c r="BE632" s="42">
        <v>331.13207547169816</v>
      </c>
      <c r="BF632" s="42">
        <v>145.69811320754718</v>
      </c>
      <c r="BG632" s="42">
        <v>1050</v>
      </c>
      <c r="BH632" s="43">
        <v>0</v>
      </c>
      <c r="BJ632" s="32"/>
      <c r="BK632" s="32"/>
    </row>
    <row r="633" spans="1:63" s="3" customFormat="1" x14ac:dyDescent="0.2">
      <c r="A633" s="4" t="s">
        <v>35</v>
      </c>
      <c r="B633" s="4" t="s">
        <v>174</v>
      </c>
      <c r="C633" s="4">
        <v>400</v>
      </c>
      <c r="D633" s="4" t="s">
        <v>83</v>
      </c>
      <c r="E633" s="5">
        <v>70</v>
      </c>
      <c r="F633" s="4">
        <v>110</v>
      </c>
      <c r="G633" s="4">
        <v>80</v>
      </c>
      <c r="H633" s="4">
        <v>50</v>
      </c>
      <c r="I633" s="4">
        <v>165</v>
      </c>
      <c r="J633" s="4">
        <v>175</v>
      </c>
      <c r="K633" s="4">
        <v>50</v>
      </c>
      <c r="L633" s="4">
        <v>49</v>
      </c>
      <c r="M633" s="4"/>
      <c r="N633" s="4"/>
      <c r="O633" s="4"/>
      <c r="P633" s="4">
        <v>40</v>
      </c>
      <c r="Q633" s="13">
        <v>0.79847908745247143</v>
      </c>
      <c r="R633" s="16">
        <v>1.2547528517110265</v>
      </c>
      <c r="S633" s="16">
        <v>0.91254752851711018</v>
      </c>
      <c r="T633" s="16">
        <v>0.57034220532319391</v>
      </c>
      <c r="U633" s="16">
        <v>1.8821292775665399</v>
      </c>
      <c r="V633" s="16">
        <v>1.9961977186311786</v>
      </c>
      <c r="W633" s="16">
        <v>0.57034220532319391</v>
      </c>
      <c r="X633" s="16">
        <v>0.55893536121673004</v>
      </c>
      <c r="Y633" s="16">
        <v>0</v>
      </c>
      <c r="Z633" s="16">
        <v>0</v>
      </c>
      <c r="AA633" s="16">
        <v>0</v>
      </c>
      <c r="AB633" s="17">
        <v>0.45627376425855509</v>
      </c>
      <c r="AC633" s="15">
        <v>12448.73</v>
      </c>
      <c r="AD633" s="14">
        <v>87.666666666666671</v>
      </c>
      <c r="AE633" s="14">
        <v>87.666666666666671</v>
      </c>
      <c r="AF633" s="5">
        <v>7</v>
      </c>
      <c r="AG633" s="6">
        <v>750</v>
      </c>
      <c r="AH633" s="4">
        <v>0</v>
      </c>
      <c r="AI633" s="23">
        <v>750</v>
      </c>
      <c r="AJ633" s="4">
        <v>1200</v>
      </c>
      <c r="AK633" s="4">
        <v>0</v>
      </c>
      <c r="AL633" s="24">
        <v>1200</v>
      </c>
      <c r="AM633" s="7">
        <v>8.5551330798479075</v>
      </c>
      <c r="AN633" s="7">
        <v>0</v>
      </c>
      <c r="AO633" s="8">
        <v>13.688212927756654</v>
      </c>
      <c r="AP633" s="9">
        <v>0</v>
      </c>
      <c r="AQ633" s="25">
        <v>22.243346007604561</v>
      </c>
      <c r="AR633" s="18">
        <v>8.5551330798479075</v>
      </c>
      <c r="AS633" s="7">
        <v>0</v>
      </c>
      <c r="AT633" s="8">
        <v>13.688212927756654</v>
      </c>
      <c r="AU633" s="9">
        <v>0</v>
      </c>
      <c r="AV633" s="10">
        <v>22.243346007604561</v>
      </c>
      <c r="AW633" s="22">
        <f t="shared" si="9"/>
        <v>0</v>
      </c>
      <c r="AX633" s="5">
        <f>IF(OR(AND(Tabela1[[#This Row],[GRUPO | ITEM]]="PALHETAS",MID(Tabela1[[#This Row],[ITEM]],1,5)&lt;&gt;"YN-PC"),AND(Tabela1[[#This Row],[GRUPO | ITEM]]="PALHETAS",MID(Tabela1[[#This Row],[ITEM]],1,5)&lt;&gt;"YN-PF"))=TRUE,0,
IF(
ROUNDUP(
IF(
IF(D633="A",13-SUM(AM633:AP633),IF(D633="B",11-SUM(AM633:AP633),IF(D633="C",7-SUM(AM633:AP633))))
&lt;0,0,
IF(D633="A",13-SUM(AM633:AP633),IF(D633="B",11-SUM(AM633:AP633),IF(D633="C",7-SUM(AM633:AP633)))))
*AD633/C633,0)
*C633
=0,0,
ROUNDUP(
IF(
IF(D633="A",13-SUM(AM633:AP633),IF(D633="B",11-SUM(AM633:AP633),IF(D633="C",7-SUM(AM633:AP633))))
&lt;0,0,
IF(D633="A",13-SUM(AM633:AP633),IF(D633="B",11-SUM(AM633:AP633),IF(D633="C",7-SUM(AM633:AP633)))))
*AD633/C633,0)
*C633)
)</f>
        <v>0</v>
      </c>
      <c r="AY633" s="4">
        <f>IF(OR(AND(Tabela1[[#This Row],[GRUPO | ITEM]]="PALHETAS",MID(Tabela1[[#This Row],[ITEM]],1,5)&lt;&gt;"YN-PC"),AND(Tabela1[[#This Row],[GRUPO | ITEM]]="PALHETAS",MID(Tabela1[[#This Row],[ITEM]],1,5)&lt;&gt;"YN-PF"))=TRUE,0,
IF(
ROUNDUP(
IF(
IF(D633="A",13-SUM(AR633:AU633),IF(D633="B",11-SUM(AR633:AU633),IF(D633="C",7-SUM(AR633:AU633))))
&lt;0,0,
IF(D633="A",13-SUM(AR633:AU633),IF(D633="B",11-SUM(AR633:AU633),IF(D633="C",7-SUM(AR633:AU633)))))
*AE633/C633,0)
*C633
=0,0,
ROUNDUP(
IF(
IF(D633="A",13-SUM(AR633:AU633),IF(D633="B",11-SUM(AR633:AU633),IF(D633="C",7-SUM(AR633:AU633))))
&lt;0,0,
IF(D633="A",13-SUM(AR633:AU633),IF(D633="B",11-SUM(AR633:AU633),IF(D633="C",7-SUM(AR633:AU633)))))
*AE633/C633,0)
*C633)
)</f>
        <v>0</v>
      </c>
      <c r="AZ6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+IFERROR(BA633*C633,0),
IFERROR(AVERAGEIF(Tabela1[[#This Row],[COMPRA PADRÃO]:[COMPRA &gt;30%]],"&gt;"&amp;0,Tabela1[[#This Row],[COMPRA PADRÃO]:[COMPRA &gt;30%]]),
0))/Tabela1[[#This Row],[U/CX]],0)*Tabela1[[#This Row],[U/CX]]</f>
        <v>0</v>
      </c>
      <c r="BA633" s="19"/>
      <c r="BB633" s="19"/>
      <c r="BC633" s="5"/>
      <c r="BD633" s="41">
        <v>2.9773584905660377</v>
      </c>
      <c r="BE633" s="42">
        <v>446.60377358490564</v>
      </c>
      <c r="BF633" s="42">
        <v>196.50566037735848</v>
      </c>
      <c r="BG633" s="42">
        <v>1950</v>
      </c>
      <c r="BH633" s="43">
        <v>0</v>
      </c>
      <c r="BJ633" s="32"/>
      <c r="BK633" s="32"/>
    </row>
    <row r="634" spans="1:63" s="3" customFormat="1" x14ac:dyDescent="0.2">
      <c r="A634" s="4" t="s">
        <v>35</v>
      </c>
      <c r="B634" s="4" t="s">
        <v>1252</v>
      </c>
      <c r="C634" s="4">
        <v>500</v>
      </c>
      <c r="D634" s="4" t="s">
        <v>83</v>
      </c>
      <c r="E634" s="5">
        <v>50</v>
      </c>
      <c r="F634" s="4">
        <v>110</v>
      </c>
      <c r="G634" s="4">
        <v>40</v>
      </c>
      <c r="H634" s="4">
        <v>10</v>
      </c>
      <c r="I634" s="4">
        <v>56</v>
      </c>
      <c r="J634" s="4"/>
      <c r="K634" s="4"/>
      <c r="L634" s="4"/>
      <c r="M634" s="4"/>
      <c r="N634" s="4"/>
      <c r="O634" s="4"/>
      <c r="P634" s="4">
        <v>10</v>
      </c>
      <c r="Q634" s="13">
        <v>1.0869565217391304</v>
      </c>
      <c r="R634" s="16">
        <v>2.3913043478260869</v>
      </c>
      <c r="S634" s="16">
        <v>0.86956521739130432</v>
      </c>
      <c r="T634" s="16">
        <v>0.21739130434782608</v>
      </c>
      <c r="U634" s="16">
        <v>1.2173913043478262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7">
        <v>0.21739130434782608</v>
      </c>
      <c r="AC634" s="15">
        <v>2149.44</v>
      </c>
      <c r="AD634" s="14">
        <v>46</v>
      </c>
      <c r="AE634" s="14">
        <v>64</v>
      </c>
      <c r="AF634" s="5">
        <v>1</v>
      </c>
      <c r="AG634" s="6">
        <v>490</v>
      </c>
      <c r="AH634" s="4">
        <v>0</v>
      </c>
      <c r="AI634" s="23">
        <v>490</v>
      </c>
      <c r="AJ634" s="4">
        <v>1000</v>
      </c>
      <c r="AK634" s="4">
        <v>0</v>
      </c>
      <c r="AL634" s="24">
        <v>1000</v>
      </c>
      <c r="AM634" s="7">
        <v>10.652173913043478</v>
      </c>
      <c r="AN634" s="7">
        <v>0</v>
      </c>
      <c r="AO634" s="8">
        <v>21.739130434782609</v>
      </c>
      <c r="AP634" s="9">
        <v>0</v>
      </c>
      <c r="AQ634" s="25">
        <v>32.391304347826086</v>
      </c>
      <c r="AR634" s="18">
        <v>7.65625</v>
      </c>
      <c r="AS634" s="7">
        <v>0</v>
      </c>
      <c r="AT634" s="8">
        <v>15.625</v>
      </c>
      <c r="AU634" s="9">
        <v>0</v>
      </c>
      <c r="AV634" s="10">
        <v>23.28125</v>
      </c>
      <c r="AW634" s="22">
        <f t="shared" si="9"/>
        <v>0</v>
      </c>
      <c r="AX634" s="5">
        <f>IF(OR(AND(Tabela1[[#This Row],[GRUPO | ITEM]]="PALHETAS",MID(Tabela1[[#This Row],[ITEM]],1,5)&lt;&gt;"YN-PC"),AND(Tabela1[[#This Row],[GRUPO | ITEM]]="PALHETAS",MID(Tabela1[[#This Row],[ITEM]],1,5)&lt;&gt;"YN-PF"))=TRUE,0,
IF(
ROUNDUP(
IF(
IF(D634="A",13-SUM(AM634:AP634),IF(D634="B",11-SUM(AM634:AP634),IF(D634="C",7-SUM(AM634:AP634))))
&lt;0,0,
IF(D634="A",13-SUM(AM634:AP634),IF(D634="B",11-SUM(AM634:AP634),IF(D634="C",7-SUM(AM634:AP634)))))
*AD634/C634,0)
*C634
=0,0,
ROUNDUP(
IF(
IF(D634="A",13-SUM(AM634:AP634),IF(D634="B",11-SUM(AM634:AP634),IF(D634="C",7-SUM(AM634:AP634))))
&lt;0,0,
IF(D634="A",13-SUM(AM634:AP634),IF(D634="B",11-SUM(AM634:AP634),IF(D634="C",7-SUM(AM634:AP634)))))
*AD634/C634,0)
*C634)
)</f>
        <v>0</v>
      </c>
      <c r="AY634" s="4">
        <f>IF(OR(AND(Tabela1[[#This Row],[GRUPO | ITEM]]="PALHETAS",MID(Tabela1[[#This Row],[ITEM]],1,5)&lt;&gt;"YN-PC"),AND(Tabela1[[#This Row],[GRUPO | ITEM]]="PALHETAS",MID(Tabela1[[#This Row],[ITEM]],1,5)&lt;&gt;"YN-PF"))=TRUE,0,
IF(
ROUNDUP(
IF(
IF(D634="A",13-SUM(AR634:AU634),IF(D634="B",11-SUM(AR634:AU634),IF(D634="C",7-SUM(AR634:AU634))))
&lt;0,0,
IF(D634="A",13-SUM(AR634:AU634),IF(D634="B",11-SUM(AR634:AU634),IF(D634="C",7-SUM(AR634:AU634)))))
*AE634/C634,0)
*C634
=0,0,
ROUNDUP(
IF(
IF(D634="A",13-SUM(AR634:AU634),IF(D634="B",11-SUM(AR634:AU634),IF(D634="C",7-SUM(AR634:AU634))))
&lt;0,0,
IF(D634="A",13-SUM(AR634:AU634),IF(D634="B",11-SUM(AR634:AU634),IF(D634="C",7-SUM(AR634:AU634)))))
*AE634/C634,0)
*C634)
)</f>
        <v>0</v>
      </c>
      <c r="AZ6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+IFERROR(BA634*C634,0),
IFERROR(AVERAGEIF(Tabela1[[#This Row],[COMPRA PADRÃO]:[COMPRA &gt;30%]],"&gt;"&amp;0,Tabela1[[#This Row],[COMPRA PADRÃO]:[COMPRA &gt;30%]]),
0))/Tabela1[[#This Row],[U/CX]],0)*Tabela1[[#This Row],[U/CX]]</f>
        <v>0</v>
      </c>
      <c r="BA634" s="19"/>
      <c r="BB634" s="19"/>
      <c r="BC634" s="5"/>
      <c r="BD634" s="41">
        <v>1.0415094339622641</v>
      </c>
      <c r="BE634" s="42">
        <v>156.22641509433961</v>
      </c>
      <c r="BF634" s="42">
        <v>68.739622641509428</v>
      </c>
      <c r="BG634" s="42">
        <v>1490</v>
      </c>
      <c r="BH634" s="43">
        <v>0</v>
      </c>
      <c r="BJ634" s="32"/>
      <c r="BK634" s="32"/>
    </row>
    <row r="635" spans="1:63" s="3" customFormat="1" x14ac:dyDescent="0.2">
      <c r="A635" s="4" t="s">
        <v>35</v>
      </c>
      <c r="B635" s="4" t="s">
        <v>1155</v>
      </c>
      <c r="C635" s="4">
        <v>500</v>
      </c>
      <c r="D635" s="4" t="s">
        <v>83</v>
      </c>
      <c r="E635" s="5">
        <v>130</v>
      </c>
      <c r="F635" s="4">
        <v>95</v>
      </c>
      <c r="G635" s="4">
        <v>140</v>
      </c>
      <c r="H635" s="4">
        <v>250</v>
      </c>
      <c r="I635" s="4">
        <v>260</v>
      </c>
      <c r="J635" s="4">
        <v>42</v>
      </c>
      <c r="K635" s="4"/>
      <c r="L635" s="4"/>
      <c r="M635" s="4"/>
      <c r="N635" s="4">
        <v>230</v>
      </c>
      <c r="O635" s="4">
        <v>160</v>
      </c>
      <c r="P635" s="4">
        <v>90</v>
      </c>
      <c r="Q635" s="13">
        <v>0.83750894774516815</v>
      </c>
      <c r="R635" s="16">
        <v>0.61202576950608445</v>
      </c>
      <c r="S635" s="16">
        <v>0.90193271295633493</v>
      </c>
      <c r="T635" s="16">
        <v>1.6105941302791695</v>
      </c>
      <c r="U635" s="16">
        <v>1.6750178954903363</v>
      </c>
      <c r="V635" s="16">
        <v>0.2705798138869005</v>
      </c>
      <c r="W635" s="16">
        <v>0</v>
      </c>
      <c r="X635" s="16">
        <v>0</v>
      </c>
      <c r="Y635" s="16">
        <v>0</v>
      </c>
      <c r="Z635" s="16">
        <v>1.481746599856836</v>
      </c>
      <c r="AA635" s="16">
        <v>1.0307802433786686</v>
      </c>
      <c r="AB635" s="17">
        <v>0.57981388690050106</v>
      </c>
      <c r="AC635" s="15">
        <v>10918.83</v>
      </c>
      <c r="AD635" s="14">
        <v>155.22222222222223</v>
      </c>
      <c r="AE635" s="14">
        <v>169.375</v>
      </c>
      <c r="AF635" s="5">
        <v>0</v>
      </c>
      <c r="AG635" s="6">
        <v>510</v>
      </c>
      <c r="AH635" s="4">
        <v>0</v>
      </c>
      <c r="AI635" s="23">
        <v>510</v>
      </c>
      <c r="AJ635" s="4">
        <v>500</v>
      </c>
      <c r="AK635" s="4">
        <v>1000</v>
      </c>
      <c r="AL635" s="24">
        <v>1500</v>
      </c>
      <c r="AM635" s="7">
        <v>3.2856120257695061</v>
      </c>
      <c r="AN635" s="7">
        <v>0</v>
      </c>
      <c r="AO635" s="8">
        <v>3.2211882605583391</v>
      </c>
      <c r="AP635" s="9">
        <v>6.4423765211166781</v>
      </c>
      <c r="AQ635" s="25">
        <v>12.949176807444523</v>
      </c>
      <c r="AR635" s="18">
        <v>3.0110701107011071</v>
      </c>
      <c r="AS635" s="7">
        <v>0</v>
      </c>
      <c r="AT635" s="8">
        <v>2.9520295202952029</v>
      </c>
      <c r="AU635" s="9">
        <v>5.9040590405904059</v>
      </c>
      <c r="AV635" s="10">
        <v>11.867158671586715</v>
      </c>
      <c r="AW635" s="22">
        <f t="shared" si="9"/>
        <v>0</v>
      </c>
      <c r="AX635" s="5">
        <f>IF(OR(AND(Tabela1[[#This Row],[GRUPO | ITEM]]="PALHETAS",MID(Tabela1[[#This Row],[ITEM]],1,5)&lt;&gt;"YN-PC"),AND(Tabela1[[#This Row],[GRUPO | ITEM]]="PALHETAS",MID(Tabela1[[#This Row],[ITEM]],1,5)&lt;&gt;"YN-PF"))=TRUE,0,
IF(
ROUNDUP(
IF(
IF(D635="A",13-SUM(AM635:AP635),IF(D635="B",11-SUM(AM635:AP635),IF(D635="C",7-SUM(AM635:AP635))))
&lt;0,0,
IF(D635="A",13-SUM(AM635:AP635),IF(D635="B",11-SUM(AM635:AP635),IF(D635="C",7-SUM(AM635:AP635)))))
*AD635/C635,0)
*C635
=0,0,
ROUNDUP(
IF(
IF(D635="A",13-SUM(AM635:AP635),IF(D635="B",11-SUM(AM635:AP635),IF(D635="C",7-SUM(AM635:AP635))))
&lt;0,0,
IF(D635="A",13-SUM(AM635:AP635),IF(D635="B",11-SUM(AM635:AP635),IF(D635="C",7-SUM(AM635:AP635)))))
*AD635/C635,0)
*C635)
)</f>
        <v>0</v>
      </c>
      <c r="AY635" s="4">
        <f>IF(OR(AND(Tabela1[[#This Row],[GRUPO | ITEM]]="PALHETAS",MID(Tabela1[[#This Row],[ITEM]],1,5)&lt;&gt;"YN-PC"),AND(Tabela1[[#This Row],[GRUPO | ITEM]]="PALHETAS",MID(Tabela1[[#This Row],[ITEM]],1,5)&lt;&gt;"YN-PF"))=TRUE,0,
IF(
ROUNDUP(
IF(
IF(D635="A",13-SUM(AR635:AU635),IF(D635="B",11-SUM(AR635:AU635),IF(D635="C",7-SUM(AR635:AU635))))
&lt;0,0,
IF(D635="A",13-SUM(AR635:AU635),IF(D635="B",11-SUM(AR635:AU635),IF(D635="C",7-SUM(AR635:AU635)))))
*AE635/C635,0)
*C635
=0,0,
ROUNDUP(
IF(
IF(D635="A",13-SUM(AR635:AU635),IF(D635="B",11-SUM(AR635:AU635),IF(D635="C",7-SUM(AR635:AU635))))
&lt;0,0,
IF(D635="A",13-SUM(AR635:AU635),IF(D635="B",11-SUM(AR635:AU635),IF(D635="C",7-SUM(AR635:AU635)))))
*AE635/C635,0)
*C635)
)</f>
        <v>0</v>
      </c>
      <c r="AZ6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+IFERROR(BA635*C635,0),
IFERROR(AVERAGEIF(Tabela1[[#This Row],[COMPRA PADRÃO]:[COMPRA &gt;30%]],"&gt;"&amp;0,Tabela1[[#This Row],[COMPRA PADRÃO]:[COMPRA &gt;30%]]),
0))/Tabela1[[#This Row],[U/CX]],0)*Tabela1[[#This Row],[U/CX]]</f>
        <v>0</v>
      </c>
      <c r="BA635" s="19"/>
      <c r="BB635" s="19"/>
      <c r="BC635" s="5"/>
      <c r="BD635" s="41">
        <v>5.2716981132075471</v>
      </c>
      <c r="BE635" s="42">
        <v>790.75471698113211</v>
      </c>
      <c r="BF635" s="42">
        <v>347.93207547169811</v>
      </c>
      <c r="BG635" s="42">
        <v>2010</v>
      </c>
      <c r="BH635" s="43">
        <v>0</v>
      </c>
      <c r="BJ635" s="32"/>
      <c r="BK635" s="32"/>
    </row>
    <row r="636" spans="1:63" s="3" customFormat="1" x14ac:dyDescent="0.2">
      <c r="A636" s="4" t="s">
        <v>35</v>
      </c>
      <c r="B636" s="4" t="s">
        <v>520</v>
      </c>
      <c r="C636" s="4">
        <v>500</v>
      </c>
      <c r="D636" s="4" t="s">
        <v>83</v>
      </c>
      <c r="E636" s="5"/>
      <c r="F636" s="4">
        <v>10</v>
      </c>
      <c r="G636" s="4">
        <v>10</v>
      </c>
      <c r="H636" s="4"/>
      <c r="I636" s="4"/>
      <c r="J636" s="4"/>
      <c r="K636" s="4"/>
      <c r="L636" s="4"/>
      <c r="M636" s="4">
        <v>10</v>
      </c>
      <c r="N636" s="4"/>
      <c r="O636" s="4"/>
      <c r="P636" s="4"/>
      <c r="Q636" s="13">
        <v>0</v>
      </c>
      <c r="R636" s="16">
        <v>1</v>
      </c>
      <c r="S636" s="16">
        <v>1</v>
      </c>
      <c r="T636" s="16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1</v>
      </c>
      <c r="Z636" s="16">
        <v>0</v>
      </c>
      <c r="AA636" s="16">
        <v>0</v>
      </c>
      <c r="AB636" s="17">
        <v>0</v>
      </c>
      <c r="AC636" s="15">
        <v>453.2</v>
      </c>
      <c r="AD636" s="14">
        <v>10</v>
      </c>
      <c r="AE636" s="14">
        <v>10</v>
      </c>
      <c r="AF636" s="5">
        <v>0</v>
      </c>
      <c r="AG636" s="6">
        <v>870</v>
      </c>
      <c r="AH636" s="4">
        <v>0</v>
      </c>
      <c r="AI636" s="23">
        <v>870</v>
      </c>
      <c r="AJ636" s="4">
        <v>0</v>
      </c>
      <c r="AK636" s="4">
        <v>0</v>
      </c>
      <c r="AL636" s="24">
        <v>0</v>
      </c>
      <c r="AM636" s="7">
        <v>87</v>
      </c>
      <c r="AN636" s="7">
        <v>0</v>
      </c>
      <c r="AO636" s="8">
        <v>0</v>
      </c>
      <c r="AP636" s="9">
        <v>0</v>
      </c>
      <c r="AQ636" s="25">
        <v>87</v>
      </c>
      <c r="AR636" s="18">
        <v>87</v>
      </c>
      <c r="AS636" s="7">
        <v>0</v>
      </c>
      <c r="AT636" s="8">
        <v>0</v>
      </c>
      <c r="AU636" s="9">
        <v>0</v>
      </c>
      <c r="AV636" s="10">
        <v>87</v>
      </c>
      <c r="AW636" s="22">
        <f t="shared" si="9"/>
        <v>0</v>
      </c>
      <c r="AX636" s="5">
        <f>IF(OR(AND(Tabela1[[#This Row],[GRUPO | ITEM]]="PALHETAS",MID(Tabela1[[#This Row],[ITEM]],1,5)&lt;&gt;"YN-PC"),AND(Tabela1[[#This Row],[GRUPO | ITEM]]="PALHETAS",MID(Tabela1[[#This Row],[ITEM]],1,5)&lt;&gt;"YN-PF"))=TRUE,0,
IF(
ROUNDUP(
IF(
IF(D636="A",13-SUM(AM636:AP636),IF(D636="B",11-SUM(AM636:AP636),IF(D636="C",7-SUM(AM636:AP636))))
&lt;0,0,
IF(D636="A",13-SUM(AM636:AP636),IF(D636="B",11-SUM(AM636:AP636),IF(D636="C",7-SUM(AM636:AP636)))))
*AD636/C636,0)
*C636
=0,0,
ROUNDUP(
IF(
IF(D636="A",13-SUM(AM636:AP636),IF(D636="B",11-SUM(AM636:AP636),IF(D636="C",7-SUM(AM636:AP636))))
&lt;0,0,
IF(D636="A",13-SUM(AM636:AP636),IF(D636="B",11-SUM(AM636:AP636),IF(D636="C",7-SUM(AM636:AP636)))))
*AD636/C636,0)
*C636)
)</f>
        <v>0</v>
      </c>
      <c r="AY636" s="4">
        <f>IF(OR(AND(Tabela1[[#This Row],[GRUPO | ITEM]]="PALHETAS",MID(Tabela1[[#This Row],[ITEM]],1,5)&lt;&gt;"YN-PC"),AND(Tabela1[[#This Row],[GRUPO | ITEM]]="PALHETAS",MID(Tabela1[[#This Row],[ITEM]],1,5)&lt;&gt;"YN-PF"))=TRUE,0,
IF(
ROUNDUP(
IF(
IF(D636="A",13-SUM(AR636:AU636),IF(D636="B",11-SUM(AR636:AU636),IF(D636="C",7-SUM(AR636:AU636))))
&lt;0,0,
IF(D636="A",13-SUM(AR636:AU636),IF(D636="B",11-SUM(AR636:AU636),IF(D636="C",7-SUM(AR636:AU636)))))
*AE636/C636,0)
*C636
=0,0,
ROUNDUP(
IF(
IF(D636="A",13-SUM(AR636:AU636),IF(D636="B",11-SUM(AR636:AU636),IF(D636="C",7-SUM(AR636:AU636))))
&lt;0,0,
IF(D636="A",13-SUM(AR636:AU636),IF(D636="B",11-SUM(AR636:AU636),IF(D636="C",7-SUM(AR636:AU636)))))
*AE636/C636,0)
*C636)
)</f>
        <v>0</v>
      </c>
      <c r="AZ6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+IFERROR(BA636*C636,0),
IFERROR(AVERAGEIF(Tabela1[[#This Row],[COMPRA PADRÃO]:[COMPRA &gt;30%]],"&gt;"&amp;0,Tabela1[[#This Row],[COMPRA PADRÃO]:[COMPRA &gt;30%]]),
0))/Tabela1[[#This Row],[U/CX]],0)*Tabela1[[#This Row],[U/CX]]</f>
        <v>0</v>
      </c>
      <c r="BA636" s="19"/>
      <c r="BB636" s="19"/>
      <c r="BC636" s="5"/>
      <c r="BD636" s="41">
        <v>0.11320754716981132</v>
      </c>
      <c r="BE636" s="42">
        <v>16.981132075471699</v>
      </c>
      <c r="BF636" s="42">
        <v>7.4716981132075473</v>
      </c>
      <c r="BG636" s="42">
        <v>870</v>
      </c>
      <c r="BH636" s="43">
        <v>0</v>
      </c>
      <c r="BJ636" s="32"/>
      <c r="BK636" s="32"/>
    </row>
    <row r="637" spans="1:63" s="3" customFormat="1" x14ac:dyDescent="0.2">
      <c r="A637" s="4" t="s">
        <v>35</v>
      </c>
      <c r="B637" s="4" t="s">
        <v>521</v>
      </c>
      <c r="C637" s="4">
        <v>500</v>
      </c>
      <c r="D637" s="4" t="s">
        <v>83</v>
      </c>
      <c r="E637" s="5">
        <v>50</v>
      </c>
      <c r="F637" s="4">
        <v>30</v>
      </c>
      <c r="G637" s="4">
        <v>20</v>
      </c>
      <c r="H637" s="4">
        <v>10</v>
      </c>
      <c r="I637" s="4">
        <v>80</v>
      </c>
      <c r="J637" s="4">
        <v>20</v>
      </c>
      <c r="K637" s="4"/>
      <c r="L637" s="4">
        <v>10</v>
      </c>
      <c r="M637" s="4"/>
      <c r="N637" s="4">
        <v>10</v>
      </c>
      <c r="O637" s="4">
        <v>10</v>
      </c>
      <c r="P637" s="4"/>
      <c r="Q637" s="13">
        <v>1.875</v>
      </c>
      <c r="R637" s="16">
        <v>1.125</v>
      </c>
      <c r="S637" s="16">
        <v>0.75</v>
      </c>
      <c r="T637" s="16">
        <v>0.375</v>
      </c>
      <c r="U637" s="16">
        <v>3</v>
      </c>
      <c r="V637" s="16">
        <v>0.75</v>
      </c>
      <c r="W637" s="16">
        <v>0</v>
      </c>
      <c r="X637" s="16">
        <v>0.375</v>
      </c>
      <c r="Y637" s="16">
        <v>0</v>
      </c>
      <c r="Z637" s="16">
        <v>0.375</v>
      </c>
      <c r="AA637" s="16">
        <v>0.375</v>
      </c>
      <c r="AB637" s="17">
        <v>0</v>
      </c>
      <c r="AC637" s="15">
        <v>3415.2</v>
      </c>
      <c r="AD637" s="14">
        <v>26.666666666666668</v>
      </c>
      <c r="AE637" s="14">
        <v>26.666666666666668</v>
      </c>
      <c r="AF637" s="5">
        <v>0</v>
      </c>
      <c r="AG637" s="6">
        <v>505</v>
      </c>
      <c r="AH637" s="4">
        <v>0</v>
      </c>
      <c r="AI637" s="23">
        <v>505</v>
      </c>
      <c r="AJ637" s="4">
        <v>500</v>
      </c>
      <c r="AK637" s="4">
        <v>0</v>
      </c>
      <c r="AL637" s="24">
        <v>500</v>
      </c>
      <c r="AM637" s="7">
        <v>18.9375</v>
      </c>
      <c r="AN637" s="7">
        <v>0</v>
      </c>
      <c r="AO637" s="8">
        <v>18.75</v>
      </c>
      <c r="AP637" s="9">
        <v>0</v>
      </c>
      <c r="AQ637" s="25">
        <v>37.6875</v>
      </c>
      <c r="AR637" s="18">
        <v>18.9375</v>
      </c>
      <c r="AS637" s="7">
        <v>0</v>
      </c>
      <c r="AT637" s="8">
        <v>18.75</v>
      </c>
      <c r="AU637" s="9">
        <v>0</v>
      </c>
      <c r="AV637" s="10">
        <v>37.6875</v>
      </c>
      <c r="AW637" s="22">
        <f t="shared" si="9"/>
        <v>0</v>
      </c>
      <c r="AX637" s="5">
        <f>IF(OR(AND(Tabela1[[#This Row],[GRUPO | ITEM]]="PALHETAS",MID(Tabela1[[#This Row],[ITEM]],1,5)&lt;&gt;"YN-PC"),AND(Tabela1[[#This Row],[GRUPO | ITEM]]="PALHETAS",MID(Tabela1[[#This Row],[ITEM]],1,5)&lt;&gt;"YN-PF"))=TRUE,0,
IF(
ROUNDUP(
IF(
IF(D637="A",13-SUM(AM637:AP637),IF(D637="B",11-SUM(AM637:AP637),IF(D637="C",7-SUM(AM637:AP637))))
&lt;0,0,
IF(D637="A",13-SUM(AM637:AP637),IF(D637="B",11-SUM(AM637:AP637),IF(D637="C",7-SUM(AM637:AP637)))))
*AD637/C637,0)
*C637
=0,0,
ROUNDUP(
IF(
IF(D637="A",13-SUM(AM637:AP637),IF(D637="B",11-SUM(AM637:AP637),IF(D637="C",7-SUM(AM637:AP637))))
&lt;0,0,
IF(D637="A",13-SUM(AM637:AP637),IF(D637="B",11-SUM(AM637:AP637),IF(D637="C",7-SUM(AM637:AP637)))))
*AD637/C637,0)
*C637)
)</f>
        <v>0</v>
      </c>
      <c r="AY637" s="4">
        <f>IF(OR(AND(Tabela1[[#This Row],[GRUPO | ITEM]]="PALHETAS",MID(Tabela1[[#This Row],[ITEM]],1,5)&lt;&gt;"YN-PC"),AND(Tabela1[[#This Row],[GRUPO | ITEM]]="PALHETAS",MID(Tabela1[[#This Row],[ITEM]],1,5)&lt;&gt;"YN-PF"))=TRUE,0,
IF(
ROUNDUP(
IF(
IF(D637="A",13-SUM(AR637:AU637),IF(D637="B",11-SUM(AR637:AU637),IF(D637="C",7-SUM(AR637:AU637))))
&lt;0,0,
IF(D637="A",13-SUM(AR637:AU637),IF(D637="B",11-SUM(AR637:AU637),IF(D637="C",7-SUM(AR637:AU637)))))
*AE637/C637,0)
*C637
=0,0,
ROUNDUP(
IF(
IF(D637="A",13-SUM(AR637:AU637),IF(D637="B",11-SUM(AR637:AU637),IF(D637="C",7-SUM(AR637:AU637))))
&lt;0,0,
IF(D637="A",13-SUM(AR637:AU637),IF(D637="B",11-SUM(AR637:AU637),IF(D637="C",7-SUM(AR637:AU637)))))
*AE637/C637,0)
*C637)
)</f>
        <v>0</v>
      </c>
      <c r="AZ6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+IFERROR(BA637*C637,0),
IFERROR(AVERAGEIF(Tabela1[[#This Row],[COMPRA PADRÃO]:[COMPRA &gt;30%]],"&gt;"&amp;0,Tabela1[[#This Row],[COMPRA PADRÃO]:[COMPRA &gt;30%]]),
0))/Tabela1[[#This Row],[U/CX]],0)*Tabela1[[#This Row],[U/CX]]</f>
        <v>0</v>
      </c>
      <c r="BA637" s="19"/>
      <c r="BB637" s="19"/>
      <c r="BC637" s="5"/>
      <c r="BD637" s="41">
        <v>0.90566037735849059</v>
      </c>
      <c r="BE637" s="42">
        <v>135.84905660377359</v>
      </c>
      <c r="BF637" s="42">
        <v>59.773584905660378</v>
      </c>
      <c r="BG637" s="42">
        <v>1005</v>
      </c>
      <c r="BH637" s="43">
        <v>0</v>
      </c>
      <c r="BJ637" s="32"/>
      <c r="BK637" s="32"/>
    </row>
    <row r="638" spans="1:63" s="3" customFormat="1" x14ac:dyDescent="0.2">
      <c r="A638" s="4" t="s">
        <v>35</v>
      </c>
      <c r="B638" s="4" t="s">
        <v>267</v>
      </c>
      <c r="C638" s="4">
        <v>100</v>
      </c>
      <c r="D638" s="4" t="s">
        <v>17</v>
      </c>
      <c r="E638" s="5">
        <v>60</v>
      </c>
      <c r="F638" s="4">
        <v>250</v>
      </c>
      <c r="G638" s="4">
        <v>210</v>
      </c>
      <c r="H638" s="4">
        <v>27</v>
      </c>
      <c r="I638" s="4">
        <v>100</v>
      </c>
      <c r="J638" s="4">
        <v>71</v>
      </c>
      <c r="K638" s="4"/>
      <c r="L638" s="4">
        <v>76</v>
      </c>
      <c r="M638" s="4">
        <v>70</v>
      </c>
      <c r="N638" s="4">
        <v>200</v>
      </c>
      <c r="O638" s="4">
        <v>36</v>
      </c>
      <c r="P638" s="4">
        <v>60</v>
      </c>
      <c r="Q638" s="13">
        <v>0.56896551724137934</v>
      </c>
      <c r="R638" s="16">
        <v>2.3706896551724137</v>
      </c>
      <c r="S638" s="16">
        <v>1.9913793103448276</v>
      </c>
      <c r="T638" s="16">
        <v>0.25603448275862067</v>
      </c>
      <c r="U638" s="16">
        <v>0.94827586206896552</v>
      </c>
      <c r="V638" s="16">
        <v>0.6732758620689655</v>
      </c>
      <c r="W638" s="16">
        <v>0</v>
      </c>
      <c r="X638" s="16">
        <v>0.72068965517241379</v>
      </c>
      <c r="Y638" s="16">
        <v>0.66379310344827591</v>
      </c>
      <c r="Z638" s="16">
        <v>1.896551724137931</v>
      </c>
      <c r="AA638" s="16">
        <v>0.3413793103448276</v>
      </c>
      <c r="AB638" s="17">
        <v>0.56896551724137934</v>
      </c>
      <c r="AC638" s="15">
        <v>72063.600000000006</v>
      </c>
      <c r="AD638" s="14">
        <v>105.45454545454545</v>
      </c>
      <c r="AE638" s="14">
        <v>113.3</v>
      </c>
      <c r="AF638" s="5">
        <v>22</v>
      </c>
      <c r="AG638" s="6">
        <v>1447</v>
      </c>
      <c r="AH638" s="4">
        <v>0</v>
      </c>
      <c r="AI638" s="23">
        <v>1447</v>
      </c>
      <c r="AJ638" s="4">
        <v>100</v>
      </c>
      <c r="AK638" s="4">
        <v>0</v>
      </c>
      <c r="AL638" s="24">
        <v>100</v>
      </c>
      <c r="AM638" s="7">
        <v>13.721551724137932</v>
      </c>
      <c r="AN638" s="7">
        <v>0</v>
      </c>
      <c r="AO638" s="8">
        <v>0.94827586206896552</v>
      </c>
      <c r="AP638" s="9">
        <v>0</v>
      </c>
      <c r="AQ638" s="25">
        <v>14.669827586206898</v>
      </c>
      <c r="AR638" s="18">
        <v>12.771403353927626</v>
      </c>
      <c r="AS638" s="7">
        <v>0</v>
      </c>
      <c r="AT638" s="8">
        <v>0.88261253309797005</v>
      </c>
      <c r="AU638" s="9">
        <v>0</v>
      </c>
      <c r="AV638" s="10">
        <v>13.654015887025595</v>
      </c>
      <c r="AW638" s="22">
        <f t="shared" si="9"/>
        <v>0</v>
      </c>
      <c r="AX638" s="5">
        <f>IF(OR(AND(Tabela1[[#This Row],[GRUPO | ITEM]]="PALHETAS",MID(Tabela1[[#This Row],[ITEM]],1,5)&lt;&gt;"YN-PC"),AND(Tabela1[[#This Row],[GRUPO | ITEM]]="PALHETAS",MID(Tabela1[[#This Row],[ITEM]],1,5)&lt;&gt;"YN-PF"))=TRUE,0,
IF(
ROUNDUP(
IF(
IF(D638="A",13-SUM(AM638:AP638),IF(D638="B",11-SUM(AM638:AP638),IF(D638="C",7-SUM(AM638:AP638))))
&lt;0,0,
IF(D638="A",13-SUM(AM638:AP638),IF(D638="B",11-SUM(AM638:AP638),IF(D638="C",7-SUM(AM638:AP638)))))
*AD638/C638,0)
*C638
=0,0,
ROUNDUP(
IF(
IF(D638="A",13-SUM(AM638:AP638),IF(D638="B",11-SUM(AM638:AP638),IF(D638="C",7-SUM(AM638:AP638))))
&lt;0,0,
IF(D638="A",13-SUM(AM638:AP638),IF(D638="B",11-SUM(AM638:AP638),IF(D638="C",7-SUM(AM638:AP638)))))
*AD638/C638,0)
*C638)
)</f>
        <v>0</v>
      </c>
      <c r="AY638" s="4">
        <f>IF(OR(AND(Tabela1[[#This Row],[GRUPO | ITEM]]="PALHETAS",MID(Tabela1[[#This Row],[ITEM]],1,5)&lt;&gt;"YN-PC"),AND(Tabela1[[#This Row],[GRUPO | ITEM]]="PALHETAS",MID(Tabela1[[#This Row],[ITEM]],1,5)&lt;&gt;"YN-PF"))=TRUE,0,
IF(
ROUNDUP(
IF(
IF(D638="A",13-SUM(AR638:AU638),IF(D638="B",11-SUM(AR638:AU638),IF(D638="C",7-SUM(AR638:AU638))))
&lt;0,0,
IF(D638="A",13-SUM(AR638:AU638),IF(D638="B",11-SUM(AR638:AU638),IF(D638="C",7-SUM(AR638:AU638)))))
*AE638/C638,0)
*C638
=0,0,
ROUNDUP(
IF(
IF(D638="A",13-SUM(AR638:AU638),IF(D638="B",11-SUM(AR638:AU638),IF(D638="C",7-SUM(AR638:AU638))))
&lt;0,0,
IF(D638="A",13-SUM(AR638:AU638),IF(D638="B",11-SUM(AR638:AU638),IF(D638="C",7-SUM(AR638:AU638)))))
*AE638/C638,0)
*C638)
)</f>
        <v>0</v>
      </c>
      <c r="AZ6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+IFERROR(BA638*C638,0),
IFERROR(AVERAGEIF(Tabela1[[#This Row],[COMPRA PADRÃO]:[COMPRA &gt;30%]],"&gt;"&amp;0,Tabela1[[#This Row],[COMPRA PADRÃO]:[COMPRA &gt;30%]]),
0))/Tabela1[[#This Row],[U/CX]],0)*Tabela1[[#This Row],[U/CX]]</f>
        <v>0</v>
      </c>
      <c r="BA638" s="19"/>
      <c r="BB638" s="19"/>
      <c r="BC638" s="5"/>
      <c r="BD638" s="41">
        <v>4.3773584905660377</v>
      </c>
      <c r="BE638" s="42">
        <v>656.60377358490564</v>
      </c>
      <c r="BF638" s="42">
        <v>866.71698113207549</v>
      </c>
      <c r="BG638" s="42">
        <v>1547</v>
      </c>
      <c r="BH638" s="43">
        <v>0</v>
      </c>
      <c r="BJ638" s="32"/>
      <c r="BK638" s="32"/>
    </row>
    <row r="639" spans="1:63" s="3" customFormat="1" x14ac:dyDescent="0.2">
      <c r="A639" s="4" t="s">
        <v>35</v>
      </c>
      <c r="B639" s="4" t="s">
        <v>522</v>
      </c>
      <c r="C639" s="4">
        <v>100</v>
      </c>
      <c r="D639" s="4" t="s">
        <v>83</v>
      </c>
      <c r="E639" s="5">
        <v>10</v>
      </c>
      <c r="F639" s="4">
        <v>43</v>
      </c>
      <c r="G639" s="4">
        <v>5</v>
      </c>
      <c r="H639" s="4">
        <v>14</v>
      </c>
      <c r="I639" s="4">
        <v>20</v>
      </c>
      <c r="J639" s="4">
        <v>1</v>
      </c>
      <c r="K639" s="4"/>
      <c r="L639" s="4">
        <v>12</v>
      </c>
      <c r="M639" s="4">
        <v>20</v>
      </c>
      <c r="N639" s="4">
        <v>30</v>
      </c>
      <c r="O639" s="4">
        <v>20</v>
      </c>
      <c r="P639" s="4">
        <v>10</v>
      </c>
      <c r="Q639" s="13">
        <v>0.59459459459459463</v>
      </c>
      <c r="R639" s="16">
        <v>2.5567567567567568</v>
      </c>
      <c r="S639" s="16">
        <v>0.29729729729729731</v>
      </c>
      <c r="T639" s="16">
        <v>0.83243243243243248</v>
      </c>
      <c r="U639" s="16">
        <v>1.1891891891891893</v>
      </c>
      <c r="V639" s="16">
        <v>5.9459459459459463E-2</v>
      </c>
      <c r="W639" s="16">
        <v>0</v>
      </c>
      <c r="X639" s="16">
        <v>0.71351351351351355</v>
      </c>
      <c r="Y639" s="16">
        <v>1.1891891891891893</v>
      </c>
      <c r="Z639" s="16">
        <v>1.783783783783784</v>
      </c>
      <c r="AA639" s="16">
        <v>1.1891891891891893</v>
      </c>
      <c r="AB639" s="17">
        <v>0.59459459459459463</v>
      </c>
      <c r="AC639" s="15">
        <v>14573.57</v>
      </c>
      <c r="AD639" s="14">
        <v>16.818181818181817</v>
      </c>
      <c r="AE639" s="14">
        <v>19.888888888888889</v>
      </c>
      <c r="AF639" s="5">
        <v>1</v>
      </c>
      <c r="AG639" s="6">
        <v>322</v>
      </c>
      <c r="AH639" s="4">
        <v>0</v>
      </c>
      <c r="AI639" s="23">
        <v>322</v>
      </c>
      <c r="AJ639" s="4">
        <v>0</v>
      </c>
      <c r="AK639" s="4">
        <v>0</v>
      </c>
      <c r="AL639" s="24">
        <v>0</v>
      </c>
      <c r="AM639" s="7">
        <v>19.145945945945947</v>
      </c>
      <c r="AN639" s="7">
        <v>0</v>
      </c>
      <c r="AO639" s="8">
        <v>0</v>
      </c>
      <c r="AP639" s="9">
        <v>0</v>
      </c>
      <c r="AQ639" s="25">
        <v>19.145945945945947</v>
      </c>
      <c r="AR639" s="18">
        <v>16.18994413407821</v>
      </c>
      <c r="AS639" s="7">
        <v>0</v>
      </c>
      <c r="AT639" s="8">
        <v>0</v>
      </c>
      <c r="AU639" s="9">
        <v>0</v>
      </c>
      <c r="AV639" s="10">
        <v>16.18994413407821</v>
      </c>
      <c r="AW639" s="22">
        <f t="shared" si="9"/>
        <v>0</v>
      </c>
      <c r="AX639" s="5">
        <f>IF(OR(AND(Tabela1[[#This Row],[GRUPO | ITEM]]="PALHETAS",MID(Tabela1[[#This Row],[ITEM]],1,5)&lt;&gt;"YN-PC"),AND(Tabela1[[#This Row],[GRUPO | ITEM]]="PALHETAS",MID(Tabela1[[#This Row],[ITEM]],1,5)&lt;&gt;"YN-PF"))=TRUE,0,
IF(
ROUNDUP(
IF(
IF(D639="A",13-SUM(AM639:AP639),IF(D639="B",11-SUM(AM639:AP639),IF(D639="C",7-SUM(AM639:AP639))))
&lt;0,0,
IF(D639="A",13-SUM(AM639:AP639),IF(D639="B",11-SUM(AM639:AP639),IF(D639="C",7-SUM(AM639:AP639)))))
*AD639/C639,0)
*C639
=0,0,
ROUNDUP(
IF(
IF(D639="A",13-SUM(AM639:AP639),IF(D639="B",11-SUM(AM639:AP639),IF(D639="C",7-SUM(AM639:AP639))))
&lt;0,0,
IF(D639="A",13-SUM(AM639:AP639),IF(D639="B",11-SUM(AM639:AP639),IF(D639="C",7-SUM(AM639:AP639)))))
*AD639/C639,0)
*C639)
)</f>
        <v>0</v>
      </c>
      <c r="AY639" s="4">
        <f>IF(OR(AND(Tabela1[[#This Row],[GRUPO | ITEM]]="PALHETAS",MID(Tabela1[[#This Row],[ITEM]],1,5)&lt;&gt;"YN-PC"),AND(Tabela1[[#This Row],[GRUPO | ITEM]]="PALHETAS",MID(Tabela1[[#This Row],[ITEM]],1,5)&lt;&gt;"YN-PF"))=TRUE,0,
IF(
ROUNDUP(
IF(
IF(D639="A",13-SUM(AR639:AU639),IF(D639="B",11-SUM(AR639:AU639),IF(D639="C",7-SUM(AR639:AU639))))
&lt;0,0,
IF(D639="A",13-SUM(AR639:AU639),IF(D639="B",11-SUM(AR639:AU639),IF(D639="C",7-SUM(AR639:AU639)))))
*AE639/C639,0)
*C639
=0,0,
ROUNDUP(
IF(
IF(D639="A",13-SUM(AR639:AU639),IF(D639="B",11-SUM(AR639:AU639),IF(D639="C",7-SUM(AR639:AU639))))
&lt;0,0,
IF(D639="A",13-SUM(AR639:AU639),IF(D639="B",11-SUM(AR639:AU639),IF(D639="C",7-SUM(AR639:AU639)))))
*AE639/C639,0)
*C639)
)</f>
        <v>0</v>
      </c>
      <c r="AZ6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+IFERROR(BA639*C639,0),
IFERROR(AVERAGEIF(Tabela1[[#This Row],[COMPRA PADRÃO]:[COMPRA &gt;30%]],"&gt;"&amp;0,Tabela1[[#This Row],[COMPRA PADRÃO]:[COMPRA &gt;30%]]),
0))/Tabela1[[#This Row],[U/CX]],0)*Tabela1[[#This Row],[U/CX]]</f>
        <v>0</v>
      </c>
      <c r="BA639" s="19"/>
      <c r="BB639" s="19"/>
      <c r="BC639" s="5"/>
      <c r="BD639" s="41">
        <v>0.69811320754716977</v>
      </c>
      <c r="BE639" s="42">
        <v>104.71698113207546</v>
      </c>
      <c r="BF639" s="42">
        <v>46.075471698113205</v>
      </c>
      <c r="BG639" s="42">
        <v>322</v>
      </c>
      <c r="BH639" s="43">
        <v>0</v>
      </c>
      <c r="BJ639" s="32"/>
      <c r="BK639" s="32"/>
    </row>
    <row r="640" spans="1:63" s="3" customFormat="1" x14ac:dyDescent="0.2">
      <c r="A640" s="4" t="s">
        <v>35</v>
      </c>
      <c r="B640" s="4" t="s">
        <v>196</v>
      </c>
      <c r="C640" s="4">
        <v>50</v>
      </c>
      <c r="D640" s="4" t="s">
        <v>17</v>
      </c>
      <c r="E640" s="5">
        <v>51</v>
      </c>
      <c r="F640" s="4">
        <v>142</v>
      </c>
      <c r="G640" s="4">
        <v>79</v>
      </c>
      <c r="H640" s="4">
        <v>125</v>
      </c>
      <c r="I640" s="4">
        <v>131</v>
      </c>
      <c r="J640" s="4">
        <v>116</v>
      </c>
      <c r="K640" s="4">
        <v>13</v>
      </c>
      <c r="L640" s="4">
        <v>179</v>
      </c>
      <c r="M640" s="4">
        <v>74</v>
      </c>
      <c r="N640" s="4">
        <v>115</v>
      </c>
      <c r="O640" s="4">
        <v>6</v>
      </c>
      <c r="P640" s="4">
        <v>99</v>
      </c>
      <c r="Q640" s="13">
        <v>0.54159292035398232</v>
      </c>
      <c r="R640" s="16">
        <v>1.5079646017699115</v>
      </c>
      <c r="S640" s="16">
        <v>0.83893805309734504</v>
      </c>
      <c r="T640" s="16">
        <v>1.3274336283185839</v>
      </c>
      <c r="U640" s="16">
        <v>1.391150442477876</v>
      </c>
      <c r="V640" s="16">
        <v>1.2318584070796459</v>
      </c>
      <c r="W640" s="16">
        <v>0.13805309734513274</v>
      </c>
      <c r="X640" s="16">
        <v>1.9008849557522123</v>
      </c>
      <c r="Y640" s="16">
        <v>0.7858407079646017</v>
      </c>
      <c r="Z640" s="16">
        <v>1.2212389380530972</v>
      </c>
      <c r="AA640" s="16">
        <v>6.3716814159292035E-2</v>
      </c>
      <c r="AB640" s="17">
        <v>1.0513274336283185</v>
      </c>
      <c r="AC640" s="15">
        <v>113962.03</v>
      </c>
      <c r="AD640" s="14">
        <v>94.166666666666671</v>
      </c>
      <c r="AE640" s="14">
        <v>111.1</v>
      </c>
      <c r="AF640" s="5">
        <v>3</v>
      </c>
      <c r="AG640" s="6">
        <v>957</v>
      </c>
      <c r="AH640" s="4">
        <v>0</v>
      </c>
      <c r="AI640" s="23">
        <v>957</v>
      </c>
      <c r="AJ640" s="4">
        <v>950</v>
      </c>
      <c r="AK640" s="4">
        <v>0</v>
      </c>
      <c r="AL640" s="24">
        <v>950</v>
      </c>
      <c r="AM640" s="7">
        <v>10.162831858407079</v>
      </c>
      <c r="AN640" s="7">
        <v>0</v>
      </c>
      <c r="AO640" s="8">
        <v>10.088495575221238</v>
      </c>
      <c r="AP640" s="9">
        <v>0</v>
      </c>
      <c r="AQ640" s="25">
        <v>20.251327433628319</v>
      </c>
      <c r="AR640" s="18">
        <v>8.6138613861386144</v>
      </c>
      <c r="AS640" s="7">
        <v>0</v>
      </c>
      <c r="AT640" s="8">
        <v>8.5508550855085517</v>
      </c>
      <c r="AU640" s="9">
        <v>0</v>
      </c>
      <c r="AV640" s="10">
        <v>17.164716471647168</v>
      </c>
      <c r="AW640" s="22">
        <f t="shared" si="9"/>
        <v>0</v>
      </c>
      <c r="AX640" s="5">
        <f>IF(OR(AND(Tabela1[[#This Row],[GRUPO | ITEM]]="PALHETAS",MID(Tabela1[[#This Row],[ITEM]],1,5)&lt;&gt;"YN-PC"),AND(Tabela1[[#This Row],[GRUPO | ITEM]]="PALHETAS",MID(Tabela1[[#This Row],[ITEM]],1,5)&lt;&gt;"YN-PF"))=TRUE,0,
IF(
ROUNDUP(
IF(
IF(D640="A",13-SUM(AM640:AP640),IF(D640="B",11-SUM(AM640:AP640),IF(D640="C",7-SUM(AM640:AP640))))
&lt;0,0,
IF(D640="A",13-SUM(AM640:AP640),IF(D640="B",11-SUM(AM640:AP640),IF(D640="C",7-SUM(AM640:AP640)))))
*AD640/C640,0)
*C640
=0,0,
ROUNDUP(
IF(
IF(D640="A",13-SUM(AM640:AP640),IF(D640="B",11-SUM(AM640:AP640),IF(D640="C",7-SUM(AM640:AP640))))
&lt;0,0,
IF(D640="A",13-SUM(AM640:AP640),IF(D640="B",11-SUM(AM640:AP640),IF(D640="C",7-SUM(AM640:AP640)))))
*AD640/C640,0)
*C640)
)</f>
        <v>0</v>
      </c>
      <c r="AY640" s="4">
        <f>IF(OR(AND(Tabela1[[#This Row],[GRUPO | ITEM]]="PALHETAS",MID(Tabela1[[#This Row],[ITEM]],1,5)&lt;&gt;"YN-PC"),AND(Tabela1[[#This Row],[GRUPO | ITEM]]="PALHETAS",MID(Tabela1[[#This Row],[ITEM]],1,5)&lt;&gt;"YN-PF"))=TRUE,0,
IF(
ROUNDUP(
IF(
IF(D640="A",13-SUM(AR640:AU640),IF(D640="B",11-SUM(AR640:AU640),IF(D640="C",7-SUM(AR640:AU640))))
&lt;0,0,
IF(D640="A",13-SUM(AR640:AU640),IF(D640="B",11-SUM(AR640:AU640),IF(D640="C",7-SUM(AR640:AU640)))))
*AE640/C640,0)
*C640
=0,0,
ROUNDUP(
IF(
IF(D640="A",13-SUM(AR640:AU640),IF(D640="B",11-SUM(AR640:AU640),IF(D640="C",7-SUM(AR640:AU640))))
&lt;0,0,
IF(D640="A",13-SUM(AR640:AU640),IF(D640="B",11-SUM(AR640:AU640),IF(D640="C",7-SUM(AR640:AU640)))))
*AE640/C640,0)
*C640)
)</f>
        <v>0</v>
      </c>
      <c r="AZ6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+IFERROR(BA640*C640,0),
IFERROR(AVERAGEIF(Tabela1[[#This Row],[COMPRA PADRÃO]:[COMPRA &gt;30%]],"&gt;"&amp;0,Tabela1[[#This Row],[COMPRA PADRÃO]:[COMPRA &gt;30%]]),
0))/Tabela1[[#This Row],[U/CX]],0)*Tabela1[[#This Row],[U/CX]]</f>
        <v>0</v>
      </c>
      <c r="BA640" s="19"/>
      <c r="BB640" s="19"/>
      <c r="BC640" s="5"/>
      <c r="BD640" s="41">
        <v>4.2641509433962268</v>
      </c>
      <c r="BE640" s="42">
        <v>639.62264150943406</v>
      </c>
      <c r="BF640" s="42">
        <v>844.30188679245293</v>
      </c>
      <c r="BG640" s="42">
        <v>1907</v>
      </c>
      <c r="BH640" s="43">
        <v>0</v>
      </c>
      <c r="BJ640" s="32"/>
      <c r="BK640" s="32"/>
    </row>
    <row r="641" spans="1:63" s="3" customFormat="1" x14ac:dyDescent="0.2">
      <c r="A641" s="4" t="s">
        <v>35</v>
      </c>
      <c r="B641" s="4" t="s">
        <v>523</v>
      </c>
      <c r="C641" s="4">
        <v>500</v>
      </c>
      <c r="D641" s="4" t="s">
        <v>83</v>
      </c>
      <c r="E641" s="5">
        <v>130</v>
      </c>
      <c r="F641" s="4">
        <v>55</v>
      </c>
      <c r="G641" s="4">
        <v>10</v>
      </c>
      <c r="H641" s="4">
        <v>60</v>
      </c>
      <c r="I641" s="4">
        <v>80</v>
      </c>
      <c r="J641" s="4">
        <v>60</v>
      </c>
      <c r="K641" s="4">
        <v>56</v>
      </c>
      <c r="L641" s="4">
        <v>90</v>
      </c>
      <c r="M641" s="4">
        <v>55</v>
      </c>
      <c r="N641" s="4">
        <v>180</v>
      </c>
      <c r="O641" s="4">
        <v>180</v>
      </c>
      <c r="P641" s="4">
        <v>90</v>
      </c>
      <c r="Q641" s="13">
        <v>1.4913957934990438</v>
      </c>
      <c r="R641" s="16">
        <v>0.63097514340344163</v>
      </c>
      <c r="S641" s="16">
        <v>0.1147227533460803</v>
      </c>
      <c r="T641" s="16">
        <v>0.68833652007648183</v>
      </c>
      <c r="U641" s="16">
        <v>0.9177820267686424</v>
      </c>
      <c r="V641" s="16">
        <v>0.68833652007648183</v>
      </c>
      <c r="W641" s="16">
        <v>0.64244741873804967</v>
      </c>
      <c r="X641" s="16">
        <v>1.0325047801147227</v>
      </c>
      <c r="Y641" s="16">
        <v>0.63097514340344163</v>
      </c>
      <c r="Z641" s="16">
        <v>2.0650095602294454</v>
      </c>
      <c r="AA641" s="16">
        <v>2.0650095602294454</v>
      </c>
      <c r="AB641" s="17">
        <v>1.0325047801147227</v>
      </c>
      <c r="AC641" s="15">
        <v>14449.34</v>
      </c>
      <c r="AD641" s="14">
        <v>87.166666666666671</v>
      </c>
      <c r="AE641" s="14">
        <v>94.181818181818187</v>
      </c>
      <c r="AF641" s="5">
        <v>1</v>
      </c>
      <c r="AG641" s="6">
        <v>1130</v>
      </c>
      <c r="AH641" s="4">
        <v>0</v>
      </c>
      <c r="AI641" s="23">
        <v>1130</v>
      </c>
      <c r="AJ641" s="4">
        <v>2000</v>
      </c>
      <c r="AK641" s="4">
        <v>0</v>
      </c>
      <c r="AL641" s="24">
        <v>2000</v>
      </c>
      <c r="AM641" s="7">
        <v>12.963671128107073</v>
      </c>
      <c r="AN641" s="7">
        <v>0</v>
      </c>
      <c r="AO641" s="8">
        <v>22.94455066921606</v>
      </c>
      <c r="AP641" s="9">
        <v>0</v>
      </c>
      <c r="AQ641" s="25">
        <v>35.908221797323137</v>
      </c>
      <c r="AR641" s="18">
        <v>11.998069498069498</v>
      </c>
      <c r="AS641" s="7">
        <v>0</v>
      </c>
      <c r="AT641" s="8">
        <v>21.235521235521233</v>
      </c>
      <c r="AU641" s="9">
        <v>0</v>
      </c>
      <c r="AV641" s="10">
        <v>33.233590733590731</v>
      </c>
      <c r="AW641" s="22">
        <f t="shared" si="9"/>
        <v>0</v>
      </c>
      <c r="AX641" s="5">
        <f>IF(OR(AND(Tabela1[[#This Row],[GRUPO | ITEM]]="PALHETAS",MID(Tabela1[[#This Row],[ITEM]],1,5)&lt;&gt;"YN-PC"),AND(Tabela1[[#This Row],[GRUPO | ITEM]]="PALHETAS",MID(Tabela1[[#This Row],[ITEM]],1,5)&lt;&gt;"YN-PF"))=TRUE,0,
IF(
ROUNDUP(
IF(
IF(D641="A",13-SUM(AM641:AP641),IF(D641="B",11-SUM(AM641:AP641),IF(D641="C",7-SUM(AM641:AP641))))
&lt;0,0,
IF(D641="A",13-SUM(AM641:AP641),IF(D641="B",11-SUM(AM641:AP641),IF(D641="C",7-SUM(AM641:AP641)))))
*AD641/C641,0)
*C641
=0,0,
ROUNDUP(
IF(
IF(D641="A",13-SUM(AM641:AP641),IF(D641="B",11-SUM(AM641:AP641),IF(D641="C",7-SUM(AM641:AP641))))
&lt;0,0,
IF(D641="A",13-SUM(AM641:AP641),IF(D641="B",11-SUM(AM641:AP641),IF(D641="C",7-SUM(AM641:AP641)))))
*AD641/C641,0)
*C641)
)</f>
        <v>0</v>
      </c>
      <c r="AY641" s="4">
        <f>IF(OR(AND(Tabela1[[#This Row],[GRUPO | ITEM]]="PALHETAS",MID(Tabela1[[#This Row],[ITEM]],1,5)&lt;&gt;"YN-PC"),AND(Tabela1[[#This Row],[GRUPO | ITEM]]="PALHETAS",MID(Tabela1[[#This Row],[ITEM]],1,5)&lt;&gt;"YN-PF"))=TRUE,0,
IF(
ROUNDUP(
IF(
IF(D641="A",13-SUM(AR641:AU641),IF(D641="B",11-SUM(AR641:AU641),IF(D641="C",7-SUM(AR641:AU641))))
&lt;0,0,
IF(D641="A",13-SUM(AR641:AU641),IF(D641="B",11-SUM(AR641:AU641),IF(D641="C",7-SUM(AR641:AU641)))))
*AE641/C641,0)
*C641
=0,0,
ROUNDUP(
IF(
IF(D641="A",13-SUM(AR641:AU641),IF(D641="B",11-SUM(AR641:AU641),IF(D641="C",7-SUM(AR641:AU641))))
&lt;0,0,
IF(D641="A",13-SUM(AR641:AU641),IF(D641="B",11-SUM(AR641:AU641),IF(D641="C",7-SUM(AR641:AU641)))))
*AE641/C641,0)
*C641)
)</f>
        <v>0</v>
      </c>
      <c r="AZ6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+IFERROR(BA641*C641,0),
IFERROR(AVERAGEIF(Tabela1[[#This Row],[COMPRA PADRÃO]:[COMPRA &gt;30%]],"&gt;"&amp;0,Tabela1[[#This Row],[COMPRA PADRÃO]:[COMPRA &gt;30%]]),
0))/Tabela1[[#This Row],[U/CX]],0)*Tabela1[[#This Row],[U/CX]]</f>
        <v>0</v>
      </c>
      <c r="BA641" s="19"/>
      <c r="BB641" s="19"/>
      <c r="BC641" s="5"/>
      <c r="BD641" s="41">
        <v>3.9471698113207547</v>
      </c>
      <c r="BE641" s="42">
        <v>592.07547169811323</v>
      </c>
      <c r="BF641" s="42">
        <v>260.51320754716983</v>
      </c>
      <c r="BG641" s="42">
        <v>3130</v>
      </c>
      <c r="BH641" s="43">
        <v>0</v>
      </c>
      <c r="BJ641" s="32"/>
      <c r="BK641" s="32"/>
    </row>
    <row r="642" spans="1:63" s="3" customFormat="1" x14ac:dyDescent="0.2">
      <c r="A642" s="4" t="s">
        <v>35</v>
      </c>
      <c r="B642" s="4" t="s">
        <v>222</v>
      </c>
      <c r="C642" s="4">
        <v>100</v>
      </c>
      <c r="D642" s="4" t="s">
        <v>17</v>
      </c>
      <c r="E642" s="5">
        <v>39</v>
      </c>
      <c r="F642" s="4">
        <v>71</v>
      </c>
      <c r="G642" s="4">
        <v>17</v>
      </c>
      <c r="H642" s="4">
        <v>31</v>
      </c>
      <c r="I642" s="4">
        <v>98</v>
      </c>
      <c r="J642" s="4">
        <v>66</v>
      </c>
      <c r="K642" s="4">
        <v>2</v>
      </c>
      <c r="L642" s="4">
        <v>55</v>
      </c>
      <c r="M642" s="4">
        <v>90</v>
      </c>
      <c r="N642" s="4">
        <v>53</v>
      </c>
      <c r="O642" s="4">
        <v>6</v>
      </c>
      <c r="P642" s="4"/>
      <c r="Q642" s="13">
        <v>0.8125</v>
      </c>
      <c r="R642" s="16">
        <v>1.4791666666666667</v>
      </c>
      <c r="S642" s="16">
        <v>0.35416666666666669</v>
      </c>
      <c r="T642" s="16">
        <v>0.64583333333333337</v>
      </c>
      <c r="U642" s="16">
        <v>2.0416666666666665</v>
      </c>
      <c r="V642" s="16">
        <v>1.375</v>
      </c>
      <c r="W642" s="16">
        <v>4.1666666666666664E-2</v>
      </c>
      <c r="X642" s="16">
        <v>1.1458333333333333</v>
      </c>
      <c r="Y642" s="16">
        <v>1.875</v>
      </c>
      <c r="Z642" s="16">
        <v>1.1041666666666667</v>
      </c>
      <c r="AA642" s="16">
        <v>0.125</v>
      </c>
      <c r="AB642" s="17">
        <v>0</v>
      </c>
      <c r="AC642" s="15">
        <v>45980.87</v>
      </c>
      <c r="AD642" s="14">
        <v>48</v>
      </c>
      <c r="AE642" s="14">
        <v>57.777777777777779</v>
      </c>
      <c r="AF642" s="5">
        <v>1</v>
      </c>
      <c r="AG642" s="6">
        <v>0</v>
      </c>
      <c r="AH642" s="4">
        <v>0</v>
      </c>
      <c r="AI642" s="23">
        <v>0</v>
      </c>
      <c r="AJ642" s="4">
        <v>900</v>
      </c>
      <c r="AK642" s="4">
        <v>0</v>
      </c>
      <c r="AL642" s="24">
        <v>900</v>
      </c>
      <c r="AM642" s="7">
        <v>0</v>
      </c>
      <c r="AN642" s="7">
        <v>0</v>
      </c>
      <c r="AO642" s="8">
        <v>18.75</v>
      </c>
      <c r="AP642" s="9">
        <v>0</v>
      </c>
      <c r="AQ642" s="25">
        <v>18.75</v>
      </c>
      <c r="AR642" s="18">
        <v>0</v>
      </c>
      <c r="AS642" s="7">
        <v>0</v>
      </c>
      <c r="AT642" s="8">
        <v>15.576923076923077</v>
      </c>
      <c r="AU642" s="9">
        <v>0</v>
      </c>
      <c r="AV642" s="10">
        <v>15.576923076923077</v>
      </c>
      <c r="AW642" s="22">
        <f t="shared" ref="AW642:AW705" si="10">IFERROR(AZ642/AVERAGE(AD642:AE642),0)</f>
        <v>0</v>
      </c>
      <c r="AX642" s="5">
        <f>IF(OR(AND(Tabela1[[#This Row],[GRUPO | ITEM]]="PALHETAS",MID(Tabela1[[#This Row],[ITEM]],1,5)&lt;&gt;"YN-PC"),AND(Tabela1[[#This Row],[GRUPO | ITEM]]="PALHETAS",MID(Tabela1[[#This Row],[ITEM]],1,5)&lt;&gt;"YN-PF"))=TRUE,0,
IF(
ROUNDUP(
IF(
IF(D642="A",13-SUM(AM642:AP642),IF(D642="B",11-SUM(AM642:AP642),IF(D642="C",7-SUM(AM642:AP642))))
&lt;0,0,
IF(D642="A",13-SUM(AM642:AP642),IF(D642="B",11-SUM(AM642:AP642),IF(D642="C",7-SUM(AM642:AP642)))))
*AD642/C642,0)
*C642
=0,0,
ROUNDUP(
IF(
IF(D642="A",13-SUM(AM642:AP642),IF(D642="B",11-SUM(AM642:AP642),IF(D642="C",7-SUM(AM642:AP642))))
&lt;0,0,
IF(D642="A",13-SUM(AM642:AP642),IF(D642="B",11-SUM(AM642:AP642),IF(D642="C",7-SUM(AM642:AP642)))))
*AD642/C642,0)
*C642)
)</f>
        <v>0</v>
      </c>
      <c r="AY642" s="4">
        <f>IF(OR(AND(Tabela1[[#This Row],[GRUPO | ITEM]]="PALHETAS",MID(Tabela1[[#This Row],[ITEM]],1,5)&lt;&gt;"YN-PC"),AND(Tabela1[[#This Row],[GRUPO | ITEM]]="PALHETAS",MID(Tabela1[[#This Row],[ITEM]],1,5)&lt;&gt;"YN-PF"))=TRUE,0,
IF(
ROUNDUP(
IF(
IF(D642="A",13-SUM(AR642:AU642),IF(D642="B",11-SUM(AR642:AU642),IF(D642="C",7-SUM(AR642:AU642))))
&lt;0,0,
IF(D642="A",13-SUM(AR642:AU642),IF(D642="B",11-SUM(AR642:AU642),IF(D642="C",7-SUM(AR642:AU642)))))
*AE642/C642,0)
*C642
=0,0,
ROUNDUP(
IF(
IF(D642="A",13-SUM(AR642:AU642),IF(D642="B",11-SUM(AR642:AU642),IF(D642="C",7-SUM(AR642:AU642))))
&lt;0,0,
IF(D642="A",13-SUM(AR642:AU642),IF(D642="B",11-SUM(AR642:AU642),IF(D642="C",7-SUM(AR642:AU642)))))
*AE642/C642,0)
*C642)
)</f>
        <v>0</v>
      </c>
      <c r="AZ6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+IFERROR(BA642*C642,0),
IFERROR(AVERAGEIF(Tabela1[[#This Row],[COMPRA PADRÃO]:[COMPRA &gt;30%]],"&gt;"&amp;0,Tabela1[[#This Row],[COMPRA PADRÃO]:[COMPRA &gt;30%]]),
0))/Tabela1[[#This Row],[U/CX]],0)*Tabela1[[#This Row],[U/CX]]</f>
        <v>0</v>
      </c>
      <c r="BA642" s="19"/>
      <c r="BB642" s="19"/>
      <c r="BC642" s="5"/>
      <c r="BD642" s="41">
        <v>1.9924528301886792</v>
      </c>
      <c r="BE642" s="42">
        <v>298.8679245283019</v>
      </c>
      <c r="BF642" s="42">
        <v>394.50566037735848</v>
      </c>
      <c r="BG642" s="42">
        <v>900</v>
      </c>
      <c r="BH642" s="43">
        <v>0</v>
      </c>
      <c r="BJ642" s="32"/>
      <c r="BK642" s="32"/>
    </row>
    <row r="643" spans="1:63" s="3" customFormat="1" x14ac:dyDescent="0.2">
      <c r="A643" s="4" t="s">
        <v>35</v>
      </c>
      <c r="B643" s="4" t="s">
        <v>223</v>
      </c>
      <c r="C643" s="4">
        <v>100</v>
      </c>
      <c r="D643" s="4" t="s">
        <v>17</v>
      </c>
      <c r="E643" s="5">
        <v>25</v>
      </c>
      <c r="F643" s="4"/>
      <c r="G643" s="4">
        <v>2</v>
      </c>
      <c r="H643" s="4">
        <v>76</v>
      </c>
      <c r="I643" s="4">
        <v>72</v>
      </c>
      <c r="J643" s="4">
        <v>51</v>
      </c>
      <c r="K643" s="4">
        <v>46</v>
      </c>
      <c r="L643" s="4">
        <v>53</v>
      </c>
      <c r="M643" s="4"/>
      <c r="N643" s="4">
        <v>50</v>
      </c>
      <c r="O643" s="4">
        <v>46</v>
      </c>
      <c r="P643" s="4">
        <v>24</v>
      </c>
      <c r="Q643" s="13">
        <v>0.5617977528089888</v>
      </c>
      <c r="R643" s="16">
        <v>0</v>
      </c>
      <c r="S643" s="16">
        <v>4.49438202247191E-2</v>
      </c>
      <c r="T643" s="16">
        <v>1.7078651685393258</v>
      </c>
      <c r="U643" s="16">
        <v>1.6179775280898876</v>
      </c>
      <c r="V643" s="16">
        <v>1.146067415730337</v>
      </c>
      <c r="W643" s="16">
        <v>1.0337078651685394</v>
      </c>
      <c r="X643" s="16">
        <v>1.1910112359550562</v>
      </c>
      <c r="Y643" s="16">
        <v>0</v>
      </c>
      <c r="Z643" s="16">
        <v>1.1235955056179776</v>
      </c>
      <c r="AA643" s="16">
        <v>1.0337078651685394</v>
      </c>
      <c r="AB643" s="17">
        <v>0.5393258426966292</v>
      </c>
      <c r="AC643" s="15">
        <v>37104.800000000003</v>
      </c>
      <c r="AD643" s="14">
        <v>44.5</v>
      </c>
      <c r="AE643" s="14">
        <v>49.222222222222221</v>
      </c>
      <c r="AF643" s="5">
        <v>0</v>
      </c>
      <c r="AG643" s="6">
        <v>260</v>
      </c>
      <c r="AH643" s="4">
        <v>0</v>
      </c>
      <c r="AI643" s="23">
        <v>260</v>
      </c>
      <c r="AJ643" s="4">
        <v>400</v>
      </c>
      <c r="AK643" s="4">
        <v>100</v>
      </c>
      <c r="AL643" s="24">
        <v>500</v>
      </c>
      <c r="AM643" s="7">
        <v>5.8426966292134832</v>
      </c>
      <c r="AN643" s="7">
        <v>0</v>
      </c>
      <c r="AO643" s="8">
        <v>8.9887640449438209</v>
      </c>
      <c r="AP643" s="9">
        <v>2.2471910112359552</v>
      </c>
      <c r="AQ643" s="25">
        <v>17.078651685393261</v>
      </c>
      <c r="AR643" s="18">
        <v>5.282167042889391</v>
      </c>
      <c r="AS643" s="7">
        <v>0</v>
      </c>
      <c r="AT643" s="8">
        <v>8.1264108352144468</v>
      </c>
      <c r="AU643" s="9">
        <v>2.0316027088036117</v>
      </c>
      <c r="AV643" s="10">
        <v>15.440180586907449</v>
      </c>
      <c r="AW643" s="22">
        <f t="shared" si="10"/>
        <v>0</v>
      </c>
      <c r="AX643" s="5">
        <f>IF(OR(AND(Tabela1[[#This Row],[GRUPO | ITEM]]="PALHETAS",MID(Tabela1[[#This Row],[ITEM]],1,5)&lt;&gt;"YN-PC"),AND(Tabela1[[#This Row],[GRUPO | ITEM]]="PALHETAS",MID(Tabela1[[#This Row],[ITEM]],1,5)&lt;&gt;"YN-PF"))=TRUE,0,
IF(
ROUNDUP(
IF(
IF(D643="A",13-SUM(AM643:AP643),IF(D643="B",11-SUM(AM643:AP643),IF(D643="C",7-SUM(AM643:AP643))))
&lt;0,0,
IF(D643="A",13-SUM(AM643:AP643),IF(D643="B",11-SUM(AM643:AP643),IF(D643="C",7-SUM(AM643:AP643)))))
*AD643/C643,0)
*C643
=0,0,
ROUNDUP(
IF(
IF(D643="A",13-SUM(AM643:AP643),IF(D643="B",11-SUM(AM643:AP643),IF(D643="C",7-SUM(AM643:AP643))))
&lt;0,0,
IF(D643="A",13-SUM(AM643:AP643),IF(D643="B",11-SUM(AM643:AP643),IF(D643="C",7-SUM(AM643:AP643)))))
*AD643/C643,0)
*C643)
)</f>
        <v>0</v>
      </c>
      <c r="AY643" s="4">
        <f>IF(OR(AND(Tabela1[[#This Row],[GRUPO | ITEM]]="PALHETAS",MID(Tabela1[[#This Row],[ITEM]],1,5)&lt;&gt;"YN-PC"),AND(Tabela1[[#This Row],[GRUPO | ITEM]]="PALHETAS",MID(Tabela1[[#This Row],[ITEM]],1,5)&lt;&gt;"YN-PF"))=TRUE,0,
IF(
ROUNDUP(
IF(
IF(D643="A",13-SUM(AR643:AU643),IF(D643="B",11-SUM(AR643:AU643),IF(D643="C",7-SUM(AR643:AU643))))
&lt;0,0,
IF(D643="A",13-SUM(AR643:AU643),IF(D643="B",11-SUM(AR643:AU643),IF(D643="C",7-SUM(AR643:AU643)))))
*AE643/C643,0)
*C643
=0,0,
ROUNDUP(
IF(
IF(D643="A",13-SUM(AR643:AU643),IF(D643="B",11-SUM(AR643:AU643),IF(D643="C",7-SUM(AR643:AU643))))
&lt;0,0,
IF(D643="A",13-SUM(AR643:AU643),IF(D643="B",11-SUM(AR643:AU643),IF(D643="C",7-SUM(AR643:AU643)))))
*AE643/C643,0)
*C643)
)</f>
        <v>0</v>
      </c>
      <c r="AZ6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+IFERROR(BA643*C643,0),
IFERROR(AVERAGEIF(Tabela1[[#This Row],[COMPRA PADRÃO]:[COMPRA &gt;30%]],"&gt;"&amp;0,Tabela1[[#This Row],[COMPRA PADRÃO]:[COMPRA &gt;30%]]),
0))/Tabela1[[#This Row],[U/CX]],0)*Tabela1[[#This Row],[U/CX]]</f>
        <v>0</v>
      </c>
      <c r="BA643" s="19"/>
      <c r="BB643" s="19"/>
      <c r="BC643" s="5"/>
      <c r="BD643" s="41">
        <v>1.679245283018868</v>
      </c>
      <c r="BE643" s="42">
        <v>251.88679245283021</v>
      </c>
      <c r="BF643" s="42">
        <v>332.49056603773585</v>
      </c>
      <c r="BG643" s="42">
        <v>760</v>
      </c>
      <c r="BH643" s="43">
        <v>0</v>
      </c>
      <c r="BJ643" s="32"/>
      <c r="BK643" s="32"/>
    </row>
    <row r="644" spans="1:63" s="3" customFormat="1" x14ac:dyDescent="0.2">
      <c r="A644" s="4" t="s">
        <v>35</v>
      </c>
      <c r="B644" s="4" t="s">
        <v>524</v>
      </c>
      <c r="C644" s="4">
        <v>250</v>
      </c>
      <c r="D644" s="4" t="s">
        <v>83</v>
      </c>
      <c r="E644" s="5">
        <v>30</v>
      </c>
      <c r="F644" s="4">
        <v>80</v>
      </c>
      <c r="G644" s="4">
        <v>30</v>
      </c>
      <c r="H644" s="4">
        <v>30</v>
      </c>
      <c r="I644" s="4">
        <v>10</v>
      </c>
      <c r="J644" s="4"/>
      <c r="K644" s="4">
        <v>10</v>
      </c>
      <c r="L644" s="4">
        <v>10</v>
      </c>
      <c r="M644" s="4">
        <v>20</v>
      </c>
      <c r="N644" s="4">
        <v>20</v>
      </c>
      <c r="O644" s="4"/>
      <c r="P644" s="4">
        <v>10</v>
      </c>
      <c r="Q644" s="13">
        <v>1.2</v>
      </c>
      <c r="R644" s="16">
        <v>3.2</v>
      </c>
      <c r="S644" s="16">
        <v>1.2</v>
      </c>
      <c r="T644" s="16">
        <v>1.2</v>
      </c>
      <c r="U644" s="16">
        <v>0.4</v>
      </c>
      <c r="V644" s="16">
        <v>0</v>
      </c>
      <c r="W644" s="16">
        <v>0.4</v>
      </c>
      <c r="X644" s="16">
        <v>0.4</v>
      </c>
      <c r="Y644" s="16">
        <v>0.8</v>
      </c>
      <c r="Z644" s="16">
        <v>0.8</v>
      </c>
      <c r="AA644" s="16">
        <v>0</v>
      </c>
      <c r="AB644" s="17">
        <v>0.4</v>
      </c>
      <c r="AC644" s="15">
        <v>4255.8</v>
      </c>
      <c r="AD644" s="14">
        <v>25</v>
      </c>
      <c r="AE644" s="14">
        <v>25</v>
      </c>
      <c r="AF644" s="5">
        <v>0</v>
      </c>
      <c r="AG644" s="6">
        <v>200</v>
      </c>
      <c r="AH644" s="4">
        <v>0</v>
      </c>
      <c r="AI644" s="23">
        <v>200</v>
      </c>
      <c r="AJ644" s="4">
        <v>0</v>
      </c>
      <c r="AK644" s="4">
        <v>0</v>
      </c>
      <c r="AL644" s="24">
        <v>0</v>
      </c>
      <c r="AM644" s="7">
        <v>8</v>
      </c>
      <c r="AN644" s="7">
        <v>0</v>
      </c>
      <c r="AO644" s="8">
        <v>0</v>
      </c>
      <c r="AP644" s="9">
        <v>0</v>
      </c>
      <c r="AQ644" s="25">
        <v>8</v>
      </c>
      <c r="AR644" s="18">
        <v>8</v>
      </c>
      <c r="AS644" s="7">
        <v>0</v>
      </c>
      <c r="AT644" s="8">
        <v>0</v>
      </c>
      <c r="AU644" s="9">
        <v>0</v>
      </c>
      <c r="AV644" s="10">
        <v>8</v>
      </c>
      <c r="AW644" s="22">
        <f t="shared" si="10"/>
        <v>0</v>
      </c>
      <c r="AX644" s="5">
        <f>IF(OR(AND(Tabela1[[#This Row],[GRUPO | ITEM]]="PALHETAS",MID(Tabela1[[#This Row],[ITEM]],1,5)&lt;&gt;"YN-PC"),AND(Tabela1[[#This Row],[GRUPO | ITEM]]="PALHETAS",MID(Tabela1[[#This Row],[ITEM]],1,5)&lt;&gt;"YN-PF"))=TRUE,0,
IF(
ROUNDUP(
IF(
IF(D644="A",13-SUM(AM644:AP644),IF(D644="B",11-SUM(AM644:AP644),IF(D644="C",7-SUM(AM644:AP644))))
&lt;0,0,
IF(D644="A",13-SUM(AM644:AP644),IF(D644="B",11-SUM(AM644:AP644),IF(D644="C",7-SUM(AM644:AP644)))))
*AD644/C644,0)
*C644
=0,0,
ROUNDUP(
IF(
IF(D644="A",13-SUM(AM644:AP644),IF(D644="B",11-SUM(AM644:AP644),IF(D644="C",7-SUM(AM644:AP644))))
&lt;0,0,
IF(D644="A",13-SUM(AM644:AP644),IF(D644="B",11-SUM(AM644:AP644),IF(D644="C",7-SUM(AM644:AP644)))))
*AD644/C644,0)
*C644)
)</f>
        <v>0</v>
      </c>
      <c r="AY644" s="4">
        <f>IF(OR(AND(Tabela1[[#This Row],[GRUPO | ITEM]]="PALHETAS",MID(Tabela1[[#This Row],[ITEM]],1,5)&lt;&gt;"YN-PC"),AND(Tabela1[[#This Row],[GRUPO | ITEM]]="PALHETAS",MID(Tabela1[[#This Row],[ITEM]],1,5)&lt;&gt;"YN-PF"))=TRUE,0,
IF(
ROUNDUP(
IF(
IF(D644="A",13-SUM(AR644:AU644),IF(D644="B",11-SUM(AR644:AU644),IF(D644="C",7-SUM(AR644:AU644))))
&lt;0,0,
IF(D644="A",13-SUM(AR644:AU644),IF(D644="B",11-SUM(AR644:AU644),IF(D644="C",7-SUM(AR644:AU644)))))
*AE644/C644,0)
*C644
=0,0,
ROUNDUP(
IF(
IF(D644="A",13-SUM(AR644:AU644),IF(D644="B",11-SUM(AR644:AU644),IF(D644="C",7-SUM(AR644:AU644))))
&lt;0,0,
IF(D644="A",13-SUM(AR644:AU644),IF(D644="B",11-SUM(AR644:AU644),IF(D644="C",7-SUM(AR644:AU644)))))
*AE644/C644,0)
*C644)
)</f>
        <v>0</v>
      </c>
      <c r="AZ6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+IFERROR(BA644*C644,0),
IFERROR(AVERAGEIF(Tabela1[[#This Row],[COMPRA PADRÃO]:[COMPRA &gt;30%]],"&gt;"&amp;0,Tabela1[[#This Row],[COMPRA PADRÃO]:[COMPRA &gt;30%]]),
0))/Tabela1[[#This Row],[U/CX]],0)*Tabela1[[#This Row],[U/CX]]</f>
        <v>0</v>
      </c>
      <c r="BA644" s="19"/>
      <c r="BB644" s="19"/>
      <c r="BC644" s="5"/>
      <c r="BD644" s="41">
        <v>0.94339622641509435</v>
      </c>
      <c r="BE644" s="42">
        <v>141.50943396226415</v>
      </c>
      <c r="BF644" s="42">
        <v>62.264150943396224</v>
      </c>
      <c r="BG644" s="42">
        <v>200</v>
      </c>
      <c r="BH644" s="43">
        <v>0</v>
      </c>
      <c r="BJ644" s="32"/>
      <c r="BK644" s="32"/>
    </row>
    <row r="645" spans="1:63" s="3" customFormat="1" x14ac:dyDescent="0.2">
      <c r="A645" s="4" t="s">
        <v>35</v>
      </c>
      <c r="B645" s="4" t="s">
        <v>525</v>
      </c>
      <c r="C645" s="4">
        <v>250</v>
      </c>
      <c r="D645" s="4" t="s">
        <v>83</v>
      </c>
      <c r="E645" s="5">
        <v>200</v>
      </c>
      <c r="F645" s="4"/>
      <c r="G645" s="4"/>
      <c r="H645" s="4">
        <v>10</v>
      </c>
      <c r="I645" s="4"/>
      <c r="J645" s="4"/>
      <c r="K645" s="4"/>
      <c r="L645" s="4">
        <v>70</v>
      </c>
      <c r="M645" s="4">
        <v>70</v>
      </c>
      <c r="N645" s="4">
        <v>50</v>
      </c>
      <c r="O645" s="4"/>
      <c r="P645" s="4">
        <v>50</v>
      </c>
      <c r="Q645" s="13">
        <v>2.6666666666666665</v>
      </c>
      <c r="R645" s="16">
        <v>0</v>
      </c>
      <c r="S645" s="16">
        <v>0</v>
      </c>
      <c r="T645" s="16">
        <v>0.13333333333333333</v>
      </c>
      <c r="U645" s="16">
        <v>0</v>
      </c>
      <c r="V645" s="16">
        <v>0</v>
      </c>
      <c r="W645" s="16">
        <v>0</v>
      </c>
      <c r="X645" s="16">
        <v>0.93333333333333335</v>
      </c>
      <c r="Y645" s="16">
        <v>0.93333333333333335</v>
      </c>
      <c r="Z645" s="16">
        <v>0.66666666666666663</v>
      </c>
      <c r="AA645" s="16">
        <v>0</v>
      </c>
      <c r="AB645" s="17">
        <v>0.66666666666666663</v>
      </c>
      <c r="AC645" s="15">
        <v>7670.9</v>
      </c>
      <c r="AD645" s="14">
        <v>75</v>
      </c>
      <c r="AE645" s="14">
        <v>88</v>
      </c>
      <c r="AF645" s="5">
        <v>0</v>
      </c>
      <c r="AG645" s="6">
        <v>510</v>
      </c>
      <c r="AH645" s="4">
        <v>0</v>
      </c>
      <c r="AI645" s="23">
        <v>510</v>
      </c>
      <c r="AJ645" s="4">
        <v>750</v>
      </c>
      <c r="AK645" s="4">
        <v>500</v>
      </c>
      <c r="AL645" s="24">
        <v>1250</v>
      </c>
      <c r="AM645" s="7">
        <v>6.8</v>
      </c>
      <c r="AN645" s="7">
        <v>0</v>
      </c>
      <c r="AO645" s="8">
        <v>10</v>
      </c>
      <c r="AP645" s="9">
        <v>6.666666666666667</v>
      </c>
      <c r="AQ645" s="25">
        <v>23.466666666666669</v>
      </c>
      <c r="AR645" s="18">
        <v>5.7954545454545459</v>
      </c>
      <c r="AS645" s="7">
        <v>0</v>
      </c>
      <c r="AT645" s="8">
        <v>8.5227272727272734</v>
      </c>
      <c r="AU645" s="9">
        <v>5.6818181818181817</v>
      </c>
      <c r="AV645" s="10">
        <v>20</v>
      </c>
      <c r="AW645" s="22">
        <f t="shared" si="10"/>
        <v>0</v>
      </c>
      <c r="AX645" s="5">
        <f>IF(OR(AND(Tabela1[[#This Row],[GRUPO | ITEM]]="PALHETAS",MID(Tabela1[[#This Row],[ITEM]],1,5)&lt;&gt;"YN-PC"),AND(Tabela1[[#This Row],[GRUPO | ITEM]]="PALHETAS",MID(Tabela1[[#This Row],[ITEM]],1,5)&lt;&gt;"YN-PF"))=TRUE,0,
IF(
ROUNDUP(
IF(
IF(D645="A",13-SUM(AM645:AP645),IF(D645="B",11-SUM(AM645:AP645),IF(D645="C",7-SUM(AM645:AP645))))
&lt;0,0,
IF(D645="A",13-SUM(AM645:AP645),IF(D645="B",11-SUM(AM645:AP645),IF(D645="C",7-SUM(AM645:AP645)))))
*AD645/C645,0)
*C645
=0,0,
ROUNDUP(
IF(
IF(D645="A",13-SUM(AM645:AP645),IF(D645="B",11-SUM(AM645:AP645),IF(D645="C",7-SUM(AM645:AP645))))
&lt;0,0,
IF(D645="A",13-SUM(AM645:AP645),IF(D645="B",11-SUM(AM645:AP645),IF(D645="C",7-SUM(AM645:AP645)))))
*AD645/C645,0)
*C645)
)</f>
        <v>0</v>
      </c>
      <c r="AY645" s="4">
        <f>IF(OR(AND(Tabela1[[#This Row],[GRUPO | ITEM]]="PALHETAS",MID(Tabela1[[#This Row],[ITEM]],1,5)&lt;&gt;"YN-PC"),AND(Tabela1[[#This Row],[GRUPO | ITEM]]="PALHETAS",MID(Tabela1[[#This Row],[ITEM]],1,5)&lt;&gt;"YN-PF"))=TRUE,0,
IF(
ROUNDUP(
IF(
IF(D645="A",13-SUM(AR645:AU645),IF(D645="B",11-SUM(AR645:AU645),IF(D645="C",7-SUM(AR645:AU645))))
&lt;0,0,
IF(D645="A",13-SUM(AR645:AU645),IF(D645="B",11-SUM(AR645:AU645),IF(D645="C",7-SUM(AR645:AU645)))))
*AE645/C645,0)
*C645
=0,0,
ROUNDUP(
IF(
IF(D645="A",13-SUM(AR645:AU645),IF(D645="B",11-SUM(AR645:AU645),IF(D645="C",7-SUM(AR645:AU645))))
&lt;0,0,
IF(D645="A",13-SUM(AR645:AU645),IF(D645="B",11-SUM(AR645:AU645),IF(D645="C",7-SUM(AR645:AU645)))))
*AE645/C645,0)
*C645)
)</f>
        <v>0</v>
      </c>
      <c r="AZ6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+IFERROR(BA645*C645,0),
IFERROR(AVERAGEIF(Tabela1[[#This Row],[COMPRA PADRÃO]:[COMPRA &gt;30%]],"&gt;"&amp;0,Tabela1[[#This Row],[COMPRA PADRÃO]:[COMPRA &gt;30%]]),
0))/Tabela1[[#This Row],[U/CX]],0)*Tabela1[[#This Row],[U/CX]]</f>
        <v>0</v>
      </c>
      <c r="BA645" s="19"/>
      <c r="BB645" s="19"/>
      <c r="BC645" s="5"/>
      <c r="BD645" s="41">
        <v>1.6981132075471699</v>
      </c>
      <c r="BE645" s="42">
        <v>254.71698113207549</v>
      </c>
      <c r="BF645" s="42">
        <v>112.0754716981132</v>
      </c>
      <c r="BG645" s="42">
        <v>1760</v>
      </c>
      <c r="BH645" s="43">
        <v>0</v>
      </c>
      <c r="BJ645" s="32"/>
      <c r="BK645" s="32"/>
    </row>
    <row r="646" spans="1:63" s="3" customFormat="1" x14ac:dyDescent="0.2">
      <c r="A646" s="4" t="s">
        <v>35</v>
      </c>
      <c r="B646" s="4" t="s">
        <v>527</v>
      </c>
      <c r="C646" s="4">
        <v>100</v>
      </c>
      <c r="D646" s="4" t="s">
        <v>83</v>
      </c>
      <c r="E646" s="5"/>
      <c r="F646" s="4">
        <v>10</v>
      </c>
      <c r="G646" s="4">
        <v>80</v>
      </c>
      <c r="H646" s="4">
        <v>40</v>
      </c>
      <c r="I646" s="4">
        <v>10</v>
      </c>
      <c r="J646" s="4">
        <v>30</v>
      </c>
      <c r="K646" s="4">
        <v>28</v>
      </c>
      <c r="L646" s="4">
        <v>70</v>
      </c>
      <c r="M646" s="4"/>
      <c r="N646" s="4">
        <v>70</v>
      </c>
      <c r="O646" s="4">
        <v>15</v>
      </c>
      <c r="P646" s="4">
        <v>50</v>
      </c>
      <c r="Q646" s="13">
        <v>0</v>
      </c>
      <c r="R646" s="16">
        <v>0.24813895781637718</v>
      </c>
      <c r="S646" s="16">
        <v>1.9851116625310175</v>
      </c>
      <c r="T646" s="16">
        <v>0.99255583126550873</v>
      </c>
      <c r="U646" s="16">
        <v>0.24813895781637718</v>
      </c>
      <c r="V646" s="16">
        <v>0.74441687344913154</v>
      </c>
      <c r="W646" s="16">
        <v>0.69478908188585609</v>
      </c>
      <c r="X646" s="16">
        <v>1.7369727047146404</v>
      </c>
      <c r="Y646" s="16">
        <v>0</v>
      </c>
      <c r="Z646" s="16">
        <v>1.7369727047146404</v>
      </c>
      <c r="AA646" s="16">
        <v>0.37220843672456577</v>
      </c>
      <c r="AB646" s="17">
        <v>1.240694789081886</v>
      </c>
      <c r="AC646" s="15">
        <v>8261.51</v>
      </c>
      <c r="AD646" s="14">
        <v>40.299999999999997</v>
      </c>
      <c r="AE646" s="14">
        <v>47.875</v>
      </c>
      <c r="AF646" s="5">
        <v>1</v>
      </c>
      <c r="AG646" s="6">
        <v>125</v>
      </c>
      <c r="AH646" s="4">
        <v>0</v>
      </c>
      <c r="AI646" s="23">
        <v>125</v>
      </c>
      <c r="AJ646" s="4">
        <v>300</v>
      </c>
      <c r="AK646" s="4">
        <v>200</v>
      </c>
      <c r="AL646" s="24">
        <v>500</v>
      </c>
      <c r="AM646" s="7">
        <v>3.1017369727047148</v>
      </c>
      <c r="AN646" s="7">
        <v>0</v>
      </c>
      <c r="AO646" s="8">
        <v>7.4441687344913152</v>
      </c>
      <c r="AP646" s="9">
        <v>4.9627791563275441</v>
      </c>
      <c r="AQ646" s="25">
        <v>15.508684863523575</v>
      </c>
      <c r="AR646" s="18">
        <v>2.6109660574412534</v>
      </c>
      <c r="AS646" s="7">
        <v>0</v>
      </c>
      <c r="AT646" s="8">
        <v>6.2663185378590081</v>
      </c>
      <c r="AU646" s="9">
        <v>4.1775456919060057</v>
      </c>
      <c r="AV646" s="10">
        <v>13.054830287206268</v>
      </c>
      <c r="AW646" s="22">
        <f t="shared" si="10"/>
        <v>0</v>
      </c>
      <c r="AX646" s="5">
        <f>IF(OR(AND(Tabela1[[#This Row],[GRUPO | ITEM]]="PALHETAS",MID(Tabela1[[#This Row],[ITEM]],1,5)&lt;&gt;"YN-PC"),AND(Tabela1[[#This Row],[GRUPO | ITEM]]="PALHETAS",MID(Tabela1[[#This Row],[ITEM]],1,5)&lt;&gt;"YN-PF"))=TRUE,0,
IF(
ROUNDUP(
IF(
IF(D646="A",13-SUM(AM646:AP646),IF(D646="B",11-SUM(AM646:AP646),IF(D646="C",7-SUM(AM646:AP646))))
&lt;0,0,
IF(D646="A",13-SUM(AM646:AP646),IF(D646="B",11-SUM(AM646:AP646),IF(D646="C",7-SUM(AM646:AP646)))))
*AD646/C646,0)
*C646
=0,0,
ROUNDUP(
IF(
IF(D646="A",13-SUM(AM646:AP646),IF(D646="B",11-SUM(AM646:AP646),IF(D646="C",7-SUM(AM646:AP646))))
&lt;0,0,
IF(D646="A",13-SUM(AM646:AP646),IF(D646="B",11-SUM(AM646:AP646),IF(D646="C",7-SUM(AM646:AP646)))))
*AD646/C646,0)
*C646)
)</f>
        <v>0</v>
      </c>
      <c r="AY646" s="4">
        <f>IF(OR(AND(Tabela1[[#This Row],[GRUPO | ITEM]]="PALHETAS",MID(Tabela1[[#This Row],[ITEM]],1,5)&lt;&gt;"YN-PC"),AND(Tabela1[[#This Row],[GRUPO | ITEM]]="PALHETAS",MID(Tabela1[[#This Row],[ITEM]],1,5)&lt;&gt;"YN-PF"))=TRUE,0,
IF(
ROUNDUP(
IF(
IF(D646="A",13-SUM(AR646:AU646),IF(D646="B",11-SUM(AR646:AU646),IF(D646="C",7-SUM(AR646:AU646))))
&lt;0,0,
IF(D646="A",13-SUM(AR646:AU646),IF(D646="B",11-SUM(AR646:AU646),IF(D646="C",7-SUM(AR646:AU646)))))
*AE646/C646,0)
*C646
=0,0,
ROUNDUP(
IF(
IF(D646="A",13-SUM(AR646:AU646),IF(D646="B",11-SUM(AR646:AU646),IF(D646="C",7-SUM(AR646:AU646))))
&lt;0,0,
IF(D646="A",13-SUM(AR646:AU646),IF(D646="B",11-SUM(AR646:AU646),IF(D646="C",7-SUM(AR646:AU646)))))
*AE646/C646,0)
*C646)
)</f>
        <v>0</v>
      </c>
      <c r="AZ6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+IFERROR(BA646*C646,0),
IFERROR(AVERAGEIF(Tabela1[[#This Row],[COMPRA PADRÃO]:[COMPRA &gt;30%]],"&gt;"&amp;0,Tabela1[[#This Row],[COMPRA PADRÃO]:[COMPRA &gt;30%]]),
0))/Tabela1[[#This Row],[U/CX]],0)*Tabela1[[#This Row],[U/CX]]</f>
        <v>0</v>
      </c>
      <c r="BA646" s="33"/>
      <c r="BB646" s="33"/>
      <c r="BC646" s="44"/>
      <c r="BD646" s="41">
        <v>1.5207547169811322</v>
      </c>
      <c r="BE646" s="42">
        <v>228.11320754716982</v>
      </c>
      <c r="BF646" s="42">
        <v>100.36981132075472</v>
      </c>
      <c r="BG646" s="42">
        <v>625</v>
      </c>
      <c r="BH646" s="43">
        <v>0</v>
      </c>
      <c r="BJ646" s="32"/>
      <c r="BK646" s="32"/>
    </row>
    <row r="647" spans="1:63" s="3" customFormat="1" x14ac:dyDescent="0.2">
      <c r="A647" s="4" t="s">
        <v>35</v>
      </c>
      <c r="B647" s="4" t="s">
        <v>528</v>
      </c>
      <c r="C647" s="4">
        <v>50</v>
      </c>
      <c r="D647" s="4" t="s">
        <v>83</v>
      </c>
      <c r="E647" s="5">
        <v>10</v>
      </c>
      <c r="F647" s="4"/>
      <c r="G647" s="4">
        <v>10</v>
      </c>
      <c r="H647" s="4">
        <v>10</v>
      </c>
      <c r="I647" s="4"/>
      <c r="J647" s="4">
        <v>50</v>
      </c>
      <c r="K647" s="4">
        <v>30</v>
      </c>
      <c r="L647" s="4">
        <v>10</v>
      </c>
      <c r="M647" s="4">
        <v>20</v>
      </c>
      <c r="N647" s="4"/>
      <c r="O647" s="4"/>
      <c r="P647" s="4"/>
      <c r="Q647" s="13">
        <v>0.5</v>
      </c>
      <c r="R647" s="16">
        <v>0</v>
      </c>
      <c r="S647" s="16">
        <v>0.5</v>
      </c>
      <c r="T647" s="16">
        <v>0.5</v>
      </c>
      <c r="U647" s="16">
        <v>0</v>
      </c>
      <c r="V647" s="16">
        <v>2.5</v>
      </c>
      <c r="W647" s="16">
        <v>1.5</v>
      </c>
      <c r="X647" s="16">
        <v>0.5</v>
      </c>
      <c r="Y647" s="16">
        <v>1</v>
      </c>
      <c r="Z647" s="16">
        <v>0</v>
      </c>
      <c r="AA647" s="16">
        <v>0</v>
      </c>
      <c r="AB647" s="17">
        <v>0</v>
      </c>
      <c r="AC647" s="15">
        <v>4268.1000000000004</v>
      </c>
      <c r="AD647" s="14">
        <v>20</v>
      </c>
      <c r="AE647" s="14">
        <v>20</v>
      </c>
      <c r="AF647" s="5">
        <v>0</v>
      </c>
      <c r="AG647" s="6">
        <v>393</v>
      </c>
      <c r="AH647" s="4">
        <v>0</v>
      </c>
      <c r="AI647" s="23">
        <v>393</v>
      </c>
      <c r="AJ647" s="4">
        <v>0</v>
      </c>
      <c r="AK647" s="4">
        <v>0</v>
      </c>
      <c r="AL647" s="24">
        <v>0</v>
      </c>
      <c r="AM647" s="7">
        <v>19.649999999999999</v>
      </c>
      <c r="AN647" s="7">
        <v>0</v>
      </c>
      <c r="AO647" s="8">
        <v>0</v>
      </c>
      <c r="AP647" s="9">
        <v>0</v>
      </c>
      <c r="AQ647" s="25">
        <v>19.649999999999999</v>
      </c>
      <c r="AR647" s="18">
        <v>19.649999999999999</v>
      </c>
      <c r="AS647" s="7">
        <v>0</v>
      </c>
      <c r="AT647" s="8">
        <v>0</v>
      </c>
      <c r="AU647" s="9">
        <v>0</v>
      </c>
      <c r="AV647" s="10">
        <v>19.649999999999999</v>
      </c>
      <c r="AW647" s="22">
        <f t="shared" si="10"/>
        <v>0</v>
      </c>
      <c r="AX647" s="5">
        <f>IF(OR(AND(Tabela1[[#This Row],[GRUPO | ITEM]]="PALHETAS",MID(Tabela1[[#This Row],[ITEM]],1,5)&lt;&gt;"YN-PC"),AND(Tabela1[[#This Row],[GRUPO | ITEM]]="PALHETAS",MID(Tabela1[[#This Row],[ITEM]],1,5)&lt;&gt;"YN-PF"))=TRUE,0,
IF(
ROUNDUP(
IF(
IF(D647="A",13-SUM(AM647:AP647),IF(D647="B",11-SUM(AM647:AP647),IF(D647="C",7-SUM(AM647:AP647))))
&lt;0,0,
IF(D647="A",13-SUM(AM647:AP647),IF(D647="B",11-SUM(AM647:AP647),IF(D647="C",7-SUM(AM647:AP647)))))
*AD647/C647,0)
*C647
=0,0,
ROUNDUP(
IF(
IF(D647="A",13-SUM(AM647:AP647),IF(D647="B",11-SUM(AM647:AP647),IF(D647="C",7-SUM(AM647:AP647))))
&lt;0,0,
IF(D647="A",13-SUM(AM647:AP647),IF(D647="B",11-SUM(AM647:AP647),IF(D647="C",7-SUM(AM647:AP647)))))
*AD647/C647,0)
*C647)
)</f>
        <v>0</v>
      </c>
      <c r="AY647" s="4">
        <f>IF(OR(AND(Tabela1[[#This Row],[GRUPO | ITEM]]="PALHETAS",MID(Tabela1[[#This Row],[ITEM]],1,5)&lt;&gt;"YN-PC"),AND(Tabela1[[#This Row],[GRUPO | ITEM]]="PALHETAS",MID(Tabela1[[#This Row],[ITEM]],1,5)&lt;&gt;"YN-PF"))=TRUE,0,
IF(
ROUNDUP(
IF(
IF(D647="A",13-SUM(AR647:AU647),IF(D647="B",11-SUM(AR647:AU647),IF(D647="C",7-SUM(AR647:AU647))))
&lt;0,0,
IF(D647="A",13-SUM(AR647:AU647),IF(D647="B",11-SUM(AR647:AU647),IF(D647="C",7-SUM(AR647:AU647)))))
*AE647/C647,0)
*C647
=0,0,
ROUNDUP(
IF(
IF(D647="A",13-SUM(AR647:AU647),IF(D647="B",11-SUM(AR647:AU647),IF(D647="C",7-SUM(AR647:AU647))))
&lt;0,0,
IF(D647="A",13-SUM(AR647:AU647),IF(D647="B",11-SUM(AR647:AU647),IF(D647="C",7-SUM(AR647:AU647)))))
*AE647/C647,0)
*C647)
)</f>
        <v>0</v>
      </c>
      <c r="AZ6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+IFERROR(BA647*C647,0),
IFERROR(AVERAGEIF(Tabela1[[#This Row],[COMPRA PADRÃO]:[COMPRA &gt;30%]],"&gt;"&amp;0,Tabela1[[#This Row],[COMPRA PADRÃO]:[COMPRA &gt;30%]]),
0))/Tabela1[[#This Row],[U/CX]],0)*Tabela1[[#This Row],[U/CX]]</f>
        <v>0</v>
      </c>
      <c r="BA647" s="19"/>
      <c r="BB647" s="19"/>
      <c r="BC647" s="5"/>
      <c r="BD647" s="41">
        <v>0.52830188679245282</v>
      </c>
      <c r="BE647" s="42">
        <v>79.245283018867923</v>
      </c>
      <c r="BF647" s="42">
        <v>34.867924528301884</v>
      </c>
      <c r="BG647" s="42">
        <v>393</v>
      </c>
      <c r="BH647" s="43">
        <v>0</v>
      </c>
      <c r="BJ647" s="32"/>
      <c r="BK647" s="32"/>
    </row>
    <row r="648" spans="1:63" s="3" customFormat="1" x14ac:dyDescent="0.2">
      <c r="A648" s="4" t="s">
        <v>35</v>
      </c>
      <c r="B648" s="4" t="s">
        <v>529</v>
      </c>
      <c r="C648" s="4">
        <v>50</v>
      </c>
      <c r="D648" s="4" t="s">
        <v>83</v>
      </c>
      <c r="E648" s="5">
        <v>10</v>
      </c>
      <c r="F648" s="4"/>
      <c r="G648" s="4">
        <v>10</v>
      </c>
      <c r="H648" s="4">
        <v>10</v>
      </c>
      <c r="I648" s="4"/>
      <c r="J648" s="4"/>
      <c r="K648" s="4">
        <v>10</v>
      </c>
      <c r="L648" s="4">
        <v>10</v>
      </c>
      <c r="M648" s="4">
        <v>10</v>
      </c>
      <c r="N648" s="4"/>
      <c r="O648" s="4"/>
      <c r="P648" s="4"/>
      <c r="Q648" s="13">
        <v>1</v>
      </c>
      <c r="R648" s="16">
        <v>0</v>
      </c>
      <c r="S648" s="16">
        <v>1</v>
      </c>
      <c r="T648" s="16">
        <v>1</v>
      </c>
      <c r="U648" s="16">
        <v>0</v>
      </c>
      <c r="V648" s="16">
        <v>0</v>
      </c>
      <c r="W648" s="16">
        <v>1</v>
      </c>
      <c r="X648" s="16">
        <v>1</v>
      </c>
      <c r="Y648" s="16">
        <v>1</v>
      </c>
      <c r="Z648" s="16">
        <v>0</v>
      </c>
      <c r="AA648" s="16">
        <v>0</v>
      </c>
      <c r="AB648" s="17">
        <v>0</v>
      </c>
      <c r="AC648" s="15">
        <v>1917.2</v>
      </c>
      <c r="AD648" s="14">
        <v>10</v>
      </c>
      <c r="AE648" s="14">
        <v>10</v>
      </c>
      <c r="AF648" s="5">
        <v>0</v>
      </c>
      <c r="AG648" s="6">
        <v>499</v>
      </c>
      <c r="AH648" s="4">
        <v>0</v>
      </c>
      <c r="AI648" s="23">
        <v>499</v>
      </c>
      <c r="AJ648" s="4">
        <v>0</v>
      </c>
      <c r="AK648" s="4">
        <v>0</v>
      </c>
      <c r="AL648" s="24">
        <v>0</v>
      </c>
      <c r="AM648" s="7">
        <v>49.9</v>
      </c>
      <c r="AN648" s="7">
        <v>0</v>
      </c>
      <c r="AO648" s="8">
        <v>0</v>
      </c>
      <c r="AP648" s="9">
        <v>0</v>
      </c>
      <c r="AQ648" s="25">
        <v>49.9</v>
      </c>
      <c r="AR648" s="18">
        <v>49.9</v>
      </c>
      <c r="AS648" s="7">
        <v>0</v>
      </c>
      <c r="AT648" s="8">
        <v>0</v>
      </c>
      <c r="AU648" s="9">
        <v>0</v>
      </c>
      <c r="AV648" s="10">
        <v>49.9</v>
      </c>
      <c r="AW648" s="22">
        <f t="shared" si="10"/>
        <v>0</v>
      </c>
      <c r="AX648" s="5">
        <f>IF(OR(AND(Tabela1[[#This Row],[GRUPO | ITEM]]="PALHETAS",MID(Tabela1[[#This Row],[ITEM]],1,5)&lt;&gt;"YN-PC"),AND(Tabela1[[#This Row],[GRUPO | ITEM]]="PALHETAS",MID(Tabela1[[#This Row],[ITEM]],1,5)&lt;&gt;"YN-PF"))=TRUE,0,
IF(
ROUNDUP(
IF(
IF(D648="A",13-SUM(AM648:AP648),IF(D648="B",11-SUM(AM648:AP648),IF(D648="C",7-SUM(AM648:AP648))))
&lt;0,0,
IF(D648="A",13-SUM(AM648:AP648),IF(D648="B",11-SUM(AM648:AP648),IF(D648="C",7-SUM(AM648:AP648)))))
*AD648/C648,0)
*C648
=0,0,
ROUNDUP(
IF(
IF(D648="A",13-SUM(AM648:AP648),IF(D648="B",11-SUM(AM648:AP648),IF(D648="C",7-SUM(AM648:AP648))))
&lt;0,0,
IF(D648="A",13-SUM(AM648:AP648),IF(D648="B",11-SUM(AM648:AP648),IF(D648="C",7-SUM(AM648:AP648)))))
*AD648/C648,0)
*C648)
)</f>
        <v>0</v>
      </c>
      <c r="AY648" s="4">
        <f>IF(OR(AND(Tabela1[[#This Row],[GRUPO | ITEM]]="PALHETAS",MID(Tabela1[[#This Row],[ITEM]],1,5)&lt;&gt;"YN-PC"),AND(Tabela1[[#This Row],[GRUPO | ITEM]]="PALHETAS",MID(Tabela1[[#This Row],[ITEM]],1,5)&lt;&gt;"YN-PF"))=TRUE,0,
IF(
ROUNDUP(
IF(
IF(D648="A",13-SUM(AR648:AU648),IF(D648="B",11-SUM(AR648:AU648),IF(D648="C",7-SUM(AR648:AU648))))
&lt;0,0,
IF(D648="A",13-SUM(AR648:AU648),IF(D648="B",11-SUM(AR648:AU648),IF(D648="C",7-SUM(AR648:AU648)))))
*AE648/C648,0)
*C648
=0,0,
ROUNDUP(
IF(
IF(D648="A",13-SUM(AR648:AU648),IF(D648="B",11-SUM(AR648:AU648),IF(D648="C",7-SUM(AR648:AU648))))
&lt;0,0,
IF(D648="A",13-SUM(AR648:AU648),IF(D648="B",11-SUM(AR648:AU648),IF(D648="C",7-SUM(AR648:AU648)))))
*AE648/C648,0)
*C648)
)</f>
        <v>0</v>
      </c>
      <c r="AZ6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+IFERROR(BA648*C648,0),
IFERROR(AVERAGEIF(Tabela1[[#This Row],[COMPRA PADRÃO]:[COMPRA &gt;30%]],"&gt;"&amp;0,Tabela1[[#This Row],[COMPRA PADRÃO]:[COMPRA &gt;30%]]),
0))/Tabela1[[#This Row],[U/CX]],0)*Tabela1[[#This Row],[U/CX]]</f>
        <v>0</v>
      </c>
      <c r="BA648" s="33"/>
      <c r="BB648" s="33"/>
      <c r="BC648" s="44"/>
      <c r="BD648" s="41">
        <v>0.22641509433962265</v>
      </c>
      <c r="BE648" s="42">
        <v>33.962264150943398</v>
      </c>
      <c r="BF648" s="42">
        <v>14.943396226415095</v>
      </c>
      <c r="BG648" s="42">
        <v>499</v>
      </c>
      <c r="BH648" s="43">
        <v>0</v>
      </c>
      <c r="BJ648" s="32"/>
      <c r="BK648" s="32"/>
    </row>
    <row r="649" spans="1:63" s="3" customFormat="1" x14ac:dyDescent="0.2">
      <c r="A649" s="4" t="s">
        <v>35</v>
      </c>
      <c r="B649" s="4" t="s">
        <v>1253</v>
      </c>
      <c r="C649" s="4">
        <v>100</v>
      </c>
      <c r="D649" s="4" t="s">
        <v>83</v>
      </c>
      <c r="E649" s="5">
        <v>10</v>
      </c>
      <c r="F649" s="4">
        <v>10</v>
      </c>
      <c r="G649" s="4"/>
      <c r="H649" s="4">
        <v>30</v>
      </c>
      <c r="I649" s="4"/>
      <c r="J649" s="4"/>
      <c r="K649" s="4"/>
      <c r="L649" s="4"/>
      <c r="M649" s="4"/>
      <c r="N649" s="4"/>
      <c r="O649" s="4"/>
      <c r="P649" s="4"/>
      <c r="Q649" s="13">
        <v>0.6</v>
      </c>
      <c r="R649" s="16">
        <v>0.6</v>
      </c>
      <c r="S649" s="16">
        <v>0</v>
      </c>
      <c r="T649" s="16">
        <v>1.7999999999999998</v>
      </c>
      <c r="U649" s="16">
        <v>0</v>
      </c>
      <c r="V649" s="16">
        <v>0</v>
      </c>
      <c r="W649" s="16">
        <v>0</v>
      </c>
      <c r="X649" s="16">
        <v>0</v>
      </c>
      <c r="Y649" s="16">
        <v>0</v>
      </c>
      <c r="Z649" s="16">
        <v>0</v>
      </c>
      <c r="AA649" s="16">
        <v>0</v>
      </c>
      <c r="AB649" s="17">
        <v>0</v>
      </c>
      <c r="AC649" s="15">
        <v>3088.2</v>
      </c>
      <c r="AD649" s="14">
        <v>16.666666666666668</v>
      </c>
      <c r="AE649" s="14">
        <v>16.666666666666668</v>
      </c>
      <c r="AF649" s="5">
        <v>0</v>
      </c>
      <c r="AG649" s="6">
        <v>287</v>
      </c>
      <c r="AH649" s="4">
        <v>0</v>
      </c>
      <c r="AI649" s="23">
        <v>287</v>
      </c>
      <c r="AJ649" s="4">
        <v>100</v>
      </c>
      <c r="AK649" s="4">
        <v>0</v>
      </c>
      <c r="AL649" s="24">
        <v>100</v>
      </c>
      <c r="AM649" s="7">
        <v>17.22</v>
      </c>
      <c r="AN649" s="7">
        <v>0</v>
      </c>
      <c r="AO649" s="8">
        <v>6</v>
      </c>
      <c r="AP649" s="9">
        <v>0</v>
      </c>
      <c r="AQ649" s="25">
        <v>23.22</v>
      </c>
      <c r="AR649" s="18">
        <v>17.22</v>
      </c>
      <c r="AS649" s="7">
        <v>0</v>
      </c>
      <c r="AT649" s="8">
        <v>6</v>
      </c>
      <c r="AU649" s="9">
        <v>0</v>
      </c>
      <c r="AV649" s="10">
        <v>23.22</v>
      </c>
      <c r="AW649" s="22">
        <f t="shared" si="10"/>
        <v>0</v>
      </c>
      <c r="AX649" s="5">
        <f>IF(OR(AND(Tabela1[[#This Row],[GRUPO | ITEM]]="PALHETAS",MID(Tabela1[[#This Row],[ITEM]],1,5)&lt;&gt;"YN-PC"),AND(Tabela1[[#This Row],[GRUPO | ITEM]]="PALHETAS",MID(Tabela1[[#This Row],[ITEM]],1,5)&lt;&gt;"YN-PF"))=TRUE,0,
IF(
ROUNDUP(
IF(
IF(D649="A",13-SUM(AM649:AP649),IF(D649="B",11-SUM(AM649:AP649),IF(D649="C",7-SUM(AM649:AP649))))
&lt;0,0,
IF(D649="A",13-SUM(AM649:AP649),IF(D649="B",11-SUM(AM649:AP649),IF(D649="C",7-SUM(AM649:AP649)))))
*AD649/C649,0)
*C649
=0,0,
ROUNDUP(
IF(
IF(D649="A",13-SUM(AM649:AP649),IF(D649="B",11-SUM(AM649:AP649),IF(D649="C",7-SUM(AM649:AP649))))
&lt;0,0,
IF(D649="A",13-SUM(AM649:AP649),IF(D649="B",11-SUM(AM649:AP649),IF(D649="C",7-SUM(AM649:AP649)))))
*AD649/C649,0)
*C649)
)</f>
        <v>0</v>
      </c>
      <c r="AY649" s="4">
        <f>IF(OR(AND(Tabela1[[#This Row],[GRUPO | ITEM]]="PALHETAS",MID(Tabela1[[#This Row],[ITEM]],1,5)&lt;&gt;"YN-PC"),AND(Tabela1[[#This Row],[GRUPO | ITEM]]="PALHETAS",MID(Tabela1[[#This Row],[ITEM]],1,5)&lt;&gt;"YN-PF"))=TRUE,0,
IF(
ROUNDUP(
IF(
IF(D649="A",13-SUM(AR649:AU649),IF(D649="B",11-SUM(AR649:AU649),IF(D649="C",7-SUM(AR649:AU649))))
&lt;0,0,
IF(D649="A",13-SUM(AR649:AU649),IF(D649="B",11-SUM(AR649:AU649),IF(D649="C",7-SUM(AR649:AU649)))))
*AE649/C649,0)
*C649
=0,0,
ROUNDUP(
IF(
IF(D649="A",13-SUM(AR649:AU649),IF(D649="B",11-SUM(AR649:AU649),IF(D649="C",7-SUM(AR649:AU649))))
&lt;0,0,
IF(D649="A",13-SUM(AR649:AU649),IF(D649="B",11-SUM(AR649:AU649),IF(D649="C",7-SUM(AR649:AU649)))))
*AE649/C649,0)
*C649)
)</f>
        <v>0</v>
      </c>
      <c r="AZ6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+IFERROR(BA649*C649,0),
IFERROR(AVERAGEIF(Tabela1[[#This Row],[COMPRA PADRÃO]:[COMPRA &gt;30%]],"&gt;"&amp;0,Tabela1[[#This Row],[COMPRA PADRÃO]:[COMPRA &gt;30%]]),
0))/Tabela1[[#This Row],[U/CX]],0)*Tabela1[[#This Row],[U/CX]]</f>
        <v>0</v>
      </c>
      <c r="BA649" s="19"/>
      <c r="BB649" s="19"/>
      <c r="BC649" s="5"/>
      <c r="BD649" s="41">
        <v>0.18867924528301888</v>
      </c>
      <c r="BE649" s="42">
        <v>28.301886792452834</v>
      </c>
      <c r="BF649" s="42">
        <v>12.452830188679247</v>
      </c>
      <c r="BG649" s="42">
        <v>387</v>
      </c>
      <c r="BH649" s="43">
        <v>0</v>
      </c>
      <c r="BJ649" s="32"/>
      <c r="BK649" s="32"/>
    </row>
    <row r="650" spans="1:63" s="3" customFormat="1" x14ac:dyDescent="0.2">
      <c r="A650" s="4" t="s">
        <v>35</v>
      </c>
      <c r="B650" s="4" t="s">
        <v>530</v>
      </c>
      <c r="C650" s="4">
        <v>500</v>
      </c>
      <c r="D650" s="4" t="s">
        <v>83</v>
      </c>
      <c r="E650" s="5">
        <v>420</v>
      </c>
      <c r="F650" s="4">
        <v>235</v>
      </c>
      <c r="G650" s="4">
        <v>170</v>
      </c>
      <c r="H650" s="4">
        <v>20</v>
      </c>
      <c r="I650" s="4"/>
      <c r="J650" s="4">
        <v>325</v>
      </c>
      <c r="K650" s="4">
        <v>50</v>
      </c>
      <c r="L650" s="4">
        <v>125</v>
      </c>
      <c r="M650" s="4">
        <v>200</v>
      </c>
      <c r="N650" s="4">
        <v>70</v>
      </c>
      <c r="O650" s="4">
        <v>60</v>
      </c>
      <c r="P650" s="4">
        <v>130</v>
      </c>
      <c r="Q650" s="13">
        <v>2.5595567867036011</v>
      </c>
      <c r="R650" s="16">
        <v>1.4321329639889195</v>
      </c>
      <c r="S650" s="16">
        <v>1.0360110803324099</v>
      </c>
      <c r="T650" s="16">
        <v>0.12188365650969529</v>
      </c>
      <c r="U650" s="16">
        <v>0</v>
      </c>
      <c r="V650" s="16">
        <v>1.9806094182825484</v>
      </c>
      <c r="W650" s="16">
        <v>0.3047091412742382</v>
      </c>
      <c r="X650" s="16">
        <v>0.76177285318559551</v>
      </c>
      <c r="Y650" s="16">
        <v>1.2188365650969528</v>
      </c>
      <c r="Z650" s="16">
        <v>0.4265927977839335</v>
      </c>
      <c r="AA650" s="16">
        <v>0.36565096952908588</v>
      </c>
      <c r="AB650" s="17">
        <v>0.79224376731301938</v>
      </c>
      <c r="AC650" s="15">
        <v>15569.1</v>
      </c>
      <c r="AD650" s="14">
        <v>164.09090909090909</v>
      </c>
      <c r="AE650" s="14">
        <v>178.5</v>
      </c>
      <c r="AF650" s="5">
        <v>3</v>
      </c>
      <c r="AG650" s="6">
        <v>20</v>
      </c>
      <c r="AH650" s="4">
        <v>0</v>
      </c>
      <c r="AI650" s="23">
        <v>20</v>
      </c>
      <c r="AJ650" s="4">
        <v>0</v>
      </c>
      <c r="AK650" s="4">
        <v>2000</v>
      </c>
      <c r="AL650" s="24">
        <v>2000</v>
      </c>
      <c r="AM650" s="7">
        <v>0.12188365650969529</v>
      </c>
      <c r="AN650" s="7">
        <v>0</v>
      </c>
      <c r="AO650" s="8">
        <v>0</v>
      </c>
      <c r="AP650" s="9">
        <v>12.188365650969528</v>
      </c>
      <c r="AQ650" s="25">
        <v>12.310249307479223</v>
      </c>
      <c r="AR650" s="18">
        <v>0.11204481792717087</v>
      </c>
      <c r="AS650" s="7">
        <v>0</v>
      </c>
      <c r="AT650" s="8">
        <v>0</v>
      </c>
      <c r="AU650" s="9">
        <v>11.204481792717086</v>
      </c>
      <c r="AV650" s="10">
        <v>11.316526610644257</v>
      </c>
      <c r="AW650" s="22">
        <f t="shared" si="10"/>
        <v>0</v>
      </c>
      <c r="AX650" s="5">
        <f>IF(OR(AND(Tabela1[[#This Row],[GRUPO | ITEM]]="PALHETAS",MID(Tabela1[[#This Row],[ITEM]],1,5)&lt;&gt;"YN-PC"),AND(Tabela1[[#This Row],[GRUPO | ITEM]]="PALHETAS",MID(Tabela1[[#This Row],[ITEM]],1,5)&lt;&gt;"YN-PF"))=TRUE,0,
IF(
ROUNDUP(
IF(
IF(D650="A",13-SUM(AM650:AP650),IF(D650="B",11-SUM(AM650:AP650),IF(D650="C",7-SUM(AM650:AP650))))
&lt;0,0,
IF(D650="A",13-SUM(AM650:AP650),IF(D650="B",11-SUM(AM650:AP650),IF(D650="C",7-SUM(AM650:AP650)))))
*AD650/C650,0)
*C650
=0,0,
ROUNDUP(
IF(
IF(D650="A",13-SUM(AM650:AP650),IF(D650="B",11-SUM(AM650:AP650),IF(D650="C",7-SUM(AM650:AP650))))
&lt;0,0,
IF(D650="A",13-SUM(AM650:AP650),IF(D650="B",11-SUM(AM650:AP650),IF(D650="C",7-SUM(AM650:AP650)))))
*AD650/C650,0)
*C650)
)</f>
        <v>0</v>
      </c>
      <c r="AY650" s="4">
        <f>IF(OR(AND(Tabela1[[#This Row],[GRUPO | ITEM]]="PALHETAS",MID(Tabela1[[#This Row],[ITEM]],1,5)&lt;&gt;"YN-PC"),AND(Tabela1[[#This Row],[GRUPO | ITEM]]="PALHETAS",MID(Tabela1[[#This Row],[ITEM]],1,5)&lt;&gt;"YN-PF"))=TRUE,0,
IF(
ROUNDUP(
IF(
IF(D650="A",13-SUM(AR650:AU650),IF(D650="B",11-SUM(AR650:AU650),IF(D650="C",7-SUM(AR650:AU650))))
&lt;0,0,
IF(D650="A",13-SUM(AR650:AU650),IF(D650="B",11-SUM(AR650:AU650),IF(D650="C",7-SUM(AR650:AU650)))))
*AE650/C650,0)
*C650
=0,0,
ROUNDUP(
IF(
IF(D650="A",13-SUM(AR650:AU650),IF(D650="B",11-SUM(AR650:AU650),IF(D650="C",7-SUM(AR650:AU650))))
&lt;0,0,
IF(D650="A",13-SUM(AR650:AU650),IF(D650="B",11-SUM(AR650:AU650),IF(D650="C",7-SUM(AR650:AU650)))))
*AE650/C650,0)
*C650)
)</f>
        <v>0</v>
      </c>
      <c r="AZ6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+IFERROR(BA650*C650,0),
IFERROR(AVERAGEIF(Tabela1[[#This Row],[COMPRA PADRÃO]:[COMPRA &gt;30%]],"&gt;"&amp;0,Tabela1[[#This Row],[COMPRA PADRÃO]:[COMPRA &gt;30%]]),
0))/Tabela1[[#This Row],[U/CX]],0)*Tabela1[[#This Row],[U/CX]]</f>
        <v>0</v>
      </c>
      <c r="BA650" s="19"/>
      <c r="BB650" s="19"/>
      <c r="BC650" s="5"/>
      <c r="BD650" s="41">
        <v>6.8113207547169807</v>
      </c>
      <c r="BE650" s="42">
        <v>1021.6981132075471</v>
      </c>
      <c r="BF650" s="42">
        <v>449.54716981132071</v>
      </c>
      <c r="BG650" s="42">
        <v>2020</v>
      </c>
      <c r="BH650" s="43">
        <v>0</v>
      </c>
      <c r="BJ650" s="32"/>
      <c r="BK650" s="32"/>
    </row>
    <row r="651" spans="1:63" s="3" customFormat="1" x14ac:dyDescent="0.2">
      <c r="A651" s="4" t="s">
        <v>35</v>
      </c>
      <c r="B651" s="4" t="s">
        <v>142</v>
      </c>
      <c r="C651" s="4">
        <v>500</v>
      </c>
      <c r="D651" s="4" t="s">
        <v>83</v>
      </c>
      <c r="E651" s="5">
        <v>235</v>
      </c>
      <c r="F651" s="4">
        <v>140</v>
      </c>
      <c r="G651" s="4"/>
      <c r="H651" s="4"/>
      <c r="I651" s="4"/>
      <c r="J651" s="4">
        <v>395</v>
      </c>
      <c r="K651" s="4">
        <v>105</v>
      </c>
      <c r="L651" s="4">
        <v>180</v>
      </c>
      <c r="M651" s="4">
        <v>275</v>
      </c>
      <c r="N651" s="4">
        <v>45</v>
      </c>
      <c r="O651" s="4"/>
      <c r="P651" s="4">
        <v>90</v>
      </c>
      <c r="Q651" s="13">
        <v>1.2832764505119454</v>
      </c>
      <c r="R651" s="16">
        <v>0.76450511945392496</v>
      </c>
      <c r="S651" s="16">
        <v>0</v>
      </c>
      <c r="T651" s="16">
        <v>0</v>
      </c>
      <c r="U651" s="16">
        <v>0</v>
      </c>
      <c r="V651" s="16">
        <v>2.1569965870307168</v>
      </c>
      <c r="W651" s="16">
        <v>0.57337883959044367</v>
      </c>
      <c r="X651" s="16">
        <v>0.98293515358361772</v>
      </c>
      <c r="Y651" s="16">
        <v>1.5017064846416381</v>
      </c>
      <c r="Z651" s="16">
        <v>0.24573378839590443</v>
      </c>
      <c r="AA651" s="16">
        <v>0</v>
      </c>
      <c r="AB651" s="17">
        <v>0.49146757679180886</v>
      </c>
      <c r="AC651" s="15">
        <v>12817.65</v>
      </c>
      <c r="AD651" s="14">
        <v>183.125</v>
      </c>
      <c r="AE651" s="14">
        <v>202.85714285714286</v>
      </c>
      <c r="AF651" s="5">
        <v>0</v>
      </c>
      <c r="AG651" s="6">
        <v>1390</v>
      </c>
      <c r="AH651" s="4">
        <v>0</v>
      </c>
      <c r="AI651" s="23">
        <v>1390</v>
      </c>
      <c r="AJ651" s="4">
        <v>2500</v>
      </c>
      <c r="AK651" s="4">
        <v>0</v>
      </c>
      <c r="AL651" s="24">
        <v>2500</v>
      </c>
      <c r="AM651" s="7">
        <v>7.5904436860068261</v>
      </c>
      <c r="AN651" s="7">
        <v>0</v>
      </c>
      <c r="AO651" s="8">
        <v>13.651877133105803</v>
      </c>
      <c r="AP651" s="9">
        <v>0</v>
      </c>
      <c r="AQ651" s="25">
        <v>21.242320819112628</v>
      </c>
      <c r="AR651" s="18">
        <v>6.852112676056338</v>
      </c>
      <c r="AS651" s="7">
        <v>0</v>
      </c>
      <c r="AT651" s="8">
        <v>12.32394366197183</v>
      </c>
      <c r="AU651" s="9">
        <v>0</v>
      </c>
      <c r="AV651" s="10">
        <v>19.176056338028168</v>
      </c>
      <c r="AW651" s="22">
        <f t="shared" si="10"/>
        <v>0</v>
      </c>
      <c r="AX651" s="5">
        <f>IF(OR(AND(Tabela1[[#This Row],[GRUPO | ITEM]]="PALHETAS",MID(Tabela1[[#This Row],[ITEM]],1,5)&lt;&gt;"YN-PC"),AND(Tabela1[[#This Row],[GRUPO | ITEM]]="PALHETAS",MID(Tabela1[[#This Row],[ITEM]],1,5)&lt;&gt;"YN-PF"))=TRUE,0,
IF(
ROUNDUP(
IF(
IF(D651="A",13-SUM(AM651:AP651),IF(D651="B",11-SUM(AM651:AP651),IF(D651="C",7-SUM(AM651:AP651))))
&lt;0,0,
IF(D651="A",13-SUM(AM651:AP651),IF(D651="B",11-SUM(AM651:AP651),IF(D651="C",7-SUM(AM651:AP651)))))
*AD651/C651,0)
*C651
=0,0,
ROUNDUP(
IF(
IF(D651="A",13-SUM(AM651:AP651),IF(D651="B",11-SUM(AM651:AP651),IF(D651="C",7-SUM(AM651:AP651))))
&lt;0,0,
IF(D651="A",13-SUM(AM651:AP651),IF(D651="B",11-SUM(AM651:AP651),IF(D651="C",7-SUM(AM651:AP651)))))
*AD651/C651,0)
*C651)
)</f>
        <v>0</v>
      </c>
      <c r="AY651" s="4">
        <f>IF(OR(AND(Tabela1[[#This Row],[GRUPO | ITEM]]="PALHETAS",MID(Tabela1[[#This Row],[ITEM]],1,5)&lt;&gt;"YN-PC"),AND(Tabela1[[#This Row],[GRUPO | ITEM]]="PALHETAS",MID(Tabela1[[#This Row],[ITEM]],1,5)&lt;&gt;"YN-PF"))=TRUE,0,
IF(
ROUNDUP(
IF(
IF(D651="A",13-SUM(AR651:AU651),IF(D651="B",11-SUM(AR651:AU651),IF(D651="C",7-SUM(AR651:AU651))))
&lt;0,0,
IF(D651="A",13-SUM(AR651:AU651),IF(D651="B",11-SUM(AR651:AU651),IF(D651="C",7-SUM(AR651:AU651)))))
*AE651/C651,0)
*C651
=0,0,
ROUNDUP(
IF(
IF(D651="A",13-SUM(AR651:AU651),IF(D651="B",11-SUM(AR651:AU651),IF(D651="C",7-SUM(AR651:AU651))))
&lt;0,0,
IF(D651="A",13-SUM(AR651:AU651),IF(D651="B",11-SUM(AR651:AU651),IF(D651="C",7-SUM(AR651:AU651)))))
*AE651/C651,0)
*C651)
)</f>
        <v>0</v>
      </c>
      <c r="AZ6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+IFERROR(BA651*C651,0),
IFERROR(AVERAGEIF(Tabela1[[#This Row],[COMPRA PADRÃO]:[COMPRA &gt;30%]],"&gt;"&amp;0,Tabela1[[#This Row],[COMPRA PADRÃO]:[COMPRA &gt;30%]]),
0))/Tabela1[[#This Row],[U/CX]],0)*Tabela1[[#This Row],[U/CX]]</f>
        <v>0</v>
      </c>
      <c r="BA651" s="19"/>
      <c r="BB651" s="19"/>
      <c r="BC651" s="5"/>
      <c r="BD651" s="41">
        <v>5.5283018867924527</v>
      </c>
      <c r="BE651" s="42">
        <v>829.24528301886789</v>
      </c>
      <c r="BF651" s="42">
        <v>364.8679245283019</v>
      </c>
      <c r="BG651" s="42">
        <v>3890</v>
      </c>
      <c r="BH651" s="43">
        <v>0</v>
      </c>
      <c r="BJ651" s="32"/>
      <c r="BK651" s="32"/>
    </row>
    <row r="652" spans="1:63" s="3" customFormat="1" x14ac:dyDescent="0.2">
      <c r="A652" s="4" t="s">
        <v>35</v>
      </c>
      <c r="B652" s="4" t="s">
        <v>531</v>
      </c>
      <c r="C652" s="4">
        <v>50</v>
      </c>
      <c r="D652" s="4" t="s">
        <v>83</v>
      </c>
      <c r="E652" s="5">
        <v>40</v>
      </c>
      <c r="F652" s="4"/>
      <c r="G652" s="4"/>
      <c r="H652" s="4"/>
      <c r="I652" s="4"/>
      <c r="J652" s="4"/>
      <c r="K652" s="4"/>
      <c r="L652" s="4">
        <v>20</v>
      </c>
      <c r="M652" s="4"/>
      <c r="N652" s="4"/>
      <c r="O652" s="4">
        <v>10</v>
      </c>
      <c r="P652" s="4"/>
      <c r="Q652" s="13">
        <v>1.7142857142857144</v>
      </c>
      <c r="R652" s="16">
        <v>0</v>
      </c>
      <c r="S652" s="16">
        <v>0</v>
      </c>
      <c r="T652" s="16">
        <v>0</v>
      </c>
      <c r="U652" s="16">
        <v>0</v>
      </c>
      <c r="V652" s="16">
        <v>0</v>
      </c>
      <c r="W652" s="16">
        <v>0</v>
      </c>
      <c r="X652" s="16">
        <v>0.85714285714285721</v>
      </c>
      <c r="Y652" s="16">
        <v>0</v>
      </c>
      <c r="Z652" s="16">
        <v>0</v>
      </c>
      <c r="AA652" s="16">
        <v>0.4285714285714286</v>
      </c>
      <c r="AB652" s="17">
        <v>0</v>
      </c>
      <c r="AC652" s="15">
        <v>2688.3</v>
      </c>
      <c r="AD652" s="14">
        <v>23.333333333333332</v>
      </c>
      <c r="AE652" s="14">
        <v>23.333333333333332</v>
      </c>
      <c r="AF652" s="5">
        <v>0</v>
      </c>
      <c r="AG652" s="6">
        <v>304</v>
      </c>
      <c r="AH652" s="4">
        <v>0</v>
      </c>
      <c r="AI652" s="23">
        <v>304</v>
      </c>
      <c r="AJ652" s="4">
        <v>150</v>
      </c>
      <c r="AK652" s="4">
        <v>0</v>
      </c>
      <c r="AL652" s="24">
        <v>150</v>
      </c>
      <c r="AM652" s="7">
        <v>13.028571428571428</v>
      </c>
      <c r="AN652" s="7">
        <v>0</v>
      </c>
      <c r="AO652" s="8">
        <v>6.4285714285714288</v>
      </c>
      <c r="AP652" s="9">
        <v>0</v>
      </c>
      <c r="AQ652" s="25">
        <v>19.457142857142856</v>
      </c>
      <c r="AR652" s="18">
        <v>13.028571428571428</v>
      </c>
      <c r="AS652" s="7">
        <v>0</v>
      </c>
      <c r="AT652" s="8">
        <v>6.4285714285714288</v>
      </c>
      <c r="AU652" s="9">
        <v>0</v>
      </c>
      <c r="AV652" s="10">
        <v>19.457142857142856</v>
      </c>
      <c r="AW652" s="22">
        <f t="shared" si="10"/>
        <v>0</v>
      </c>
      <c r="AX652" s="5">
        <f>IF(OR(AND(Tabela1[[#This Row],[GRUPO | ITEM]]="PALHETAS",MID(Tabela1[[#This Row],[ITEM]],1,5)&lt;&gt;"YN-PC"),AND(Tabela1[[#This Row],[GRUPO | ITEM]]="PALHETAS",MID(Tabela1[[#This Row],[ITEM]],1,5)&lt;&gt;"YN-PF"))=TRUE,0,
IF(
ROUNDUP(
IF(
IF(D652="A",13-SUM(AM652:AP652),IF(D652="B",11-SUM(AM652:AP652),IF(D652="C",7-SUM(AM652:AP652))))
&lt;0,0,
IF(D652="A",13-SUM(AM652:AP652),IF(D652="B",11-SUM(AM652:AP652),IF(D652="C",7-SUM(AM652:AP652)))))
*AD652/C652,0)
*C652
=0,0,
ROUNDUP(
IF(
IF(D652="A",13-SUM(AM652:AP652),IF(D652="B",11-SUM(AM652:AP652),IF(D652="C",7-SUM(AM652:AP652))))
&lt;0,0,
IF(D652="A",13-SUM(AM652:AP652),IF(D652="B",11-SUM(AM652:AP652),IF(D652="C",7-SUM(AM652:AP652)))))
*AD652/C652,0)
*C652)
)</f>
        <v>0</v>
      </c>
      <c r="AY652" s="4">
        <f>IF(OR(AND(Tabela1[[#This Row],[GRUPO | ITEM]]="PALHETAS",MID(Tabela1[[#This Row],[ITEM]],1,5)&lt;&gt;"YN-PC"),AND(Tabela1[[#This Row],[GRUPO | ITEM]]="PALHETAS",MID(Tabela1[[#This Row],[ITEM]],1,5)&lt;&gt;"YN-PF"))=TRUE,0,
IF(
ROUNDUP(
IF(
IF(D652="A",13-SUM(AR652:AU652),IF(D652="B",11-SUM(AR652:AU652),IF(D652="C",7-SUM(AR652:AU652))))
&lt;0,0,
IF(D652="A",13-SUM(AR652:AU652),IF(D652="B",11-SUM(AR652:AU652),IF(D652="C",7-SUM(AR652:AU652)))))
*AE652/C652,0)
*C652
=0,0,
ROUNDUP(
IF(
IF(D652="A",13-SUM(AR652:AU652),IF(D652="B",11-SUM(AR652:AU652),IF(D652="C",7-SUM(AR652:AU652))))
&lt;0,0,
IF(D652="A",13-SUM(AR652:AU652),IF(D652="B",11-SUM(AR652:AU652),IF(D652="C",7-SUM(AR652:AU652)))))
*AE652/C652,0)
*C652)
)</f>
        <v>0</v>
      </c>
      <c r="AZ6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+IFERROR(BA652*C652,0),
IFERROR(AVERAGEIF(Tabela1[[#This Row],[COMPRA PADRÃO]:[COMPRA &gt;30%]],"&gt;"&amp;0,Tabela1[[#This Row],[COMPRA PADRÃO]:[COMPRA &gt;30%]]),
0))/Tabela1[[#This Row],[U/CX]],0)*Tabela1[[#This Row],[U/CX]]</f>
        <v>0</v>
      </c>
      <c r="BA652" s="19"/>
      <c r="BB652" s="19"/>
      <c r="BC652" s="5"/>
      <c r="BD652" s="41">
        <v>0.26415094339622641</v>
      </c>
      <c r="BE652" s="42">
        <v>39.622641509433961</v>
      </c>
      <c r="BF652" s="42">
        <v>17.433962264150942</v>
      </c>
      <c r="BG652" s="42">
        <v>454</v>
      </c>
      <c r="BH652" s="43">
        <v>0</v>
      </c>
      <c r="BJ652" s="32"/>
      <c r="BK652" s="32"/>
    </row>
    <row r="653" spans="1:63" s="3" customFormat="1" x14ac:dyDescent="0.2">
      <c r="A653" s="4" t="s">
        <v>35</v>
      </c>
      <c r="B653" s="4" t="s">
        <v>281</v>
      </c>
      <c r="C653" s="4">
        <v>50</v>
      </c>
      <c r="D653" s="4" t="s">
        <v>83</v>
      </c>
      <c r="E653" s="5">
        <v>40</v>
      </c>
      <c r="F653" s="4"/>
      <c r="G653" s="4"/>
      <c r="H653" s="4"/>
      <c r="I653" s="4"/>
      <c r="J653" s="4"/>
      <c r="K653" s="4"/>
      <c r="L653" s="4">
        <v>20</v>
      </c>
      <c r="M653" s="4"/>
      <c r="N653" s="4">
        <v>2</v>
      </c>
      <c r="O653" s="4">
        <v>10</v>
      </c>
      <c r="P653" s="4"/>
      <c r="Q653" s="13">
        <v>2.2222222222222223</v>
      </c>
      <c r="R653" s="16">
        <v>0</v>
      </c>
      <c r="S653" s="16">
        <v>0</v>
      </c>
      <c r="T653" s="16">
        <v>0</v>
      </c>
      <c r="U653" s="16">
        <v>0</v>
      </c>
      <c r="V653" s="16">
        <v>0</v>
      </c>
      <c r="W653" s="16">
        <v>0</v>
      </c>
      <c r="X653" s="16">
        <v>1.1111111111111112</v>
      </c>
      <c r="Y653" s="16">
        <v>0</v>
      </c>
      <c r="Z653" s="16">
        <v>0.1111111111111111</v>
      </c>
      <c r="AA653" s="16">
        <v>0.55555555555555558</v>
      </c>
      <c r="AB653" s="17">
        <v>0</v>
      </c>
      <c r="AC653" s="15">
        <v>2779.26</v>
      </c>
      <c r="AD653" s="14">
        <v>18</v>
      </c>
      <c r="AE653" s="14">
        <v>23.333333333333332</v>
      </c>
      <c r="AF653" s="5">
        <v>0</v>
      </c>
      <c r="AG653" s="6">
        <v>374</v>
      </c>
      <c r="AH653" s="4">
        <v>0</v>
      </c>
      <c r="AI653" s="23">
        <v>374</v>
      </c>
      <c r="AJ653" s="4">
        <v>100</v>
      </c>
      <c r="AK653" s="4">
        <v>0</v>
      </c>
      <c r="AL653" s="24">
        <v>100</v>
      </c>
      <c r="AM653" s="7">
        <v>20.777777777777779</v>
      </c>
      <c r="AN653" s="7">
        <v>0</v>
      </c>
      <c r="AO653" s="8">
        <v>5.5555555555555554</v>
      </c>
      <c r="AP653" s="9">
        <v>0</v>
      </c>
      <c r="AQ653" s="25">
        <v>26.333333333333336</v>
      </c>
      <c r="AR653" s="18">
        <v>16.028571428571428</v>
      </c>
      <c r="AS653" s="7">
        <v>0</v>
      </c>
      <c r="AT653" s="8">
        <v>4.2857142857142856</v>
      </c>
      <c r="AU653" s="9">
        <v>0</v>
      </c>
      <c r="AV653" s="10">
        <v>20.314285714285713</v>
      </c>
      <c r="AW653" s="22">
        <f t="shared" si="10"/>
        <v>0</v>
      </c>
      <c r="AX653" s="5">
        <f>IF(OR(AND(Tabela1[[#This Row],[GRUPO | ITEM]]="PALHETAS",MID(Tabela1[[#This Row],[ITEM]],1,5)&lt;&gt;"YN-PC"),AND(Tabela1[[#This Row],[GRUPO | ITEM]]="PALHETAS",MID(Tabela1[[#This Row],[ITEM]],1,5)&lt;&gt;"YN-PF"))=TRUE,0,
IF(
ROUNDUP(
IF(
IF(D653="A",13-SUM(AM653:AP653),IF(D653="B",11-SUM(AM653:AP653),IF(D653="C",7-SUM(AM653:AP653))))
&lt;0,0,
IF(D653="A",13-SUM(AM653:AP653),IF(D653="B",11-SUM(AM653:AP653),IF(D653="C",7-SUM(AM653:AP653)))))
*AD653/C653,0)
*C653
=0,0,
ROUNDUP(
IF(
IF(D653="A",13-SUM(AM653:AP653),IF(D653="B",11-SUM(AM653:AP653),IF(D653="C",7-SUM(AM653:AP653))))
&lt;0,0,
IF(D653="A",13-SUM(AM653:AP653),IF(D653="B",11-SUM(AM653:AP653),IF(D653="C",7-SUM(AM653:AP653)))))
*AD653/C653,0)
*C653)
)</f>
        <v>0</v>
      </c>
      <c r="AY653" s="4">
        <f>IF(OR(AND(Tabela1[[#This Row],[GRUPO | ITEM]]="PALHETAS",MID(Tabela1[[#This Row],[ITEM]],1,5)&lt;&gt;"YN-PC"),AND(Tabela1[[#This Row],[GRUPO | ITEM]]="PALHETAS",MID(Tabela1[[#This Row],[ITEM]],1,5)&lt;&gt;"YN-PF"))=TRUE,0,
IF(
ROUNDUP(
IF(
IF(D653="A",13-SUM(AR653:AU653),IF(D653="B",11-SUM(AR653:AU653),IF(D653="C",7-SUM(AR653:AU653))))
&lt;0,0,
IF(D653="A",13-SUM(AR653:AU653),IF(D653="B",11-SUM(AR653:AU653),IF(D653="C",7-SUM(AR653:AU653)))))
*AE653/C653,0)
*C653
=0,0,
ROUNDUP(
IF(
IF(D653="A",13-SUM(AR653:AU653),IF(D653="B",11-SUM(AR653:AU653),IF(D653="C",7-SUM(AR653:AU653))))
&lt;0,0,
IF(D653="A",13-SUM(AR653:AU653),IF(D653="B",11-SUM(AR653:AU653),IF(D653="C",7-SUM(AR653:AU653)))))
*AE653/C653,0)
*C653)
)</f>
        <v>0</v>
      </c>
      <c r="AZ6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+IFERROR(BA653*C653,0),
IFERROR(AVERAGEIF(Tabela1[[#This Row],[COMPRA PADRÃO]:[COMPRA &gt;30%]],"&gt;"&amp;0,Tabela1[[#This Row],[COMPRA PADRÃO]:[COMPRA &gt;30%]]),
0))/Tabela1[[#This Row],[U/CX]],0)*Tabela1[[#This Row],[U/CX]]</f>
        <v>0</v>
      </c>
      <c r="BA653" s="19"/>
      <c r="BB653" s="19"/>
      <c r="BC653" s="5"/>
      <c r="BD653" s="41">
        <v>0.27169811320754716</v>
      </c>
      <c r="BE653" s="42">
        <v>40.754716981132077</v>
      </c>
      <c r="BF653" s="42">
        <v>17.932075471698113</v>
      </c>
      <c r="BG653" s="42">
        <v>474</v>
      </c>
      <c r="BH653" s="43">
        <v>0</v>
      </c>
      <c r="BJ653" s="32"/>
      <c r="BK653" s="32"/>
    </row>
    <row r="654" spans="1:63" s="3" customFormat="1" x14ac:dyDescent="0.2">
      <c r="A654" s="4" t="s">
        <v>35</v>
      </c>
      <c r="B654" s="4" t="s">
        <v>532</v>
      </c>
      <c r="C654" s="4">
        <v>100</v>
      </c>
      <c r="D654" s="4" t="s">
        <v>83</v>
      </c>
      <c r="E654" s="5"/>
      <c r="F654" s="4"/>
      <c r="G654" s="4"/>
      <c r="H654" s="4">
        <v>1</v>
      </c>
      <c r="I654" s="4"/>
      <c r="J654" s="4">
        <v>50</v>
      </c>
      <c r="K654" s="4">
        <v>15</v>
      </c>
      <c r="L654" s="4">
        <v>30</v>
      </c>
      <c r="M654" s="4">
        <v>20</v>
      </c>
      <c r="N654" s="4">
        <v>20</v>
      </c>
      <c r="O654" s="4">
        <v>20</v>
      </c>
      <c r="P654" s="4">
        <v>50</v>
      </c>
      <c r="Q654" s="13">
        <v>0</v>
      </c>
      <c r="R654" s="16">
        <v>0</v>
      </c>
      <c r="S654" s="16">
        <v>0</v>
      </c>
      <c r="T654" s="16">
        <v>3.8834951456310676E-2</v>
      </c>
      <c r="U654" s="16">
        <v>0</v>
      </c>
      <c r="V654" s="16">
        <v>1.941747572815534</v>
      </c>
      <c r="W654" s="16">
        <v>0.58252427184466016</v>
      </c>
      <c r="X654" s="16">
        <v>1.1650485436893203</v>
      </c>
      <c r="Y654" s="16">
        <v>0.77669902912621358</v>
      </c>
      <c r="Z654" s="16">
        <v>0.77669902912621358</v>
      </c>
      <c r="AA654" s="16">
        <v>0.77669902912621358</v>
      </c>
      <c r="AB654" s="17">
        <v>1.941747572815534</v>
      </c>
      <c r="AC654" s="15">
        <v>6879.68</v>
      </c>
      <c r="AD654" s="14">
        <v>25.75</v>
      </c>
      <c r="AE654" s="14">
        <v>29.285714285714285</v>
      </c>
      <c r="AF654" s="5">
        <v>0</v>
      </c>
      <c r="AG654" s="6">
        <v>555</v>
      </c>
      <c r="AH654" s="4">
        <v>0</v>
      </c>
      <c r="AI654" s="23">
        <v>555</v>
      </c>
      <c r="AJ654" s="4">
        <v>0</v>
      </c>
      <c r="AK654" s="4">
        <v>0</v>
      </c>
      <c r="AL654" s="24">
        <v>0</v>
      </c>
      <c r="AM654" s="7">
        <v>21.553398058252426</v>
      </c>
      <c r="AN654" s="7">
        <v>0</v>
      </c>
      <c r="AO654" s="8">
        <v>0</v>
      </c>
      <c r="AP654" s="9">
        <v>0</v>
      </c>
      <c r="AQ654" s="25">
        <v>21.553398058252426</v>
      </c>
      <c r="AR654" s="18">
        <v>18.951219512195124</v>
      </c>
      <c r="AS654" s="7">
        <v>0</v>
      </c>
      <c r="AT654" s="8">
        <v>0</v>
      </c>
      <c r="AU654" s="9">
        <v>0</v>
      </c>
      <c r="AV654" s="10">
        <v>18.951219512195124</v>
      </c>
      <c r="AW654" s="22">
        <f t="shared" si="10"/>
        <v>0</v>
      </c>
      <c r="AX654" s="5">
        <f>IF(OR(AND(Tabela1[[#This Row],[GRUPO | ITEM]]="PALHETAS",MID(Tabela1[[#This Row],[ITEM]],1,5)&lt;&gt;"YN-PC"),AND(Tabela1[[#This Row],[GRUPO | ITEM]]="PALHETAS",MID(Tabela1[[#This Row],[ITEM]],1,5)&lt;&gt;"YN-PF"))=TRUE,0,
IF(
ROUNDUP(
IF(
IF(D654="A",13-SUM(AM654:AP654),IF(D654="B",11-SUM(AM654:AP654),IF(D654="C",7-SUM(AM654:AP654))))
&lt;0,0,
IF(D654="A",13-SUM(AM654:AP654),IF(D654="B",11-SUM(AM654:AP654),IF(D654="C",7-SUM(AM654:AP654)))))
*AD654/C654,0)
*C654
=0,0,
ROUNDUP(
IF(
IF(D654="A",13-SUM(AM654:AP654),IF(D654="B",11-SUM(AM654:AP654),IF(D654="C",7-SUM(AM654:AP654))))
&lt;0,0,
IF(D654="A",13-SUM(AM654:AP654),IF(D654="B",11-SUM(AM654:AP654),IF(D654="C",7-SUM(AM654:AP654)))))
*AD654/C654,0)
*C654)
)</f>
        <v>0</v>
      </c>
      <c r="AY654" s="4">
        <f>IF(OR(AND(Tabela1[[#This Row],[GRUPO | ITEM]]="PALHETAS",MID(Tabela1[[#This Row],[ITEM]],1,5)&lt;&gt;"YN-PC"),AND(Tabela1[[#This Row],[GRUPO | ITEM]]="PALHETAS",MID(Tabela1[[#This Row],[ITEM]],1,5)&lt;&gt;"YN-PF"))=TRUE,0,
IF(
ROUNDUP(
IF(
IF(D654="A",13-SUM(AR654:AU654),IF(D654="B",11-SUM(AR654:AU654),IF(D654="C",7-SUM(AR654:AU654))))
&lt;0,0,
IF(D654="A",13-SUM(AR654:AU654),IF(D654="B",11-SUM(AR654:AU654),IF(D654="C",7-SUM(AR654:AU654)))))
*AE654/C654,0)
*C654
=0,0,
ROUNDUP(
IF(
IF(D654="A",13-SUM(AR654:AU654),IF(D654="B",11-SUM(AR654:AU654),IF(D654="C",7-SUM(AR654:AU654))))
&lt;0,0,
IF(D654="A",13-SUM(AR654:AU654),IF(D654="B",11-SUM(AR654:AU654),IF(D654="C",7-SUM(AR654:AU654)))))
*AE654/C654,0)
*C654)
)</f>
        <v>0</v>
      </c>
      <c r="AZ6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+IFERROR(BA654*C654,0),
IFERROR(AVERAGEIF(Tabela1[[#This Row],[COMPRA PADRÃO]:[COMPRA &gt;30%]],"&gt;"&amp;0,Tabela1[[#This Row],[COMPRA PADRÃO]:[COMPRA &gt;30%]]),
0))/Tabela1[[#This Row],[U/CX]],0)*Tabela1[[#This Row],[U/CX]]</f>
        <v>0</v>
      </c>
      <c r="BA654" s="19"/>
      <c r="BB654" s="19"/>
      <c r="BC654" s="5"/>
      <c r="BD654" s="41">
        <v>0.77735849056603779</v>
      </c>
      <c r="BE654" s="42">
        <v>116.60377358490567</v>
      </c>
      <c r="BF654" s="42">
        <v>51.305660377358492</v>
      </c>
      <c r="BG654" s="42">
        <v>555</v>
      </c>
      <c r="BH654" s="43">
        <v>0</v>
      </c>
      <c r="BJ654" s="32"/>
      <c r="BK654" s="32"/>
    </row>
    <row r="655" spans="1:63" s="3" customFormat="1" x14ac:dyDescent="0.2">
      <c r="A655" s="4" t="s">
        <v>35</v>
      </c>
      <c r="B655" s="4" t="s">
        <v>533</v>
      </c>
      <c r="C655" s="4">
        <v>100</v>
      </c>
      <c r="D655" s="4" t="s">
        <v>83</v>
      </c>
      <c r="E655" s="5">
        <v>20</v>
      </c>
      <c r="F655" s="4">
        <v>10</v>
      </c>
      <c r="G655" s="4">
        <v>10</v>
      </c>
      <c r="H655" s="4">
        <v>40</v>
      </c>
      <c r="I655" s="4">
        <v>8</v>
      </c>
      <c r="J655" s="4">
        <v>20</v>
      </c>
      <c r="K655" s="4"/>
      <c r="L655" s="4">
        <v>30</v>
      </c>
      <c r="M655" s="4"/>
      <c r="N655" s="4">
        <v>30</v>
      </c>
      <c r="O655" s="4">
        <v>10</v>
      </c>
      <c r="P655" s="4">
        <v>30</v>
      </c>
      <c r="Q655" s="13">
        <v>0.96153846153846145</v>
      </c>
      <c r="R655" s="16">
        <v>0.48076923076923073</v>
      </c>
      <c r="S655" s="16">
        <v>0.48076923076923073</v>
      </c>
      <c r="T655" s="16">
        <v>1.9230769230769229</v>
      </c>
      <c r="U655" s="16">
        <v>0.38461538461538458</v>
      </c>
      <c r="V655" s="16">
        <v>0.96153846153846145</v>
      </c>
      <c r="W655" s="16">
        <v>0</v>
      </c>
      <c r="X655" s="16">
        <v>1.4423076923076923</v>
      </c>
      <c r="Y655" s="16">
        <v>0</v>
      </c>
      <c r="Z655" s="16">
        <v>1.4423076923076923</v>
      </c>
      <c r="AA655" s="16">
        <v>0.48076923076923073</v>
      </c>
      <c r="AB655" s="17">
        <v>1.4423076923076923</v>
      </c>
      <c r="AC655" s="15">
        <v>4274.28</v>
      </c>
      <c r="AD655" s="14">
        <v>20.8</v>
      </c>
      <c r="AE655" s="14">
        <v>20.8</v>
      </c>
      <c r="AF655" s="5">
        <v>0</v>
      </c>
      <c r="AG655" s="6">
        <v>360</v>
      </c>
      <c r="AH655" s="4">
        <v>0</v>
      </c>
      <c r="AI655" s="23">
        <v>360</v>
      </c>
      <c r="AJ655" s="4">
        <v>100</v>
      </c>
      <c r="AK655" s="4">
        <v>0</v>
      </c>
      <c r="AL655" s="24">
        <v>100</v>
      </c>
      <c r="AM655" s="7">
        <v>17.307692307692307</v>
      </c>
      <c r="AN655" s="7">
        <v>0</v>
      </c>
      <c r="AO655" s="8">
        <v>4.8076923076923075</v>
      </c>
      <c r="AP655" s="9">
        <v>0</v>
      </c>
      <c r="AQ655" s="25">
        <v>22.115384615384613</v>
      </c>
      <c r="AR655" s="18">
        <v>17.307692307692307</v>
      </c>
      <c r="AS655" s="7">
        <v>0</v>
      </c>
      <c r="AT655" s="8">
        <v>4.8076923076923075</v>
      </c>
      <c r="AU655" s="9">
        <v>0</v>
      </c>
      <c r="AV655" s="10">
        <v>22.115384615384613</v>
      </c>
      <c r="AW655" s="22">
        <f t="shared" si="10"/>
        <v>0</v>
      </c>
      <c r="AX655" s="5">
        <f>IF(OR(AND(Tabela1[[#This Row],[GRUPO | ITEM]]="PALHETAS",MID(Tabela1[[#This Row],[ITEM]],1,5)&lt;&gt;"YN-PC"),AND(Tabela1[[#This Row],[GRUPO | ITEM]]="PALHETAS",MID(Tabela1[[#This Row],[ITEM]],1,5)&lt;&gt;"YN-PF"))=TRUE,0,
IF(
ROUNDUP(
IF(
IF(D655="A",13-SUM(AM655:AP655),IF(D655="B",11-SUM(AM655:AP655),IF(D655="C",7-SUM(AM655:AP655))))
&lt;0,0,
IF(D655="A",13-SUM(AM655:AP655),IF(D655="B",11-SUM(AM655:AP655),IF(D655="C",7-SUM(AM655:AP655)))))
*AD655/C655,0)
*C655
=0,0,
ROUNDUP(
IF(
IF(D655="A",13-SUM(AM655:AP655),IF(D655="B",11-SUM(AM655:AP655),IF(D655="C",7-SUM(AM655:AP655))))
&lt;0,0,
IF(D655="A",13-SUM(AM655:AP655),IF(D655="B",11-SUM(AM655:AP655),IF(D655="C",7-SUM(AM655:AP655)))))
*AD655/C655,0)
*C655)
)</f>
        <v>0</v>
      </c>
      <c r="AY655" s="4">
        <f>IF(OR(AND(Tabela1[[#This Row],[GRUPO | ITEM]]="PALHETAS",MID(Tabela1[[#This Row],[ITEM]],1,5)&lt;&gt;"YN-PC"),AND(Tabela1[[#This Row],[GRUPO | ITEM]]="PALHETAS",MID(Tabela1[[#This Row],[ITEM]],1,5)&lt;&gt;"YN-PF"))=TRUE,0,
IF(
ROUNDUP(
IF(
IF(D655="A",13-SUM(AR655:AU655),IF(D655="B",11-SUM(AR655:AU655),IF(D655="C",7-SUM(AR655:AU655))))
&lt;0,0,
IF(D655="A",13-SUM(AR655:AU655),IF(D655="B",11-SUM(AR655:AU655),IF(D655="C",7-SUM(AR655:AU655)))))
*AE655/C655,0)
*C655
=0,0,
ROUNDUP(
IF(
IF(D655="A",13-SUM(AR655:AU655),IF(D655="B",11-SUM(AR655:AU655),IF(D655="C",7-SUM(AR655:AU655))))
&lt;0,0,
IF(D655="A",13-SUM(AR655:AU655),IF(D655="B",11-SUM(AR655:AU655),IF(D655="C",7-SUM(AR655:AU655)))))
*AE655/C655,0)
*C655)
)</f>
        <v>0</v>
      </c>
      <c r="AZ6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+IFERROR(BA655*C655,0),
IFERROR(AVERAGEIF(Tabela1[[#This Row],[COMPRA PADRÃO]:[COMPRA &gt;30%]],"&gt;"&amp;0,Tabela1[[#This Row],[COMPRA PADRÃO]:[COMPRA &gt;30%]]),
0))/Tabela1[[#This Row],[U/CX]],0)*Tabela1[[#This Row],[U/CX]]</f>
        <v>0</v>
      </c>
      <c r="BA655" s="19"/>
      <c r="BB655" s="19"/>
      <c r="BC655" s="5"/>
      <c r="BD655" s="41">
        <v>0.78490566037735854</v>
      </c>
      <c r="BE655" s="42">
        <v>117.73584905660378</v>
      </c>
      <c r="BF655" s="42">
        <v>51.803773584905663</v>
      </c>
      <c r="BG655" s="42">
        <v>460</v>
      </c>
      <c r="BH655" s="43">
        <v>0</v>
      </c>
      <c r="BJ655" s="32"/>
      <c r="BK655" s="32"/>
    </row>
    <row r="656" spans="1:63" s="3" customFormat="1" x14ac:dyDescent="0.2">
      <c r="A656" s="4" t="s">
        <v>35</v>
      </c>
      <c r="B656" s="4" t="s">
        <v>210</v>
      </c>
      <c r="C656" s="4">
        <v>100</v>
      </c>
      <c r="D656" s="4" t="s">
        <v>17</v>
      </c>
      <c r="E656" s="5">
        <v>40</v>
      </c>
      <c r="F656" s="4">
        <v>173</v>
      </c>
      <c r="G656" s="4">
        <v>69</v>
      </c>
      <c r="H656" s="4">
        <v>100</v>
      </c>
      <c r="I656" s="4">
        <v>229</v>
      </c>
      <c r="J656" s="4">
        <v>14</v>
      </c>
      <c r="K656" s="4">
        <v>1</v>
      </c>
      <c r="L656" s="4">
        <v>60</v>
      </c>
      <c r="M656" s="4">
        <v>135</v>
      </c>
      <c r="N656" s="4">
        <v>122</v>
      </c>
      <c r="O656" s="4">
        <v>110</v>
      </c>
      <c r="P656" s="4">
        <v>165</v>
      </c>
      <c r="Q656" s="13">
        <v>0.39408866995073893</v>
      </c>
      <c r="R656" s="16">
        <v>1.7044334975369457</v>
      </c>
      <c r="S656" s="16">
        <v>0.67980295566502458</v>
      </c>
      <c r="T656" s="16">
        <v>0.98522167487684731</v>
      </c>
      <c r="U656" s="16">
        <v>2.2561576354679804</v>
      </c>
      <c r="V656" s="16">
        <v>0.13793103448275862</v>
      </c>
      <c r="W656" s="16">
        <v>9.852216748768473E-3</v>
      </c>
      <c r="X656" s="16">
        <v>0.59113300492610843</v>
      </c>
      <c r="Y656" s="16">
        <v>1.3300492610837438</v>
      </c>
      <c r="Z656" s="16">
        <v>1.2019704433497538</v>
      </c>
      <c r="AA656" s="16">
        <v>1.083743842364532</v>
      </c>
      <c r="AB656" s="17">
        <v>1.625615763546798</v>
      </c>
      <c r="AC656" s="15">
        <v>86472.84</v>
      </c>
      <c r="AD656" s="14">
        <v>101.5</v>
      </c>
      <c r="AE656" s="14">
        <v>120.3</v>
      </c>
      <c r="AF656" s="5">
        <v>0</v>
      </c>
      <c r="AG656" s="6">
        <v>618</v>
      </c>
      <c r="AH656" s="4">
        <v>0</v>
      </c>
      <c r="AI656" s="23">
        <v>618</v>
      </c>
      <c r="AJ656" s="4">
        <v>700</v>
      </c>
      <c r="AK656" s="4">
        <v>600</v>
      </c>
      <c r="AL656" s="24">
        <v>1300</v>
      </c>
      <c r="AM656" s="7">
        <v>6.0886699507389164</v>
      </c>
      <c r="AN656" s="7">
        <v>0</v>
      </c>
      <c r="AO656" s="8">
        <v>6.8965517241379306</v>
      </c>
      <c r="AP656" s="9">
        <v>5.9113300492610836</v>
      </c>
      <c r="AQ656" s="25">
        <v>18.896551724137929</v>
      </c>
      <c r="AR656" s="18">
        <v>5.1371571072319204</v>
      </c>
      <c r="AS656" s="7">
        <v>0</v>
      </c>
      <c r="AT656" s="8">
        <v>5.8187863674147966</v>
      </c>
      <c r="AU656" s="9">
        <v>4.9875311720698257</v>
      </c>
      <c r="AV656" s="10">
        <v>15.943474646716542</v>
      </c>
      <c r="AW656" s="22">
        <f t="shared" si="10"/>
        <v>0</v>
      </c>
      <c r="AX656" s="5">
        <f>IF(OR(AND(Tabela1[[#This Row],[GRUPO | ITEM]]="PALHETAS",MID(Tabela1[[#This Row],[ITEM]],1,5)&lt;&gt;"YN-PC"),AND(Tabela1[[#This Row],[GRUPO | ITEM]]="PALHETAS",MID(Tabela1[[#This Row],[ITEM]],1,5)&lt;&gt;"YN-PF"))=TRUE,0,
IF(
ROUNDUP(
IF(
IF(D656="A",13-SUM(AM656:AP656),IF(D656="B",11-SUM(AM656:AP656),IF(D656="C",7-SUM(AM656:AP656))))
&lt;0,0,
IF(D656="A",13-SUM(AM656:AP656),IF(D656="B",11-SUM(AM656:AP656),IF(D656="C",7-SUM(AM656:AP656)))))
*AD656/C656,0)
*C656
=0,0,
ROUNDUP(
IF(
IF(D656="A",13-SUM(AM656:AP656),IF(D656="B",11-SUM(AM656:AP656),IF(D656="C",7-SUM(AM656:AP656))))
&lt;0,0,
IF(D656="A",13-SUM(AM656:AP656),IF(D656="B",11-SUM(AM656:AP656),IF(D656="C",7-SUM(AM656:AP656)))))
*AD656/C656,0)
*C656)
)</f>
        <v>0</v>
      </c>
      <c r="AY656" s="4">
        <f>IF(OR(AND(Tabela1[[#This Row],[GRUPO | ITEM]]="PALHETAS",MID(Tabela1[[#This Row],[ITEM]],1,5)&lt;&gt;"YN-PC"),AND(Tabela1[[#This Row],[GRUPO | ITEM]]="PALHETAS",MID(Tabela1[[#This Row],[ITEM]],1,5)&lt;&gt;"YN-PF"))=TRUE,0,
IF(
ROUNDUP(
IF(
IF(D656="A",13-SUM(AR656:AU656),IF(D656="B",11-SUM(AR656:AU656),IF(D656="C",7-SUM(AR656:AU656))))
&lt;0,0,
IF(D656="A",13-SUM(AR656:AU656),IF(D656="B",11-SUM(AR656:AU656),IF(D656="C",7-SUM(AR656:AU656)))))
*AE656/C656,0)
*C656
=0,0,
ROUNDUP(
IF(
IF(D656="A",13-SUM(AR656:AU656),IF(D656="B",11-SUM(AR656:AU656),IF(D656="C",7-SUM(AR656:AU656))))
&lt;0,0,
IF(D656="A",13-SUM(AR656:AU656),IF(D656="B",11-SUM(AR656:AU656),IF(D656="C",7-SUM(AR656:AU656)))))
*AE656/C656,0)
*C656)
)</f>
        <v>0</v>
      </c>
      <c r="AZ6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+IFERROR(BA656*C656,0),
IFERROR(AVERAGEIF(Tabela1[[#This Row],[COMPRA PADRÃO]:[COMPRA &gt;30%]],"&gt;"&amp;0,Tabela1[[#This Row],[COMPRA PADRÃO]:[COMPRA &gt;30%]]),
0))/Tabela1[[#This Row],[U/CX]],0)*Tabela1[[#This Row],[U/CX]]</f>
        <v>0</v>
      </c>
      <c r="BA656" s="19"/>
      <c r="BB656" s="19"/>
      <c r="BC656" s="5"/>
      <c r="BD656" s="41">
        <v>4.5962264150943399</v>
      </c>
      <c r="BE656" s="42">
        <v>689.43396226415098</v>
      </c>
      <c r="BF656" s="42">
        <v>910.05283018867931</v>
      </c>
      <c r="BG656" s="42">
        <v>1918</v>
      </c>
      <c r="BH656" s="43">
        <v>0</v>
      </c>
      <c r="BJ656" s="32"/>
      <c r="BK656" s="32"/>
    </row>
    <row r="657" spans="1:63" s="3" customFormat="1" x14ac:dyDescent="0.2">
      <c r="A657" s="4" t="s">
        <v>35</v>
      </c>
      <c r="B657" s="4" t="s">
        <v>202</v>
      </c>
      <c r="C657" s="4">
        <v>100</v>
      </c>
      <c r="D657" s="4" t="s">
        <v>17</v>
      </c>
      <c r="E657" s="5">
        <v>70</v>
      </c>
      <c r="F657" s="4"/>
      <c r="G657" s="4">
        <v>90</v>
      </c>
      <c r="H657" s="4">
        <v>105</v>
      </c>
      <c r="I657" s="4">
        <v>5</v>
      </c>
      <c r="J657" s="4">
        <v>191</v>
      </c>
      <c r="K657" s="4">
        <v>9</v>
      </c>
      <c r="L657" s="4">
        <v>121</v>
      </c>
      <c r="M657" s="4">
        <v>150</v>
      </c>
      <c r="N657" s="4">
        <v>80</v>
      </c>
      <c r="O657" s="4">
        <v>49</v>
      </c>
      <c r="P657" s="4"/>
      <c r="Q657" s="13">
        <v>0.8045977011494253</v>
      </c>
      <c r="R657" s="16">
        <v>0</v>
      </c>
      <c r="S657" s="16">
        <v>1.0344827586206897</v>
      </c>
      <c r="T657" s="16">
        <v>1.2068965517241379</v>
      </c>
      <c r="U657" s="16">
        <v>5.7471264367816091E-2</v>
      </c>
      <c r="V657" s="16">
        <v>2.1954022988505746</v>
      </c>
      <c r="W657" s="16">
        <v>0.10344827586206896</v>
      </c>
      <c r="X657" s="16">
        <v>1.3908045977011494</v>
      </c>
      <c r="Y657" s="16">
        <v>1.7241379310344827</v>
      </c>
      <c r="Z657" s="16">
        <v>0.91954022988505746</v>
      </c>
      <c r="AA657" s="16">
        <v>0.56321839080459768</v>
      </c>
      <c r="AB657" s="17">
        <v>0</v>
      </c>
      <c r="AC657" s="15">
        <v>61979.85</v>
      </c>
      <c r="AD657" s="14">
        <v>87</v>
      </c>
      <c r="AE657" s="14">
        <v>107</v>
      </c>
      <c r="AF657" s="5">
        <v>0</v>
      </c>
      <c r="AG657" s="6">
        <v>0</v>
      </c>
      <c r="AH657" s="4">
        <v>0</v>
      </c>
      <c r="AI657" s="23">
        <v>0</v>
      </c>
      <c r="AJ657" s="4">
        <v>1500</v>
      </c>
      <c r="AK657" s="4">
        <v>0</v>
      </c>
      <c r="AL657" s="24">
        <v>1500</v>
      </c>
      <c r="AM657" s="7">
        <v>0</v>
      </c>
      <c r="AN657" s="7">
        <v>0</v>
      </c>
      <c r="AO657" s="8">
        <v>17.241379310344829</v>
      </c>
      <c r="AP657" s="9">
        <v>0</v>
      </c>
      <c r="AQ657" s="25">
        <v>17.241379310344829</v>
      </c>
      <c r="AR657" s="18">
        <v>0</v>
      </c>
      <c r="AS657" s="7">
        <v>0</v>
      </c>
      <c r="AT657" s="8">
        <v>14.018691588785046</v>
      </c>
      <c r="AU657" s="9">
        <v>0</v>
      </c>
      <c r="AV657" s="10">
        <v>14.018691588785046</v>
      </c>
      <c r="AW657" s="22">
        <f t="shared" si="10"/>
        <v>0</v>
      </c>
      <c r="AX657" s="5">
        <f>IF(OR(AND(Tabela1[[#This Row],[GRUPO | ITEM]]="PALHETAS",MID(Tabela1[[#This Row],[ITEM]],1,5)&lt;&gt;"YN-PC"),AND(Tabela1[[#This Row],[GRUPO | ITEM]]="PALHETAS",MID(Tabela1[[#This Row],[ITEM]],1,5)&lt;&gt;"YN-PF"))=TRUE,0,
IF(
ROUNDUP(
IF(
IF(D657="A",13-SUM(AM657:AP657),IF(D657="B",11-SUM(AM657:AP657),IF(D657="C",7-SUM(AM657:AP657))))
&lt;0,0,
IF(D657="A",13-SUM(AM657:AP657),IF(D657="B",11-SUM(AM657:AP657),IF(D657="C",7-SUM(AM657:AP657)))))
*AD657/C657,0)
*C657
=0,0,
ROUNDUP(
IF(
IF(D657="A",13-SUM(AM657:AP657),IF(D657="B",11-SUM(AM657:AP657),IF(D657="C",7-SUM(AM657:AP657))))
&lt;0,0,
IF(D657="A",13-SUM(AM657:AP657),IF(D657="B",11-SUM(AM657:AP657),IF(D657="C",7-SUM(AM657:AP657)))))
*AD657/C657,0)
*C657)
)</f>
        <v>0</v>
      </c>
      <c r="AY657" s="4">
        <f>IF(OR(AND(Tabela1[[#This Row],[GRUPO | ITEM]]="PALHETAS",MID(Tabela1[[#This Row],[ITEM]],1,5)&lt;&gt;"YN-PC"),AND(Tabela1[[#This Row],[GRUPO | ITEM]]="PALHETAS",MID(Tabela1[[#This Row],[ITEM]],1,5)&lt;&gt;"YN-PF"))=TRUE,0,
IF(
ROUNDUP(
IF(
IF(D657="A",13-SUM(AR657:AU657),IF(D657="B",11-SUM(AR657:AU657),IF(D657="C",7-SUM(AR657:AU657))))
&lt;0,0,
IF(D657="A",13-SUM(AR657:AU657),IF(D657="B",11-SUM(AR657:AU657),IF(D657="C",7-SUM(AR657:AU657)))))
*AE657/C657,0)
*C657
=0,0,
ROUNDUP(
IF(
IF(D657="A",13-SUM(AR657:AU657),IF(D657="B",11-SUM(AR657:AU657),IF(D657="C",7-SUM(AR657:AU657))))
&lt;0,0,
IF(D657="A",13-SUM(AR657:AU657),IF(D657="B",11-SUM(AR657:AU657),IF(D657="C",7-SUM(AR657:AU657)))))
*AE657/C657,0)
*C657)
)</f>
        <v>0</v>
      </c>
      <c r="AZ6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+IFERROR(BA657*C657,0),
IFERROR(AVERAGEIF(Tabela1[[#This Row],[COMPRA PADRÃO]:[COMPRA &gt;30%]],"&gt;"&amp;0,Tabela1[[#This Row],[COMPRA PADRÃO]:[COMPRA &gt;30%]]),
0))/Tabela1[[#This Row],[U/CX]],0)*Tabela1[[#This Row],[U/CX]]</f>
        <v>0</v>
      </c>
      <c r="BA657" s="19"/>
      <c r="BB657" s="19"/>
      <c r="BC657" s="5"/>
      <c r="BD657" s="41">
        <v>3.2830188679245285</v>
      </c>
      <c r="BE657" s="42">
        <v>492.45283018867929</v>
      </c>
      <c r="BF657" s="42">
        <v>650.03773584905662</v>
      </c>
      <c r="BG657" s="42">
        <v>1500</v>
      </c>
      <c r="BH657" s="43">
        <v>0</v>
      </c>
      <c r="BJ657" s="32"/>
      <c r="BK657" s="32"/>
    </row>
    <row r="658" spans="1:63" s="3" customFormat="1" x14ac:dyDescent="0.2">
      <c r="A658" s="4" t="s">
        <v>35</v>
      </c>
      <c r="B658" s="4" t="s">
        <v>534</v>
      </c>
      <c r="C658" s="4">
        <v>50</v>
      </c>
      <c r="D658" s="4" t="s">
        <v>83</v>
      </c>
      <c r="E658" s="5">
        <v>5</v>
      </c>
      <c r="F658" s="4">
        <v>25</v>
      </c>
      <c r="G658" s="4"/>
      <c r="H658" s="4">
        <v>20</v>
      </c>
      <c r="I658" s="4"/>
      <c r="J658" s="4">
        <v>1</v>
      </c>
      <c r="K658" s="4"/>
      <c r="L658" s="4">
        <v>14</v>
      </c>
      <c r="M658" s="4"/>
      <c r="N658" s="4">
        <v>2</v>
      </c>
      <c r="O658" s="4">
        <v>2</v>
      </c>
      <c r="P658" s="4"/>
      <c r="Q658" s="13">
        <v>0.50724637681159412</v>
      </c>
      <c r="R658" s="16">
        <v>2.5362318840579707</v>
      </c>
      <c r="S658" s="16">
        <v>0</v>
      </c>
      <c r="T658" s="16">
        <v>2.0289855072463765</v>
      </c>
      <c r="U658" s="16">
        <v>0</v>
      </c>
      <c r="V658" s="16">
        <v>0.10144927536231883</v>
      </c>
      <c r="W658" s="16">
        <v>0</v>
      </c>
      <c r="X658" s="16">
        <v>1.4202898550724636</v>
      </c>
      <c r="Y658" s="16">
        <v>0</v>
      </c>
      <c r="Z658" s="16">
        <v>0.20289855072463767</v>
      </c>
      <c r="AA658" s="16">
        <v>0.20289855072463767</v>
      </c>
      <c r="AB658" s="17">
        <v>0</v>
      </c>
      <c r="AC658" s="15">
        <v>8308.01</v>
      </c>
      <c r="AD658" s="14">
        <v>9.8571428571428577</v>
      </c>
      <c r="AE658" s="14">
        <v>16</v>
      </c>
      <c r="AF658" s="5">
        <v>0</v>
      </c>
      <c r="AG658" s="6">
        <v>46</v>
      </c>
      <c r="AH658" s="4">
        <v>0</v>
      </c>
      <c r="AI658" s="23">
        <v>46</v>
      </c>
      <c r="AJ658" s="4">
        <v>300</v>
      </c>
      <c r="AK658" s="4">
        <v>0</v>
      </c>
      <c r="AL658" s="24">
        <v>300</v>
      </c>
      <c r="AM658" s="7">
        <v>4.6666666666666661</v>
      </c>
      <c r="AN658" s="7">
        <v>0</v>
      </c>
      <c r="AO658" s="8">
        <v>30.434782608695652</v>
      </c>
      <c r="AP658" s="9">
        <v>0</v>
      </c>
      <c r="AQ658" s="25">
        <v>35.10144927536232</v>
      </c>
      <c r="AR658" s="18">
        <v>2.875</v>
      </c>
      <c r="AS658" s="7">
        <v>0</v>
      </c>
      <c r="AT658" s="8">
        <v>18.75</v>
      </c>
      <c r="AU658" s="9">
        <v>0</v>
      </c>
      <c r="AV658" s="10">
        <v>21.625</v>
      </c>
      <c r="AW658" s="22">
        <f t="shared" si="10"/>
        <v>0</v>
      </c>
      <c r="AX658" s="5">
        <f>IF(OR(AND(Tabela1[[#This Row],[GRUPO | ITEM]]="PALHETAS",MID(Tabela1[[#This Row],[ITEM]],1,5)&lt;&gt;"YN-PC"),AND(Tabela1[[#This Row],[GRUPO | ITEM]]="PALHETAS",MID(Tabela1[[#This Row],[ITEM]],1,5)&lt;&gt;"YN-PF"))=TRUE,0,
IF(
ROUNDUP(
IF(
IF(D658="A",13-SUM(AM658:AP658),IF(D658="B",11-SUM(AM658:AP658),IF(D658="C",7-SUM(AM658:AP658))))
&lt;0,0,
IF(D658="A",13-SUM(AM658:AP658),IF(D658="B",11-SUM(AM658:AP658),IF(D658="C",7-SUM(AM658:AP658)))))
*AD658/C658,0)
*C658
=0,0,
ROUNDUP(
IF(
IF(D658="A",13-SUM(AM658:AP658),IF(D658="B",11-SUM(AM658:AP658),IF(D658="C",7-SUM(AM658:AP658))))
&lt;0,0,
IF(D658="A",13-SUM(AM658:AP658),IF(D658="B",11-SUM(AM658:AP658),IF(D658="C",7-SUM(AM658:AP658)))))
*AD658/C658,0)
*C658)
)</f>
        <v>0</v>
      </c>
      <c r="AY658" s="4">
        <f>IF(OR(AND(Tabela1[[#This Row],[GRUPO | ITEM]]="PALHETAS",MID(Tabela1[[#This Row],[ITEM]],1,5)&lt;&gt;"YN-PC"),AND(Tabela1[[#This Row],[GRUPO | ITEM]]="PALHETAS",MID(Tabela1[[#This Row],[ITEM]],1,5)&lt;&gt;"YN-PF"))=TRUE,0,
IF(
ROUNDUP(
IF(
IF(D658="A",13-SUM(AR658:AU658),IF(D658="B",11-SUM(AR658:AU658),IF(D658="C",7-SUM(AR658:AU658))))
&lt;0,0,
IF(D658="A",13-SUM(AR658:AU658),IF(D658="B",11-SUM(AR658:AU658),IF(D658="C",7-SUM(AR658:AU658)))))
*AE658/C658,0)
*C658
=0,0,
ROUNDUP(
IF(
IF(D658="A",13-SUM(AR658:AU658),IF(D658="B",11-SUM(AR658:AU658),IF(D658="C",7-SUM(AR658:AU658))))
&lt;0,0,
IF(D658="A",13-SUM(AR658:AU658),IF(D658="B",11-SUM(AR658:AU658),IF(D658="C",7-SUM(AR658:AU658)))))
*AE658/C658,0)
*C658)
)</f>
        <v>0</v>
      </c>
      <c r="AZ6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+IFERROR(BA658*C658,0),
IFERROR(AVERAGEIF(Tabela1[[#This Row],[COMPRA PADRÃO]:[COMPRA &gt;30%]],"&gt;"&amp;0,Tabela1[[#This Row],[COMPRA PADRÃO]:[COMPRA &gt;30%]]),
0))/Tabela1[[#This Row],[U/CX]],0)*Tabela1[[#This Row],[U/CX]]</f>
        <v>0</v>
      </c>
      <c r="BA658" s="19"/>
      <c r="BB658" s="19"/>
      <c r="BC658" s="5"/>
      <c r="BD658" s="41">
        <v>0.26037735849056604</v>
      </c>
      <c r="BE658" s="42">
        <v>39.056603773584904</v>
      </c>
      <c r="BF658" s="42">
        <v>17.184905660377357</v>
      </c>
      <c r="BG658" s="42">
        <v>346</v>
      </c>
      <c r="BH658" s="43">
        <v>0</v>
      </c>
      <c r="BJ658" s="32"/>
      <c r="BK658" s="32"/>
    </row>
    <row r="659" spans="1:63" s="3" customFormat="1" x14ac:dyDescent="0.2">
      <c r="A659" s="4" t="s">
        <v>35</v>
      </c>
      <c r="B659" s="4" t="s">
        <v>535</v>
      </c>
      <c r="C659" s="4">
        <v>50</v>
      </c>
      <c r="D659" s="4" t="s">
        <v>83</v>
      </c>
      <c r="E659" s="5">
        <v>12</v>
      </c>
      <c r="F659" s="4">
        <v>40</v>
      </c>
      <c r="G659" s="4"/>
      <c r="H659" s="4">
        <v>10</v>
      </c>
      <c r="I659" s="4">
        <v>10</v>
      </c>
      <c r="J659" s="4">
        <v>11</v>
      </c>
      <c r="K659" s="4"/>
      <c r="L659" s="4">
        <v>18</v>
      </c>
      <c r="M659" s="4"/>
      <c r="N659" s="4"/>
      <c r="O659" s="4">
        <v>2</v>
      </c>
      <c r="P659" s="4"/>
      <c r="Q659" s="13">
        <v>0.81553398058252435</v>
      </c>
      <c r="R659" s="16">
        <v>2.7184466019417477</v>
      </c>
      <c r="S659" s="16">
        <v>0</v>
      </c>
      <c r="T659" s="16">
        <v>0.67961165048543692</v>
      </c>
      <c r="U659" s="16">
        <v>0.67961165048543692</v>
      </c>
      <c r="V659" s="16">
        <v>0.74757281553398058</v>
      </c>
      <c r="W659" s="16">
        <v>0</v>
      </c>
      <c r="X659" s="16">
        <v>1.2233009708737865</v>
      </c>
      <c r="Y659" s="16">
        <v>0</v>
      </c>
      <c r="Z659" s="16">
        <v>0</v>
      </c>
      <c r="AA659" s="16">
        <v>0.13592233009708737</v>
      </c>
      <c r="AB659" s="17">
        <v>0</v>
      </c>
      <c r="AC659" s="15">
        <v>9510.18</v>
      </c>
      <c r="AD659" s="14">
        <v>14.714285714285714</v>
      </c>
      <c r="AE659" s="14">
        <v>16.833333333333332</v>
      </c>
      <c r="AF659" s="5">
        <v>0</v>
      </c>
      <c r="AG659" s="6">
        <v>298</v>
      </c>
      <c r="AH659" s="4">
        <v>0</v>
      </c>
      <c r="AI659" s="23">
        <v>298</v>
      </c>
      <c r="AJ659" s="4">
        <v>100</v>
      </c>
      <c r="AK659" s="4">
        <v>0</v>
      </c>
      <c r="AL659" s="24">
        <v>100</v>
      </c>
      <c r="AM659" s="7">
        <v>20.252427184466022</v>
      </c>
      <c r="AN659" s="7">
        <v>0</v>
      </c>
      <c r="AO659" s="8">
        <v>6.7961165048543695</v>
      </c>
      <c r="AP659" s="9">
        <v>0</v>
      </c>
      <c r="AQ659" s="25">
        <v>27.04854368932039</v>
      </c>
      <c r="AR659" s="18">
        <v>17.702970297029704</v>
      </c>
      <c r="AS659" s="7">
        <v>0</v>
      </c>
      <c r="AT659" s="8">
        <v>5.9405940594059414</v>
      </c>
      <c r="AU659" s="9">
        <v>0</v>
      </c>
      <c r="AV659" s="10">
        <v>23.643564356435647</v>
      </c>
      <c r="AW659" s="22">
        <f t="shared" si="10"/>
        <v>0</v>
      </c>
      <c r="AX659" s="5">
        <f>IF(OR(AND(Tabela1[[#This Row],[GRUPO | ITEM]]="PALHETAS",MID(Tabela1[[#This Row],[ITEM]],1,5)&lt;&gt;"YN-PC"),AND(Tabela1[[#This Row],[GRUPO | ITEM]]="PALHETAS",MID(Tabela1[[#This Row],[ITEM]],1,5)&lt;&gt;"YN-PF"))=TRUE,0,
IF(
ROUNDUP(
IF(
IF(D659="A",13-SUM(AM659:AP659),IF(D659="B",11-SUM(AM659:AP659),IF(D659="C",7-SUM(AM659:AP659))))
&lt;0,0,
IF(D659="A",13-SUM(AM659:AP659),IF(D659="B",11-SUM(AM659:AP659),IF(D659="C",7-SUM(AM659:AP659)))))
*AD659/C659,0)
*C659
=0,0,
ROUNDUP(
IF(
IF(D659="A",13-SUM(AM659:AP659),IF(D659="B",11-SUM(AM659:AP659),IF(D659="C",7-SUM(AM659:AP659))))
&lt;0,0,
IF(D659="A",13-SUM(AM659:AP659),IF(D659="B",11-SUM(AM659:AP659),IF(D659="C",7-SUM(AM659:AP659)))))
*AD659/C659,0)
*C659)
)</f>
        <v>0</v>
      </c>
      <c r="AY659" s="4">
        <f>IF(OR(AND(Tabela1[[#This Row],[GRUPO | ITEM]]="PALHETAS",MID(Tabela1[[#This Row],[ITEM]],1,5)&lt;&gt;"YN-PC"),AND(Tabela1[[#This Row],[GRUPO | ITEM]]="PALHETAS",MID(Tabela1[[#This Row],[ITEM]],1,5)&lt;&gt;"YN-PF"))=TRUE,0,
IF(
ROUNDUP(
IF(
IF(D659="A",13-SUM(AR659:AU659),IF(D659="B",11-SUM(AR659:AU659),IF(D659="C",7-SUM(AR659:AU659))))
&lt;0,0,
IF(D659="A",13-SUM(AR659:AU659),IF(D659="B",11-SUM(AR659:AU659),IF(D659="C",7-SUM(AR659:AU659)))))
*AE659/C659,0)
*C659
=0,0,
ROUNDUP(
IF(
IF(D659="A",13-SUM(AR659:AU659),IF(D659="B",11-SUM(AR659:AU659),IF(D659="C",7-SUM(AR659:AU659))))
&lt;0,0,
IF(D659="A",13-SUM(AR659:AU659),IF(D659="B",11-SUM(AR659:AU659),IF(D659="C",7-SUM(AR659:AU659)))))
*AE659/C659,0)
*C659)
)</f>
        <v>0</v>
      </c>
      <c r="AZ6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+IFERROR(BA659*C659,0),
IFERROR(AVERAGEIF(Tabela1[[#This Row],[COMPRA PADRÃO]:[COMPRA &gt;30%]],"&gt;"&amp;0,Tabela1[[#This Row],[COMPRA PADRÃO]:[COMPRA &gt;30%]]),
0))/Tabela1[[#This Row],[U/CX]],0)*Tabela1[[#This Row],[U/CX]]</f>
        <v>0</v>
      </c>
      <c r="BA659" s="19"/>
      <c r="BB659" s="19"/>
      <c r="BC659" s="5"/>
      <c r="BD659" s="41">
        <v>0.38867924528301889</v>
      </c>
      <c r="BE659" s="42">
        <v>58.301886792452834</v>
      </c>
      <c r="BF659" s="42">
        <v>25.652830188679246</v>
      </c>
      <c r="BG659" s="42">
        <v>398</v>
      </c>
      <c r="BH659" s="43">
        <v>0</v>
      </c>
      <c r="BJ659" s="32"/>
      <c r="BK659" s="32"/>
    </row>
    <row r="660" spans="1:63" s="3" customFormat="1" x14ac:dyDescent="0.2">
      <c r="A660" s="4" t="s">
        <v>35</v>
      </c>
      <c r="B660" s="4" t="s">
        <v>536</v>
      </c>
      <c r="C660" s="4">
        <v>50</v>
      </c>
      <c r="D660" s="4" t="s">
        <v>83</v>
      </c>
      <c r="E660" s="5">
        <v>60</v>
      </c>
      <c r="F660" s="4">
        <v>25</v>
      </c>
      <c r="G660" s="4">
        <v>10</v>
      </c>
      <c r="H660" s="4"/>
      <c r="I660" s="4"/>
      <c r="J660" s="4"/>
      <c r="K660" s="4"/>
      <c r="L660" s="4">
        <v>60</v>
      </c>
      <c r="M660" s="4"/>
      <c r="N660" s="4"/>
      <c r="O660" s="4">
        <v>20</v>
      </c>
      <c r="P660" s="4"/>
      <c r="Q660" s="13">
        <v>1.7142857142857142</v>
      </c>
      <c r="R660" s="16">
        <v>0.7142857142857143</v>
      </c>
      <c r="S660" s="16">
        <v>0.2857142857142857</v>
      </c>
      <c r="T660" s="16">
        <v>0</v>
      </c>
      <c r="U660" s="16">
        <v>0</v>
      </c>
      <c r="V660" s="16">
        <v>0</v>
      </c>
      <c r="W660" s="16">
        <v>0</v>
      </c>
      <c r="X660" s="16">
        <v>1.7142857142857142</v>
      </c>
      <c r="Y660" s="16">
        <v>0</v>
      </c>
      <c r="Z660" s="16">
        <v>0</v>
      </c>
      <c r="AA660" s="16">
        <v>0.5714285714285714</v>
      </c>
      <c r="AB660" s="17">
        <v>0</v>
      </c>
      <c r="AC660" s="15">
        <v>4921.05</v>
      </c>
      <c r="AD660" s="14">
        <v>35</v>
      </c>
      <c r="AE660" s="14">
        <v>41.25</v>
      </c>
      <c r="AF660" s="5">
        <v>0</v>
      </c>
      <c r="AG660" s="6">
        <v>492</v>
      </c>
      <c r="AH660" s="4">
        <v>0</v>
      </c>
      <c r="AI660" s="23">
        <v>492</v>
      </c>
      <c r="AJ660" s="4">
        <v>150</v>
      </c>
      <c r="AK660" s="4">
        <v>0</v>
      </c>
      <c r="AL660" s="24">
        <v>150</v>
      </c>
      <c r="AM660" s="7">
        <v>14.057142857142857</v>
      </c>
      <c r="AN660" s="7">
        <v>0</v>
      </c>
      <c r="AO660" s="8">
        <v>4.2857142857142856</v>
      </c>
      <c r="AP660" s="9">
        <v>0</v>
      </c>
      <c r="AQ660" s="25">
        <v>18.342857142857142</v>
      </c>
      <c r="AR660" s="18">
        <v>11.927272727272728</v>
      </c>
      <c r="AS660" s="7">
        <v>0</v>
      </c>
      <c r="AT660" s="8">
        <v>3.6363636363636362</v>
      </c>
      <c r="AU660" s="9">
        <v>0</v>
      </c>
      <c r="AV660" s="10">
        <v>15.563636363636364</v>
      </c>
      <c r="AW660" s="22">
        <f t="shared" si="10"/>
        <v>0</v>
      </c>
      <c r="AX660" s="5">
        <f>IF(OR(AND(Tabela1[[#This Row],[GRUPO | ITEM]]="PALHETAS",MID(Tabela1[[#This Row],[ITEM]],1,5)&lt;&gt;"YN-PC"),AND(Tabela1[[#This Row],[GRUPO | ITEM]]="PALHETAS",MID(Tabela1[[#This Row],[ITEM]],1,5)&lt;&gt;"YN-PF"))=TRUE,0,
IF(
ROUNDUP(
IF(
IF(D660="A",13-SUM(AM660:AP660),IF(D660="B",11-SUM(AM660:AP660),IF(D660="C",7-SUM(AM660:AP660))))
&lt;0,0,
IF(D660="A",13-SUM(AM660:AP660),IF(D660="B",11-SUM(AM660:AP660),IF(D660="C",7-SUM(AM660:AP660)))))
*AD660/C660,0)
*C660
=0,0,
ROUNDUP(
IF(
IF(D660="A",13-SUM(AM660:AP660),IF(D660="B",11-SUM(AM660:AP660),IF(D660="C",7-SUM(AM660:AP660))))
&lt;0,0,
IF(D660="A",13-SUM(AM660:AP660),IF(D660="B",11-SUM(AM660:AP660),IF(D660="C",7-SUM(AM660:AP660)))))
*AD660/C660,0)
*C660)
)</f>
        <v>0</v>
      </c>
      <c r="AY660" s="4">
        <f>IF(OR(AND(Tabela1[[#This Row],[GRUPO | ITEM]]="PALHETAS",MID(Tabela1[[#This Row],[ITEM]],1,5)&lt;&gt;"YN-PC"),AND(Tabela1[[#This Row],[GRUPO | ITEM]]="PALHETAS",MID(Tabela1[[#This Row],[ITEM]],1,5)&lt;&gt;"YN-PF"))=TRUE,0,
IF(
ROUNDUP(
IF(
IF(D660="A",13-SUM(AR660:AU660),IF(D660="B",11-SUM(AR660:AU660),IF(D660="C",7-SUM(AR660:AU660))))
&lt;0,0,
IF(D660="A",13-SUM(AR660:AU660),IF(D660="B",11-SUM(AR660:AU660),IF(D660="C",7-SUM(AR660:AU660)))))
*AE660/C660,0)
*C660
=0,0,
ROUNDUP(
IF(
IF(D660="A",13-SUM(AR660:AU660),IF(D660="B",11-SUM(AR660:AU660),IF(D660="C",7-SUM(AR660:AU660))))
&lt;0,0,
IF(D660="A",13-SUM(AR660:AU660),IF(D660="B",11-SUM(AR660:AU660),IF(D660="C",7-SUM(AR660:AU660)))))
*AE660/C660,0)
*C660)
)</f>
        <v>0</v>
      </c>
      <c r="AZ6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+IFERROR(BA660*C660,0),
IFERROR(AVERAGEIF(Tabela1[[#This Row],[COMPRA PADRÃO]:[COMPRA &gt;30%]],"&gt;"&amp;0,Tabela1[[#This Row],[COMPRA PADRÃO]:[COMPRA &gt;30%]]),
0))/Tabela1[[#This Row],[U/CX]],0)*Tabela1[[#This Row],[U/CX]]</f>
        <v>0</v>
      </c>
      <c r="BA660" s="19"/>
      <c r="BB660" s="19"/>
      <c r="BC660" s="5"/>
      <c r="BD660" s="41">
        <v>0.660377358490566</v>
      </c>
      <c r="BE660" s="42">
        <v>99.056603773584897</v>
      </c>
      <c r="BF660" s="42">
        <v>43.584905660377359</v>
      </c>
      <c r="BG660" s="42">
        <v>642</v>
      </c>
      <c r="BH660" s="43">
        <v>0</v>
      </c>
      <c r="BJ660" s="32"/>
      <c r="BK660" s="32"/>
    </row>
    <row r="661" spans="1:63" s="3" customFormat="1" x14ac:dyDescent="0.2">
      <c r="A661" s="4" t="s">
        <v>35</v>
      </c>
      <c r="B661" s="4" t="s">
        <v>284</v>
      </c>
      <c r="C661" s="4">
        <v>25</v>
      </c>
      <c r="D661" s="4" t="s">
        <v>83</v>
      </c>
      <c r="E661" s="5">
        <v>17</v>
      </c>
      <c r="F661" s="4">
        <v>24</v>
      </c>
      <c r="G661" s="4">
        <v>2</v>
      </c>
      <c r="H661" s="4"/>
      <c r="I661" s="4">
        <v>10</v>
      </c>
      <c r="J661" s="4">
        <v>3</v>
      </c>
      <c r="K661" s="4"/>
      <c r="L661" s="4">
        <v>20</v>
      </c>
      <c r="M661" s="4"/>
      <c r="N661" s="4">
        <v>10</v>
      </c>
      <c r="O661" s="4">
        <v>2</v>
      </c>
      <c r="P661" s="4">
        <v>6</v>
      </c>
      <c r="Q661" s="13">
        <v>1.6276595744680851</v>
      </c>
      <c r="R661" s="16">
        <v>2.2978723404255317</v>
      </c>
      <c r="S661" s="16">
        <v>0.19148936170212766</v>
      </c>
      <c r="T661" s="16">
        <v>0</v>
      </c>
      <c r="U661" s="16">
        <v>0.95744680851063824</v>
      </c>
      <c r="V661" s="16">
        <v>0.28723404255319146</v>
      </c>
      <c r="W661" s="16">
        <v>0</v>
      </c>
      <c r="X661" s="16">
        <v>1.9148936170212765</v>
      </c>
      <c r="Y661" s="16">
        <v>0</v>
      </c>
      <c r="Z661" s="16">
        <v>0.95744680851063824</v>
      </c>
      <c r="AA661" s="16">
        <v>0.19148936170212766</v>
      </c>
      <c r="AB661" s="17">
        <v>0.57446808510638292</v>
      </c>
      <c r="AC661" s="15">
        <v>11739.38</v>
      </c>
      <c r="AD661" s="14">
        <v>10.444444444444445</v>
      </c>
      <c r="AE661" s="14">
        <v>14.5</v>
      </c>
      <c r="AF661" s="5">
        <v>0</v>
      </c>
      <c r="AG661" s="6">
        <v>42</v>
      </c>
      <c r="AH661" s="4">
        <v>0</v>
      </c>
      <c r="AI661" s="23">
        <v>42</v>
      </c>
      <c r="AJ661" s="4">
        <v>300</v>
      </c>
      <c r="AK661" s="4">
        <v>0</v>
      </c>
      <c r="AL661" s="24">
        <v>300</v>
      </c>
      <c r="AM661" s="7">
        <v>4.0212765957446805</v>
      </c>
      <c r="AN661" s="7">
        <v>0</v>
      </c>
      <c r="AO661" s="8">
        <v>28.723404255319149</v>
      </c>
      <c r="AP661" s="9">
        <v>0</v>
      </c>
      <c r="AQ661" s="25">
        <v>32.744680851063833</v>
      </c>
      <c r="AR661" s="18">
        <v>2.896551724137931</v>
      </c>
      <c r="AS661" s="7">
        <v>0</v>
      </c>
      <c r="AT661" s="8">
        <v>20.689655172413794</v>
      </c>
      <c r="AU661" s="9">
        <v>0</v>
      </c>
      <c r="AV661" s="10">
        <v>23.586206896551726</v>
      </c>
      <c r="AW661" s="22">
        <f t="shared" si="10"/>
        <v>0</v>
      </c>
      <c r="AX661" s="5">
        <f>IF(OR(AND(Tabela1[[#This Row],[GRUPO | ITEM]]="PALHETAS",MID(Tabela1[[#This Row],[ITEM]],1,5)&lt;&gt;"YN-PC"),AND(Tabela1[[#This Row],[GRUPO | ITEM]]="PALHETAS",MID(Tabela1[[#This Row],[ITEM]],1,5)&lt;&gt;"YN-PF"))=TRUE,0,
IF(
ROUNDUP(
IF(
IF(D661="A",13-SUM(AM661:AP661),IF(D661="B",11-SUM(AM661:AP661),IF(D661="C",7-SUM(AM661:AP661))))
&lt;0,0,
IF(D661="A",13-SUM(AM661:AP661),IF(D661="B",11-SUM(AM661:AP661),IF(D661="C",7-SUM(AM661:AP661)))))
*AD661/C661,0)
*C661
=0,0,
ROUNDUP(
IF(
IF(D661="A",13-SUM(AM661:AP661),IF(D661="B",11-SUM(AM661:AP661),IF(D661="C",7-SUM(AM661:AP661))))
&lt;0,0,
IF(D661="A",13-SUM(AM661:AP661),IF(D661="B",11-SUM(AM661:AP661),IF(D661="C",7-SUM(AM661:AP661)))))
*AD661/C661,0)
*C661)
)</f>
        <v>0</v>
      </c>
      <c r="AY661" s="4">
        <f>IF(OR(AND(Tabela1[[#This Row],[GRUPO | ITEM]]="PALHETAS",MID(Tabela1[[#This Row],[ITEM]],1,5)&lt;&gt;"YN-PC"),AND(Tabela1[[#This Row],[GRUPO | ITEM]]="PALHETAS",MID(Tabela1[[#This Row],[ITEM]],1,5)&lt;&gt;"YN-PF"))=TRUE,0,
IF(
ROUNDUP(
IF(
IF(D661="A",13-SUM(AR661:AU661),IF(D661="B",11-SUM(AR661:AU661),IF(D661="C",7-SUM(AR661:AU661))))
&lt;0,0,
IF(D661="A",13-SUM(AR661:AU661),IF(D661="B",11-SUM(AR661:AU661),IF(D661="C",7-SUM(AR661:AU661)))))
*AE661/C661,0)
*C661
=0,0,
ROUNDUP(
IF(
IF(D661="A",13-SUM(AR661:AU661),IF(D661="B",11-SUM(AR661:AU661),IF(D661="C",7-SUM(AR661:AU661))))
&lt;0,0,
IF(D661="A",13-SUM(AR661:AU661),IF(D661="B",11-SUM(AR661:AU661),IF(D661="C",7-SUM(AR661:AU661)))))
*AE661/C661,0)
*C661)
)</f>
        <v>0</v>
      </c>
      <c r="AZ6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+IFERROR(BA661*C661,0),
IFERROR(AVERAGEIF(Tabela1[[#This Row],[COMPRA PADRÃO]:[COMPRA &gt;30%]],"&gt;"&amp;0,Tabela1[[#This Row],[COMPRA PADRÃO]:[COMPRA &gt;30%]]),
0))/Tabela1[[#This Row],[U/CX]],0)*Tabela1[[#This Row],[U/CX]]</f>
        <v>0</v>
      </c>
      <c r="BA661" s="19"/>
      <c r="BB661" s="19"/>
      <c r="BC661" s="5"/>
      <c r="BD661" s="41">
        <v>0.35471698113207545</v>
      </c>
      <c r="BE661" s="42">
        <v>53.20754716981132</v>
      </c>
      <c r="BF661" s="42">
        <v>23.411320754716979</v>
      </c>
      <c r="BG661" s="42">
        <v>342</v>
      </c>
      <c r="BH661" s="43">
        <v>0</v>
      </c>
      <c r="BJ661" s="32"/>
      <c r="BK661" s="32"/>
    </row>
    <row r="662" spans="1:63" s="3" customFormat="1" x14ac:dyDescent="0.2">
      <c r="A662" s="4" t="s">
        <v>35</v>
      </c>
      <c r="B662" s="4" t="s">
        <v>537</v>
      </c>
      <c r="C662" s="4">
        <v>25</v>
      </c>
      <c r="D662" s="4" t="s">
        <v>83</v>
      </c>
      <c r="E662" s="5">
        <v>20</v>
      </c>
      <c r="F662" s="4">
        <v>2</v>
      </c>
      <c r="G662" s="4"/>
      <c r="H662" s="4"/>
      <c r="I662" s="4"/>
      <c r="J662" s="4">
        <v>1</v>
      </c>
      <c r="K662" s="4"/>
      <c r="L662" s="4">
        <v>60</v>
      </c>
      <c r="M662" s="4"/>
      <c r="N662" s="4">
        <v>6</v>
      </c>
      <c r="O662" s="4">
        <v>6</v>
      </c>
      <c r="P662" s="4">
        <v>6</v>
      </c>
      <c r="Q662" s="13">
        <v>1.386138613861386</v>
      </c>
      <c r="R662" s="16">
        <v>0.1386138613861386</v>
      </c>
      <c r="S662" s="16">
        <v>0</v>
      </c>
      <c r="T662" s="16">
        <v>0</v>
      </c>
      <c r="U662" s="16">
        <v>0</v>
      </c>
      <c r="V662" s="16">
        <v>6.9306930693069299E-2</v>
      </c>
      <c r="W662" s="16">
        <v>0</v>
      </c>
      <c r="X662" s="16">
        <v>4.1584158415841586</v>
      </c>
      <c r="Y662" s="16">
        <v>0</v>
      </c>
      <c r="Z662" s="16">
        <v>0.41584158415841582</v>
      </c>
      <c r="AA662" s="16">
        <v>0.41584158415841582</v>
      </c>
      <c r="AB662" s="17">
        <v>0.41584158415841582</v>
      </c>
      <c r="AC662" s="15">
        <v>10688.48</v>
      </c>
      <c r="AD662" s="14">
        <v>14.428571428571429</v>
      </c>
      <c r="AE662" s="14">
        <v>19.600000000000001</v>
      </c>
      <c r="AF662" s="5">
        <v>0</v>
      </c>
      <c r="AG662" s="6">
        <v>400</v>
      </c>
      <c r="AH662" s="4">
        <v>0</v>
      </c>
      <c r="AI662" s="23">
        <v>400</v>
      </c>
      <c r="AJ662" s="4">
        <v>0</v>
      </c>
      <c r="AK662" s="4">
        <v>0</v>
      </c>
      <c r="AL662" s="24">
        <v>0</v>
      </c>
      <c r="AM662" s="7">
        <v>27.722772277227723</v>
      </c>
      <c r="AN662" s="7">
        <v>0</v>
      </c>
      <c r="AO662" s="8">
        <v>0</v>
      </c>
      <c r="AP662" s="9">
        <v>0</v>
      </c>
      <c r="AQ662" s="25">
        <v>27.722772277227723</v>
      </c>
      <c r="AR662" s="18">
        <v>20.408163265306122</v>
      </c>
      <c r="AS662" s="7">
        <v>0</v>
      </c>
      <c r="AT662" s="8">
        <v>0</v>
      </c>
      <c r="AU662" s="9">
        <v>0</v>
      </c>
      <c r="AV662" s="10">
        <v>20.408163265306122</v>
      </c>
      <c r="AW662" s="22">
        <f t="shared" si="10"/>
        <v>0</v>
      </c>
      <c r="AX662" s="5">
        <f>IF(OR(AND(Tabela1[[#This Row],[GRUPO | ITEM]]="PALHETAS",MID(Tabela1[[#This Row],[ITEM]],1,5)&lt;&gt;"YN-PC"),AND(Tabela1[[#This Row],[GRUPO | ITEM]]="PALHETAS",MID(Tabela1[[#This Row],[ITEM]],1,5)&lt;&gt;"YN-PF"))=TRUE,0,
IF(
ROUNDUP(
IF(
IF(D662="A",13-SUM(AM662:AP662),IF(D662="B",11-SUM(AM662:AP662),IF(D662="C",7-SUM(AM662:AP662))))
&lt;0,0,
IF(D662="A",13-SUM(AM662:AP662),IF(D662="B",11-SUM(AM662:AP662),IF(D662="C",7-SUM(AM662:AP662)))))
*AD662/C662,0)
*C662
=0,0,
ROUNDUP(
IF(
IF(D662="A",13-SUM(AM662:AP662),IF(D662="B",11-SUM(AM662:AP662),IF(D662="C",7-SUM(AM662:AP662))))
&lt;0,0,
IF(D662="A",13-SUM(AM662:AP662),IF(D662="B",11-SUM(AM662:AP662),IF(D662="C",7-SUM(AM662:AP662)))))
*AD662/C662,0)
*C662)
)</f>
        <v>0</v>
      </c>
      <c r="AY662" s="4">
        <f>IF(OR(AND(Tabela1[[#This Row],[GRUPO | ITEM]]="PALHETAS",MID(Tabela1[[#This Row],[ITEM]],1,5)&lt;&gt;"YN-PC"),AND(Tabela1[[#This Row],[GRUPO | ITEM]]="PALHETAS",MID(Tabela1[[#This Row],[ITEM]],1,5)&lt;&gt;"YN-PF"))=TRUE,0,
IF(
ROUNDUP(
IF(
IF(D662="A",13-SUM(AR662:AU662),IF(D662="B",11-SUM(AR662:AU662),IF(D662="C",7-SUM(AR662:AU662))))
&lt;0,0,
IF(D662="A",13-SUM(AR662:AU662),IF(D662="B",11-SUM(AR662:AU662),IF(D662="C",7-SUM(AR662:AU662)))))
*AE662/C662,0)
*C662
=0,0,
ROUNDUP(
IF(
IF(D662="A",13-SUM(AR662:AU662),IF(D662="B",11-SUM(AR662:AU662),IF(D662="C",7-SUM(AR662:AU662))))
&lt;0,0,
IF(D662="A",13-SUM(AR662:AU662),IF(D662="B",11-SUM(AR662:AU662),IF(D662="C",7-SUM(AR662:AU662)))))
*AE662/C662,0)
*C662)
)</f>
        <v>0</v>
      </c>
      <c r="AZ6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+IFERROR(BA662*C662,0),
IFERROR(AVERAGEIF(Tabela1[[#This Row],[COMPRA PADRÃO]:[COMPRA &gt;30%]],"&gt;"&amp;0,Tabela1[[#This Row],[COMPRA PADRÃO]:[COMPRA &gt;30%]]),
0))/Tabela1[[#This Row],[U/CX]],0)*Tabela1[[#This Row],[U/CX]]</f>
        <v>0</v>
      </c>
      <c r="BA662" s="19"/>
      <c r="BB662" s="19"/>
      <c r="BC662" s="5"/>
      <c r="BD662" s="41">
        <v>0.38113207547169814</v>
      </c>
      <c r="BE662" s="42">
        <v>57.169811320754718</v>
      </c>
      <c r="BF662" s="42">
        <v>25.154716981132076</v>
      </c>
      <c r="BG662" s="42">
        <v>400</v>
      </c>
      <c r="BH662" s="43">
        <v>0</v>
      </c>
      <c r="BJ662" s="32"/>
      <c r="BK662" s="32"/>
    </row>
    <row r="663" spans="1:63" s="3" customFormat="1" x14ac:dyDescent="0.2">
      <c r="A663" s="4" t="s">
        <v>35</v>
      </c>
      <c r="B663" s="4" t="s">
        <v>538</v>
      </c>
      <c r="C663" s="4">
        <v>100</v>
      </c>
      <c r="D663" s="4" t="s">
        <v>83</v>
      </c>
      <c r="E663" s="5">
        <v>50</v>
      </c>
      <c r="F663" s="4">
        <v>60</v>
      </c>
      <c r="G663" s="4">
        <v>530</v>
      </c>
      <c r="H663" s="4"/>
      <c r="I663" s="4">
        <v>40</v>
      </c>
      <c r="J663" s="4"/>
      <c r="K663" s="4">
        <v>10</v>
      </c>
      <c r="L663" s="4"/>
      <c r="M663" s="4"/>
      <c r="N663" s="4">
        <v>70</v>
      </c>
      <c r="O663" s="4">
        <v>10</v>
      </c>
      <c r="P663" s="4">
        <v>60</v>
      </c>
      <c r="Q663" s="13">
        <v>0.48192771084337349</v>
      </c>
      <c r="R663" s="16">
        <v>0.57831325301204817</v>
      </c>
      <c r="S663" s="16">
        <v>5.1084337349397586</v>
      </c>
      <c r="T663" s="16">
        <v>0</v>
      </c>
      <c r="U663" s="16">
        <v>0.38554216867469882</v>
      </c>
      <c r="V663" s="16">
        <v>0</v>
      </c>
      <c r="W663" s="16">
        <v>9.6385542168674704E-2</v>
      </c>
      <c r="X663" s="16">
        <v>0</v>
      </c>
      <c r="Y663" s="16">
        <v>0</v>
      </c>
      <c r="Z663" s="16">
        <v>0.67469879518072284</v>
      </c>
      <c r="AA663" s="16">
        <v>9.6385542168674704E-2</v>
      </c>
      <c r="AB663" s="17">
        <v>0.57831325301204817</v>
      </c>
      <c r="AC663" s="15">
        <v>8551.2000000000007</v>
      </c>
      <c r="AD663" s="14">
        <v>103.75</v>
      </c>
      <c r="AE663" s="14">
        <v>135</v>
      </c>
      <c r="AF663" s="5">
        <v>0</v>
      </c>
      <c r="AG663" s="6">
        <v>874</v>
      </c>
      <c r="AH663" s="4">
        <v>0</v>
      </c>
      <c r="AI663" s="23">
        <v>874</v>
      </c>
      <c r="AJ663" s="4">
        <v>500</v>
      </c>
      <c r="AK663" s="4">
        <v>500</v>
      </c>
      <c r="AL663" s="24">
        <v>1000</v>
      </c>
      <c r="AM663" s="7">
        <v>8.4240963855421693</v>
      </c>
      <c r="AN663" s="7">
        <v>0</v>
      </c>
      <c r="AO663" s="8">
        <v>4.8192771084337354</v>
      </c>
      <c r="AP663" s="9">
        <v>4.8192771084337354</v>
      </c>
      <c r="AQ663" s="25">
        <v>18.06265060240964</v>
      </c>
      <c r="AR663" s="18">
        <v>6.4740740740740739</v>
      </c>
      <c r="AS663" s="7">
        <v>0</v>
      </c>
      <c r="AT663" s="8">
        <v>3.7037037037037037</v>
      </c>
      <c r="AU663" s="9">
        <v>3.7037037037037037</v>
      </c>
      <c r="AV663" s="10">
        <v>13.881481481481481</v>
      </c>
      <c r="AW663" s="22">
        <f t="shared" si="10"/>
        <v>0</v>
      </c>
      <c r="AX663" s="5">
        <f>IF(OR(AND(Tabela1[[#This Row],[GRUPO | ITEM]]="PALHETAS",MID(Tabela1[[#This Row],[ITEM]],1,5)&lt;&gt;"YN-PC"),AND(Tabela1[[#This Row],[GRUPO | ITEM]]="PALHETAS",MID(Tabela1[[#This Row],[ITEM]],1,5)&lt;&gt;"YN-PF"))=TRUE,0,
IF(
ROUNDUP(
IF(
IF(D663="A",13-SUM(AM663:AP663),IF(D663="B",11-SUM(AM663:AP663),IF(D663="C",7-SUM(AM663:AP663))))
&lt;0,0,
IF(D663="A",13-SUM(AM663:AP663),IF(D663="B",11-SUM(AM663:AP663),IF(D663="C",7-SUM(AM663:AP663)))))
*AD663/C663,0)
*C663
=0,0,
ROUNDUP(
IF(
IF(D663="A",13-SUM(AM663:AP663),IF(D663="B",11-SUM(AM663:AP663),IF(D663="C",7-SUM(AM663:AP663))))
&lt;0,0,
IF(D663="A",13-SUM(AM663:AP663),IF(D663="B",11-SUM(AM663:AP663),IF(D663="C",7-SUM(AM663:AP663)))))
*AD663/C663,0)
*C663)
)</f>
        <v>0</v>
      </c>
      <c r="AY663" s="4">
        <f>IF(OR(AND(Tabela1[[#This Row],[GRUPO | ITEM]]="PALHETAS",MID(Tabela1[[#This Row],[ITEM]],1,5)&lt;&gt;"YN-PC"),AND(Tabela1[[#This Row],[GRUPO | ITEM]]="PALHETAS",MID(Tabela1[[#This Row],[ITEM]],1,5)&lt;&gt;"YN-PF"))=TRUE,0,
IF(
ROUNDUP(
IF(
IF(D663="A",13-SUM(AR663:AU663),IF(D663="B",11-SUM(AR663:AU663),IF(D663="C",7-SUM(AR663:AU663))))
&lt;0,0,
IF(D663="A",13-SUM(AR663:AU663),IF(D663="B",11-SUM(AR663:AU663),IF(D663="C",7-SUM(AR663:AU663)))))
*AE663/C663,0)
*C663
=0,0,
ROUNDUP(
IF(
IF(D663="A",13-SUM(AR663:AU663),IF(D663="B",11-SUM(AR663:AU663),IF(D663="C",7-SUM(AR663:AU663))))
&lt;0,0,
IF(D663="A",13-SUM(AR663:AU663),IF(D663="B",11-SUM(AR663:AU663),IF(D663="C",7-SUM(AR663:AU663)))))
*AE663/C663,0)
*C663)
)</f>
        <v>0</v>
      </c>
      <c r="AZ6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+IFERROR(BA663*C663,0),
IFERROR(AVERAGEIF(Tabela1[[#This Row],[COMPRA PADRÃO]:[COMPRA &gt;30%]],"&gt;"&amp;0,Tabela1[[#This Row],[COMPRA PADRÃO]:[COMPRA &gt;30%]]),
0))/Tabela1[[#This Row],[U/CX]],0)*Tabela1[[#This Row],[U/CX]]</f>
        <v>0</v>
      </c>
      <c r="BA663" s="19"/>
      <c r="BB663" s="19"/>
      <c r="BC663" s="5"/>
      <c r="BD663" s="41">
        <v>3.1320754716981134</v>
      </c>
      <c r="BE663" s="42">
        <v>469.81132075471703</v>
      </c>
      <c r="BF663" s="42">
        <v>206.71698113207549</v>
      </c>
      <c r="BG663" s="42">
        <v>1874</v>
      </c>
      <c r="BH663" s="43">
        <v>0</v>
      </c>
      <c r="BJ663" s="32"/>
      <c r="BK663" s="32"/>
    </row>
    <row r="664" spans="1:63" s="3" customFormat="1" x14ac:dyDescent="0.2">
      <c r="A664" s="4" t="s">
        <v>35</v>
      </c>
      <c r="B664" s="4" t="s">
        <v>1156</v>
      </c>
      <c r="C664" s="4">
        <v>100</v>
      </c>
      <c r="D664" s="4" t="s">
        <v>83</v>
      </c>
      <c r="E664" s="5">
        <v>50</v>
      </c>
      <c r="F664" s="4">
        <v>60</v>
      </c>
      <c r="G664" s="4">
        <v>530</v>
      </c>
      <c r="H664" s="4"/>
      <c r="I664" s="4">
        <v>40</v>
      </c>
      <c r="J664" s="4">
        <v>20</v>
      </c>
      <c r="K664" s="4"/>
      <c r="L664" s="4"/>
      <c r="M664" s="4"/>
      <c r="N664" s="4">
        <v>30</v>
      </c>
      <c r="O664" s="4">
        <v>10</v>
      </c>
      <c r="P664" s="4">
        <v>40</v>
      </c>
      <c r="Q664" s="13">
        <v>0.51282051282051277</v>
      </c>
      <c r="R664" s="16">
        <v>0.61538461538461542</v>
      </c>
      <c r="S664" s="16">
        <v>5.4358974358974361</v>
      </c>
      <c r="T664" s="16">
        <v>0</v>
      </c>
      <c r="U664" s="16">
        <v>0.41025641025641024</v>
      </c>
      <c r="V664" s="16">
        <v>0.20512820512820512</v>
      </c>
      <c r="W664" s="16">
        <v>0</v>
      </c>
      <c r="X664" s="16">
        <v>0</v>
      </c>
      <c r="Y664" s="16">
        <v>0</v>
      </c>
      <c r="Z664" s="16">
        <v>0.30769230769230771</v>
      </c>
      <c r="AA664" s="16">
        <v>0.10256410256410256</v>
      </c>
      <c r="AB664" s="17">
        <v>0.41025641025641024</v>
      </c>
      <c r="AC664" s="15">
        <v>7995.4</v>
      </c>
      <c r="AD664" s="14">
        <v>97.5</v>
      </c>
      <c r="AE664" s="14">
        <v>125</v>
      </c>
      <c r="AF664" s="5">
        <v>0</v>
      </c>
      <c r="AG664" s="6">
        <v>1077</v>
      </c>
      <c r="AH664" s="4">
        <v>0</v>
      </c>
      <c r="AI664" s="23">
        <v>1077</v>
      </c>
      <c r="AJ664" s="4">
        <v>300</v>
      </c>
      <c r="AK664" s="4">
        <v>500</v>
      </c>
      <c r="AL664" s="24">
        <v>800</v>
      </c>
      <c r="AM664" s="7">
        <v>11.046153846153846</v>
      </c>
      <c r="AN664" s="7">
        <v>0</v>
      </c>
      <c r="AO664" s="8">
        <v>3.0769230769230771</v>
      </c>
      <c r="AP664" s="9">
        <v>5.1282051282051286</v>
      </c>
      <c r="AQ664" s="25">
        <v>19.25128205128205</v>
      </c>
      <c r="AR664" s="18">
        <v>8.6159999999999997</v>
      </c>
      <c r="AS664" s="7">
        <v>0</v>
      </c>
      <c r="AT664" s="8">
        <v>2.4</v>
      </c>
      <c r="AU664" s="9">
        <v>4</v>
      </c>
      <c r="AV664" s="10">
        <v>15.016</v>
      </c>
      <c r="AW664" s="22">
        <f t="shared" si="10"/>
        <v>0</v>
      </c>
      <c r="AX664" s="5">
        <f>IF(OR(AND(Tabela1[[#This Row],[GRUPO | ITEM]]="PALHETAS",MID(Tabela1[[#This Row],[ITEM]],1,5)&lt;&gt;"YN-PC"),AND(Tabela1[[#This Row],[GRUPO | ITEM]]="PALHETAS",MID(Tabela1[[#This Row],[ITEM]],1,5)&lt;&gt;"YN-PF"))=TRUE,0,
IF(
ROUNDUP(
IF(
IF(D664="A",13-SUM(AM664:AP664),IF(D664="B",11-SUM(AM664:AP664),IF(D664="C",7-SUM(AM664:AP664))))
&lt;0,0,
IF(D664="A",13-SUM(AM664:AP664),IF(D664="B",11-SUM(AM664:AP664),IF(D664="C",7-SUM(AM664:AP664)))))
*AD664/C664,0)
*C664
=0,0,
ROUNDUP(
IF(
IF(D664="A",13-SUM(AM664:AP664),IF(D664="B",11-SUM(AM664:AP664),IF(D664="C",7-SUM(AM664:AP664))))
&lt;0,0,
IF(D664="A",13-SUM(AM664:AP664),IF(D664="B",11-SUM(AM664:AP664),IF(D664="C",7-SUM(AM664:AP664)))))
*AD664/C664,0)
*C664)
)</f>
        <v>0</v>
      </c>
      <c r="AY664" s="4">
        <f>IF(OR(AND(Tabela1[[#This Row],[GRUPO | ITEM]]="PALHETAS",MID(Tabela1[[#This Row],[ITEM]],1,5)&lt;&gt;"YN-PC"),AND(Tabela1[[#This Row],[GRUPO | ITEM]]="PALHETAS",MID(Tabela1[[#This Row],[ITEM]],1,5)&lt;&gt;"YN-PF"))=TRUE,0,
IF(
ROUNDUP(
IF(
IF(D664="A",13-SUM(AR664:AU664),IF(D664="B",11-SUM(AR664:AU664),IF(D664="C",7-SUM(AR664:AU664))))
&lt;0,0,
IF(D664="A",13-SUM(AR664:AU664),IF(D664="B",11-SUM(AR664:AU664),IF(D664="C",7-SUM(AR664:AU664)))))
*AE664/C664,0)
*C664
=0,0,
ROUNDUP(
IF(
IF(D664="A",13-SUM(AR664:AU664),IF(D664="B",11-SUM(AR664:AU664),IF(D664="C",7-SUM(AR664:AU664))))
&lt;0,0,
IF(D664="A",13-SUM(AR664:AU664),IF(D664="B",11-SUM(AR664:AU664),IF(D664="C",7-SUM(AR664:AU664)))))
*AE664/C664,0)
*C664)
)</f>
        <v>0</v>
      </c>
      <c r="AZ6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+IFERROR(BA664*C664,0),
IFERROR(AVERAGEIF(Tabela1[[#This Row],[COMPRA PADRÃO]:[COMPRA &gt;30%]],"&gt;"&amp;0,Tabela1[[#This Row],[COMPRA PADRÃO]:[COMPRA &gt;30%]]),
0))/Tabela1[[#This Row],[U/CX]],0)*Tabela1[[#This Row],[U/CX]]</f>
        <v>0</v>
      </c>
      <c r="BA664" s="19"/>
      <c r="BB664" s="19"/>
      <c r="BC664" s="5"/>
      <c r="BD664" s="41">
        <v>2.9433962264150941</v>
      </c>
      <c r="BE664" s="42">
        <v>441.5094339622641</v>
      </c>
      <c r="BF664" s="42">
        <v>194.2641509433962</v>
      </c>
      <c r="BG664" s="42">
        <v>1877</v>
      </c>
      <c r="BH664" s="43">
        <v>0</v>
      </c>
      <c r="BJ664" s="32"/>
      <c r="BK664" s="32"/>
    </row>
    <row r="665" spans="1:63" s="3" customFormat="1" x14ac:dyDescent="0.2">
      <c r="A665" s="4" t="s">
        <v>35</v>
      </c>
      <c r="B665" s="4" t="s">
        <v>539</v>
      </c>
      <c r="C665" s="4">
        <v>25</v>
      </c>
      <c r="D665" s="4" t="s">
        <v>83</v>
      </c>
      <c r="E665" s="5">
        <v>40</v>
      </c>
      <c r="F665" s="4">
        <v>35</v>
      </c>
      <c r="G665" s="4">
        <v>30</v>
      </c>
      <c r="H665" s="4"/>
      <c r="I665" s="4">
        <v>20</v>
      </c>
      <c r="J665" s="4">
        <v>20</v>
      </c>
      <c r="K665" s="4"/>
      <c r="L665" s="4">
        <v>10</v>
      </c>
      <c r="M665" s="4">
        <v>10</v>
      </c>
      <c r="N665" s="4"/>
      <c r="O665" s="4"/>
      <c r="P665" s="4">
        <v>10</v>
      </c>
      <c r="Q665" s="13">
        <v>1.8285714285714285</v>
      </c>
      <c r="R665" s="16">
        <v>1.6</v>
      </c>
      <c r="S665" s="16">
        <v>1.3714285714285714</v>
      </c>
      <c r="T665" s="16">
        <v>0</v>
      </c>
      <c r="U665" s="16">
        <v>0.91428571428571426</v>
      </c>
      <c r="V665" s="16">
        <v>0.91428571428571426</v>
      </c>
      <c r="W665" s="16">
        <v>0</v>
      </c>
      <c r="X665" s="16">
        <v>0.45714285714285713</v>
      </c>
      <c r="Y665" s="16">
        <v>0.45714285714285713</v>
      </c>
      <c r="Z665" s="16">
        <v>0</v>
      </c>
      <c r="AA665" s="16">
        <v>0</v>
      </c>
      <c r="AB665" s="17">
        <v>0.45714285714285713</v>
      </c>
      <c r="AC665" s="15">
        <v>5153.8999999999996</v>
      </c>
      <c r="AD665" s="14">
        <v>21.875</v>
      </c>
      <c r="AE665" s="14">
        <v>21.875</v>
      </c>
      <c r="AF665" s="5">
        <v>0</v>
      </c>
      <c r="AG665" s="6">
        <v>652</v>
      </c>
      <c r="AH665" s="4">
        <v>0</v>
      </c>
      <c r="AI665" s="23">
        <v>652</v>
      </c>
      <c r="AJ665" s="4">
        <v>0</v>
      </c>
      <c r="AK665" s="4">
        <v>0</v>
      </c>
      <c r="AL665" s="24">
        <v>0</v>
      </c>
      <c r="AM665" s="7">
        <v>29.805714285714284</v>
      </c>
      <c r="AN665" s="7">
        <v>0</v>
      </c>
      <c r="AO665" s="8">
        <v>0</v>
      </c>
      <c r="AP665" s="9">
        <v>0</v>
      </c>
      <c r="AQ665" s="25">
        <v>29.805714285714284</v>
      </c>
      <c r="AR665" s="18">
        <v>29.805714285714284</v>
      </c>
      <c r="AS665" s="7">
        <v>0</v>
      </c>
      <c r="AT665" s="8">
        <v>0</v>
      </c>
      <c r="AU665" s="9">
        <v>0</v>
      </c>
      <c r="AV665" s="10">
        <v>29.805714285714284</v>
      </c>
      <c r="AW665" s="22">
        <f t="shared" si="10"/>
        <v>0</v>
      </c>
      <c r="AX665" s="5">
        <f>IF(OR(AND(Tabela1[[#This Row],[GRUPO | ITEM]]="PALHETAS",MID(Tabela1[[#This Row],[ITEM]],1,5)&lt;&gt;"YN-PC"),AND(Tabela1[[#This Row],[GRUPO | ITEM]]="PALHETAS",MID(Tabela1[[#This Row],[ITEM]],1,5)&lt;&gt;"YN-PF"))=TRUE,0,
IF(
ROUNDUP(
IF(
IF(D665="A",13-SUM(AM665:AP665),IF(D665="B",11-SUM(AM665:AP665),IF(D665="C",7-SUM(AM665:AP665))))
&lt;0,0,
IF(D665="A",13-SUM(AM665:AP665),IF(D665="B",11-SUM(AM665:AP665),IF(D665="C",7-SUM(AM665:AP665)))))
*AD665/C665,0)
*C665
=0,0,
ROUNDUP(
IF(
IF(D665="A",13-SUM(AM665:AP665),IF(D665="B",11-SUM(AM665:AP665),IF(D665="C",7-SUM(AM665:AP665))))
&lt;0,0,
IF(D665="A",13-SUM(AM665:AP665),IF(D665="B",11-SUM(AM665:AP665),IF(D665="C",7-SUM(AM665:AP665)))))
*AD665/C665,0)
*C665)
)</f>
        <v>0</v>
      </c>
      <c r="AY665" s="4">
        <f>IF(OR(AND(Tabela1[[#This Row],[GRUPO | ITEM]]="PALHETAS",MID(Tabela1[[#This Row],[ITEM]],1,5)&lt;&gt;"YN-PC"),AND(Tabela1[[#This Row],[GRUPO | ITEM]]="PALHETAS",MID(Tabela1[[#This Row],[ITEM]],1,5)&lt;&gt;"YN-PF"))=TRUE,0,
IF(
ROUNDUP(
IF(
IF(D665="A",13-SUM(AR665:AU665),IF(D665="B",11-SUM(AR665:AU665),IF(D665="C",7-SUM(AR665:AU665))))
&lt;0,0,
IF(D665="A",13-SUM(AR665:AU665),IF(D665="B",11-SUM(AR665:AU665),IF(D665="C",7-SUM(AR665:AU665)))))
*AE665/C665,0)
*C665
=0,0,
ROUNDUP(
IF(
IF(D665="A",13-SUM(AR665:AU665),IF(D665="B",11-SUM(AR665:AU665),IF(D665="C",7-SUM(AR665:AU665))))
&lt;0,0,
IF(D665="A",13-SUM(AR665:AU665),IF(D665="B",11-SUM(AR665:AU665),IF(D665="C",7-SUM(AR665:AU665)))))
*AE665/C665,0)
*C665)
)</f>
        <v>0</v>
      </c>
      <c r="AZ6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+IFERROR(BA665*C665,0),
IFERROR(AVERAGEIF(Tabela1[[#This Row],[COMPRA PADRÃO]:[COMPRA &gt;30%]],"&gt;"&amp;0,Tabela1[[#This Row],[COMPRA PADRÃO]:[COMPRA &gt;30%]]),
0))/Tabela1[[#This Row],[U/CX]],0)*Tabela1[[#This Row],[U/CX]]</f>
        <v>0</v>
      </c>
      <c r="BA665" s="19"/>
      <c r="BB665" s="19"/>
      <c r="BC665" s="5"/>
      <c r="BD665" s="41">
        <v>0.660377358490566</v>
      </c>
      <c r="BE665" s="42">
        <v>99.056603773584897</v>
      </c>
      <c r="BF665" s="42">
        <v>43.584905660377359</v>
      </c>
      <c r="BG665" s="42">
        <v>652</v>
      </c>
      <c r="BH665" s="43">
        <v>0</v>
      </c>
      <c r="BJ665" s="32"/>
      <c r="BK665" s="32"/>
    </row>
    <row r="666" spans="1:63" s="3" customFormat="1" x14ac:dyDescent="0.2">
      <c r="A666" s="4" t="s">
        <v>35</v>
      </c>
      <c r="B666" s="4" t="s">
        <v>1254</v>
      </c>
      <c r="C666" s="4">
        <v>25</v>
      </c>
      <c r="D666" s="4" t="s">
        <v>83</v>
      </c>
      <c r="E666" s="5">
        <v>40</v>
      </c>
      <c r="F666" s="4">
        <v>33</v>
      </c>
      <c r="G666" s="4">
        <v>40</v>
      </c>
      <c r="H666" s="4"/>
      <c r="I666" s="4">
        <v>30</v>
      </c>
      <c r="J666" s="4">
        <v>20</v>
      </c>
      <c r="K666" s="4"/>
      <c r="L666" s="4"/>
      <c r="M666" s="4"/>
      <c r="N666" s="4"/>
      <c r="O666" s="4"/>
      <c r="P666" s="4">
        <v>10</v>
      </c>
      <c r="Q666" s="13">
        <v>1.3872832369942196</v>
      </c>
      <c r="R666" s="16">
        <v>1.1445086705202312</v>
      </c>
      <c r="S666" s="16">
        <v>1.3872832369942196</v>
      </c>
      <c r="T666" s="16">
        <v>0</v>
      </c>
      <c r="U666" s="16">
        <v>1.0404624277456649</v>
      </c>
      <c r="V666" s="16">
        <v>0.69364161849710981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7">
        <v>0.34682080924855491</v>
      </c>
      <c r="AC666" s="15">
        <v>5033.72</v>
      </c>
      <c r="AD666" s="14">
        <v>28.833333333333332</v>
      </c>
      <c r="AE666" s="14">
        <v>28.833333333333332</v>
      </c>
      <c r="AF666" s="5">
        <v>0</v>
      </c>
      <c r="AG666" s="6">
        <v>550</v>
      </c>
      <c r="AH666" s="4">
        <v>0</v>
      </c>
      <c r="AI666" s="23">
        <v>550</v>
      </c>
      <c r="AJ666" s="4">
        <v>200</v>
      </c>
      <c r="AK666" s="4">
        <v>0</v>
      </c>
      <c r="AL666" s="24">
        <v>200</v>
      </c>
      <c r="AM666" s="7">
        <v>19.075144508670522</v>
      </c>
      <c r="AN666" s="7">
        <v>0</v>
      </c>
      <c r="AO666" s="8">
        <v>6.9364161849710984</v>
      </c>
      <c r="AP666" s="9">
        <v>0</v>
      </c>
      <c r="AQ666" s="25">
        <v>26.01156069364162</v>
      </c>
      <c r="AR666" s="18">
        <v>19.075144508670522</v>
      </c>
      <c r="AS666" s="7">
        <v>0</v>
      </c>
      <c r="AT666" s="8">
        <v>6.9364161849710984</v>
      </c>
      <c r="AU666" s="9">
        <v>0</v>
      </c>
      <c r="AV666" s="10">
        <v>26.01156069364162</v>
      </c>
      <c r="AW666" s="22">
        <f t="shared" si="10"/>
        <v>0</v>
      </c>
      <c r="AX666" s="5">
        <f>IF(OR(AND(Tabela1[[#This Row],[GRUPO | ITEM]]="PALHETAS",MID(Tabela1[[#This Row],[ITEM]],1,5)&lt;&gt;"YN-PC"),AND(Tabela1[[#This Row],[GRUPO | ITEM]]="PALHETAS",MID(Tabela1[[#This Row],[ITEM]],1,5)&lt;&gt;"YN-PF"))=TRUE,0,
IF(
ROUNDUP(
IF(
IF(D666="A",13-SUM(AM666:AP666),IF(D666="B",11-SUM(AM666:AP666),IF(D666="C",7-SUM(AM666:AP666))))
&lt;0,0,
IF(D666="A",13-SUM(AM666:AP666),IF(D666="B",11-SUM(AM666:AP666),IF(D666="C",7-SUM(AM666:AP666)))))
*AD666/C666,0)
*C666
=0,0,
ROUNDUP(
IF(
IF(D666="A",13-SUM(AM666:AP666),IF(D666="B",11-SUM(AM666:AP666),IF(D666="C",7-SUM(AM666:AP666))))
&lt;0,0,
IF(D666="A",13-SUM(AM666:AP666),IF(D666="B",11-SUM(AM666:AP666),IF(D666="C",7-SUM(AM666:AP666)))))
*AD666/C666,0)
*C666)
)</f>
        <v>0</v>
      </c>
      <c r="AY666" s="4">
        <f>IF(OR(AND(Tabela1[[#This Row],[GRUPO | ITEM]]="PALHETAS",MID(Tabela1[[#This Row],[ITEM]],1,5)&lt;&gt;"YN-PC"),AND(Tabela1[[#This Row],[GRUPO | ITEM]]="PALHETAS",MID(Tabela1[[#This Row],[ITEM]],1,5)&lt;&gt;"YN-PF"))=TRUE,0,
IF(
ROUNDUP(
IF(
IF(D666="A",13-SUM(AR666:AU666),IF(D666="B",11-SUM(AR666:AU666),IF(D666="C",7-SUM(AR666:AU666))))
&lt;0,0,
IF(D666="A",13-SUM(AR666:AU666),IF(D666="B",11-SUM(AR666:AU666),IF(D666="C",7-SUM(AR666:AU666)))))
*AE666/C666,0)
*C666
=0,0,
ROUNDUP(
IF(
IF(D666="A",13-SUM(AR666:AU666),IF(D666="B",11-SUM(AR666:AU666),IF(D666="C",7-SUM(AR666:AU666))))
&lt;0,0,
IF(D666="A",13-SUM(AR666:AU666),IF(D666="B",11-SUM(AR666:AU666),IF(D666="C",7-SUM(AR666:AU666)))))
*AE666/C666,0)
*C666)
)</f>
        <v>0</v>
      </c>
      <c r="AZ6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+IFERROR(BA666*C666,0),
IFERROR(AVERAGEIF(Tabela1[[#This Row],[COMPRA PADRÃO]:[COMPRA &gt;30%]],"&gt;"&amp;0,Tabela1[[#This Row],[COMPRA PADRÃO]:[COMPRA &gt;30%]]),
0))/Tabela1[[#This Row],[U/CX]],0)*Tabela1[[#This Row],[U/CX]]</f>
        <v>0</v>
      </c>
      <c r="BA666" s="19"/>
      <c r="BB666" s="19"/>
      <c r="BC666" s="5"/>
      <c r="BD666" s="41">
        <v>0.65283018867924525</v>
      </c>
      <c r="BE666" s="42">
        <v>97.924528301886781</v>
      </c>
      <c r="BF666" s="42">
        <v>43.086792452830188</v>
      </c>
      <c r="BG666" s="42">
        <v>750</v>
      </c>
      <c r="BH666" s="43">
        <v>0</v>
      </c>
      <c r="BJ666" s="32"/>
      <c r="BK666" s="32"/>
    </row>
    <row r="667" spans="1:63" s="3" customFormat="1" x14ac:dyDescent="0.2">
      <c r="A667" s="4" t="s">
        <v>35</v>
      </c>
      <c r="B667" s="4" t="s">
        <v>540</v>
      </c>
      <c r="C667" s="4">
        <v>200</v>
      </c>
      <c r="D667" s="4" t="s">
        <v>83</v>
      </c>
      <c r="E667" s="5">
        <v>10</v>
      </c>
      <c r="F667" s="4">
        <v>10</v>
      </c>
      <c r="G667" s="4">
        <v>10</v>
      </c>
      <c r="H667" s="4"/>
      <c r="I667" s="4"/>
      <c r="J667" s="4">
        <v>2</v>
      </c>
      <c r="K667" s="4"/>
      <c r="L667" s="4">
        <v>14</v>
      </c>
      <c r="M667" s="4">
        <v>10</v>
      </c>
      <c r="N667" s="4"/>
      <c r="O667" s="4"/>
      <c r="P667" s="4">
        <v>10</v>
      </c>
      <c r="Q667" s="13">
        <v>1.0606060606060606</v>
      </c>
      <c r="R667" s="16">
        <v>1.0606060606060606</v>
      </c>
      <c r="S667" s="16">
        <v>1.0606060606060606</v>
      </c>
      <c r="T667" s="16">
        <v>0</v>
      </c>
      <c r="U667" s="16">
        <v>0</v>
      </c>
      <c r="V667" s="16">
        <v>0.21212121212121213</v>
      </c>
      <c r="W667" s="16">
        <v>0</v>
      </c>
      <c r="X667" s="16">
        <v>1.4848484848484849</v>
      </c>
      <c r="Y667" s="16">
        <v>1.0606060606060606</v>
      </c>
      <c r="Z667" s="16">
        <v>0</v>
      </c>
      <c r="AA667" s="16">
        <v>0</v>
      </c>
      <c r="AB667" s="17">
        <v>1.0606060606060606</v>
      </c>
      <c r="AC667" s="15">
        <v>2977.7</v>
      </c>
      <c r="AD667" s="14">
        <v>9.4285714285714288</v>
      </c>
      <c r="AE667" s="14">
        <v>10.666666666666666</v>
      </c>
      <c r="AF667" s="5">
        <v>0</v>
      </c>
      <c r="AG667" s="6">
        <v>114</v>
      </c>
      <c r="AH667" s="4">
        <v>0</v>
      </c>
      <c r="AI667" s="23">
        <v>114</v>
      </c>
      <c r="AJ667" s="4">
        <v>200</v>
      </c>
      <c r="AK667" s="4">
        <v>0</v>
      </c>
      <c r="AL667" s="24">
        <v>200</v>
      </c>
      <c r="AM667" s="7">
        <v>12.09090909090909</v>
      </c>
      <c r="AN667" s="7">
        <v>0</v>
      </c>
      <c r="AO667" s="8">
        <v>21.212121212121211</v>
      </c>
      <c r="AP667" s="9">
        <v>0</v>
      </c>
      <c r="AQ667" s="25">
        <v>33.303030303030297</v>
      </c>
      <c r="AR667" s="18">
        <v>10.6875</v>
      </c>
      <c r="AS667" s="7">
        <v>0</v>
      </c>
      <c r="AT667" s="8">
        <v>18.75</v>
      </c>
      <c r="AU667" s="9">
        <v>0</v>
      </c>
      <c r="AV667" s="10">
        <v>29.4375</v>
      </c>
      <c r="AW667" s="22">
        <f t="shared" si="10"/>
        <v>0</v>
      </c>
      <c r="AX667" s="5">
        <f>IF(OR(AND(Tabela1[[#This Row],[GRUPO | ITEM]]="PALHETAS",MID(Tabela1[[#This Row],[ITEM]],1,5)&lt;&gt;"YN-PC"),AND(Tabela1[[#This Row],[GRUPO | ITEM]]="PALHETAS",MID(Tabela1[[#This Row],[ITEM]],1,5)&lt;&gt;"YN-PF"))=TRUE,0,
IF(
ROUNDUP(
IF(
IF(D667="A",13-SUM(AM667:AP667),IF(D667="B",11-SUM(AM667:AP667),IF(D667="C",7-SUM(AM667:AP667))))
&lt;0,0,
IF(D667="A",13-SUM(AM667:AP667),IF(D667="B",11-SUM(AM667:AP667),IF(D667="C",7-SUM(AM667:AP667)))))
*AD667/C667,0)
*C667
=0,0,
ROUNDUP(
IF(
IF(D667="A",13-SUM(AM667:AP667),IF(D667="B",11-SUM(AM667:AP667),IF(D667="C",7-SUM(AM667:AP667))))
&lt;0,0,
IF(D667="A",13-SUM(AM667:AP667),IF(D667="B",11-SUM(AM667:AP667),IF(D667="C",7-SUM(AM667:AP667)))))
*AD667/C667,0)
*C667)
)</f>
        <v>0</v>
      </c>
      <c r="AY667" s="4">
        <f>IF(OR(AND(Tabela1[[#This Row],[GRUPO | ITEM]]="PALHETAS",MID(Tabela1[[#This Row],[ITEM]],1,5)&lt;&gt;"YN-PC"),AND(Tabela1[[#This Row],[GRUPO | ITEM]]="PALHETAS",MID(Tabela1[[#This Row],[ITEM]],1,5)&lt;&gt;"YN-PF"))=TRUE,0,
IF(
ROUNDUP(
IF(
IF(D667="A",13-SUM(AR667:AU667),IF(D667="B",11-SUM(AR667:AU667),IF(D667="C",7-SUM(AR667:AU667))))
&lt;0,0,
IF(D667="A",13-SUM(AR667:AU667),IF(D667="B",11-SUM(AR667:AU667),IF(D667="C",7-SUM(AR667:AU667)))))
*AE667/C667,0)
*C667
=0,0,
ROUNDUP(
IF(
IF(D667="A",13-SUM(AR667:AU667),IF(D667="B",11-SUM(AR667:AU667),IF(D667="C",7-SUM(AR667:AU667))))
&lt;0,0,
IF(D667="A",13-SUM(AR667:AU667),IF(D667="B",11-SUM(AR667:AU667),IF(D667="C",7-SUM(AR667:AU667)))))
*AE667/C667,0)
*C667)
)</f>
        <v>0</v>
      </c>
      <c r="AZ6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+IFERROR(BA667*C667,0),
IFERROR(AVERAGEIF(Tabela1[[#This Row],[COMPRA PADRÃO]:[COMPRA &gt;30%]],"&gt;"&amp;0,Tabela1[[#This Row],[COMPRA PADRÃO]:[COMPRA &gt;30%]]),
0))/Tabela1[[#This Row],[U/CX]],0)*Tabela1[[#This Row],[U/CX]]</f>
        <v>0</v>
      </c>
      <c r="BA667" s="19"/>
      <c r="BB667" s="19"/>
      <c r="BC667" s="5"/>
      <c r="BD667" s="41">
        <v>0.24905660377358491</v>
      </c>
      <c r="BE667" s="42">
        <v>37.358490566037737</v>
      </c>
      <c r="BF667" s="42">
        <v>16.437735849056605</v>
      </c>
      <c r="BG667" s="42">
        <v>314</v>
      </c>
      <c r="BH667" s="43">
        <v>0</v>
      </c>
      <c r="BJ667" s="32"/>
      <c r="BK667" s="32"/>
    </row>
    <row r="668" spans="1:63" s="3" customFormat="1" x14ac:dyDescent="0.2">
      <c r="A668" s="4" t="s">
        <v>35</v>
      </c>
      <c r="B668" s="4" t="s">
        <v>1255</v>
      </c>
      <c r="C668" s="4">
        <v>500</v>
      </c>
      <c r="D668" s="4" t="s">
        <v>83</v>
      </c>
      <c r="E668" s="5">
        <v>20</v>
      </c>
      <c r="F668" s="4">
        <v>50</v>
      </c>
      <c r="G668" s="4">
        <v>20</v>
      </c>
      <c r="H668" s="4">
        <v>10</v>
      </c>
      <c r="I668" s="4">
        <v>30</v>
      </c>
      <c r="J668" s="4">
        <v>10</v>
      </c>
      <c r="K668" s="4"/>
      <c r="L668" s="4"/>
      <c r="M668" s="4"/>
      <c r="N668" s="4"/>
      <c r="O668" s="4">
        <v>10</v>
      </c>
      <c r="P668" s="4">
        <v>20</v>
      </c>
      <c r="Q668" s="13">
        <v>0.94117647058823528</v>
      </c>
      <c r="R668" s="16">
        <v>2.3529411764705883</v>
      </c>
      <c r="S668" s="16">
        <v>0.94117647058823528</v>
      </c>
      <c r="T668" s="16">
        <v>0.47058823529411764</v>
      </c>
      <c r="U668" s="16">
        <v>1.411764705882353</v>
      </c>
      <c r="V668" s="16">
        <v>0.47058823529411764</v>
      </c>
      <c r="W668" s="16">
        <v>0</v>
      </c>
      <c r="X668" s="16">
        <v>0</v>
      </c>
      <c r="Y668" s="16">
        <v>0</v>
      </c>
      <c r="Z668" s="16">
        <v>0</v>
      </c>
      <c r="AA668" s="16">
        <v>0.47058823529411764</v>
      </c>
      <c r="AB668" s="17">
        <v>0.94117647058823528</v>
      </c>
      <c r="AC668" s="15">
        <v>1203.7</v>
      </c>
      <c r="AD668" s="14">
        <v>21.25</v>
      </c>
      <c r="AE668" s="14">
        <v>21.25</v>
      </c>
      <c r="AF668" s="5">
        <v>0</v>
      </c>
      <c r="AG668" s="6">
        <v>534</v>
      </c>
      <c r="AH668" s="4">
        <v>0</v>
      </c>
      <c r="AI668" s="23">
        <v>534</v>
      </c>
      <c r="AJ668" s="4">
        <v>500</v>
      </c>
      <c r="AK668" s="4">
        <v>0</v>
      </c>
      <c r="AL668" s="24">
        <v>500</v>
      </c>
      <c r="AM668" s="7">
        <v>25.129411764705882</v>
      </c>
      <c r="AN668" s="7">
        <v>0</v>
      </c>
      <c r="AO668" s="8">
        <v>23.529411764705884</v>
      </c>
      <c r="AP668" s="9">
        <v>0</v>
      </c>
      <c r="AQ668" s="25">
        <v>48.658823529411762</v>
      </c>
      <c r="AR668" s="18">
        <v>25.129411764705882</v>
      </c>
      <c r="AS668" s="7">
        <v>0</v>
      </c>
      <c r="AT668" s="8">
        <v>23.529411764705884</v>
      </c>
      <c r="AU668" s="9">
        <v>0</v>
      </c>
      <c r="AV668" s="10">
        <v>48.658823529411762</v>
      </c>
      <c r="AW668" s="22">
        <f t="shared" si="10"/>
        <v>0</v>
      </c>
      <c r="AX668" s="5">
        <f>IF(OR(AND(Tabela1[[#This Row],[GRUPO | ITEM]]="PALHETAS",MID(Tabela1[[#This Row],[ITEM]],1,5)&lt;&gt;"YN-PC"),AND(Tabela1[[#This Row],[GRUPO | ITEM]]="PALHETAS",MID(Tabela1[[#This Row],[ITEM]],1,5)&lt;&gt;"YN-PF"))=TRUE,0,
IF(
ROUNDUP(
IF(
IF(D668="A",13-SUM(AM668:AP668),IF(D668="B",11-SUM(AM668:AP668),IF(D668="C",7-SUM(AM668:AP668))))
&lt;0,0,
IF(D668="A",13-SUM(AM668:AP668),IF(D668="B",11-SUM(AM668:AP668),IF(D668="C",7-SUM(AM668:AP668)))))
*AD668/C668,0)
*C668
=0,0,
ROUNDUP(
IF(
IF(D668="A",13-SUM(AM668:AP668),IF(D668="B",11-SUM(AM668:AP668),IF(D668="C",7-SUM(AM668:AP668))))
&lt;0,0,
IF(D668="A",13-SUM(AM668:AP668),IF(D668="B",11-SUM(AM668:AP668),IF(D668="C",7-SUM(AM668:AP668)))))
*AD668/C668,0)
*C668)
)</f>
        <v>0</v>
      </c>
      <c r="AY668" s="4">
        <f>IF(OR(AND(Tabela1[[#This Row],[GRUPO | ITEM]]="PALHETAS",MID(Tabela1[[#This Row],[ITEM]],1,5)&lt;&gt;"YN-PC"),AND(Tabela1[[#This Row],[GRUPO | ITEM]]="PALHETAS",MID(Tabela1[[#This Row],[ITEM]],1,5)&lt;&gt;"YN-PF"))=TRUE,0,
IF(
ROUNDUP(
IF(
IF(D668="A",13-SUM(AR668:AU668),IF(D668="B",11-SUM(AR668:AU668),IF(D668="C",7-SUM(AR668:AU668))))
&lt;0,0,
IF(D668="A",13-SUM(AR668:AU668),IF(D668="B",11-SUM(AR668:AU668),IF(D668="C",7-SUM(AR668:AU668)))))
*AE668/C668,0)
*C668
=0,0,
ROUNDUP(
IF(
IF(D668="A",13-SUM(AR668:AU668),IF(D668="B",11-SUM(AR668:AU668),IF(D668="C",7-SUM(AR668:AU668))))
&lt;0,0,
IF(D668="A",13-SUM(AR668:AU668),IF(D668="B",11-SUM(AR668:AU668),IF(D668="C",7-SUM(AR668:AU668)))))
*AE668/C668,0)
*C668)
)</f>
        <v>0</v>
      </c>
      <c r="AZ6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+IFERROR(BA668*C668,0),
IFERROR(AVERAGEIF(Tabela1[[#This Row],[COMPRA PADRÃO]:[COMPRA &gt;30%]],"&gt;"&amp;0,Tabela1[[#This Row],[COMPRA PADRÃO]:[COMPRA &gt;30%]]),
0))/Tabela1[[#This Row],[U/CX]],0)*Tabela1[[#This Row],[U/CX]]</f>
        <v>0</v>
      </c>
      <c r="BA668" s="33"/>
      <c r="BB668" s="33"/>
      <c r="BC668" s="44"/>
      <c r="BD668" s="41">
        <v>0.64150943396226412</v>
      </c>
      <c r="BE668" s="42">
        <v>96.226415094339615</v>
      </c>
      <c r="BF668" s="42">
        <v>42.339622641509429</v>
      </c>
      <c r="BG668" s="42">
        <v>1034</v>
      </c>
      <c r="BH668" s="43">
        <v>0</v>
      </c>
      <c r="BJ668" s="32"/>
      <c r="BK668" s="32"/>
    </row>
    <row r="669" spans="1:63" s="3" customFormat="1" x14ac:dyDescent="0.2">
      <c r="A669" s="4" t="s">
        <v>35</v>
      </c>
      <c r="B669" s="4" t="s">
        <v>1256</v>
      </c>
      <c r="C669" s="4">
        <v>200</v>
      </c>
      <c r="D669" s="4" t="s">
        <v>83</v>
      </c>
      <c r="E669" s="5">
        <v>14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>
        <v>20</v>
      </c>
      <c r="Q669" s="13">
        <v>0.82352941176470584</v>
      </c>
      <c r="R669" s="16">
        <v>0</v>
      </c>
      <c r="S669" s="16">
        <v>0</v>
      </c>
      <c r="T669" s="16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0</v>
      </c>
      <c r="AB669" s="17">
        <v>1.1764705882352942</v>
      </c>
      <c r="AC669" s="15">
        <v>854.14</v>
      </c>
      <c r="AD669" s="14">
        <v>17</v>
      </c>
      <c r="AE669" s="14">
        <v>17</v>
      </c>
      <c r="AF669" s="5">
        <v>0</v>
      </c>
      <c r="AG669" s="6">
        <v>180</v>
      </c>
      <c r="AH669" s="4">
        <v>0</v>
      </c>
      <c r="AI669" s="23">
        <v>180</v>
      </c>
      <c r="AJ669" s="4">
        <v>400</v>
      </c>
      <c r="AK669" s="4">
        <v>0</v>
      </c>
      <c r="AL669" s="24">
        <v>400</v>
      </c>
      <c r="AM669" s="7">
        <v>10.588235294117647</v>
      </c>
      <c r="AN669" s="7">
        <v>0</v>
      </c>
      <c r="AO669" s="8">
        <v>23.529411764705884</v>
      </c>
      <c r="AP669" s="9">
        <v>0</v>
      </c>
      <c r="AQ669" s="25">
        <v>34.117647058823529</v>
      </c>
      <c r="AR669" s="18">
        <v>10.588235294117647</v>
      </c>
      <c r="AS669" s="7">
        <v>0</v>
      </c>
      <c r="AT669" s="8">
        <v>23.529411764705884</v>
      </c>
      <c r="AU669" s="9">
        <v>0</v>
      </c>
      <c r="AV669" s="10">
        <v>34.117647058823529</v>
      </c>
      <c r="AW669" s="22">
        <f t="shared" si="10"/>
        <v>0</v>
      </c>
      <c r="AX669" s="5">
        <f>IF(OR(AND(Tabela1[[#This Row],[GRUPO | ITEM]]="PALHETAS",MID(Tabela1[[#This Row],[ITEM]],1,5)&lt;&gt;"YN-PC"),AND(Tabela1[[#This Row],[GRUPO | ITEM]]="PALHETAS",MID(Tabela1[[#This Row],[ITEM]],1,5)&lt;&gt;"YN-PF"))=TRUE,0,
IF(
ROUNDUP(
IF(
IF(D669="A",13-SUM(AM669:AP669),IF(D669="B",11-SUM(AM669:AP669),IF(D669="C",7-SUM(AM669:AP669))))
&lt;0,0,
IF(D669="A",13-SUM(AM669:AP669),IF(D669="B",11-SUM(AM669:AP669),IF(D669="C",7-SUM(AM669:AP669)))))
*AD669/C669,0)
*C669
=0,0,
ROUNDUP(
IF(
IF(D669="A",13-SUM(AM669:AP669),IF(D669="B",11-SUM(AM669:AP669),IF(D669="C",7-SUM(AM669:AP669))))
&lt;0,0,
IF(D669="A",13-SUM(AM669:AP669),IF(D669="B",11-SUM(AM669:AP669),IF(D669="C",7-SUM(AM669:AP669)))))
*AD669/C669,0)
*C669)
)</f>
        <v>0</v>
      </c>
      <c r="AY669" s="4">
        <f>IF(OR(AND(Tabela1[[#This Row],[GRUPO | ITEM]]="PALHETAS",MID(Tabela1[[#This Row],[ITEM]],1,5)&lt;&gt;"YN-PC"),AND(Tabela1[[#This Row],[GRUPO | ITEM]]="PALHETAS",MID(Tabela1[[#This Row],[ITEM]],1,5)&lt;&gt;"YN-PF"))=TRUE,0,
IF(
ROUNDUP(
IF(
IF(D669="A",13-SUM(AR669:AU669),IF(D669="B",11-SUM(AR669:AU669),IF(D669="C",7-SUM(AR669:AU669))))
&lt;0,0,
IF(D669="A",13-SUM(AR669:AU669),IF(D669="B",11-SUM(AR669:AU669),IF(D669="C",7-SUM(AR669:AU669)))))
*AE669/C669,0)
*C669
=0,0,
ROUNDUP(
IF(
IF(D669="A",13-SUM(AR669:AU669),IF(D669="B",11-SUM(AR669:AU669),IF(D669="C",7-SUM(AR669:AU669))))
&lt;0,0,
IF(D669="A",13-SUM(AR669:AU669),IF(D669="B",11-SUM(AR669:AU669),IF(D669="C",7-SUM(AR669:AU669)))))
*AE669/C669,0)
*C669)
)</f>
        <v>0</v>
      </c>
      <c r="AZ6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+IFERROR(BA669*C669,0),
IFERROR(AVERAGEIF(Tabela1[[#This Row],[COMPRA PADRÃO]:[COMPRA &gt;30%]],"&gt;"&amp;0,Tabela1[[#This Row],[COMPRA PADRÃO]:[COMPRA &gt;30%]]),
0))/Tabela1[[#This Row],[U/CX]],0)*Tabela1[[#This Row],[U/CX]]</f>
        <v>0</v>
      </c>
      <c r="BA669" s="19"/>
      <c r="BB669" s="19"/>
      <c r="BC669" s="5"/>
      <c r="BD669" s="41">
        <v>0.12830188679245283</v>
      </c>
      <c r="BE669" s="42">
        <v>19.245283018867923</v>
      </c>
      <c r="BF669" s="42">
        <v>8.4679245283018876</v>
      </c>
      <c r="BG669" s="42">
        <v>580</v>
      </c>
      <c r="BH669" s="43">
        <v>0</v>
      </c>
      <c r="BJ669" s="32"/>
      <c r="BK669" s="32"/>
    </row>
    <row r="670" spans="1:63" s="3" customFormat="1" x14ac:dyDescent="0.2">
      <c r="A670" s="4" t="s">
        <v>35</v>
      </c>
      <c r="B670" s="4" t="s">
        <v>541</v>
      </c>
      <c r="C670" s="4">
        <v>200</v>
      </c>
      <c r="D670" s="4" t="s">
        <v>83</v>
      </c>
      <c r="E670" s="5">
        <v>30</v>
      </c>
      <c r="F670" s="4">
        <v>50</v>
      </c>
      <c r="G670" s="4">
        <v>50</v>
      </c>
      <c r="H670" s="4">
        <v>40</v>
      </c>
      <c r="I670" s="4">
        <v>127</v>
      </c>
      <c r="J670" s="4">
        <v>25</v>
      </c>
      <c r="K670" s="4">
        <v>5</v>
      </c>
      <c r="L670" s="4">
        <v>20</v>
      </c>
      <c r="M670" s="4">
        <v>80</v>
      </c>
      <c r="N670" s="4">
        <v>10</v>
      </c>
      <c r="O670" s="4">
        <v>140</v>
      </c>
      <c r="P670" s="4">
        <v>25</v>
      </c>
      <c r="Q670" s="13">
        <v>0.59800664451827246</v>
      </c>
      <c r="R670" s="16">
        <v>0.99667774086378746</v>
      </c>
      <c r="S670" s="16">
        <v>0.99667774086378746</v>
      </c>
      <c r="T670" s="16">
        <v>0.79734219269102991</v>
      </c>
      <c r="U670" s="16">
        <v>2.5315614617940199</v>
      </c>
      <c r="V670" s="16">
        <v>0.49833887043189373</v>
      </c>
      <c r="W670" s="16">
        <v>9.9667774086378738E-2</v>
      </c>
      <c r="X670" s="16">
        <v>0.39867109634551495</v>
      </c>
      <c r="Y670" s="16">
        <v>1.5946843853820598</v>
      </c>
      <c r="Z670" s="16">
        <v>0.19933554817275748</v>
      </c>
      <c r="AA670" s="16">
        <v>2.7906976744186047</v>
      </c>
      <c r="AB670" s="17">
        <v>0.49833887043189373</v>
      </c>
      <c r="AC670" s="15">
        <v>25375.08</v>
      </c>
      <c r="AD670" s="14">
        <v>50.166666666666664</v>
      </c>
      <c r="AE670" s="14">
        <v>58.7</v>
      </c>
      <c r="AF670" s="5">
        <v>0</v>
      </c>
      <c r="AG670" s="6">
        <v>162</v>
      </c>
      <c r="AH670" s="4">
        <v>0</v>
      </c>
      <c r="AI670" s="23">
        <v>162</v>
      </c>
      <c r="AJ670" s="4">
        <v>400</v>
      </c>
      <c r="AK670" s="4">
        <v>200</v>
      </c>
      <c r="AL670" s="24">
        <v>600</v>
      </c>
      <c r="AM670" s="7">
        <v>3.2292358803986714</v>
      </c>
      <c r="AN670" s="7">
        <v>0</v>
      </c>
      <c r="AO670" s="8">
        <v>7.9734219269102997</v>
      </c>
      <c r="AP670" s="9">
        <v>3.9867109634551499</v>
      </c>
      <c r="AQ670" s="25">
        <v>15.189368770764119</v>
      </c>
      <c r="AR670" s="18">
        <v>2.7597955706984667</v>
      </c>
      <c r="AS670" s="7">
        <v>0</v>
      </c>
      <c r="AT670" s="8">
        <v>6.8143100511073254</v>
      </c>
      <c r="AU670" s="9">
        <v>3.4071550255536627</v>
      </c>
      <c r="AV670" s="10">
        <v>12.981260647359456</v>
      </c>
      <c r="AW670" s="22">
        <f t="shared" si="10"/>
        <v>0</v>
      </c>
      <c r="AX670" s="5">
        <f>IF(OR(AND(Tabela1[[#This Row],[GRUPO | ITEM]]="PALHETAS",MID(Tabela1[[#This Row],[ITEM]],1,5)&lt;&gt;"YN-PC"),AND(Tabela1[[#This Row],[GRUPO | ITEM]]="PALHETAS",MID(Tabela1[[#This Row],[ITEM]],1,5)&lt;&gt;"YN-PF"))=TRUE,0,
IF(
ROUNDUP(
IF(
IF(D670="A",13-SUM(AM670:AP670),IF(D670="B",11-SUM(AM670:AP670),IF(D670="C",7-SUM(AM670:AP670))))
&lt;0,0,
IF(D670="A",13-SUM(AM670:AP670),IF(D670="B",11-SUM(AM670:AP670),IF(D670="C",7-SUM(AM670:AP670)))))
*AD670/C670,0)
*C670
=0,0,
ROUNDUP(
IF(
IF(D670="A",13-SUM(AM670:AP670),IF(D670="B",11-SUM(AM670:AP670),IF(D670="C",7-SUM(AM670:AP670))))
&lt;0,0,
IF(D670="A",13-SUM(AM670:AP670),IF(D670="B",11-SUM(AM670:AP670),IF(D670="C",7-SUM(AM670:AP670)))))
*AD670/C670,0)
*C670)
)</f>
        <v>0</v>
      </c>
      <c r="AY670" s="4">
        <f>IF(OR(AND(Tabela1[[#This Row],[GRUPO | ITEM]]="PALHETAS",MID(Tabela1[[#This Row],[ITEM]],1,5)&lt;&gt;"YN-PC"),AND(Tabela1[[#This Row],[GRUPO | ITEM]]="PALHETAS",MID(Tabela1[[#This Row],[ITEM]],1,5)&lt;&gt;"YN-PF"))=TRUE,0,
IF(
ROUNDUP(
IF(
IF(D670="A",13-SUM(AR670:AU670),IF(D670="B",11-SUM(AR670:AU670),IF(D670="C",7-SUM(AR670:AU670))))
&lt;0,0,
IF(D670="A",13-SUM(AR670:AU670),IF(D670="B",11-SUM(AR670:AU670),IF(D670="C",7-SUM(AR670:AU670)))))
*AE670/C670,0)
*C670
=0,0,
ROUNDUP(
IF(
IF(D670="A",13-SUM(AR670:AU670),IF(D670="B",11-SUM(AR670:AU670),IF(D670="C",7-SUM(AR670:AU670))))
&lt;0,0,
IF(D670="A",13-SUM(AR670:AU670),IF(D670="B",11-SUM(AR670:AU670),IF(D670="C",7-SUM(AR670:AU670)))))
*AE670/C670,0)
*C670)
)</f>
        <v>0</v>
      </c>
      <c r="AZ6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+IFERROR(BA670*C670,0),
IFERROR(AVERAGEIF(Tabela1[[#This Row],[COMPRA PADRÃO]:[COMPRA &gt;30%]],"&gt;"&amp;0,Tabela1[[#This Row],[COMPRA PADRÃO]:[COMPRA &gt;30%]]),
0))/Tabela1[[#This Row],[U/CX]],0)*Tabela1[[#This Row],[U/CX]]</f>
        <v>0</v>
      </c>
      <c r="BA670" s="19"/>
      <c r="BB670" s="19"/>
      <c r="BC670" s="5"/>
      <c r="BD670" s="41">
        <v>2.2716981132075471</v>
      </c>
      <c r="BE670" s="42">
        <v>340.75471698113205</v>
      </c>
      <c r="BF670" s="42">
        <v>149.93207547169811</v>
      </c>
      <c r="BG670" s="42">
        <v>762</v>
      </c>
      <c r="BH670" s="43">
        <v>0</v>
      </c>
      <c r="BJ670" s="32"/>
      <c r="BK670" s="32"/>
    </row>
    <row r="671" spans="1:63" s="3" customFormat="1" x14ac:dyDescent="0.2">
      <c r="A671" s="4" t="s">
        <v>35</v>
      </c>
      <c r="B671" s="4" t="s">
        <v>542</v>
      </c>
      <c r="C671" s="4">
        <v>500</v>
      </c>
      <c r="D671" s="4" t="s">
        <v>83</v>
      </c>
      <c r="E671" s="5">
        <v>30</v>
      </c>
      <c r="F671" s="4">
        <v>20</v>
      </c>
      <c r="G671" s="4">
        <v>25</v>
      </c>
      <c r="H671" s="4">
        <v>20</v>
      </c>
      <c r="I671" s="4"/>
      <c r="J671" s="4">
        <v>60</v>
      </c>
      <c r="K671" s="4">
        <v>20</v>
      </c>
      <c r="L671" s="4"/>
      <c r="M671" s="4">
        <v>20</v>
      </c>
      <c r="N671" s="4"/>
      <c r="O671" s="4">
        <v>10</v>
      </c>
      <c r="P671" s="4">
        <v>40</v>
      </c>
      <c r="Q671" s="13">
        <v>1.1020408163265307</v>
      </c>
      <c r="R671" s="16">
        <v>0.73469387755102045</v>
      </c>
      <c r="S671" s="16">
        <v>0.91836734693877553</v>
      </c>
      <c r="T671" s="16">
        <v>0.73469387755102045</v>
      </c>
      <c r="U671" s="16">
        <v>0</v>
      </c>
      <c r="V671" s="16">
        <v>2.2040816326530615</v>
      </c>
      <c r="W671" s="16">
        <v>0.73469387755102045</v>
      </c>
      <c r="X671" s="16">
        <v>0</v>
      </c>
      <c r="Y671" s="16">
        <v>0.73469387755102045</v>
      </c>
      <c r="Z671" s="16">
        <v>0</v>
      </c>
      <c r="AA671" s="16">
        <v>0.36734693877551022</v>
      </c>
      <c r="AB671" s="17">
        <v>1.4693877551020409</v>
      </c>
      <c r="AC671" s="15">
        <v>2541.65</v>
      </c>
      <c r="AD671" s="14">
        <v>27.222222222222221</v>
      </c>
      <c r="AE671" s="14">
        <v>27.222222222222221</v>
      </c>
      <c r="AF671" s="5">
        <v>1</v>
      </c>
      <c r="AG671" s="6">
        <v>1113</v>
      </c>
      <c r="AH671" s="4">
        <v>0</v>
      </c>
      <c r="AI671" s="23">
        <v>1113</v>
      </c>
      <c r="AJ671" s="4">
        <v>0</v>
      </c>
      <c r="AK671" s="4">
        <v>0</v>
      </c>
      <c r="AL671" s="24">
        <v>0</v>
      </c>
      <c r="AM671" s="7">
        <v>40.885714285714286</v>
      </c>
      <c r="AN671" s="7">
        <v>0</v>
      </c>
      <c r="AO671" s="8">
        <v>0</v>
      </c>
      <c r="AP671" s="9">
        <v>0</v>
      </c>
      <c r="AQ671" s="25">
        <v>40.885714285714286</v>
      </c>
      <c r="AR671" s="18">
        <v>40.885714285714286</v>
      </c>
      <c r="AS671" s="7">
        <v>0</v>
      </c>
      <c r="AT671" s="8">
        <v>0</v>
      </c>
      <c r="AU671" s="9">
        <v>0</v>
      </c>
      <c r="AV671" s="10">
        <v>40.885714285714286</v>
      </c>
      <c r="AW671" s="22">
        <f t="shared" si="10"/>
        <v>0</v>
      </c>
      <c r="AX671" s="5">
        <f>IF(OR(AND(Tabela1[[#This Row],[GRUPO | ITEM]]="PALHETAS",MID(Tabela1[[#This Row],[ITEM]],1,5)&lt;&gt;"YN-PC"),AND(Tabela1[[#This Row],[GRUPO | ITEM]]="PALHETAS",MID(Tabela1[[#This Row],[ITEM]],1,5)&lt;&gt;"YN-PF"))=TRUE,0,
IF(
ROUNDUP(
IF(
IF(D671="A",13-SUM(AM671:AP671),IF(D671="B",11-SUM(AM671:AP671),IF(D671="C",7-SUM(AM671:AP671))))
&lt;0,0,
IF(D671="A",13-SUM(AM671:AP671),IF(D671="B",11-SUM(AM671:AP671),IF(D671="C",7-SUM(AM671:AP671)))))
*AD671/C671,0)
*C671
=0,0,
ROUNDUP(
IF(
IF(D671="A",13-SUM(AM671:AP671),IF(D671="B",11-SUM(AM671:AP671),IF(D671="C",7-SUM(AM671:AP671))))
&lt;0,0,
IF(D671="A",13-SUM(AM671:AP671),IF(D671="B",11-SUM(AM671:AP671),IF(D671="C",7-SUM(AM671:AP671)))))
*AD671/C671,0)
*C671)
)</f>
        <v>0</v>
      </c>
      <c r="AY671" s="4">
        <f>IF(OR(AND(Tabela1[[#This Row],[GRUPO | ITEM]]="PALHETAS",MID(Tabela1[[#This Row],[ITEM]],1,5)&lt;&gt;"YN-PC"),AND(Tabela1[[#This Row],[GRUPO | ITEM]]="PALHETAS",MID(Tabela1[[#This Row],[ITEM]],1,5)&lt;&gt;"YN-PF"))=TRUE,0,
IF(
ROUNDUP(
IF(
IF(D671="A",13-SUM(AR671:AU671),IF(D671="B",11-SUM(AR671:AU671),IF(D671="C",7-SUM(AR671:AU671))))
&lt;0,0,
IF(D671="A",13-SUM(AR671:AU671),IF(D671="B",11-SUM(AR671:AU671),IF(D671="C",7-SUM(AR671:AU671)))))
*AE671/C671,0)
*C671
=0,0,
ROUNDUP(
IF(
IF(D671="A",13-SUM(AR671:AU671),IF(D671="B",11-SUM(AR671:AU671),IF(D671="C",7-SUM(AR671:AU671))))
&lt;0,0,
IF(D671="A",13-SUM(AR671:AU671),IF(D671="B",11-SUM(AR671:AU671),IF(D671="C",7-SUM(AR671:AU671)))))
*AE671/C671,0)
*C671)
)</f>
        <v>0</v>
      </c>
      <c r="AZ6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+IFERROR(BA671*C671,0),
IFERROR(AVERAGEIF(Tabela1[[#This Row],[COMPRA PADRÃO]:[COMPRA &gt;30%]],"&gt;"&amp;0,Tabela1[[#This Row],[COMPRA PADRÃO]:[COMPRA &gt;30%]]),
0))/Tabela1[[#This Row],[U/CX]],0)*Tabela1[[#This Row],[U/CX]]</f>
        <v>0</v>
      </c>
      <c r="BA671" s="19"/>
      <c r="BB671" s="19"/>
      <c r="BC671" s="5"/>
      <c r="BD671" s="41">
        <v>0.92452830188679247</v>
      </c>
      <c r="BE671" s="42">
        <v>138.67924528301887</v>
      </c>
      <c r="BF671" s="42">
        <v>61.018867924528301</v>
      </c>
      <c r="BG671" s="42">
        <v>1113</v>
      </c>
      <c r="BH671" s="43">
        <v>0</v>
      </c>
      <c r="BJ671" s="32"/>
      <c r="BK671" s="32"/>
    </row>
    <row r="672" spans="1:63" s="3" customFormat="1" x14ac:dyDescent="0.2">
      <c r="A672" s="4" t="s">
        <v>35</v>
      </c>
      <c r="B672" s="4" t="s">
        <v>1257</v>
      </c>
      <c r="C672" s="4">
        <v>500</v>
      </c>
      <c r="D672" s="4" t="s">
        <v>83</v>
      </c>
      <c r="E672" s="5">
        <v>20</v>
      </c>
      <c r="F672" s="4">
        <v>109</v>
      </c>
      <c r="G672" s="4"/>
      <c r="H672" s="4"/>
      <c r="I672" s="4"/>
      <c r="J672" s="4"/>
      <c r="K672" s="4"/>
      <c r="L672" s="4"/>
      <c r="M672" s="4"/>
      <c r="N672" s="4"/>
      <c r="O672" s="4"/>
      <c r="P672" s="4">
        <v>30</v>
      </c>
      <c r="Q672" s="13">
        <v>0.37735849056603776</v>
      </c>
      <c r="R672" s="16">
        <v>2.0566037735849059</v>
      </c>
      <c r="S672" s="16">
        <v>0</v>
      </c>
      <c r="T672" s="16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0</v>
      </c>
      <c r="AB672" s="17">
        <v>0.56603773584905659</v>
      </c>
      <c r="AC672" s="15">
        <v>1532.21</v>
      </c>
      <c r="AD672" s="14">
        <v>53</v>
      </c>
      <c r="AE672" s="14">
        <v>53</v>
      </c>
      <c r="AF672" s="5">
        <v>0</v>
      </c>
      <c r="AG672" s="6">
        <v>470</v>
      </c>
      <c r="AH672" s="4">
        <v>0</v>
      </c>
      <c r="AI672" s="23">
        <v>470</v>
      </c>
      <c r="AJ672" s="4">
        <v>1000</v>
      </c>
      <c r="AK672" s="4">
        <v>0</v>
      </c>
      <c r="AL672" s="24">
        <v>1000</v>
      </c>
      <c r="AM672" s="7">
        <v>8.8679245283018862</v>
      </c>
      <c r="AN672" s="7">
        <v>0</v>
      </c>
      <c r="AO672" s="8">
        <v>18.867924528301888</v>
      </c>
      <c r="AP672" s="9">
        <v>0</v>
      </c>
      <c r="AQ672" s="25">
        <v>27.735849056603776</v>
      </c>
      <c r="AR672" s="18">
        <v>8.8679245283018862</v>
      </c>
      <c r="AS672" s="7">
        <v>0</v>
      </c>
      <c r="AT672" s="8">
        <v>18.867924528301888</v>
      </c>
      <c r="AU672" s="9">
        <v>0</v>
      </c>
      <c r="AV672" s="10">
        <v>27.735849056603776</v>
      </c>
      <c r="AW672" s="22">
        <f t="shared" si="10"/>
        <v>0</v>
      </c>
      <c r="AX672" s="5">
        <f>IF(OR(AND(Tabela1[[#This Row],[GRUPO | ITEM]]="PALHETAS",MID(Tabela1[[#This Row],[ITEM]],1,5)&lt;&gt;"YN-PC"),AND(Tabela1[[#This Row],[GRUPO | ITEM]]="PALHETAS",MID(Tabela1[[#This Row],[ITEM]],1,5)&lt;&gt;"YN-PF"))=TRUE,0,
IF(
ROUNDUP(
IF(
IF(D672="A",13-SUM(AM672:AP672),IF(D672="B",11-SUM(AM672:AP672),IF(D672="C",7-SUM(AM672:AP672))))
&lt;0,0,
IF(D672="A",13-SUM(AM672:AP672),IF(D672="B",11-SUM(AM672:AP672),IF(D672="C",7-SUM(AM672:AP672)))))
*AD672/C672,0)
*C672
=0,0,
ROUNDUP(
IF(
IF(D672="A",13-SUM(AM672:AP672),IF(D672="B",11-SUM(AM672:AP672),IF(D672="C",7-SUM(AM672:AP672))))
&lt;0,0,
IF(D672="A",13-SUM(AM672:AP672),IF(D672="B",11-SUM(AM672:AP672),IF(D672="C",7-SUM(AM672:AP672)))))
*AD672/C672,0)
*C672)
)</f>
        <v>0</v>
      </c>
      <c r="AY672" s="4">
        <f>IF(OR(AND(Tabela1[[#This Row],[GRUPO | ITEM]]="PALHETAS",MID(Tabela1[[#This Row],[ITEM]],1,5)&lt;&gt;"YN-PC"),AND(Tabela1[[#This Row],[GRUPO | ITEM]]="PALHETAS",MID(Tabela1[[#This Row],[ITEM]],1,5)&lt;&gt;"YN-PF"))=TRUE,0,
IF(
ROUNDUP(
IF(
IF(D672="A",13-SUM(AR672:AU672),IF(D672="B",11-SUM(AR672:AU672),IF(D672="C",7-SUM(AR672:AU672))))
&lt;0,0,
IF(D672="A",13-SUM(AR672:AU672),IF(D672="B",11-SUM(AR672:AU672),IF(D672="C",7-SUM(AR672:AU672)))))
*AE672/C672,0)
*C672
=0,0,
ROUNDUP(
IF(
IF(D672="A",13-SUM(AR672:AU672),IF(D672="B",11-SUM(AR672:AU672),IF(D672="C",7-SUM(AR672:AU672))))
&lt;0,0,
IF(D672="A",13-SUM(AR672:AU672),IF(D672="B",11-SUM(AR672:AU672),IF(D672="C",7-SUM(AR672:AU672)))))
*AE672/C672,0)
*C672)
)</f>
        <v>0</v>
      </c>
      <c r="AZ6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+IFERROR(BA672*C672,0),
IFERROR(AVERAGEIF(Tabela1[[#This Row],[COMPRA PADRÃO]:[COMPRA &gt;30%]],"&gt;"&amp;0,Tabela1[[#This Row],[COMPRA PADRÃO]:[COMPRA &gt;30%]]),
0))/Tabela1[[#This Row],[U/CX]],0)*Tabela1[[#This Row],[U/CX]]</f>
        <v>0</v>
      </c>
      <c r="BA672" s="19"/>
      <c r="BB672" s="19"/>
      <c r="BC672" s="5"/>
      <c r="BD672" s="41">
        <v>0.6</v>
      </c>
      <c r="BE672" s="42">
        <v>90</v>
      </c>
      <c r="BF672" s="42">
        <v>39.6</v>
      </c>
      <c r="BG672" s="42">
        <v>1470</v>
      </c>
      <c r="BH672" s="43">
        <v>0</v>
      </c>
      <c r="BJ672" s="32"/>
      <c r="BK672" s="32"/>
    </row>
    <row r="673" spans="1:63" s="3" customFormat="1" x14ac:dyDescent="0.2">
      <c r="A673" s="4" t="s">
        <v>35</v>
      </c>
      <c r="B673" s="4" t="s">
        <v>543</v>
      </c>
      <c r="C673" s="4">
        <v>500</v>
      </c>
      <c r="D673" s="4" t="s">
        <v>83</v>
      </c>
      <c r="E673" s="5">
        <v>20</v>
      </c>
      <c r="F673" s="4"/>
      <c r="G673" s="4"/>
      <c r="H673" s="4">
        <v>20</v>
      </c>
      <c r="I673" s="4">
        <v>10</v>
      </c>
      <c r="J673" s="4">
        <v>10</v>
      </c>
      <c r="K673" s="4">
        <v>10</v>
      </c>
      <c r="L673" s="4">
        <v>20</v>
      </c>
      <c r="M673" s="4">
        <v>10</v>
      </c>
      <c r="N673" s="4">
        <v>10</v>
      </c>
      <c r="O673" s="4"/>
      <c r="P673" s="4">
        <v>90</v>
      </c>
      <c r="Q673" s="13">
        <v>0.9</v>
      </c>
      <c r="R673" s="16">
        <v>0</v>
      </c>
      <c r="S673" s="16">
        <v>0</v>
      </c>
      <c r="T673" s="16">
        <v>0.9</v>
      </c>
      <c r="U673" s="16">
        <v>0.45</v>
      </c>
      <c r="V673" s="16">
        <v>0.45</v>
      </c>
      <c r="W673" s="16">
        <v>0.45</v>
      </c>
      <c r="X673" s="16">
        <v>0.9</v>
      </c>
      <c r="Y673" s="16">
        <v>0.45</v>
      </c>
      <c r="Z673" s="16">
        <v>0.45</v>
      </c>
      <c r="AA673" s="16">
        <v>0</v>
      </c>
      <c r="AB673" s="17">
        <v>4.05</v>
      </c>
      <c r="AC673" s="15">
        <v>1710</v>
      </c>
      <c r="AD673" s="14">
        <v>22.222222222222221</v>
      </c>
      <c r="AE673" s="14">
        <v>22.222222222222221</v>
      </c>
      <c r="AF673" s="5">
        <v>0</v>
      </c>
      <c r="AG673" s="6">
        <v>498</v>
      </c>
      <c r="AH673" s="4">
        <v>0</v>
      </c>
      <c r="AI673" s="23">
        <v>498</v>
      </c>
      <c r="AJ673" s="4">
        <v>500</v>
      </c>
      <c r="AK673" s="4">
        <v>0</v>
      </c>
      <c r="AL673" s="24">
        <v>500</v>
      </c>
      <c r="AM673" s="7">
        <v>22.41</v>
      </c>
      <c r="AN673" s="7">
        <v>0</v>
      </c>
      <c r="AO673" s="8">
        <v>22.5</v>
      </c>
      <c r="AP673" s="9">
        <v>0</v>
      </c>
      <c r="AQ673" s="25">
        <v>44.91</v>
      </c>
      <c r="AR673" s="18">
        <v>22.41</v>
      </c>
      <c r="AS673" s="7">
        <v>0</v>
      </c>
      <c r="AT673" s="8">
        <v>22.5</v>
      </c>
      <c r="AU673" s="9">
        <v>0</v>
      </c>
      <c r="AV673" s="10">
        <v>44.91</v>
      </c>
      <c r="AW673" s="22">
        <f t="shared" si="10"/>
        <v>0</v>
      </c>
      <c r="AX673" s="5">
        <f>IF(OR(AND(Tabela1[[#This Row],[GRUPO | ITEM]]="PALHETAS",MID(Tabela1[[#This Row],[ITEM]],1,5)&lt;&gt;"YN-PC"),AND(Tabela1[[#This Row],[GRUPO | ITEM]]="PALHETAS",MID(Tabela1[[#This Row],[ITEM]],1,5)&lt;&gt;"YN-PF"))=TRUE,0,
IF(
ROUNDUP(
IF(
IF(D673="A",13-SUM(AM673:AP673),IF(D673="B",11-SUM(AM673:AP673),IF(D673="C",7-SUM(AM673:AP673))))
&lt;0,0,
IF(D673="A",13-SUM(AM673:AP673),IF(D673="B",11-SUM(AM673:AP673),IF(D673="C",7-SUM(AM673:AP673)))))
*AD673/C673,0)
*C673
=0,0,
ROUNDUP(
IF(
IF(D673="A",13-SUM(AM673:AP673),IF(D673="B",11-SUM(AM673:AP673),IF(D673="C",7-SUM(AM673:AP673))))
&lt;0,0,
IF(D673="A",13-SUM(AM673:AP673),IF(D673="B",11-SUM(AM673:AP673),IF(D673="C",7-SUM(AM673:AP673)))))
*AD673/C673,0)
*C673)
)</f>
        <v>0</v>
      </c>
      <c r="AY673" s="4">
        <f>IF(OR(AND(Tabela1[[#This Row],[GRUPO | ITEM]]="PALHETAS",MID(Tabela1[[#This Row],[ITEM]],1,5)&lt;&gt;"YN-PC"),AND(Tabela1[[#This Row],[GRUPO | ITEM]]="PALHETAS",MID(Tabela1[[#This Row],[ITEM]],1,5)&lt;&gt;"YN-PF"))=TRUE,0,
IF(
ROUNDUP(
IF(
IF(D673="A",13-SUM(AR673:AU673),IF(D673="B",11-SUM(AR673:AU673),IF(D673="C",7-SUM(AR673:AU673))))
&lt;0,0,
IF(D673="A",13-SUM(AR673:AU673),IF(D673="B",11-SUM(AR673:AU673),IF(D673="C",7-SUM(AR673:AU673)))))
*AE673/C673,0)
*C673
=0,0,
ROUNDUP(
IF(
IF(D673="A",13-SUM(AR673:AU673),IF(D673="B",11-SUM(AR673:AU673),IF(D673="C",7-SUM(AR673:AU673))))
&lt;0,0,
IF(D673="A",13-SUM(AR673:AU673),IF(D673="B",11-SUM(AR673:AU673),IF(D673="C",7-SUM(AR673:AU673)))))
*AE673/C673,0)
*C673)
)</f>
        <v>0</v>
      </c>
      <c r="AZ6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+IFERROR(BA673*C673,0),
IFERROR(AVERAGEIF(Tabela1[[#This Row],[COMPRA PADRÃO]:[COMPRA &gt;30%]],"&gt;"&amp;0,Tabela1[[#This Row],[COMPRA PADRÃO]:[COMPRA &gt;30%]]),
0))/Tabela1[[#This Row],[U/CX]],0)*Tabela1[[#This Row],[U/CX]]</f>
        <v>0</v>
      </c>
      <c r="BA673" s="19"/>
      <c r="BB673" s="19"/>
      <c r="BC673" s="5"/>
      <c r="BD673" s="41">
        <v>0.75471698113207553</v>
      </c>
      <c r="BE673" s="42">
        <v>113.20754716981133</v>
      </c>
      <c r="BF673" s="42">
        <v>49.811320754716988</v>
      </c>
      <c r="BG673" s="42">
        <v>998</v>
      </c>
      <c r="BH673" s="43">
        <v>0</v>
      </c>
      <c r="BJ673" s="32"/>
      <c r="BK673" s="32"/>
    </row>
    <row r="674" spans="1:63" s="3" customFormat="1" x14ac:dyDescent="0.2">
      <c r="A674" s="4" t="s">
        <v>35</v>
      </c>
      <c r="B674" s="4" t="s">
        <v>203</v>
      </c>
      <c r="C674" s="4">
        <v>500</v>
      </c>
      <c r="D674" s="4" t="s">
        <v>83</v>
      </c>
      <c r="E674" s="5">
        <v>110</v>
      </c>
      <c r="F674" s="4">
        <v>80</v>
      </c>
      <c r="G674" s="4">
        <v>10</v>
      </c>
      <c r="H674" s="4">
        <v>50</v>
      </c>
      <c r="I674" s="4">
        <v>170</v>
      </c>
      <c r="J674" s="4">
        <v>80</v>
      </c>
      <c r="K674" s="4">
        <v>20</v>
      </c>
      <c r="L674" s="4">
        <v>410</v>
      </c>
      <c r="M674" s="4">
        <v>70</v>
      </c>
      <c r="N674" s="4">
        <v>50</v>
      </c>
      <c r="O674" s="4">
        <v>19</v>
      </c>
      <c r="P674" s="4">
        <v>50</v>
      </c>
      <c r="Q674" s="13">
        <v>1.1796246648793565</v>
      </c>
      <c r="R674" s="16">
        <v>0.85790884718498661</v>
      </c>
      <c r="S674" s="16">
        <v>0.10723860589812333</v>
      </c>
      <c r="T674" s="16">
        <v>0.53619302949061665</v>
      </c>
      <c r="U674" s="16">
        <v>1.8230563002680966</v>
      </c>
      <c r="V674" s="16">
        <v>0.85790884718498661</v>
      </c>
      <c r="W674" s="16">
        <v>0.21447721179624665</v>
      </c>
      <c r="X674" s="16">
        <v>4.3967828418230566</v>
      </c>
      <c r="Y674" s="16">
        <v>0.75067024128686322</v>
      </c>
      <c r="Z674" s="16">
        <v>0.53619302949061665</v>
      </c>
      <c r="AA674" s="16">
        <v>0.20375335120643431</v>
      </c>
      <c r="AB674" s="17">
        <v>0.53619302949061665</v>
      </c>
      <c r="AC674" s="15">
        <v>11713.18</v>
      </c>
      <c r="AD674" s="14">
        <v>93.25</v>
      </c>
      <c r="AE674" s="14">
        <v>118.88888888888889</v>
      </c>
      <c r="AF674" s="5">
        <v>0</v>
      </c>
      <c r="AG674" s="6">
        <v>441</v>
      </c>
      <c r="AH674" s="4">
        <v>0</v>
      </c>
      <c r="AI674" s="23">
        <v>441</v>
      </c>
      <c r="AJ674" s="4">
        <v>1500</v>
      </c>
      <c r="AK674" s="4">
        <v>0</v>
      </c>
      <c r="AL674" s="24">
        <v>1500</v>
      </c>
      <c r="AM674" s="7">
        <v>4.7292225201072382</v>
      </c>
      <c r="AN674" s="7">
        <v>0</v>
      </c>
      <c r="AO674" s="8">
        <v>16.085790884718499</v>
      </c>
      <c r="AP674" s="9">
        <v>0</v>
      </c>
      <c r="AQ674" s="25">
        <v>20.815013404825738</v>
      </c>
      <c r="AR674" s="18">
        <v>3.7093457943925237</v>
      </c>
      <c r="AS674" s="7">
        <v>0</v>
      </c>
      <c r="AT674" s="8">
        <v>12.616822429906543</v>
      </c>
      <c r="AU674" s="9">
        <v>0</v>
      </c>
      <c r="AV674" s="10">
        <v>16.326168224299067</v>
      </c>
      <c r="AW674" s="22">
        <f t="shared" si="10"/>
        <v>0</v>
      </c>
      <c r="AX674" s="5">
        <f>IF(OR(AND(Tabela1[[#This Row],[GRUPO | ITEM]]="PALHETAS",MID(Tabela1[[#This Row],[ITEM]],1,5)&lt;&gt;"YN-PC"),AND(Tabela1[[#This Row],[GRUPO | ITEM]]="PALHETAS",MID(Tabela1[[#This Row],[ITEM]],1,5)&lt;&gt;"YN-PF"))=TRUE,0,
IF(
ROUNDUP(
IF(
IF(D674="A",13-SUM(AM674:AP674),IF(D674="B",11-SUM(AM674:AP674),IF(D674="C",7-SUM(AM674:AP674))))
&lt;0,0,
IF(D674="A",13-SUM(AM674:AP674),IF(D674="B",11-SUM(AM674:AP674),IF(D674="C",7-SUM(AM674:AP674)))))
*AD674/C674,0)
*C674
=0,0,
ROUNDUP(
IF(
IF(D674="A",13-SUM(AM674:AP674),IF(D674="B",11-SUM(AM674:AP674),IF(D674="C",7-SUM(AM674:AP674))))
&lt;0,0,
IF(D674="A",13-SUM(AM674:AP674),IF(D674="B",11-SUM(AM674:AP674),IF(D674="C",7-SUM(AM674:AP674)))))
*AD674/C674,0)
*C674)
)</f>
        <v>0</v>
      </c>
      <c r="AY674" s="4">
        <f>IF(OR(AND(Tabela1[[#This Row],[GRUPO | ITEM]]="PALHETAS",MID(Tabela1[[#This Row],[ITEM]],1,5)&lt;&gt;"YN-PC"),AND(Tabela1[[#This Row],[GRUPO | ITEM]]="PALHETAS",MID(Tabela1[[#This Row],[ITEM]],1,5)&lt;&gt;"YN-PF"))=TRUE,0,
IF(
ROUNDUP(
IF(
IF(D674="A",13-SUM(AR674:AU674),IF(D674="B",11-SUM(AR674:AU674),IF(D674="C",7-SUM(AR674:AU674))))
&lt;0,0,
IF(D674="A",13-SUM(AR674:AU674),IF(D674="B",11-SUM(AR674:AU674),IF(D674="C",7-SUM(AR674:AU674)))))
*AE674/C674,0)
*C674
=0,0,
ROUNDUP(
IF(
IF(D674="A",13-SUM(AR674:AU674),IF(D674="B",11-SUM(AR674:AU674),IF(D674="C",7-SUM(AR674:AU674))))
&lt;0,0,
IF(D674="A",13-SUM(AR674:AU674),IF(D674="B",11-SUM(AR674:AU674),IF(D674="C",7-SUM(AR674:AU674)))))
*AE674/C674,0)
*C674)
)</f>
        <v>0</v>
      </c>
      <c r="AZ6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+IFERROR(BA674*C674,0),
IFERROR(AVERAGEIF(Tabela1[[#This Row],[COMPRA PADRÃO]:[COMPRA &gt;30%]],"&gt;"&amp;0,Tabela1[[#This Row],[COMPRA PADRÃO]:[COMPRA &gt;30%]]),
0))/Tabela1[[#This Row],[U/CX]],0)*Tabela1[[#This Row],[U/CX]]</f>
        <v>0</v>
      </c>
      <c r="BA674" s="19"/>
      <c r="BB674" s="19"/>
      <c r="BC674" s="5"/>
      <c r="BD674" s="41">
        <v>4.222641509433962</v>
      </c>
      <c r="BE674" s="42">
        <v>633.39622641509425</v>
      </c>
      <c r="BF674" s="42">
        <v>278.69433962264151</v>
      </c>
      <c r="BG674" s="42">
        <v>1941</v>
      </c>
      <c r="BH674" s="43">
        <v>0</v>
      </c>
      <c r="BJ674" s="32"/>
      <c r="BK674" s="32"/>
    </row>
    <row r="675" spans="1:63" s="3" customFormat="1" x14ac:dyDescent="0.2">
      <c r="A675" s="4" t="s">
        <v>35</v>
      </c>
      <c r="B675" s="4" t="s">
        <v>546</v>
      </c>
      <c r="C675" s="4">
        <v>500</v>
      </c>
      <c r="D675" s="4" t="s">
        <v>83</v>
      </c>
      <c r="E675" s="5">
        <v>20</v>
      </c>
      <c r="F675" s="4">
        <v>10</v>
      </c>
      <c r="G675" s="4">
        <v>20</v>
      </c>
      <c r="H675" s="4">
        <v>10</v>
      </c>
      <c r="I675" s="4"/>
      <c r="J675" s="4"/>
      <c r="K675" s="4"/>
      <c r="L675" s="4">
        <v>30</v>
      </c>
      <c r="M675" s="4">
        <v>10</v>
      </c>
      <c r="N675" s="4"/>
      <c r="O675" s="4">
        <v>10</v>
      </c>
      <c r="P675" s="4">
        <v>30</v>
      </c>
      <c r="Q675" s="13">
        <v>1.1428571428571428</v>
      </c>
      <c r="R675" s="16">
        <v>0.5714285714285714</v>
      </c>
      <c r="S675" s="16">
        <v>1.1428571428571428</v>
      </c>
      <c r="T675" s="16">
        <v>0.5714285714285714</v>
      </c>
      <c r="U675" s="16">
        <v>0</v>
      </c>
      <c r="V675" s="16">
        <v>0</v>
      </c>
      <c r="W675" s="16">
        <v>0</v>
      </c>
      <c r="X675" s="16">
        <v>1.7142857142857142</v>
      </c>
      <c r="Y675" s="16">
        <v>0.5714285714285714</v>
      </c>
      <c r="Z675" s="16">
        <v>0</v>
      </c>
      <c r="AA675" s="16">
        <v>0.5714285714285714</v>
      </c>
      <c r="AB675" s="17">
        <v>1.7142857142857142</v>
      </c>
      <c r="AC675" s="15">
        <v>1254.9000000000001</v>
      </c>
      <c r="AD675" s="14">
        <v>17.5</v>
      </c>
      <c r="AE675" s="14">
        <v>17.5</v>
      </c>
      <c r="AF675" s="5">
        <v>0</v>
      </c>
      <c r="AG675" s="6">
        <v>710</v>
      </c>
      <c r="AH675" s="4">
        <v>0</v>
      </c>
      <c r="AI675" s="23">
        <v>710</v>
      </c>
      <c r="AJ675" s="4">
        <v>500</v>
      </c>
      <c r="AK675" s="4">
        <v>0</v>
      </c>
      <c r="AL675" s="24">
        <v>500</v>
      </c>
      <c r="AM675" s="7">
        <v>40.571428571428569</v>
      </c>
      <c r="AN675" s="7">
        <v>0</v>
      </c>
      <c r="AO675" s="8">
        <v>28.571428571428573</v>
      </c>
      <c r="AP675" s="9">
        <v>0</v>
      </c>
      <c r="AQ675" s="25">
        <v>69.142857142857139</v>
      </c>
      <c r="AR675" s="18">
        <v>40.571428571428569</v>
      </c>
      <c r="AS675" s="7">
        <v>0</v>
      </c>
      <c r="AT675" s="8">
        <v>28.571428571428573</v>
      </c>
      <c r="AU675" s="9">
        <v>0</v>
      </c>
      <c r="AV675" s="10">
        <v>69.142857142857139</v>
      </c>
      <c r="AW675" s="22">
        <f t="shared" si="10"/>
        <v>0</v>
      </c>
      <c r="AX675" s="5">
        <f>IF(OR(AND(Tabela1[[#This Row],[GRUPO | ITEM]]="PALHETAS",MID(Tabela1[[#This Row],[ITEM]],1,5)&lt;&gt;"YN-PC"),AND(Tabela1[[#This Row],[GRUPO | ITEM]]="PALHETAS",MID(Tabela1[[#This Row],[ITEM]],1,5)&lt;&gt;"YN-PF"))=TRUE,0,
IF(
ROUNDUP(
IF(
IF(D675="A",13-SUM(AM675:AP675),IF(D675="B",11-SUM(AM675:AP675),IF(D675="C",7-SUM(AM675:AP675))))
&lt;0,0,
IF(D675="A",13-SUM(AM675:AP675),IF(D675="B",11-SUM(AM675:AP675),IF(D675="C",7-SUM(AM675:AP675)))))
*AD675/C675,0)
*C675
=0,0,
ROUNDUP(
IF(
IF(D675="A",13-SUM(AM675:AP675),IF(D675="B",11-SUM(AM675:AP675),IF(D675="C",7-SUM(AM675:AP675))))
&lt;0,0,
IF(D675="A",13-SUM(AM675:AP675),IF(D675="B",11-SUM(AM675:AP675),IF(D675="C",7-SUM(AM675:AP675)))))
*AD675/C675,0)
*C675)
)</f>
        <v>0</v>
      </c>
      <c r="AY675" s="4">
        <f>IF(OR(AND(Tabela1[[#This Row],[GRUPO | ITEM]]="PALHETAS",MID(Tabela1[[#This Row],[ITEM]],1,5)&lt;&gt;"YN-PC"),AND(Tabela1[[#This Row],[GRUPO | ITEM]]="PALHETAS",MID(Tabela1[[#This Row],[ITEM]],1,5)&lt;&gt;"YN-PF"))=TRUE,0,
IF(
ROUNDUP(
IF(
IF(D675="A",13-SUM(AR675:AU675),IF(D675="B",11-SUM(AR675:AU675),IF(D675="C",7-SUM(AR675:AU675))))
&lt;0,0,
IF(D675="A",13-SUM(AR675:AU675),IF(D675="B",11-SUM(AR675:AU675),IF(D675="C",7-SUM(AR675:AU675)))))
*AE675/C675,0)
*C675
=0,0,
ROUNDUP(
IF(
IF(D675="A",13-SUM(AR675:AU675),IF(D675="B",11-SUM(AR675:AU675),IF(D675="C",7-SUM(AR675:AU675))))
&lt;0,0,
IF(D675="A",13-SUM(AR675:AU675),IF(D675="B",11-SUM(AR675:AU675),IF(D675="C",7-SUM(AR675:AU675)))))
*AE675/C675,0)
*C675)
)</f>
        <v>0</v>
      </c>
      <c r="AZ6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+IFERROR(BA675*C675,0),
IFERROR(AVERAGEIF(Tabela1[[#This Row],[COMPRA PADRÃO]:[COMPRA &gt;30%]],"&gt;"&amp;0,Tabela1[[#This Row],[COMPRA PADRÃO]:[COMPRA &gt;30%]]),
0))/Tabela1[[#This Row],[U/CX]],0)*Tabela1[[#This Row],[U/CX]]</f>
        <v>0</v>
      </c>
      <c r="BA675" s="19"/>
      <c r="BB675" s="19"/>
      <c r="BC675" s="5"/>
      <c r="BD675" s="41">
        <v>0.52830188679245282</v>
      </c>
      <c r="BE675" s="42">
        <v>79.245283018867923</v>
      </c>
      <c r="BF675" s="42">
        <v>34.867924528301884</v>
      </c>
      <c r="BG675" s="42">
        <v>1210</v>
      </c>
      <c r="BH675" s="43">
        <v>0</v>
      </c>
      <c r="BJ675" s="32"/>
      <c r="BK675" s="32"/>
    </row>
    <row r="676" spans="1:63" s="3" customFormat="1" x14ac:dyDescent="0.2">
      <c r="A676" s="4" t="s">
        <v>35</v>
      </c>
      <c r="B676" s="4" t="s">
        <v>547</v>
      </c>
      <c r="C676" s="4">
        <v>500</v>
      </c>
      <c r="D676" s="4" t="s">
        <v>83</v>
      </c>
      <c r="E676" s="5">
        <v>70</v>
      </c>
      <c r="F676" s="4">
        <v>69</v>
      </c>
      <c r="G676" s="4">
        <v>20</v>
      </c>
      <c r="H676" s="4">
        <v>70</v>
      </c>
      <c r="I676" s="4">
        <v>25</v>
      </c>
      <c r="J676" s="4">
        <v>65</v>
      </c>
      <c r="K676" s="4">
        <v>20</v>
      </c>
      <c r="L676" s="4">
        <v>70</v>
      </c>
      <c r="M676" s="4"/>
      <c r="N676" s="4"/>
      <c r="O676" s="4"/>
      <c r="P676" s="4">
        <v>10</v>
      </c>
      <c r="Q676" s="13">
        <v>1.503579952267303</v>
      </c>
      <c r="R676" s="16">
        <v>1.4821002386634845</v>
      </c>
      <c r="S676" s="16">
        <v>0.4295942720763723</v>
      </c>
      <c r="T676" s="16">
        <v>1.503579952267303</v>
      </c>
      <c r="U676" s="16">
        <v>0.53699284009546533</v>
      </c>
      <c r="V676" s="16">
        <v>1.39618138424821</v>
      </c>
      <c r="W676" s="16">
        <v>0.4295942720763723</v>
      </c>
      <c r="X676" s="16">
        <v>1.503579952267303</v>
      </c>
      <c r="Y676" s="16">
        <v>0</v>
      </c>
      <c r="Z676" s="16">
        <v>0</v>
      </c>
      <c r="AA676" s="16">
        <v>0</v>
      </c>
      <c r="AB676" s="17">
        <v>0.21479713603818615</v>
      </c>
      <c r="AC676" s="15">
        <v>3535.23</v>
      </c>
      <c r="AD676" s="14">
        <v>46.555555555555557</v>
      </c>
      <c r="AE676" s="14">
        <v>51.125</v>
      </c>
      <c r="AF676" s="5">
        <v>0</v>
      </c>
      <c r="AG676" s="6">
        <v>490</v>
      </c>
      <c r="AH676" s="4">
        <v>0</v>
      </c>
      <c r="AI676" s="23">
        <v>490</v>
      </c>
      <c r="AJ676" s="4">
        <v>500</v>
      </c>
      <c r="AK676" s="4">
        <v>0</v>
      </c>
      <c r="AL676" s="24">
        <v>500</v>
      </c>
      <c r="AM676" s="7">
        <v>10.525059665871121</v>
      </c>
      <c r="AN676" s="7">
        <v>0</v>
      </c>
      <c r="AO676" s="8">
        <v>10.739856801909308</v>
      </c>
      <c r="AP676" s="9">
        <v>0</v>
      </c>
      <c r="AQ676" s="25">
        <v>21.264916467780431</v>
      </c>
      <c r="AR676" s="18">
        <v>9.5843520782396094</v>
      </c>
      <c r="AS676" s="7">
        <v>0</v>
      </c>
      <c r="AT676" s="8">
        <v>9.7799511002444994</v>
      </c>
      <c r="AU676" s="9">
        <v>0</v>
      </c>
      <c r="AV676" s="10">
        <v>19.364303178484107</v>
      </c>
      <c r="AW676" s="22">
        <f t="shared" si="10"/>
        <v>0</v>
      </c>
      <c r="AX676" s="5">
        <f>IF(OR(AND(Tabela1[[#This Row],[GRUPO | ITEM]]="PALHETAS",MID(Tabela1[[#This Row],[ITEM]],1,5)&lt;&gt;"YN-PC"),AND(Tabela1[[#This Row],[GRUPO | ITEM]]="PALHETAS",MID(Tabela1[[#This Row],[ITEM]],1,5)&lt;&gt;"YN-PF"))=TRUE,0,
IF(
ROUNDUP(
IF(
IF(D676="A",13-SUM(AM676:AP676),IF(D676="B",11-SUM(AM676:AP676),IF(D676="C",7-SUM(AM676:AP676))))
&lt;0,0,
IF(D676="A",13-SUM(AM676:AP676),IF(D676="B",11-SUM(AM676:AP676),IF(D676="C",7-SUM(AM676:AP676)))))
*AD676/C676,0)
*C676
=0,0,
ROUNDUP(
IF(
IF(D676="A",13-SUM(AM676:AP676),IF(D676="B",11-SUM(AM676:AP676),IF(D676="C",7-SUM(AM676:AP676))))
&lt;0,0,
IF(D676="A",13-SUM(AM676:AP676),IF(D676="B",11-SUM(AM676:AP676),IF(D676="C",7-SUM(AM676:AP676)))))
*AD676/C676,0)
*C676)
)</f>
        <v>0</v>
      </c>
      <c r="AY676" s="4">
        <f>IF(OR(AND(Tabela1[[#This Row],[GRUPO | ITEM]]="PALHETAS",MID(Tabela1[[#This Row],[ITEM]],1,5)&lt;&gt;"YN-PC"),AND(Tabela1[[#This Row],[GRUPO | ITEM]]="PALHETAS",MID(Tabela1[[#This Row],[ITEM]],1,5)&lt;&gt;"YN-PF"))=TRUE,0,
IF(
ROUNDUP(
IF(
IF(D676="A",13-SUM(AR676:AU676),IF(D676="B",11-SUM(AR676:AU676),IF(D676="C",7-SUM(AR676:AU676))))
&lt;0,0,
IF(D676="A",13-SUM(AR676:AU676),IF(D676="B",11-SUM(AR676:AU676),IF(D676="C",7-SUM(AR676:AU676)))))
*AE676/C676,0)
*C676
=0,0,
ROUNDUP(
IF(
IF(D676="A",13-SUM(AR676:AU676),IF(D676="B",11-SUM(AR676:AU676),IF(D676="C",7-SUM(AR676:AU676))))
&lt;0,0,
IF(D676="A",13-SUM(AR676:AU676),IF(D676="B",11-SUM(AR676:AU676),IF(D676="C",7-SUM(AR676:AU676)))))
*AE676/C676,0)
*C676)
)</f>
        <v>0</v>
      </c>
      <c r="AZ6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+IFERROR(BA676*C676,0),
IFERROR(AVERAGEIF(Tabela1[[#This Row],[COMPRA PADRÃO]:[COMPRA &gt;30%]],"&gt;"&amp;0,Tabela1[[#This Row],[COMPRA PADRÃO]:[COMPRA &gt;30%]]),
0))/Tabela1[[#This Row],[U/CX]],0)*Tabela1[[#This Row],[U/CX]]</f>
        <v>0</v>
      </c>
      <c r="BA676" s="19"/>
      <c r="BB676" s="19"/>
      <c r="BC676" s="5"/>
      <c r="BD676" s="41">
        <v>1.5811320754716982</v>
      </c>
      <c r="BE676" s="42">
        <v>237.16981132075472</v>
      </c>
      <c r="BF676" s="42">
        <v>104.35471698113209</v>
      </c>
      <c r="BG676" s="42">
        <v>990</v>
      </c>
      <c r="BH676" s="43">
        <v>0</v>
      </c>
      <c r="BJ676" s="32"/>
      <c r="BK676" s="32"/>
    </row>
    <row r="677" spans="1:63" s="3" customFormat="1" x14ac:dyDescent="0.2">
      <c r="A677" s="4" t="s">
        <v>35</v>
      </c>
      <c r="B677" s="4" t="s">
        <v>1258</v>
      </c>
      <c r="C677" s="4">
        <v>500</v>
      </c>
      <c r="D677" s="4" t="s">
        <v>83</v>
      </c>
      <c r="E677" s="5">
        <v>20</v>
      </c>
      <c r="F677" s="4">
        <v>49</v>
      </c>
      <c r="G677" s="4"/>
      <c r="H677" s="4"/>
      <c r="I677" s="4"/>
      <c r="J677" s="4"/>
      <c r="K677" s="4"/>
      <c r="L677" s="4"/>
      <c r="M677" s="4"/>
      <c r="N677" s="4"/>
      <c r="O677" s="4"/>
      <c r="P677" s="4">
        <v>20</v>
      </c>
      <c r="Q677" s="13">
        <v>0.6741573033707865</v>
      </c>
      <c r="R677" s="16">
        <v>1.651685393258427</v>
      </c>
      <c r="S677" s="16">
        <v>0</v>
      </c>
      <c r="T677" s="16">
        <v>0</v>
      </c>
      <c r="U677" s="16">
        <v>0</v>
      </c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7">
        <v>0.6741573033707865</v>
      </c>
      <c r="AC677" s="15">
        <v>724.36</v>
      </c>
      <c r="AD677" s="14">
        <v>29.666666666666668</v>
      </c>
      <c r="AE677" s="14">
        <v>29.666666666666668</v>
      </c>
      <c r="AF677" s="5">
        <v>0</v>
      </c>
      <c r="AG677" s="6">
        <v>480</v>
      </c>
      <c r="AH677" s="4">
        <v>0</v>
      </c>
      <c r="AI677" s="23">
        <v>480</v>
      </c>
      <c r="AJ677" s="4">
        <v>1000</v>
      </c>
      <c r="AK677" s="4">
        <v>0</v>
      </c>
      <c r="AL677" s="24">
        <v>1000</v>
      </c>
      <c r="AM677" s="7">
        <v>16.179775280898877</v>
      </c>
      <c r="AN677" s="7">
        <v>0</v>
      </c>
      <c r="AO677" s="8">
        <v>33.707865168539321</v>
      </c>
      <c r="AP677" s="9">
        <v>0</v>
      </c>
      <c r="AQ677" s="25">
        <v>49.887640449438194</v>
      </c>
      <c r="AR677" s="18">
        <v>16.179775280898877</v>
      </c>
      <c r="AS677" s="7">
        <v>0</v>
      </c>
      <c r="AT677" s="8">
        <v>33.707865168539321</v>
      </c>
      <c r="AU677" s="9">
        <v>0</v>
      </c>
      <c r="AV677" s="10">
        <v>49.887640449438194</v>
      </c>
      <c r="AW677" s="22">
        <f t="shared" si="10"/>
        <v>0</v>
      </c>
      <c r="AX677" s="5">
        <f>IF(OR(AND(Tabela1[[#This Row],[GRUPO | ITEM]]="PALHETAS",MID(Tabela1[[#This Row],[ITEM]],1,5)&lt;&gt;"YN-PC"),AND(Tabela1[[#This Row],[GRUPO | ITEM]]="PALHETAS",MID(Tabela1[[#This Row],[ITEM]],1,5)&lt;&gt;"YN-PF"))=TRUE,0,
IF(
ROUNDUP(
IF(
IF(D677="A",13-SUM(AM677:AP677),IF(D677="B",11-SUM(AM677:AP677),IF(D677="C",7-SUM(AM677:AP677))))
&lt;0,0,
IF(D677="A",13-SUM(AM677:AP677),IF(D677="B",11-SUM(AM677:AP677),IF(D677="C",7-SUM(AM677:AP677)))))
*AD677/C677,0)
*C677
=0,0,
ROUNDUP(
IF(
IF(D677="A",13-SUM(AM677:AP677),IF(D677="B",11-SUM(AM677:AP677),IF(D677="C",7-SUM(AM677:AP677))))
&lt;0,0,
IF(D677="A",13-SUM(AM677:AP677),IF(D677="B",11-SUM(AM677:AP677),IF(D677="C",7-SUM(AM677:AP677)))))
*AD677/C677,0)
*C677)
)</f>
        <v>0</v>
      </c>
      <c r="AY677" s="4">
        <f>IF(OR(AND(Tabela1[[#This Row],[GRUPO | ITEM]]="PALHETAS",MID(Tabela1[[#This Row],[ITEM]],1,5)&lt;&gt;"YN-PC"),AND(Tabela1[[#This Row],[GRUPO | ITEM]]="PALHETAS",MID(Tabela1[[#This Row],[ITEM]],1,5)&lt;&gt;"YN-PF"))=TRUE,0,
IF(
ROUNDUP(
IF(
IF(D677="A",13-SUM(AR677:AU677),IF(D677="B",11-SUM(AR677:AU677),IF(D677="C",7-SUM(AR677:AU677))))
&lt;0,0,
IF(D677="A",13-SUM(AR677:AU677),IF(D677="B",11-SUM(AR677:AU677),IF(D677="C",7-SUM(AR677:AU677)))))
*AE677/C677,0)
*C677
=0,0,
ROUNDUP(
IF(
IF(D677="A",13-SUM(AR677:AU677),IF(D677="B",11-SUM(AR677:AU677),IF(D677="C",7-SUM(AR677:AU677))))
&lt;0,0,
IF(D677="A",13-SUM(AR677:AU677),IF(D677="B",11-SUM(AR677:AU677),IF(D677="C",7-SUM(AR677:AU677)))))
*AE677/C677,0)
*C677)
)</f>
        <v>0</v>
      </c>
      <c r="AZ6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+IFERROR(BA677*C677,0),
IFERROR(AVERAGEIF(Tabela1[[#This Row],[COMPRA PADRÃO]:[COMPRA &gt;30%]],"&gt;"&amp;0,Tabela1[[#This Row],[COMPRA PADRÃO]:[COMPRA &gt;30%]]),
0))/Tabela1[[#This Row],[U/CX]],0)*Tabela1[[#This Row],[U/CX]]</f>
        <v>0</v>
      </c>
      <c r="BA677" s="19"/>
      <c r="BB677" s="19"/>
      <c r="BC677" s="5"/>
      <c r="BD677" s="41">
        <v>0.33584905660377357</v>
      </c>
      <c r="BE677" s="42">
        <v>50.377358490566031</v>
      </c>
      <c r="BF677" s="42">
        <v>22.166037735849056</v>
      </c>
      <c r="BG677" s="42">
        <v>1480</v>
      </c>
      <c r="BH677" s="43">
        <v>0</v>
      </c>
      <c r="BJ677" s="32"/>
      <c r="BK677" s="32"/>
    </row>
    <row r="678" spans="1:63" s="3" customFormat="1" x14ac:dyDescent="0.2">
      <c r="A678" s="4" t="s">
        <v>35</v>
      </c>
      <c r="B678" s="4" t="s">
        <v>548</v>
      </c>
      <c r="C678" s="4">
        <v>500</v>
      </c>
      <c r="D678" s="4" t="s">
        <v>83</v>
      </c>
      <c r="E678" s="5">
        <v>110</v>
      </c>
      <c r="F678" s="4">
        <v>220</v>
      </c>
      <c r="G678" s="4">
        <v>35</v>
      </c>
      <c r="H678" s="4">
        <v>15</v>
      </c>
      <c r="I678" s="4"/>
      <c r="J678" s="4">
        <v>225</v>
      </c>
      <c r="K678" s="4">
        <v>50</v>
      </c>
      <c r="L678" s="4">
        <v>165</v>
      </c>
      <c r="M678" s="4">
        <v>120</v>
      </c>
      <c r="N678" s="4">
        <v>20</v>
      </c>
      <c r="O678" s="4">
        <v>30</v>
      </c>
      <c r="P678" s="4">
        <v>90</v>
      </c>
      <c r="Q678" s="13">
        <v>1.1203703703703702</v>
      </c>
      <c r="R678" s="16">
        <v>2.2407407407407405</v>
      </c>
      <c r="S678" s="16">
        <v>0.35648148148148145</v>
      </c>
      <c r="T678" s="16">
        <v>0.15277777777777776</v>
      </c>
      <c r="U678" s="16">
        <v>0</v>
      </c>
      <c r="V678" s="16">
        <v>2.2916666666666665</v>
      </c>
      <c r="W678" s="16">
        <v>0.50925925925925919</v>
      </c>
      <c r="X678" s="16">
        <v>1.6805555555555554</v>
      </c>
      <c r="Y678" s="16">
        <v>1.2222222222222221</v>
      </c>
      <c r="Z678" s="16">
        <v>0.20370370370370369</v>
      </c>
      <c r="AA678" s="16">
        <v>0.30555555555555552</v>
      </c>
      <c r="AB678" s="17">
        <v>0.91666666666666663</v>
      </c>
      <c r="AC678" s="15">
        <v>9400.5</v>
      </c>
      <c r="AD678" s="14">
        <v>98.181818181818187</v>
      </c>
      <c r="AE678" s="14">
        <v>116.11111111111111</v>
      </c>
      <c r="AF678" s="5">
        <v>0</v>
      </c>
      <c r="AG678" s="6">
        <v>800</v>
      </c>
      <c r="AH678" s="4">
        <v>0</v>
      </c>
      <c r="AI678" s="23">
        <v>800</v>
      </c>
      <c r="AJ678" s="4">
        <v>500</v>
      </c>
      <c r="AK678" s="4">
        <v>500</v>
      </c>
      <c r="AL678" s="24">
        <v>1000</v>
      </c>
      <c r="AM678" s="7">
        <v>8.148148148148147</v>
      </c>
      <c r="AN678" s="7">
        <v>0</v>
      </c>
      <c r="AO678" s="8">
        <v>5.0925925925925926</v>
      </c>
      <c r="AP678" s="9">
        <v>5.0925925925925926</v>
      </c>
      <c r="AQ678" s="25">
        <v>18.333333333333332</v>
      </c>
      <c r="AR678" s="18">
        <v>6.8899521531100474</v>
      </c>
      <c r="AS678" s="7">
        <v>0</v>
      </c>
      <c r="AT678" s="8">
        <v>4.3062200956937797</v>
      </c>
      <c r="AU678" s="9">
        <v>4.3062200956937797</v>
      </c>
      <c r="AV678" s="10">
        <v>15.502392344497606</v>
      </c>
      <c r="AW678" s="22">
        <f t="shared" si="10"/>
        <v>0</v>
      </c>
      <c r="AX678" s="5">
        <f>IF(OR(AND(Tabela1[[#This Row],[GRUPO | ITEM]]="PALHETAS",MID(Tabela1[[#This Row],[ITEM]],1,5)&lt;&gt;"YN-PC"),AND(Tabela1[[#This Row],[GRUPO | ITEM]]="PALHETAS",MID(Tabela1[[#This Row],[ITEM]],1,5)&lt;&gt;"YN-PF"))=TRUE,0,
IF(
ROUNDUP(
IF(
IF(D678="A",13-SUM(AM678:AP678),IF(D678="B",11-SUM(AM678:AP678),IF(D678="C",7-SUM(AM678:AP678))))
&lt;0,0,
IF(D678="A",13-SUM(AM678:AP678),IF(D678="B",11-SUM(AM678:AP678),IF(D678="C",7-SUM(AM678:AP678)))))
*AD678/C678,0)
*C678
=0,0,
ROUNDUP(
IF(
IF(D678="A",13-SUM(AM678:AP678),IF(D678="B",11-SUM(AM678:AP678),IF(D678="C",7-SUM(AM678:AP678))))
&lt;0,0,
IF(D678="A",13-SUM(AM678:AP678),IF(D678="B",11-SUM(AM678:AP678),IF(D678="C",7-SUM(AM678:AP678)))))
*AD678/C678,0)
*C678)
)</f>
        <v>0</v>
      </c>
      <c r="AY678" s="4">
        <f>IF(OR(AND(Tabela1[[#This Row],[GRUPO | ITEM]]="PALHETAS",MID(Tabela1[[#This Row],[ITEM]],1,5)&lt;&gt;"YN-PC"),AND(Tabela1[[#This Row],[GRUPO | ITEM]]="PALHETAS",MID(Tabela1[[#This Row],[ITEM]],1,5)&lt;&gt;"YN-PF"))=TRUE,0,
IF(
ROUNDUP(
IF(
IF(D678="A",13-SUM(AR678:AU678),IF(D678="B",11-SUM(AR678:AU678),IF(D678="C",7-SUM(AR678:AU678))))
&lt;0,0,
IF(D678="A",13-SUM(AR678:AU678),IF(D678="B",11-SUM(AR678:AU678),IF(D678="C",7-SUM(AR678:AU678)))))
*AE678/C678,0)
*C678
=0,0,
ROUNDUP(
IF(
IF(D678="A",13-SUM(AR678:AU678),IF(D678="B",11-SUM(AR678:AU678),IF(D678="C",7-SUM(AR678:AU678))))
&lt;0,0,
IF(D678="A",13-SUM(AR678:AU678),IF(D678="B",11-SUM(AR678:AU678),IF(D678="C",7-SUM(AR678:AU678)))))
*AE678/C678,0)
*C678)
)</f>
        <v>0</v>
      </c>
      <c r="AZ6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+IFERROR(BA678*C678,0),
IFERROR(AVERAGEIF(Tabela1[[#This Row],[COMPRA PADRÃO]:[COMPRA &gt;30%]],"&gt;"&amp;0,Tabela1[[#This Row],[COMPRA PADRÃO]:[COMPRA &gt;30%]]),
0))/Tabela1[[#This Row],[U/CX]],0)*Tabela1[[#This Row],[U/CX]]</f>
        <v>0</v>
      </c>
      <c r="BA678" s="19"/>
      <c r="BB678" s="19"/>
      <c r="BC678" s="5"/>
      <c r="BD678" s="41">
        <v>4.0754716981132075</v>
      </c>
      <c r="BE678" s="42">
        <v>611.32075471698113</v>
      </c>
      <c r="BF678" s="42">
        <v>268.98113207547169</v>
      </c>
      <c r="BG678" s="42">
        <v>1800</v>
      </c>
      <c r="BH678" s="43">
        <v>0</v>
      </c>
      <c r="BJ678" s="32"/>
      <c r="BK678" s="32"/>
    </row>
    <row r="679" spans="1:63" s="3" customFormat="1" x14ac:dyDescent="0.2">
      <c r="A679" s="4" t="s">
        <v>35</v>
      </c>
      <c r="B679" s="4" t="s">
        <v>1259</v>
      </c>
      <c r="C679" s="4">
        <v>500</v>
      </c>
      <c r="D679" s="4" t="s">
        <v>83</v>
      </c>
      <c r="E679" s="5">
        <v>70</v>
      </c>
      <c r="F679" s="4">
        <v>20</v>
      </c>
      <c r="G679" s="4">
        <v>80</v>
      </c>
      <c r="H679" s="4">
        <v>40</v>
      </c>
      <c r="I679" s="4">
        <v>55</v>
      </c>
      <c r="J679" s="4">
        <v>74</v>
      </c>
      <c r="K679" s="4"/>
      <c r="L679" s="4"/>
      <c r="M679" s="4"/>
      <c r="N679" s="4"/>
      <c r="O679" s="4"/>
      <c r="P679" s="4">
        <v>10</v>
      </c>
      <c r="Q679" s="13">
        <v>1.4040114613180517</v>
      </c>
      <c r="R679" s="16">
        <v>0.40114613180515762</v>
      </c>
      <c r="S679" s="16">
        <v>1.6045845272206305</v>
      </c>
      <c r="T679" s="16">
        <v>0.80229226361031525</v>
      </c>
      <c r="U679" s="16">
        <v>1.1031518624641834</v>
      </c>
      <c r="V679" s="16">
        <v>1.4842406876790832</v>
      </c>
      <c r="W679" s="16">
        <v>0</v>
      </c>
      <c r="X679" s="16">
        <v>0</v>
      </c>
      <c r="Y679" s="16">
        <v>0</v>
      </c>
      <c r="Z679" s="16">
        <v>0</v>
      </c>
      <c r="AA679" s="16">
        <v>0</v>
      </c>
      <c r="AB679" s="17">
        <v>0.20057306590257881</v>
      </c>
      <c r="AC679" s="15">
        <v>3199.56</v>
      </c>
      <c r="AD679" s="14">
        <v>49.857142857142854</v>
      </c>
      <c r="AE679" s="14">
        <v>56.5</v>
      </c>
      <c r="AF679" s="5">
        <v>0</v>
      </c>
      <c r="AG679" s="6">
        <v>490</v>
      </c>
      <c r="AH679" s="4">
        <v>0</v>
      </c>
      <c r="AI679" s="23">
        <v>490</v>
      </c>
      <c r="AJ679" s="4">
        <v>500</v>
      </c>
      <c r="AK679" s="4">
        <v>0</v>
      </c>
      <c r="AL679" s="24">
        <v>500</v>
      </c>
      <c r="AM679" s="7">
        <v>9.8280802292263623</v>
      </c>
      <c r="AN679" s="7">
        <v>0</v>
      </c>
      <c r="AO679" s="8">
        <v>10.02865329512894</v>
      </c>
      <c r="AP679" s="9">
        <v>0</v>
      </c>
      <c r="AQ679" s="25">
        <v>19.856733524355302</v>
      </c>
      <c r="AR679" s="18">
        <v>8.6725663716814161</v>
      </c>
      <c r="AS679" s="7">
        <v>0</v>
      </c>
      <c r="AT679" s="8">
        <v>8.8495575221238933</v>
      </c>
      <c r="AU679" s="9">
        <v>0</v>
      </c>
      <c r="AV679" s="10">
        <v>17.522123893805308</v>
      </c>
      <c r="AW679" s="22">
        <f t="shared" si="10"/>
        <v>0</v>
      </c>
      <c r="AX679" s="5">
        <f>IF(OR(AND(Tabela1[[#This Row],[GRUPO | ITEM]]="PALHETAS",MID(Tabela1[[#This Row],[ITEM]],1,5)&lt;&gt;"YN-PC"),AND(Tabela1[[#This Row],[GRUPO | ITEM]]="PALHETAS",MID(Tabela1[[#This Row],[ITEM]],1,5)&lt;&gt;"YN-PF"))=TRUE,0,
IF(
ROUNDUP(
IF(
IF(D679="A",13-SUM(AM679:AP679),IF(D679="B",11-SUM(AM679:AP679),IF(D679="C",7-SUM(AM679:AP679))))
&lt;0,0,
IF(D679="A",13-SUM(AM679:AP679),IF(D679="B",11-SUM(AM679:AP679),IF(D679="C",7-SUM(AM679:AP679)))))
*AD679/C679,0)
*C679
=0,0,
ROUNDUP(
IF(
IF(D679="A",13-SUM(AM679:AP679),IF(D679="B",11-SUM(AM679:AP679),IF(D679="C",7-SUM(AM679:AP679))))
&lt;0,0,
IF(D679="A",13-SUM(AM679:AP679),IF(D679="B",11-SUM(AM679:AP679),IF(D679="C",7-SUM(AM679:AP679)))))
*AD679/C679,0)
*C679)
)</f>
        <v>0</v>
      </c>
      <c r="AY679" s="4">
        <f>IF(OR(AND(Tabela1[[#This Row],[GRUPO | ITEM]]="PALHETAS",MID(Tabela1[[#This Row],[ITEM]],1,5)&lt;&gt;"YN-PC"),AND(Tabela1[[#This Row],[GRUPO | ITEM]]="PALHETAS",MID(Tabela1[[#This Row],[ITEM]],1,5)&lt;&gt;"YN-PF"))=TRUE,0,
IF(
ROUNDUP(
IF(
IF(D679="A",13-SUM(AR679:AU679),IF(D679="B",11-SUM(AR679:AU679),IF(D679="C",7-SUM(AR679:AU679))))
&lt;0,0,
IF(D679="A",13-SUM(AR679:AU679),IF(D679="B",11-SUM(AR679:AU679),IF(D679="C",7-SUM(AR679:AU679)))))
*AE679/C679,0)
*C679
=0,0,
ROUNDUP(
IF(
IF(D679="A",13-SUM(AR679:AU679),IF(D679="B",11-SUM(AR679:AU679),IF(D679="C",7-SUM(AR679:AU679))))
&lt;0,0,
IF(D679="A",13-SUM(AR679:AU679),IF(D679="B",11-SUM(AR679:AU679),IF(D679="C",7-SUM(AR679:AU679)))))
*AE679/C679,0)
*C679)
)</f>
        <v>0</v>
      </c>
      <c r="AZ6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+IFERROR(BA679*C679,0),
IFERROR(AVERAGEIF(Tabela1[[#This Row],[COMPRA PADRÃO]:[COMPRA &gt;30%]],"&gt;"&amp;0,Tabela1[[#This Row],[COMPRA PADRÃO]:[COMPRA &gt;30%]]),
0))/Tabela1[[#This Row],[U/CX]],0)*Tabela1[[#This Row],[U/CX]]</f>
        <v>0</v>
      </c>
      <c r="BA679" s="33"/>
      <c r="BB679" s="33"/>
      <c r="BC679" s="44"/>
      <c r="BD679" s="41">
        <v>1.3169811320754716</v>
      </c>
      <c r="BE679" s="42">
        <v>197.54716981132074</v>
      </c>
      <c r="BF679" s="42">
        <v>86.920754716981122</v>
      </c>
      <c r="BG679" s="42">
        <v>990</v>
      </c>
      <c r="BH679" s="43">
        <v>0</v>
      </c>
      <c r="BJ679" s="32"/>
      <c r="BK679" s="32"/>
    </row>
    <row r="680" spans="1:63" s="3" customFormat="1" x14ac:dyDescent="0.2">
      <c r="A680" s="4" t="s">
        <v>35</v>
      </c>
      <c r="B680" s="4" t="s">
        <v>549</v>
      </c>
      <c r="C680" s="4">
        <v>500</v>
      </c>
      <c r="D680" s="4" t="s">
        <v>83</v>
      </c>
      <c r="E680" s="5"/>
      <c r="F680" s="4">
        <v>10</v>
      </c>
      <c r="G680" s="4">
        <v>10</v>
      </c>
      <c r="H680" s="4"/>
      <c r="I680" s="4"/>
      <c r="J680" s="4"/>
      <c r="K680" s="4"/>
      <c r="L680" s="4">
        <v>100</v>
      </c>
      <c r="M680" s="4"/>
      <c r="N680" s="4">
        <v>20</v>
      </c>
      <c r="O680" s="4"/>
      <c r="P680" s="4"/>
      <c r="Q680" s="13">
        <v>0</v>
      </c>
      <c r="R680" s="16">
        <v>0.2857142857142857</v>
      </c>
      <c r="S680" s="16">
        <v>0.2857142857142857</v>
      </c>
      <c r="T680" s="16">
        <v>0</v>
      </c>
      <c r="U680" s="16">
        <v>0</v>
      </c>
      <c r="V680" s="16">
        <v>0</v>
      </c>
      <c r="W680" s="16">
        <v>0</v>
      </c>
      <c r="X680" s="16">
        <v>2.8571428571428572</v>
      </c>
      <c r="Y680" s="16">
        <v>0</v>
      </c>
      <c r="Z680" s="16">
        <v>0.5714285714285714</v>
      </c>
      <c r="AA680" s="16">
        <v>0</v>
      </c>
      <c r="AB680" s="17">
        <v>0</v>
      </c>
      <c r="AC680" s="15">
        <v>2115.3000000000002</v>
      </c>
      <c r="AD680" s="14">
        <v>35</v>
      </c>
      <c r="AE680" s="14">
        <v>60</v>
      </c>
      <c r="AF680" s="5">
        <v>100</v>
      </c>
      <c r="AG680" s="6">
        <v>250</v>
      </c>
      <c r="AH680" s="4">
        <v>0</v>
      </c>
      <c r="AI680" s="23">
        <v>250</v>
      </c>
      <c r="AJ680" s="4">
        <v>1000</v>
      </c>
      <c r="AK680" s="4">
        <v>0</v>
      </c>
      <c r="AL680" s="24">
        <v>1000</v>
      </c>
      <c r="AM680" s="7">
        <v>7.1428571428571432</v>
      </c>
      <c r="AN680" s="7">
        <v>0</v>
      </c>
      <c r="AO680" s="8">
        <v>28.571428571428573</v>
      </c>
      <c r="AP680" s="9">
        <v>0</v>
      </c>
      <c r="AQ680" s="25">
        <v>35.714285714285715</v>
      </c>
      <c r="AR680" s="18">
        <v>4.166666666666667</v>
      </c>
      <c r="AS680" s="7">
        <v>0</v>
      </c>
      <c r="AT680" s="8">
        <v>16.666666666666668</v>
      </c>
      <c r="AU680" s="9">
        <v>0</v>
      </c>
      <c r="AV680" s="10">
        <v>20.833333333333336</v>
      </c>
      <c r="AW680" s="22">
        <f t="shared" si="10"/>
        <v>0</v>
      </c>
      <c r="AX680" s="5">
        <f>IF(OR(AND(Tabela1[[#This Row],[GRUPO | ITEM]]="PALHETAS",MID(Tabela1[[#This Row],[ITEM]],1,5)&lt;&gt;"YN-PC"),AND(Tabela1[[#This Row],[GRUPO | ITEM]]="PALHETAS",MID(Tabela1[[#This Row],[ITEM]],1,5)&lt;&gt;"YN-PF"))=TRUE,0,
IF(
ROUNDUP(
IF(
IF(D680="A",13-SUM(AM680:AP680),IF(D680="B",11-SUM(AM680:AP680),IF(D680="C",7-SUM(AM680:AP680))))
&lt;0,0,
IF(D680="A",13-SUM(AM680:AP680),IF(D680="B",11-SUM(AM680:AP680),IF(D680="C",7-SUM(AM680:AP680)))))
*AD680/C680,0)
*C680
=0,0,
ROUNDUP(
IF(
IF(D680="A",13-SUM(AM680:AP680),IF(D680="B",11-SUM(AM680:AP680),IF(D680="C",7-SUM(AM680:AP680))))
&lt;0,0,
IF(D680="A",13-SUM(AM680:AP680),IF(D680="B",11-SUM(AM680:AP680),IF(D680="C",7-SUM(AM680:AP680)))))
*AD680/C680,0)
*C680)
)</f>
        <v>0</v>
      </c>
      <c r="AY680" s="4">
        <f>IF(OR(AND(Tabela1[[#This Row],[GRUPO | ITEM]]="PALHETAS",MID(Tabela1[[#This Row],[ITEM]],1,5)&lt;&gt;"YN-PC"),AND(Tabela1[[#This Row],[GRUPO | ITEM]]="PALHETAS",MID(Tabela1[[#This Row],[ITEM]],1,5)&lt;&gt;"YN-PF"))=TRUE,0,
IF(
ROUNDUP(
IF(
IF(D680="A",13-SUM(AR680:AU680),IF(D680="B",11-SUM(AR680:AU680),IF(D680="C",7-SUM(AR680:AU680))))
&lt;0,0,
IF(D680="A",13-SUM(AR680:AU680),IF(D680="B",11-SUM(AR680:AU680),IF(D680="C",7-SUM(AR680:AU680)))))
*AE680/C680,0)
*C680
=0,0,
ROUNDUP(
IF(
IF(D680="A",13-SUM(AR680:AU680),IF(D680="B",11-SUM(AR680:AU680),IF(D680="C",7-SUM(AR680:AU680))))
&lt;0,0,
IF(D680="A",13-SUM(AR680:AU680),IF(D680="B",11-SUM(AR680:AU680),IF(D680="C",7-SUM(AR680:AU680)))))
*AE680/C680,0)
*C680)
)</f>
        <v>0</v>
      </c>
      <c r="AZ6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+IFERROR(BA680*C680,0),
IFERROR(AVERAGEIF(Tabela1[[#This Row],[COMPRA PADRÃO]:[COMPRA &gt;30%]],"&gt;"&amp;0,Tabela1[[#This Row],[COMPRA PADRÃO]:[COMPRA &gt;30%]]),
0))/Tabela1[[#This Row],[U/CX]],0)*Tabela1[[#This Row],[U/CX]]</f>
        <v>0</v>
      </c>
      <c r="BA680" s="19"/>
      <c r="BB680" s="19"/>
      <c r="BC680" s="5"/>
      <c r="BD680" s="41">
        <v>0.52830188679245282</v>
      </c>
      <c r="BE680" s="42">
        <v>79.245283018867923</v>
      </c>
      <c r="BF680" s="42">
        <v>34.867924528301884</v>
      </c>
      <c r="BG680" s="42">
        <v>1250</v>
      </c>
      <c r="BH680" s="43">
        <v>0</v>
      </c>
      <c r="BJ680" s="32"/>
      <c r="BK680" s="32"/>
    </row>
    <row r="681" spans="1:63" s="3" customFormat="1" x14ac:dyDescent="0.2">
      <c r="A681" s="4" t="s">
        <v>35</v>
      </c>
      <c r="B681" s="4" t="s">
        <v>550</v>
      </c>
      <c r="C681" s="4">
        <v>500</v>
      </c>
      <c r="D681" s="4" t="s">
        <v>83</v>
      </c>
      <c r="E681" s="5">
        <v>160</v>
      </c>
      <c r="F681" s="4"/>
      <c r="G681" s="4">
        <v>10</v>
      </c>
      <c r="H681" s="4"/>
      <c r="I681" s="4"/>
      <c r="J681" s="4">
        <v>10</v>
      </c>
      <c r="K681" s="4"/>
      <c r="L681" s="4">
        <v>10</v>
      </c>
      <c r="M681" s="4"/>
      <c r="N681" s="4">
        <v>10</v>
      </c>
      <c r="O681" s="4"/>
      <c r="P681" s="4"/>
      <c r="Q681" s="13">
        <v>4</v>
      </c>
      <c r="R681" s="16">
        <v>0</v>
      </c>
      <c r="S681" s="16">
        <v>0.25</v>
      </c>
      <c r="T681" s="16">
        <v>0</v>
      </c>
      <c r="U681" s="16">
        <v>0</v>
      </c>
      <c r="V681" s="16">
        <v>0.25</v>
      </c>
      <c r="W681" s="16">
        <v>0</v>
      </c>
      <c r="X681" s="16">
        <v>0.25</v>
      </c>
      <c r="Y681" s="16">
        <v>0</v>
      </c>
      <c r="Z681" s="16">
        <v>0.25</v>
      </c>
      <c r="AA681" s="16">
        <v>0</v>
      </c>
      <c r="AB681" s="17">
        <v>0</v>
      </c>
      <c r="AC681" s="15">
        <v>2447.9</v>
      </c>
      <c r="AD681" s="14">
        <v>40</v>
      </c>
      <c r="AE681" s="14">
        <v>160</v>
      </c>
      <c r="AF681" s="5">
        <v>0</v>
      </c>
      <c r="AG681" s="6">
        <v>490</v>
      </c>
      <c r="AH681" s="4">
        <v>0</v>
      </c>
      <c r="AI681" s="23">
        <v>490</v>
      </c>
      <c r="AJ681" s="4">
        <v>1500</v>
      </c>
      <c r="AK681" s="4">
        <v>0</v>
      </c>
      <c r="AL681" s="24">
        <v>1500</v>
      </c>
      <c r="AM681" s="7">
        <v>12.25</v>
      </c>
      <c r="AN681" s="7">
        <v>0</v>
      </c>
      <c r="AO681" s="8">
        <v>37.5</v>
      </c>
      <c r="AP681" s="9">
        <v>0</v>
      </c>
      <c r="AQ681" s="25">
        <v>49.75</v>
      </c>
      <c r="AR681" s="18">
        <v>3.0625</v>
      </c>
      <c r="AS681" s="7">
        <v>0</v>
      </c>
      <c r="AT681" s="8">
        <v>9.375</v>
      </c>
      <c r="AU681" s="9">
        <v>0</v>
      </c>
      <c r="AV681" s="10">
        <v>12.4375</v>
      </c>
      <c r="AW681" s="22">
        <f t="shared" si="10"/>
        <v>0</v>
      </c>
      <c r="AX681" s="5">
        <f>IF(OR(AND(Tabela1[[#This Row],[GRUPO | ITEM]]="PALHETAS",MID(Tabela1[[#This Row],[ITEM]],1,5)&lt;&gt;"YN-PC"),AND(Tabela1[[#This Row],[GRUPO | ITEM]]="PALHETAS",MID(Tabela1[[#This Row],[ITEM]],1,5)&lt;&gt;"YN-PF"))=TRUE,0,
IF(
ROUNDUP(
IF(
IF(D681="A",13-SUM(AM681:AP681),IF(D681="B",11-SUM(AM681:AP681),IF(D681="C",7-SUM(AM681:AP681))))
&lt;0,0,
IF(D681="A",13-SUM(AM681:AP681),IF(D681="B",11-SUM(AM681:AP681),IF(D681="C",7-SUM(AM681:AP681)))))
*AD681/C681,0)
*C681
=0,0,
ROUNDUP(
IF(
IF(D681="A",13-SUM(AM681:AP681),IF(D681="B",11-SUM(AM681:AP681),IF(D681="C",7-SUM(AM681:AP681))))
&lt;0,0,
IF(D681="A",13-SUM(AM681:AP681),IF(D681="B",11-SUM(AM681:AP681),IF(D681="C",7-SUM(AM681:AP681)))))
*AD681/C681,0)
*C681)
)</f>
        <v>0</v>
      </c>
      <c r="AY681" s="4">
        <f>IF(OR(AND(Tabela1[[#This Row],[GRUPO | ITEM]]="PALHETAS",MID(Tabela1[[#This Row],[ITEM]],1,5)&lt;&gt;"YN-PC"),AND(Tabela1[[#This Row],[GRUPO | ITEM]]="PALHETAS",MID(Tabela1[[#This Row],[ITEM]],1,5)&lt;&gt;"YN-PF"))=TRUE,0,
IF(
ROUNDUP(
IF(
IF(D681="A",13-SUM(AR681:AU681),IF(D681="B",11-SUM(AR681:AU681),IF(D681="C",7-SUM(AR681:AU681))))
&lt;0,0,
IF(D681="A",13-SUM(AR681:AU681),IF(D681="B",11-SUM(AR681:AU681),IF(D681="C",7-SUM(AR681:AU681)))))
*AE681/C681,0)
*C681
=0,0,
ROUNDUP(
IF(
IF(D681="A",13-SUM(AR681:AU681),IF(D681="B",11-SUM(AR681:AU681),IF(D681="C",7-SUM(AR681:AU681))))
&lt;0,0,
IF(D681="A",13-SUM(AR681:AU681),IF(D681="B",11-SUM(AR681:AU681),IF(D681="C",7-SUM(AR681:AU681)))))
*AE681/C681,0)
*C681)
)</f>
        <v>0</v>
      </c>
      <c r="AZ6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+IFERROR(BA681*C681,0),
IFERROR(AVERAGEIF(Tabela1[[#This Row],[COMPRA PADRÃO]:[COMPRA &gt;30%]],"&gt;"&amp;0,Tabela1[[#This Row],[COMPRA PADRÃO]:[COMPRA &gt;30%]]),
0))/Tabela1[[#This Row],[U/CX]],0)*Tabela1[[#This Row],[U/CX]]</f>
        <v>0</v>
      </c>
      <c r="BA681" s="19"/>
      <c r="BB681" s="19"/>
      <c r="BC681" s="5"/>
      <c r="BD681" s="41">
        <v>0.75471698113207553</v>
      </c>
      <c r="BE681" s="42">
        <v>113.20754716981133</v>
      </c>
      <c r="BF681" s="42">
        <v>49.811320754716988</v>
      </c>
      <c r="BG681" s="42">
        <v>1990</v>
      </c>
      <c r="BH681" s="43">
        <v>0</v>
      </c>
      <c r="BJ681" s="32"/>
      <c r="BK681" s="32"/>
    </row>
    <row r="682" spans="1:63" s="3" customFormat="1" x14ac:dyDescent="0.2">
      <c r="A682" s="4" t="s">
        <v>35</v>
      </c>
      <c r="B682" s="4" t="s">
        <v>224</v>
      </c>
      <c r="C682" s="4">
        <v>300</v>
      </c>
      <c r="D682" s="4" t="s">
        <v>83</v>
      </c>
      <c r="E682" s="5">
        <v>40</v>
      </c>
      <c r="F682" s="4">
        <v>109</v>
      </c>
      <c r="G682" s="4">
        <v>65</v>
      </c>
      <c r="H682" s="4">
        <v>55</v>
      </c>
      <c r="I682" s="4">
        <v>70</v>
      </c>
      <c r="J682" s="4">
        <v>124</v>
      </c>
      <c r="K682" s="4">
        <v>20</v>
      </c>
      <c r="L682" s="4">
        <v>80</v>
      </c>
      <c r="M682" s="4"/>
      <c r="N682" s="4">
        <v>90</v>
      </c>
      <c r="O682" s="4">
        <v>30</v>
      </c>
      <c r="P682" s="4">
        <v>70</v>
      </c>
      <c r="Q682" s="13">
        <v>0.58432934926958835</v>
      </c>
      <c r="R682" s="16">
        <v>1.5922974767596283</v>
      </c>
      <c r="S682" s="16">
        <v>0.94953519256308105</v>
      </c>
      <c r="T682" s="16">
        <v>0.80345285524568399</v>
      </c>
      <c r="U682" s="16">
        <v>1.0225763612217795</v>
      </c>
      <c r="V682" s="16">
        <v>1.8114209827357237</v>
      </c>
      <c r="W682" s="16">
        <v>0.29216467463479417</v>
      </c>
      <c r="X682" s="16">
        <v>1.1686586985391767</v>
      </c>
      <c r="Y682" s="16">
        <v>0</v>
      </c>
      <c r="Z682" s="16">
        <v>1.3147410358565736</v>
      </c>
      <c r="AA682" s="16">
        <v>0.43824701195219123</v>
      </c>
      <c r="AB682" s="17">
        <v>1.0225763612217795</v>
      </c>
      <c r="AC682" s="15">
        <v>15019.2</v>
      </c>
      <c r="AD682" s="14">
        <v>68.454545454545453</v>
      </c>
      <c r="AE682" s="14">
        <v>73.3</v>
      </c>
      <c r="AF682" s="5">
        <v>0</v>
      </c>
      <c r="AG682" s="6">
        <v>410</v>
      </c>
      <c r="AH682" s="4">
        <v>0</v>
      </c>
      <c r="AI682" s="23">
        <v>410</v>
      </c>
      <c r="AJ682" s="4">
        <v>600</v>
      </c>
      <c r="AK682" s="4">
        <v>0</v>
      </c>
      <c r="AL682" s="24">
        <v>600</v>
      </c>
      <c r="AM682" s="7">
        <v>5.9893758300132802</v>
      </c>
      <c r="AN682" s="7">
        <v>0</v>
      </c>
      <c r="AO682" s="8">
        <v>8.764940239043824</v>
      </c>
      <c r="AP682" s="9">
        <v>0</v>
      </c>
      <c r="AQ682" s="25">
        <v>14.754316069057104</v>
      </c>
      <c r="AR682" s="18">
        <v>5.5934515688949524</v>
      </c>
      <c r="AS682" s="7">
        <v>0</v>
      </c>
      <c r="AT682" s="8">
        <v>8.1855388813096859</v>
      </c>
      <c r="AU682" s="9">
        <v>0</v>
      </c>
      <c r="AV682" s="10">
        <v>13.778990450204638</v>
      </c>
      <c r="AW682" s="22">
        <f t="shared" si="10"/>
        <v>0</v>
      </c>
      <c r="AX682" s="5">
        <f>IF(OR(AND(Tabela1[[#This Row],[GRUPO | ITEM]]="PALHETAS",MID(Tabela1[[#This Row],[ITEM]],1,5)&lt;&gt;"YN-PC"),AND(Tabela1[[#This Row],[GRUPO | ITEM]]="PALHETAS",MID(Tabela1[[#This Row],[ITEM]],1,5)&lt;&gt;"YN-PF"))=TRUE,0,
IF(
ROUNDUP(
IF(
IF(D682="A",13-SUM(AM682:AP682),IF(D682="B",11-SUM(AM682:AP682),IF(D682="C",7-SUM(AM682:AP682))))
&lt;0,0,
IF(D682="A",13-SUM(AM682:AP682),IF(D682="B",11-SUM(AM682:AP682),IF(D682="C",7-SUM(AM682:AP682)))))
*AD682/C682,0)
*C682
=0,0,
ROUNDUP(
IF(
IF(D682="A",13-SUM(AM682:AP682),IF(D682="B",11-SUM(AM682:AP682),IF(D682="C",7-SUM(AM682:AP682))))
&lt;0,0,
IF(D682="A",13-SUM(AM682:AP682),IF(D682="B",11-SUM(AM682:AP682),IF(D682="C",7-SUM(AM682:AP682)))))
*AD682/C682,0)
*C682)
)</f>
        <v>0</v>
      </c>
      <c r="AY682" s="4">
        <f>IF(OR(AND(Tabela1[[#This Row],[GRUPO | ITEM]]="PALHETAS",MID(Tabela1[[#This Row],[ITEM]],1,5)&lt;&gt;"YN-PC"),AND(Tabela1[[#This Row],[GRUPO | ITEM]]="PALHETAS",MID(Tabela1[[#This Row],[ITEM]],1,5)&lt;&gt;"YN-PF"))=TRUE,0,
IF(
ROUNDUP(
IF(
IF(D682="A",13-SUM(AR682:AU682),IF(D682="B",11-SUM(AR682:AU682),IF(D682="C",7-SUM(AR682:AU682))))
&lt;0,0,
IF(D682="A",13-SUM(AR682:AU682),IF(D682="B",11-SUM(AR682:AU682),IF(D682="C",7-SUM(AR682:AU682)))))
*AE682/C682,0)
*C682
=0,0,
ROUNDUP(
IF(
IF(D682="A",13-SUM(AR682:AU682),IF(D682="B",11-SUM(AR682:AU682),IF(D682="C",7-SUM(AR682:AU682))))
&lt;0,0,
IF(D682="A",13-SUM(AR682:AU682),IF(D682="B",11-SUM(AR682:AU682),IF(D682="C",7-SUM(AR682:AU682)))))
*AE682/C682,0)
*C682)
)</f>
        <v>0</v>
      </c>
      <c r="AZ6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+IFERROR(BA682*C682,0),
IFERROR(AVERAGEIF(Tabela1[[#This Row],[COMPRA PADRÃO]:[COMPRA &gt;30%]],"&gt;"&amp;0,Tabela1[[#This Row],[COMPRA PADRÃO]:[COMPRA &gt;30%]]),
0))/Tabela1[[#This Row],[U/CX]],0)*Tabela1[[#This Row],[U/CX]]</f>
        <v>0</v>
      </c>
      <c r="BA682" s="19"/>
      <c r="BB682" s="19"/>
      <c r="BC682" s="5"/>
      <c r="BD682" s="41">
        <v>2.8415094339622642</v>
      </c>
      <c r="BE682" s="42">
        <v>426.22641509433964</v>
      </c>
      <c r="BF682" s="42">
        <v>187.53962264150942</v>
      </c>
      <c r="BG682" s="42">
        <v>1010</v>
      </c>
      <c r="BH682" s="43">
        <v>0</v>
      </c>
      <c r="BJ682" s="32"/>
      <c r="BK682" s="32"/>
    </row>
    <row r="683" spans="1:63" s="3" customFormat="1" x14ac:dyDescent="0.2">
      <c r="A683" s="4" t="s">
        <v>35</v>
      </c>
      <c r="B683" s="4" t="s">
        <v>551</v>
      </c>
      <c r="C683" s="4">
        <v>250</v>
      </c>
      <c r="D683" s="4" t="s">
        <v>83</v>
      </c>
      <c r="E683" s="5"/>
      <c r="F683" s="4">
        <v>10</v>
      </c>
      <c r="G683" s="4">
        <v>30</v>
      </c>
      <c r="H683" s="4">
        <v>20</v>
      </c>
      <c r="I683" s="4">
        <v>10</v>
      </c>
      <c r="J683" s="4">
        <v>40</v>
      </c>
      <c r="K683" s="4">
        <v>10</v>
      </c>
      <c r="L683" s="4">
        <v>60</v>
      </c>
      <c r="M683" s="4">
        <v>16</v>
      </c>
      <c r="N683" s="4"/>
      <c r="O683" s="4"/>
      <c r="P683" s="4"/>
      <c r="Q683" s="13">
        <v>0</v>
      </c>
      <c r="R683" s="16">
        <v>0.40816326530612246</v>
      </c>
      <c r="S683" s="16">
        <v>1.2244897959183674</v>
      </c>
      <c r="T683" s="16">
        <v>0.81632653061224492</v>
      </c>
      <c r="U683" s="16">
        <v>0.40816326530612246</v>
      </c>
      <c r="V683" s="16">
        <v>1.6326530612244898</v>
      </c>
      <c r="W683" s="16">
        <v>0.40816326530612246</v>
      </c>
      <c r="X683" s="16">
        <v>2.4489795918367347</v>
      </c>
      <c r="Y683" s="16">
        <v>0.65306122448979587</v>
      </c>
      <c r="Z683" s="16">
        <v>0</v>
      </c>
      <c r="AA683" s="16">
        <v>0</v>
      </c>
      <c r="AB683" s="17">
        <v>0</v>
      </c>
      <c r="AC683" s="15">
        <v>1581.76</v>
      </c>
      <c r="AD683" s="14">
        <v>24.5</v>
      </c>
      <c r="AE683" s="14">
        <v>24.5</v>
      </c>
      <c r="AF683" s="5">
        <v>0</v>
      </c>
      <c r="AG683" s="6">
        <v>0</v>
      </c>
      <c r="AH683" s="4">
        <v>0</v>
      </c>
      <c r="AI683" s="23">
        <v>0</v>
      </c>
      <c r="AJ683" s="4">
        <v>750</v>
      </c>
      <c r="AK683" s="4">
        <v>0</v>
      </c>
      <c r="AL683" s="24">
        <v>750</v>
      </c>
      <c r="AM683" s="7">
        <v>0</v>
      </c>
      <c r="AN683" s="7">
        <v>0</v>
      </c>
      <c r="AO683" s="8">
        <v>30.612244897959183</v>
      </c>
      <c r="AP683" s="9">
        <v>0</v>
      </c>
      <c r="AQ683" s="25">
        <v>30.612244897959183</v>
      </c>
      <c r="AR683" s="18">
        <v>0</v>
      </c>
      <c r="AS683" s="7">
        <v>0</v>
      </c>
      <c r="AT683" s="8">
        <v>30.612244897959183</v>
      </c>
      <c r="AU683" s="9">
        <v>0</v>
      </c>
      <c r="AV683" s="10">
        <v>30.612244897959183</v>
      </c>
      <c r="AW683" s="22">
        <f t="shared" si="10"/>
        <v>0</v>
      </c>
      <c r="AX683" s="5">
        <f>IF(OR(AND(Tabela1[[#This Row],[GRUPO | ITEM]]="PALHETAS",MID(Tabela1[[#This Row],[ITEM]],1,5)&lt;&gt;"YN-PC"),AND(Tabela1[[#This Row],[GRUPO | ITEM]]="PALHETAS",MID(Tabela1[[#This Row],[ITEM]],1,5)&lt;&gt;"YN-PF"))=TRUE,0,
IF(
ROUNDUP(
IF(
IF(D683="A",13-SUM(AM683:AP683),IF(D683="B",11-SUM(AM683:AP683),IF(D683="C",7-SUM(AM683:AP683))))
&lt;0,0,
IF(D683="A",13-SUM(AM683:AP683),IF(D683="B",11-SUM(AM683:AP683),IF(D683="C",7-SUM(AM683:AP683)))))
*AD683/C683,0)
*C683
=0,0,
ROUNDUP(
IF(
IF(D683="A",13-SUM(AM683:AP683),IF(D683="B",11-SUM(AM683:AP683),IF(D683="C",7-SUM(AM683:AP683))))
&lt;0,0,
IF(D683="A",13-SUM(AM683:AP683),IF(D683="B",11-SUM(AM683:AP683),IF(D683="C",7-SUM(AM683:AP683)))))
*AD683/C683,0)
*C683)
)</f>
        <v>0</v>
      </c>
      <c r="AY683" s="4">
        <f>IF(OR(AND(Tabela1[[#This Row],[GRUPO | ITEM]]="PALHETAS",MID(Tabela1[[#This Row],[ITEM]],1,5)&lt;&gt;"YN-PC"),AND(Tabela1[[#This Row],[GRUPO | ITEM]]="PALHETAS",MID(Tabela1[[#This Row],[ITEM]],1,5)&lt;&gt;"YN-PF"))=TRUE,0,
IF(
ROUNDUP(
IF(
IF(D683="A",13-SUM(AR683:AU683),IF(D683="B",11-SUM(AR683:AU683),IF(D683="C",7-SUM(AR683:AU683))))
&lt;0,0,
IF(D683="A",13-SUM(AR683:AU683),IF(D683="B",11-SUM(AR683:AU683),IF(D683="C",7-SUM(AR683:AU683)))))
*AE683/C683,0)
*C683
=0,0,
ROUNDUP(
IF(
IF(D683="A",13-SUM(AR683:AU683),IF(D683="B",11-SUM(AR683:AU683),IF(D683="C",7-SUM(AR683:AU683))))
&lt;0,0,
IF(D683="A",13-SUM(AR683:AU683),IF(D683="B",11-SUM(AR683:AU683),IF(D683="C",7-SUM(AR683:AU683)))))
*AE683/C683,0)
*C683)
)</f>
        <v>0</v>
      </c>
      <c r="AZ6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+IFERROR(BA683*C683,0),
IFERROR(AVERAGEIF(Tabela1[[#This Row],[COMPRA PADRÃO]:[COMPRA &gt;30%]],"&gt;"&amp;0,Tabela1[[#This Row],[COMPRA PADRÃO]:[COMPRA &gt;30%]]),
0))/Tabela1[[#This Row],[U/CX]],0)*Tabela1[[#This Row],[U/CX]]</f>
        <v>0</v>
      </c>
      <c r="BA683" s="19"/>
      <c r="BB683" s="19"/>
      <c r="BC683" s="5"/>
      <c r="BD683" s="41">
        <v>0.73962264150943391</v>
      </c>
      <c r="BE683" s="42">
        <v>110.94339622641509</v>
      </c>
      <c r="BF683" s="42">
        <v>48.81509433962264</v>
      </c>
      <c r="BG683" s="42">
        <v>750</v>
      </c>
      <c r="BH683" s="43">
        <v>0</v>
      </c>
      <c r="BJ683" s="32"/>
      <c r="BK683" s="32"/>
    </row>
    <row r="684" spans="1:63" s="3" customFormat="1" x14ac:dyDescent="0.2">
      <c r="A684" s="4" t="s">
        <v>35</v>
      </c>
      <c r="B684" s="4" t="s">
        <v>552</v>
      </c>
      <c r="C684" s="4">
        <v>250</v>
      </c>
      <c r="D684" s="4" t="s">
        <v>83</v>
      </c>
      <c r="E684" s="5"/>
      <c r="F684" s="4"/>
      <c r="G684" s="4">
        <v>10</v>
      </c>
      <c r="H684" s="4">
        <v>30</v>
      </c>
      <c r="I684" s="4"/>
      <c r="J684" s="4">
        <v>10</v>
      </c>
      <c r="K684" s="4"/>
      <c r="L684" s="4"/>
      <c r="M684" s="4">
        <v>15</v>
      </c>
      <c r="N684" s="4">
        <v>20</v>
      </c>
      <c r="O684" s="4"/>
      <c r="P684" s="4">
        <v>10</v>
      </c>
      <c r="Q684" s="13">
        <v>0</v>
      </c>
      <c r="R684" s="16">
        <v>0</v>
      </c>
      <c r="S684" s="16">
        <v>0.63157894736842102</v>
      </c>
      <c r="T684" s="16">
        <v>1.8947368421052631</v>
      </c>
      <c r="U684" s="16">
        <v>0</v>
      </c>
      <c r="V684" s="16">
        <v>0.63157894736842102</v>
      </c>
      <c r="W684" s="16">
        <v>0</v>
      </c>
      <c r="X684" s="16">
        <v>0</v>
      </c>
      <c r="Y684" s="16">
        <v>0.94736842105263153</v>
      </c>
      <c r="Z684" s="16">
        <v>1.263157894736842</v>
      </c>
      <c r="AA684" s="16">
        <v>0</v>
      </c>
      <c r="AB684" s="17">
        <v>0.63157894736842102</v>
      </c>
      <c r="AC684" s="15">
        <v>938.6</v>
      </c>
      <c r="AD684" s="14">
        <v>15.833333333333334</v>
      </c>
      <c r="AE684" s="14">
        <v>15.833333333333334</v>
      </c>
      <c r="AF684" s="5">
        <v>0</v>
      </c>
      <c r="AG684" s="6">
        <v>373</v>
      </c>
      <c r="AH684" s="4">
        <v>0</v>
      </c>
      <c r="AI684" s="23">
        <v>373</v>
      </c>
      <c r="AJ684" s="4">
        <v>0</v>
      </c>
      <c r="AK684" s="4">
        <v>0</v>
      </c>
      <c r="AL684" s="24">
        <v>0</v>
      </c>
      <c r="AM684" s="7">
        <v>23.557894736842105</v>
      </c>
      <c r="AN684" s="7">
        <v>0</v>
      </c>
      <c r="AO684" s="8">
        <v>0</v>
      </c>
      <c r="AP684" s="9">
        <v>0</v>
      </c>
      <c r="AQ684" s="25">
        <v>23.557894736842105</v>
      </c>
      <c r="AR684" s="18">
        <v>23.557894736842105</v>
      </c>
      <c r="AS684" s="7">
        <v>0</v>
      </c>
      <c r="AT684" s="8">
        <v>0</v>
      </c>
      <c r="AU684" s="9">
        <v>0</v>
      </c>
      <c r="AV684" s="10">
        <v>23.557894736842105</v>
      </c>
      <c r="AW684" s="22">
        <f t="shared" si="10"/>
        <v>0</v>
      </c>
      <c r="AX684" s="5">
        <f>IF(OR(AND(Tabela1[[#This Row],[GRUPO | ITEM]]="PALHETAS",MID(Tabela1[[#This Row],[ITEM]],1,5)&lt;&gt;"YN-PC"),AND(Tabela1[[#This Row],[GRUPO | ITEM]]="PALHETAS",MID(Tabela1[[#This Row],[ITEM]],1,5)&lt;&gt;"YN-PF"))=TRUE,0,
IF(
ROUNDUP(
IF(
IF(D684="A",13-SUM(AM684:AP684),IF(D684="B",11-SUM(AM684:AP684),IF(D684="C",7-SUM(AM684:AP684))))
&lt;0,0,
IF(D684="A",13-SUM(AM684:AP684),IF(D684="B",11-SUM(AM684:AP684),IF(D684="C",7-SUM(AM684:AP684)))))
*AD684/C684,0)
*C684
=0,0,
ROUNDUP(
IF(
IF(D684="A",13-SUM(AM684:AP684),IF(D684="B",11-SUM(AM684:AP684),IF(D684="C",7-SUM(AM684:AP684))))
&lt;0,0,
IF(D684="A",13-SUM(AM684:AP684),IF(D684="B",11-SUM(AM684:AP684),IF(D684="C",7-SUM(AM684:AP684)))))
*AD684/C684,0)
*C684)
)</f>
        <v>0</v>
      </c>
      <c r="AY684" s="4">
        <f>IF(OR(AND(Tabela1[[#This Row],[GRUPO | ITEM]]="PALHETAS",MID(Tabela1[[#This Row],[ITEM]],1,5)&lt;&gt;"YN-PC"),AND(Tabela1[[#This Row],[GRUPO | ITEM]]="PALHETAS",MID(Tabela1[[#This Row],[ITEM]],1,5)&lt;&gt;"YN-PF"))=TRUE,0,
IF(
ROUNDUP(
IF(
IF(D684="A",13-SUM(AR684:AU684),IF(D684="B",11-SUM(AR684:AU684),IF(D684="C",7-SUM(AR684:AU684))))
&lt;0,0,
IF(D684="A",13-SUM(AR684:AU684),IF(D684="B",11-SUM(AR684:AU684),IF(D684="C",7-SUM(AR684:AU684)))))
*AE684/C684,0)
*C684
=0,0,
ROUNDUP(
IF(
IF(D684="A",13-SUM(AR684:AU684),IF(D684="B",11-SUM(AR684:AU684),IF(D684="C",7-SUM(AR684:AU684))))
&lt;0,0,
IF(D684="A",13-SUM(AR684:AU684),IF(D684="B",11-SUM(AR684:AU684),IF(D684="C",7-SUM(AR684:AU684)))))
*AE684/C684,0)
*C684)
)</f>
        <v>0</v>
      </c>
      <c r="AZ6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+IFERROR(BA684*C684,0),
IFERROR(AVERAGEIF(Tabela1[[#This Row],[COMPRA PADRÃO]:[COMPRA &gt;30%]],"&gt;"&amp;0,Tabela1[[#This Row],[COMPRA PADRÃO]:[COMPRA &gt;30%]]),
0))/Tabela1[[#This Row],[U/CX]],0)*Tabela1[[#This Row],[U/CX]]</f>
        <v>0</v>
      </c>
      <c r="BA684" s="33"/>
      <c r="BB684" s="33"/>
      <c r="BC684" s="44"/>
      <c r="BD684" s="41">
        <v>0.35849056603773582</v>
      </c>
      <c r="BE684" s="42">
        <v>53.773584905660371</v>
      </c>
      <c r="BF684" s="42">
        <v>23.660377358490564</v>
      </c>
      <c r="BG684" s="42">
        <v>373</v>
      </c>
      <c r="BH684" s="43">
        <v>0</v>
      </c>
      <c r="BJ684" s="32"/>
      <c r="BK684" s="32"/>
    </row>
    <row r="685" spans="1:63" s="3" customFormat="1" x14ac:dyDescent="0.2">
      <c r="A685" s="4" t="s">
        <v>35</v>
      </c>
      <c r="B685" s="4" t="s">
        <v>1157</v>
      </c>
      <c r="C685" s="4">
        <v>250</v>
      </c>
      <c r="D685" s="4" t="s">
        <v>83</v>
      </c>
      <c r="E685" s="5">
        <v>10</v>
      </c>
      <c r="F685" s="4"/>
      <c r="G685" s="4">
        <v>10</v>
      </c>
      <c r="H685" s="4">
        <v>10</v>
      </c>
      <c r="I685" s="4"/>
      <c r="J685" s="4">
        <v>10</v>
      </c>
      <c r="K685" s="4"/>
      <c r="L685" s="4"/>
      <c r="M685" s="4"/>
      <c r="N685" s="4">
        <v>10</v>
      </c>
      <c r="O685" s="4">
        <v>10</v>
      </c>
      <c r="P685" s="4">
        <v>20</v>
      </c>
      <c r="Q685" s="13">
        <v>0.875</v>
      </c>
      <c r="R685" s="16">
        <v>0</v>
      </c>
      <c r="S685" s="16">
        <v>0.875</v>
      </c>
      <c r="T685" s="16">
        <v>0.875</v>
      </c>
      <c r="U685" s="16">
        <v>0</v>
      </c>
      <c r="V685" s="16">
        <v>0.875</v>
      </c>
      <c r="W685" s="16">
        <v>0</v>
      </c>
      <c r="X685" s="16">
        <v>0</v>
      </c>
      <c r="Y685" s="16">
        <v>0</v>
      </c>
      <c r="Z685" s="16">
        <v>0.875</v>
      </c>
      <c r="AA685" s="16">
        <v>0.875</v>
      </c>
      <c r="AB685" s="17">
        <v>1.75</v>
      </c>
      <c r="AC685" s="15">
        <v>1478.3</v>
      </c>
      <c r="AD685" s="14">
        <v>11.428571428571429</v>
      </c>
      <c r="AE685" s="14">
        <v>11.428571428571429</v>
      </c>
      <c r="AF685" s="5">
        <v>0</v>
      </c>
      <c r="AG685" s="6">
        <v>340</v>
      </c>
      <c r="AH685" s="4">
        <v>0</v>
      </c>
      <c r="AI685" s="23">
        <v>340</v>
      </c>
      <c r="AJ685" s="4">
        <v>0</v>
      </c>
      <c r="AK685" s="4">
        <v>0</v>
      </c>
      <c r="AL685" s="24">
        <v>0</v>
      </c>
      <c r="AM685" s="7">
        <v>29.75</v>
      </c>
      <c r="AN685" s="7">
        <v>0</v>
      </c>
      <c r="AO685" s="8">
        <v>0</v>
      </c>
      <c r="AP685" s="9">
        <v>0</v>
      </c>
      <c r="AQ685" s="25">
        <v>29.75</v>
      </c>
      <c r="AR685" s="18">
        <v>29.75</v>
      </c>
      <c r="AS685" s="7">
        <v>0</v>
      </c>
      <c r="AT685" s="8">
        <v>0</v>
      </c>
      <c r="AU685" s="9">
        <v>0</v>
      </c>
      <c r="AV685" s="10">
        <v>29.75</v>
      </c>
      <c r="AW685" s="22">
        <f t="shared" si="10"/>
        <v>0</v>
      </c>
      <c r="AX685" s="5">
        <f>IF(OR(AND(Tabela1[[#This Row],[GRUPO | ITEM]]="PALHETAS",MID(Tabela1[[#This Row],[ITEM]],1,5)&lt;&gt;"YN-PC"),AND(Tabela1[[#This Row],[GRUPO | ITEM]]="PALHETAS",MID(Tabela1[[#This Row],[ITEM]],1,5)&lt;&gt;"YN-PF"))=TRUE,0,
IF(
ROUNDUP(
IF(
IF(D685="A",13-SUM(AM685:AP685),IF(D685="B",11-SUM(AM685:AP685),IF(D685="C",7-SUM(AM685:AP685))))
&lt;0,0,
IF(D685="A",13-SUM(AM685:AP685),IF(D685="B",11-SUM(AM685:AP685),IF(D685="C",7-SUM(AM685:AP685)))))
*AD685/C685,0)
*C685
=0,0,
ROUNDUP(
IF(
IF(D685="A",13-SUM(AM685:AP685),IF(D685="B",11-SUM(AM685:AP685),IF(D685="C",7-SUM(AM685:AP685))))
&lt;0,0,
IF(D685="A",13-SUM(AM685:AP685),IF(D685="B",11-SUM(AM685:AP685),IF(D685="C",7-SUM(AM685:AP685)))))
*AD685/C685,0)
*C685)
)</f>
        <v>0</v>
      </c>
      <c r="AY685" s="4">
        <f>IF(OR(AND(Tabela1[[#This Row],[GRUPO | ITEM]]="PALHETAS",MID(Tabela1[[#This Row],[ITEM]],1,5)&lt;&gt;"YN-PC"),AND(Tabela1[[#This Row],[GRUPO | ITEM]]="PALHETAS",MID(Tabela1[[#This Row],[ITEM]],1,5)&lt;&gt;"YN-PF"))=TRUE,0,
IF(
ROUNDUP(
IF(
IF(D685="A",13-SUM(AR685:AU685),IF(D685="B",11-SUM(AR685:AU685),IF(D685="C",7-SUM(AR685:AU685))))
&lt;0,0,
IF(D685="A",13-SUM(AR685:AU685),IF(D685="B",11-SUM(AR685:AU685),IF(D685="C",7-SUM(AR685:AU685)))))
*AE685/C685,0)
*C685
=0,0,
ROUNDUP(
IF(
IF(D685="A",13-SUM(AR685:AU685),IF(D685="B",11-SUM(AR685:AU685),IF(D685="C",7-SUM(AR685:AU685))))
&lt;0,0,
IF(D685="A",13-SUM(AR685:AU685),IF(D685="B",11-SUM(AR685:AU685),IF(D685="C",7-SUM(AR685:AU685)))))
*AE685/C685,0)
*C685)
)</f>
        <v>0</v>
      </c>
      <c r="AZ6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+IFERROR(BA685*C685,0),
IFERROR(AVERAGEIF(Tabela1[[#This Row],[COMPRA PADRÃO]:[COMPRA &gt;30%]],"&gt;"&amp;0,Tabela1[[#This Row],[COMPRA PADRÃO]:[COMPRA &gt;30%]]),
0))/Tabela1[[#This Row],[U/CX]],0)*Tabela1[[#This Row],[U/CX]]</f>
        <v>0</v>
      </c>
      <c r="BA685" s="19"/>
      <c r="BB685" s="19"/>
      <c r="BC685" s="5"/>
      <c r="BD685" s="41">
        <v>0.30188679245283018</v>
      </c>
      <c r="BE685" s="42">
        <v>45.283018867924525</v>
      </c>
      <c r="BF685" s="42">
        <v>19.924528301886792</v>
      </c>
      <c r="BG685" s="42">
        <v>340</v>
      </c>
      <c r="BH685" s="43">
        <v>0</v>
      </c>
      <c r="BJ685" s="32"/>
      <c r="BK685" s="32"/>
    </row>
    <row r="686" spans="1:63" s="3" customFormat="1" x14ac:dyDescent="0.2">
      <c r="A686" s="4" t="s">
        <v>35</v>
      </c>
      <c r="B686" s="4" t="s">
        <v>553</v>
      </c>
      <c r="C686" s="4">
        <v>500</v>
      </c>
      <c r="D686" s="4" t="s">
        <v>83</v>
      </c>
      <c r="E686" s="5"/>
      <c r="F686" s="4"/>
      <c r="G686" s="4">
        <v>10</v>
      </c>
      <c r="H686" s="4">
        <v>10</v>
      </c>
      <c r="I686" s="4">
        <v>10</v>
      </c>
      <c r="J686" s="4">
        <v>40</v>
      </c>
      <c r="K686" s="4"/>
      <c r="L686" s="4">
        <v>20</v>
      </c>
      <c r="M686" s="4"/>
      <c r="N686" s="4">
        <v>10</v>
      </c>
      <c r="O686" s="4"/>
      <c r="P686" s="4">
        <v>30</v>
      </c>
      <c r="Q686" s="13">
        <v>0</v>
      </c>
      <c r="R686" s="16">
        <v>0</v>
      </c>
      <c r="S686" s="16">
        <v>0.53846153846153844</v>
      </c>
      <c r="T686" s="16">
        <v>0.53846153846153844</v>
      </c>
      <c r="U686" s="16">
        <v>0.53846153846153844</v>
      </c>
      <c r="V686" s="16">
        <v>2.1538461538461537</v>
      </c>
      <c r="W686" s="16">
        <v>0</v>
      </c>
      <c r="X686" s="16">
        <v>1.0769230769230769</v>
      </c>
      <c r="Y686" s="16">
        <v>0</v>
      </c>
      <c r="Z686" s="16">
        <v>0.53846153846153844</v>
      </c>
      <c r="AA686" s="16">
        <v>0</v>
      </c>
      <c r="AB686" s="17">
        <v>1.6153846153846152</v>
      </c>
      <c r="AC686" s="15">
        <v>1787.1</v>
      </c>
      <c r="AD686" s="14">
        <v>18.571428571428573</v>
      </c>
      <c r="AE686" s="14">
        <v>18.571428571428573</v>
      </c>
      <c r="AF686" s="5">
        <v>0</v>
      </c>
      <c r="AG686" s="6">
        <v>869</v>
      </c>
      <c r="AH686" s="4">
        <v>0</v>
      </c>
      <c r="AI686" s="23">
        <v>869</v>
      </c>
      <c r="AJ686" s="4">
        <v>500</v>
      </c>
      <c r="AK686" s="4">
        <v>0</v>
      </c>
      <c r="AL686" s="24">
        <v>500</v>
      </c>
      <c r="AM686" s="7">
        <v>46.792307692307688</v>
      </c>
      <c r="AN686" s="7">
        <v>0</v>
      </c>
      <c r="AO686" s="8">
        <v>26.92307692307692</v>
      </c>
      <c r="AP686" s="9">
        <v>0</v>
      </c>
      <c r="AQ686" s="25">
        <v>73.715384615384608</v>
      </c>
      <c r="AR686" s="18">
        <v>46.792307692307688</v>
      </c>
      <c r="AS686" s="7">
        <v>0</v>
      </c>
      <c r="AT686" s="8">
        <v>26.92307692307692</v>
      </c>
      <c r="AU686" s="9">
        <v>0</v>
      </c>
      <c r="AV686" s="10">
        <v>73.715384615384608</v>
      </c>
      <c r="AW686" s="22">
        <f t="shared" si="10"/>
        <v>0</v>
      </c>
      <c r="AX686" s="5">
        <f>IF(OR(AND(Tabela1[[#This Row],[GRUPO | ITEM]]="PALHETAS",MID(Tabela1[[#This Row],[ITEM]],1,5)&lt;&gt;"YN-PC"),AND(Tabela1[[#This Row],[GRUPO | ITEM]]="PALHETAS",MID(Tabela1[[#This Row],[ITEM]],1,5)&lt;&gt;"YN-PF"))=TRUE,0,
IF(
ROUNDUP(
IF(
IF(D686="A",13-SUM(AM686:AP686),IF(D686="B",11-SUM(AM686:AP686),IF(D686="C",7-SUM(AM686:AP686))))
&lt;0,0,
IF(D686="A",13-SUM(AM686:AP686),IF(D686="B",11-SUM(AM686:AP686),IF(D686="C",7-SUM(AM686:AP686)))))
*AD686/C686,0)
*C686
=0,0,
ROUNDUP(
IF(
IF(D686="A",13-SUM(AM686:AP686),IF(D686="B",11-SUM(AM686:AP686),IF(D686="C",7-SUM(AM686:AP686))))
&lt;0,0,
IF(D686="A",13-SUM(AM686:AP686),IF(D686="B",11-SUM(AM686:AP686),IF(D686="C",7-SUM(AM686:AP686)))))
*AD686/C686,0)
*C686)
)</f>
        <v>0</v>
      </c>
      <c r="AY686" s="4">
        <f>IF(OR(AND(Tabela1[[#This Row],[GRUPO | ITEM]]="PALHETAS",MID(Tabela1[[#This Row],[ITEM]],1,5)&lt;&gt;"YN-PC"),AND(Tabela1[[#This Row],[GRUPO | ITEM]]="PALHETAS",MID(Tabela1[[#This Row],[ITEM]],1,5)&lt;&gt;"YN-PF"))=TRUE,0,
IF(
ROUNDUP(
IF(
IF(D686="A",13-SUM(AR686:AU686),IF(D686="B",11-SUM(AR686:AU686),IF(D686="C",7-SUM(AR686:AU686))))
&lt;0,0,
IF(D686="A",13-SUM(AR686:AU686),IF(D686="B",11-SUM(AR686:AU686),IF(D686="C",7-SUM(AR686:AU686)))))
*AE686/C686,0)
*C686
=0,0,
ROUNDUP(
IF(
IF(D686="A",13-SUM(AR686:AU686),IF(D686="B",11-SUM(AR686:AU686),IF(D686="C",7-SUM(AR686:AU686))))
&lt;0,0,
IF(D686="A",13-SUM(AR686:AU686),IF(D686="B",11-SUM(AR686:AU686),IF(D686="C",7-SUM(AR686:AU686)))))
*AE686/C686,0)
*C686)
)</f>
        <v>0</v>
      </c>
      <c r="AZ6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+IFERROR(BA686*C686,0),
IFERROR(AVERAGEIF(Tabela1[[#This Row],[COMPRA PADRÃO]:[COMPRA &gt;30%]],"&gt;"&amp;0,Tabela1[[#This Row],[COMPRA PADRÃO]:[COMPRA &gt;30%]]),
0))/Tabela1[[#This Row],[U/CX]],0)*Tabela1[[#This Row],[U/CX]]</f>
        <v>0</v>
      </c>
      <c r="BA686" s="19"/>
      <c r="BB686" s="19"/>
      <c r="BC686" s="5"/>
      <c r="BD686" s="41">
        <v>0.49056603773584906</v>
      </c>
      <c r="BE686" s="42">
        <v>73.584905660377359</v>
      </c>
      <c r="BF686" s="42">
        <v>32.377358490566039</v>
      </c>
      <c r="BG686" s="42">
        <v>1369</v>
      </c>
      <c r="BH686" s="43">
        <v>0</v>
      </c>
      <c r="BJ686" s="32"/>
      <c r="BK686" s="32"/>
    </row>
    <row r="687" spans="1:63" s="3" customFormat="1" x14ac:dyDescent="0.2">
      <c r="A687" s="4" t="s">
        <v>35</v>
      </c>
      <c r="B687" s="4" t="s">
        <v>1158</v>
      </c>
      <c r="C687" s="4">
        <v>500</v>
      </c>
      <c r="D687" s="4" t="s">
        <v>83</v>
      </c>
      <c r="E687" s="5"/>
      <c r="F687" s="4"/>
      <c r="G687" s="4">
        <v>10</v>
      </c>
      <c r="H687" s="4"/>
      <c r="I687" s="4">
        <v>6</v>
      </c>
      <c r="J687" s="4">
        <v>10</v>
      </c>
      <c r="K687" s="4"/>
      <c r="L687" s="4"/>
      <c r="M687" s="4"/>
      <c r="N687" s="4">
        <v>10</v>
      </c>
      <c r="O687" s="4">
        <v>10</v>
      </c>
      <c r="P687" s="4">
        <v>20</v>
      </c>
      <c r="Q687" s="13">
        <v>0</v>
      </c>
      <c r="R687" s="16">
        <v>0</v>
      </c>
      <c r="S687" s="16">
        <v>0.90909090909090906</v>
      </c>
      <c r="T687" s="16">
        <v>0</v>
      </c>
      <c r="U687" s="16">
        <v>0.54545454545454541</v>
      </c>
      <c r="V687" s="16">
        <v>0.90909090909090906</v>
      </c>
      <c r="W687" s="16">
        <v>0</v>
      </c>
      <c r="X687" s="16">
        <v>0</v>
      </c>
      <c r="Y687" s="16">
        <v>0</v>
      </c>
      <c r="Z687" s="16">
        <v>0.90909090909090906</v>
      </c>
      <c r="AA687" s="16">
        <v>0.90909090909090906</v>
      </c>
      <c r="AB687" s="17">
        <v>1.8181818181818181</v>
      </c>
      <c r="AC687" s="15">
        <v>936.58</v>
      </c>
      <c r="AD687" s="14">
        <v>11</v>
      </c>
      <c r="AE687" s="14">
        <v>11</v>
      </c>
      <c r="AF687" s="5">
        <v>0</v>
      </c>
      <c r="AG687" s="6">
        <v>1330</v>
      </c>
      <c r="AH687" s="4">
        <v>0</v>
      </c>
      <c r="AI687" s="23">
        <v>1330</v>
      </c>
      <c r="AJ687" s="4">
        <v>0</v>
      </c>
      <c r="AK687" s="4">
        <v>0</v>
      </c>
      <c r="AL687" s="24">
        <v>0</v>
      </c>
      <c r="AM687" s="7">
        <v>120.90909090909091</v>
      </c>
      <c r="AN687" s="7">
        <v>0</v>
      </c>
      <c r="AO687" s="8">
        <v>0</v>
      </c>
      <c r="AP687" s="9">
        <v>0</v>
      </c>
      <c r="AQ687" s="25">
        <v>120.90909090909091</v>
      </c>
      <c r="AR687" s="18">
        <v>120.90909090909091</v>
      </c>
      <c r="AS687" s="7">
        <v>0</v>
      </c>
      <c r="AT687" s="8">
        <v>0</v>
      </c>
      <c r="AU687" s="9">
        <v>0</v>
      </c>
      <c r="AV687" s="10">
        <v>120.90909090909091</v>
      </c>
      <c r="AW687" s="22">
        <f t="shared" si="10"/>
        <v>0</v>
      </c>
      <c r="AX687" s="5">
        <f>IF(OR(AND(Tabela1[[#This Row],[GRUPO | ITEM]]="PALHETAS",MID(Tabela1[[#This Row],[ITEM]],1,5)&lt;&gt;"YN-PC"),AND(Tabela1[[#This Row],[GRUPO | ITEM]]="PALHETAS",MID(Tabela1[[#This Row],[ITEM]],1,5)&lt;&gt;"YN-PF"))=TRUE,0,
IF(
ROUNDUP(
IF(
IF(D687="A",13-SUM(AM687:AP687),IF(D687="B",11-SUM(AM687:AP687),IF(D687="C",7-SUM(AM687:AP687))))
&lt;0,0,
IF(D687="A",13-SUM(AM687:AP687),IF(D687="B",11-SUM(AM687:AP687),IF(D687="C",7-SUM(AM687:AP687)))))
*AD687/C687,0)
*C687
=0,0,
ROUNDUP(
IF(
IF(D687="A",13-SUM(AM687:AP687),IF(D687="B",11-SUM(AM687:AP687),IF(D687="C",7-SUM(AM687:AP687))))
&lt;0,0,
IF(D687="A",13-SUM(AM687:AP687),IF(D687="B",11-SUM(AM687:AP687),IF(D687="C",7-SUM(AM687:AP687)))))
*AD687/C687,0)
*C687)
)</f>
        <v>0</v>
      </c>
      <c r="AY687" s="4">
        <f>IF(OR(AND(Tabela1[[#This Row],[GRUPO | ITEM]]="PALHETAS",MID(Tabela1[[#This Row],[ITEM]],1,5)&lt;&gt;"YN-PC"),AND(Tabela1[[#This Row],[GRUPO | ITEM]]="PALHETAS",MID(Tabela1[[#This Row],[ITEM]],1,5)&lt;&gt;"YN-PF"))=TRUE,0,
IF(
ROUNDUP(
IF(
IF(D687="A",13-SUM(AR687:AU687),IF(D687="B",11-SUM(AR687:AU687),IF(D687="C",7-SUM(AR687:AU687))))
&lt;0,0,
IF(D687="A",13-SUM(AR687:AU687),IF(D687="B",11-SUM(AR687:AU687),IF(D687="C",7-SUM(AR687:AU687)))))
*AE687/C687,0)
*C687
=0,0,
ROUNDUP(
IF(
IF(D687="A",13-SUM(AR687:AU687),IF(D687="B",11-SUM(AR687:AU687),IF(D687="C",7-SUM(AR687:AU687))))
&lt;0,0,
IF(D687="A",13-SUM(AR687:AU687),IF(D687="B",11-SUM(AR687:AU687),IF(D687="C",7-SUM(AR687:AU687)))))
*AE687/C687,0)
*C687)
)</f>
        <v>0</v>
      </c>
      <c r="AZ6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+IFERROR(BA687*C687,0),
IFERROR(AVERAGEIF(Tabela1[[#This Row],[COMPRA PADRÃO]:[COMPRA &gt;30%]],"&gt;"&amp;0,Tabela1[[#This Row],[COMPRA PADRÃO]:[COMPRA &gt;30%]]),
0))/Tabela1[[#This Row],[U/CX]],0)*Tabela1[[#This Row],[U/CX]]</f>
        <v>0</v>
      </c>
      <c r="BA687" s="19"/>
      <c r="BB687" s="19"/>
      <c r="BC687" s="5"/>
      <c r="BD687" s="41">
        <v>0.24905660377358491</v>
      </c>
      <c r="BE687" s="42">
        <v>37.358490566037737</v>
      </c>
      <c r="BF687" s="42">
        <v>16.437735849056605</v>
      </c>
      <c r="BG687" s="42">
        <v>1330</v>
      </c>
      <c r="BH687" s="43">
        <v>0</v>
      </c>
      <c r="BJ687" s="32"/>
      <c r="BK687" s="32"/>
    </row>
    <row r="688" spans="1:63" s="3" customFormat="1" x14ac:dyDescent="0.2">
      <c r="A688" s="4" t="s">
        <v>35</v>
      </c>
      <c r="B688" s="4" t="s">
        <v>554</v>
      </c>
      <c r="C688" s="4">
        <v>500</v>
      </c>
      <c r="D688" s="4" t="s">
        <v>83</v>
      </c>
      <c r="E688" s="5">
        <v>10</v>
      </c>
      <c r="F688" s="4"/>
      <c r="G688" s="4">
        <v>10</v>
      </c>
      <c r="H688" s="4"/>
      <c r="I688" s="4">
        <v>10</v>
      </c>
      <c r="J688" s="4">
        <v>10</v>
      </c>
      <c r="K688" s="4"/>
      <c r="L688" s="4">
        <v>20</v>
      </c>
      <c r="M688" s="4"/>
      <c r="N688" s="4">
        <v>10</v>
      </c>
      <c r="O688" s="4"/>
      <c r="P688" s="4">
        <v>10</v>
      </c>
      <c r="Q688" s="13">
        <v>0.875</v>
      </c>
      <c r="R688" s="16">
        <v>0</v>
      </c>
      <c r="S688" s="16">
        <v>0.875</v>
      </c>
      <c r="T688" s="16">
        <v>0</v>
      </c>
      <c r="U688" s="16">
        <v>0.875</v>
      </c>
      <c r="V688" s="16">
        <v>0.875</v>
      </c>
      <c r="W688" s="16">
        <v>0</v>
      </c>
      <c r="X688" s="16">
        <v>1.75</v>
      </c>
      <c r="Y688" s="16">
        <v>0</v>
      </c>
      <c r="Z688" s="16">
        <v>0.875</v>
      </c>
      <c r="AA688" s="16">
        <v>0</v>
      </c>
      <c r="AB688" s="17">
        <v>0.875</v>
      </c>
      <c r="AC688" s="15">
        <v>1089.7</v>
      </c>
      <c r="AD688" s="14">
        <v>11.428571428571429</v>
      </c>
      <c r="AE688" s="14">
        <v>11.428571428571429</v>
      </c>
      <c r="AF688" s="5">
        <v>0</v>
      </c>
      <c r="AG688" s="6">
        <v>971</v>
      </c>
      <c r="AH688" s="4">
        <v>0</v>
      </c>
      <c r="AI688" s="23">
        <v>971</v>
      </c>
      <c r="AJ688" s="4">
        <v>0</v>
      </c>
      <c r="AK688" s="4">
        <v>0</v>
      </c>
      <c r="AL688" s="24">
        <v>0</v>
      </c>
      <c r="AM688" s="7">
        <v>84.962499999999991</v>
      </c>
      <c r="AN688" s="7">
        <v>0</v>
      </c>
      <c r="AO688" s="8">
        <v>0</v>
      </c>
      <c r="AP688" s="9">
        <v>0</v>
      </c>
      <c r="AQ688" s="25">
        <v>84.962499999999991</v>
      </c>
      <c r="AR688" s="18">
        <v>84.962499999999991</v>
      </c>
      <c r="AS688" s="7">
        <v>0</v>
      </c>
      <c r="AT688" s="8">
        <v>0</v>
      </c>
      <c r="AU688" s="9">
        <v>0</v>
      </c>
      <c r="AV688" s="10">
        <v>84.962499999999991</v>
      </c>
      <c r="AW688" s="22">
        <f t="shared" si="10"/>
        <v>0</v>
      </c>
      <c r="AX688" s="5">
        <f>IF(OR(AND(Tabela1[[#This Row],[GRUPO | ITEM]]="PALHETAS",MID(Tabela1[[#This Row],[ITEM]],1,5)&lt;&gt;"YN-PC"),AND(Tabela1[[#This Row],[GRUPO | ITEM]]="PALHETAS",MID(Tabela1[[#This Row],[ITEM]],1,5)&lt;&gt;"YN-PF"))=TRUE,0,
IF(
ROUNDUP(
IF(
IF(D688="A",13-SUM(AM688:AP688),IF(D688="B",11-SUM(AM688:AP688),IF(D688="C",7-SUM(AM688:AP688))))
&lt;0,0,
IF(D688="A",13-SUM(AM688:AP688),IF(D688="B",11-SUM(AM688:AP688),IF(D688="C",7-SUM(AM688:AP688)))))
*AD688/C688,0)
*C688
=0,0,
ROUNDUP(
IF(
IF(D688="A",13-SUM(AM688:AP688),IF(D688="B",11-SUM(AM688:AP688),IF(D688="C",7-SUM(AM688:AP688))))
&lt;0,0,
IF(D688="A",13-SUM(AM688:AP688),IF(D688="B",11-SUM(AM688:AP688),IF(D688="C",7-SUM(AM688:AP688)))))
*AD688/C688,0)
*C688)
)</f>
        <v>0</v>
      </c>
      <c r="AY688" s="4">
        <f>IF(OR(AND(Tabela1[[#This Row],[GRUPO | ITEM]]="PALHETAS",MID(Tabela1[[#This Row],[ITEM]],1,5)&lt;&gt;"YN-PC"),AND(Tabela1[[#This Row],[GRUPO | ITEM]]="PALHETAS",MID(Tabela1[[#This Row],[ITEM]],1,5)&lt;&gt;"YN-PF"))=TRUE,0,
IF(
ROUNDUP(
IF(
IF(D688="A",13-SUM(AR688:AU688),IF(D688="B",11-SUM(AR688:AU688),IF(D688="C",7-SUM(AR688:AU688))))
&lt;0,0,
IF(D688="A",13-SUM(AR688:AU688),IF(D688="B",11-SUM(AR688:AU688),IF(D688="C",7-SUM(AR688:AU688)))))
*AE688/C688,0)
*C688
=0,0,
ROUNDUP(
IF(
IF(D688="A",13-SUM(AR688:AU688),IF(D688="B",11-SUM(AR688:AU688),IF(D688="C",7-SUM(AR688:AU688))))
&lt;0,0,
IF(D688="A",13-SUM(AR688:AU688),IF(D688="B",11-SUM(AR688:AU688),IF(D688="C",7-SUM(AR688:AU688)))))
*AE688/C688,0)
*C688)
)</f>
        <v>0</v>
      </c>
      <c r="AZ6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+IFERROR(BA688*C688,0),
IFERROR(AVERAGEIF(Tabela1[[#This Row],[COMPRA PADRÃO]:[COMPRA &gt;30%]],"&gt;"&amp;0,Tabela1[[#This Row],[COMPRA PADRÃO]:[COMPRA &gt;30%]]),
0))/Tabela1[[#This Row],[U/CX]],0)*Tabela1[[#This Row],[U/CX]]</f>
        <v>0</v>
      </c>
      <c r="BA688" s="33"/>
      <c r="BB688" s="33"/>
      <c r="BC688" s="44"/>
      <c r="BD688" s="41">
        <v>0.30188679245283018</v>
      </c>
      <c r="BE688" s="42">
        <v>45.283018867924525</v>
      </c>
      <c r="BF688" s="42">
        <v>19.924528301886792</v>
      </c>
      <c r="BG688" s="42">
        <v>971</v>
      </c>
      <c r="BH688" s="43">
        <v>0</v>
      </c>
      <c r="BJ688" s="32"/>
      <c r="BK688" s="32"/>
    </row>
    <row r="689" spans="1:63" s="3" customFormat="1" x14ac:dyDescent="0.2">
      <c r="A689" s="4" t="s">
        <v>35</v>
      </c>
      <c r="B689" s="4" t="s">
        <v>1260</v>
      </c>
      <c r="C689" s="4">
        <v>500</v>
      </c>
      <c r="D689" s="4" t="s">
        <v>83</v>
      </c>
      <c r="E689" s="5">
        <v>297</v>
      </c>
      <c r="F689" s="4"/>
      <c r="G689" s="4">
        <v>10</v>
      </c>
      <c r="H689" s="4">
        <v>239</v>
      </c>
      <c r="I689" s="4"/>
      <c r="J689" s="4"/>
      <c r="K689" s="4"/>
      <c r="L689" s="4"/>
      <c r="M689" s="4"/>
      <c r="N689" s="4"/>
      <c r="O689" s="4"/>
      <c r="P689" s="4">
        <v>80</v>
      </c>
      <c r="Q689" s="13">
        <v>1.8977635782747604</v>
      </c>
      <c r="R689" s="16">
        <v>0</v>
      </c>
      <c r="S689" s="16">
        <v>6.3897763578274758E-2</v>
      </c>
      <c r="T689" s="16">
        <v>1.5271565495207668</v>
      </c>
      <c r="U689" s="16">
        <v>0</v>
      </c>
      <c r="V689" s="16">
        <v>0</v>
      </c>
      <c r="W689" s="16">
        <v>0</v>
      </c>
      <c r="X689" s="16">
        <v>0</v>
      </c>
      <c r="Y689" s="16">
        <v>0</v>
      </c>
      <c r="Z689" s="16">
        <v>0</v>
      </c>
      <c r="AA689" s="16">
        <v>0</v>
      </c>
      <c r="AB689" s="17">
        <v>0.51118210862619806</v>
      </c>
      <c r="AC689" s="15">
        <v>7759.29</v>
      </c>
      <c r="AD689" s="14">
        <v>156.5</v>
      </c>
      <c r="AE689" s="14">
        <v>205.33333333333334</v>
      </c>
      <c r="AF689" s="5">
        <v>0</v>
      </c>
      <c r="AG689" s="6">
        <v>920</v>
      </c>
      <c r="AH689" s="4">
        <v>0</v>
      </c>
      <c r="AI689" s="23">
        <v>920</v>
      </c>
      <c r="AJ689" s="4">
        <v>1500</v>
      </c>
      <c r="AK689" s="4">
        <v>1000</v>
      </c>
      <c r="AL689" s="24">
        <v>2500</v>
      </c>
      <c r="AM689" s="7">
        <v>5.8785942492012779</v>
      </c>
      <c r="AN689" s="7">
        <v>0</v>
      </c>
      <c r="AO689" s="8">
        <v>9.5846645367412133</v>
      </c>
      <c r="AP689" s="9">
        <v>6.3897763578274764</v>
      </c>
      <c r="AQ689" s="25">
        <v>21.853035143769969</v>
      </c>
      <c r="AR689" s="18">
        <v>4.4805194805194803</v>
      </c>
      <c r="AS689" s="7">
        <v>0</v>
      </c>
      <c r="AT689" s="8">
        <v>7.3051948051948052</v>
      </c>
      <c r="AU689" s="9">
        <v>4.8701298701298699</v>
      </c>
      <c r="AV689" s="10">
        <v>16.655844155844154</v>
      </c>
      <c r="AW689" s="22">
        <f t="shared" si="10"/>
        <v>0</v>
      </c>
      <c r="AX689" s="5">
        <f>IF(OR(AND(Tabela1[[#This Row],[GRUPO | ITEM]]="PALHETAS",MID(Tabela1[[#This Row],[ITEM]],1,5)&lt;&gt;"YN-PC"),AND(Tabela1[[#This Row],[GRUPO | ITEM]]="PALHETAS",MID(Tabela1[[#This Row],[ITEM]],1,5)&lt;&gt;"YN-PF"))=TRUE,0,
IF(
ROUNDUP(
IF(
IF(D689="A",13-SUM(AM689:AP689),IF(D689="B",11-SUM(AM689:AP689),IF(D689="C",7-SUM(AM689:AP689))))
&lt;0,0,
IF(D689="A",13-SUM(AM689:AP689),IF(D689="B",11-SUM(AM689:AP689),IF(D689="C",7-SUM(AM689:AP689)))))
*AD689/C689,0)
*C689
=0,0,
ROUNDUP(
IF(
IF(D689="A",13-SUM(AM689:AP689),IF(D689="B",11-SUM(AM689:AP689),IF(D689="C",7-SUM(AM689:AP689))))
&lt;0,0,
IF(D689="A",13-SUM(AM689:AP689),IF(D689="B",11-SUM(AM689:AP689),IF(D689="C",7-SUM(AM689:AP689)))))
*AD689/C689,0)
*C689)
)</f>
        <v>0</v>
      </c>
      <c r="AY689" s="4">
        <f>IF(OR(AND(Tabela1[[#This Row],[GRUPO | ITEM]]="PALHETAS",MID(Tabela1[[#This Row],[ITEM]],1,5)&lt;&gt;"YN-PC"),AND(Tabela1[[#This Row],[GRUPO | ITEM]]="PALHETAS",MID(Tabela1[[#This Row],[ITEM]],1,5)&lt;&gt;"YN-PF"))=TRUE,0,
IF(
ROUNDUP(
IF(
IF(D689="A",13-SUM(AR689:AU689),IF(D689="B",11-SUM(AR689:AU689),IF(D689="C",7-SUM(AR689:AU689))))
&lt;0,0,
IF(D689="A",13-SUM(AR689:AU689),IF(D689="B",11-SUM(AR689:AU689),IF(D689="C",7-SUM(AR689:AU689)))))
*AE689/C689,0)
*C689
=0,0,
ROUNDUP(
IF(
IF(D689="A",13-SUM(AR689:AU689),IF(D689="B",11-SUM(AR689:AU689),IF(D689="C",7-SUM(AR689:AU689))))
&lt;0,0,
IF(D689="A",13-SUM(AR689:AU689),IF(D689="B",11-SUM(AR689:AU689),IF(D689="C",7-SUM(AR689:AU689)))))
*AE689/C689,0)
*C689)
)</f>
        <v>0</v>
      </c>
      <c r="AZ6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+IFERROR(BA689*C689,0),
IFERROR(AVERAGEIF(Tabela1[[#This Row],[COMPRA PADRÃO]:[COMPRA &gt;30%]],"&gt;"&amp;0,Tabela1[[#This Row],[COMPRA PADRÃO]:[COMPRA &gt;30%]]),
0))/Tabela1[[#This Row],[U/CX]],0)*Tabela1[[#This Row],[U/CX]]</f>
        <v>0</v>
      </c>
      <c r="BA689" s="19"/>
      <c r="BB689" s="19"/>
      <c r="BC689" s="5"/>
      <c r="BD689" s="41">
        <v>2.3622641509433961</v>
      </c>
      <c r="BE689" s="42">
        <v>354.33962264150944</v>
      </c>
      <c r="BF689" s="42">
        <v>155.90943396226413</v>
      </c>
      <c r="BG689" s="42">
        <v>3420</v>
      </c>
      <c r="BH689" s="43">
        <v>0</v>
      </c>
      <c r="BJ689" s="32"/>
      <c r="BK689" s="32"/>
    </row>
    <row r="690" spans="1:63" s="3" customFormat="1" x14ac:dyDescent="0.2">
      <c r="A690" s="4" t="s">
        <v>35</v>
      </c>
      <c r="B690" s="4" t="s">
        <v>555</v>
      </c>
      <c r="C690" s="4">
        <v>500</v>
      </c>
      <c r="D690" s="4" t="s">
        <v>83</v>
      </c>
      <c r="E690" s="5">
        <v>20</v>
      </c>
      <c r="F690" s="4">
        <v>30</v>
      </c>
      <c r="G690" s="4">
        <v>10</v>
      </c>
      <c r="H690" s="4">
        <v>20</v>
      </c>
      <c r="I690" s="4">
        <v>5</v>
      </c>
      <c r="J690" s="4">
        <v>10</v>
      </c>
      <c r="K690" s="4"/>
      <c r="L690" s="4">
        <v>30</v>
      </c>
      <c r="M690" s="4">
        <v>10</v>
      </c>
      <c r="N690" s="4">
        <v>80</v>
      </c>
      <c r="O690" s="4">
        <v>10</v>
      </c>
      <c r="P690" s="4">
        <v>20</v>
      </c>
      <c r="Q690" s="13">
        <v>0.89795918367346939</v>
      </c>
      <c r="R690" s="16">
        <v>1.346938775510204</v>
      </c>
      <c r="S690" s="16">
        <v>0.44897959183673469</v>
      </c>
      <c r="T690" s="16">
        <v>0.89795918367346939</v>
      </c>
      <c r="U690" s="16">
        <v>0.22448979591836735</v>
      </c>
      <c r="V690" s="16">
        <v>0.44897959183673469</v>
      </c>
      <c r="W690" s="16">
        <v>0</v>
      </c>
      <c r="X690" s="16">
        <v>1.346938775510204</v>
      </c>
      <c r="Y690" s="16">
        <v>0.44897959183673469</v>
      </c>
      <c r="Z690" s="16">
        <v>3.5918367346938775</v>
      </c>
      <c r="AA690" s="16">
        <v>0.44897959183673469</v>
      </c>
      <c r="AB690" s="17">
        <v>0.89795918367346939</v>
      </c>
      <c r="AC690" s="15">
        <v>3331.35</v>
      </c>
      <c r="AD690" s="14">
        <v>22.272727272727273</v>
      </c>
      <c r="AE690" s="14">
        <v>24</v>
      </c>
      <c r="AF690" s="5">
        <v>0</v>
      </c>
      <c r="AG690" s="6">
        <v>687</v>
      </c>
      <c r="AH690" s="4">
        <v>0</v>
      </c>
      <c r="AI690" s="23">
        <v>687</v>
      </c>
      <c r="AJ690" s="4">
        <v>500</v>
      </c>
      <c r="AK690" s="4">
        <v>0</v>
      </c>
      <c r="AL690" s="24">
        <v>500</v>
      </c>
      <c r="AM690" s="7">
        <v>30.844897959183672</v>
      </c>
      <c r="AN690" s="7">
        <v>0</v>
      </c>
      <c r="AO690" s="8">
        <v>22.448979591836736</v>
      </c>
      <c r="AP690" s="9">
        <v>0</v>
      </c>
      <c r="AQ690" s="25">
        <v>53.293877551020408</v>
      </c>
      <c r="AR690" s="18">
        <v>28.625</v>
      </c>
      <c r="AS690" s="7">
        <v>0</v>
      </c>
      <c r="AT690" s="8">
        <v>20.833333333333332</v>
      </c>
      <c r="AU690" s="9">
        <v>0</v>
      </c>
      <c r="AV690" s="10">
        <v>49.458333333333329</v>
      </c>
      <c r="AW690" s="22">
        <f t="shared" si="10"/>
        <v>0</v>
      </c>
      <c r="AX690" s="5">
        <f>IF(OR(AND(Tabela1[[#This Row],[GRUPO | ITEM]]="PALHETAS",MID(Tabela1[[#This Row],[ITEM]],1,5)&lt;&gt;"YN-PC"),AND(Tabela1[[#This Row],[GRUPO | ITEM]]="PALHETAS",MID(Tabela1[[#This Row],[ITEM]],1,5)&lt;&gt;"YN-PF"))=TRUE,0,
IF(
ROUNDUP(
IF(
IF(D690="A",13-SUM(AM690:AP690),IF(D690="B",11-SUM(AM690:AP690),IF(D690="C",7-SUM(AM690:AP690))))
&lt;0,0,
IF(D690="A",13-SUM(AM690:AP690),IF(D690="B",11-SUM(AM690:AP690),IF(D690="C",7-SUM(AM690:AP690)))))
*AD690/C690,0)
*C690
=0,0,
ROUNDUP(
IF(
IF(D690="A",13-SUM(AM690:AP690),IF(D690="B",11-SUM(AM690:AP690),IF(D690="C",7-SUM(AM690:AP690))))
&lt;0,0,
IF(D690="A",13-SUM(AM690:AP690),IF(D690="B",11-SUM(AM690:AP690),IF(D690="C",7-SUM(AM690:AP690)))))
*AD690/C690,0)
*C690)
)</f>
        <v>0</v>
      </c>
      <c r="AY690" s="4">
        <f>IF(OR(AND(Tabela1[[#This Row],[GRUPO | ITEM]]="PALHETAS",MID(Tabela1[[#This Row],[ITEM]],1,5)&lt;&gt;"YN-PC"),AND(Tabela1[[#This Row],[GRUPO | ITEM]]="PALHETAS",MID(Tabela1[[#This Row],[ITEM]],1,5)&lt;&gt;"YN-PF"))=TRUE,0,
IF(
ROUNDUP(
IF(
IF(D690="A",13-SUM(AR690:AU690),IF(D690="B",11-SUM(AR690:AU690),IF(D690="C",7-SUM(AR690:AU690))))
&lt;0,0,
IF(D690="A",13-SUM(AR690:AU690),IF(D690="B",11-SUM(AR690:AU690),IF(D690="C",7-SUM(AR690:AU690)))))
*AE690/C690,0)
*C690
=0,0,
ROUNDUP(
IF(
IF(D690="A",13-SUM(AR690:AU690),IF(D690="B",11-SUM(AR690:AU690),IF(D690="C",7-SUM(AR690:AU690))))
&lt;0,0,
IF(D690="A",13-SUM(AR690:AU690),IF(D690="B",11-SUM(AR690:AU690),IF(D690="C",7-SUM(AR690:AU690)))))
*AE690/C690,0)
*C690)
)</f>
        <v>0</v>
      </c>
      <c r="AZ6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+IFERROR(BA690*C690,0),
IFERROR(AVERAGEIF(Tabela1[[#This Row],[COMPRA PADRÃO]:[COMPRA &gt;30%]],"&gt;"&amp;0,Tabela1[[#This Row],[COMPRA PADRÃO]:[COMPRA &gt;30%]]),
0))/Tabela1[[#This Row],[U/CX]],0)*Tabela1[[#This Row],[U/CX]]</f>
        <v>0</v>
      </c>
      <c r="BA690" s="19"/>
      <c r="BB690" s="19"/>
      <c r="BC690" s="5"/>
      <c r="BD690" s="41">
        <v>0.92452830188679247</v>
      </c>
      <c r="BE690" s="42">
        <v>138.67924528301887</v>
      </c>
      <c r="BF690" s="42">
        <v>61.018867924528301</v>
      </c>
      <c r="BG690" s="42">
        <v>1187</v>
      </c>
      <c r="BH690" s="43">
        <v>0</v>
      </c>
      <c r="BJ690" s="32"/>
      <c r="BK690" s="32"/>
    </row>
    <row r="691" spans="1:63" s="3" customFormat="1" x14ac:dyDescent="0.2">
      <c r="A691" s="4" t="s">
        <v>35</v>
      </c>
      <c r="B691" s="4" t="s">
        <v>556</v>
      </c>
      <c r="C691" s="4">
        <v>500</v>
      </c>
      <c r="D691" s="4" t="s">
        <v>83</v>
      </c>
      <c r="E691" s="5">
        <v>10</v>
      </c>
      <c r="F691" s="4">
        <v>20</v>
      </c>
      <c r="G691" s="4">
        <v>10</v>
      </c>
      <c r="H691" s="4"/>
      <c r="I691" s="4">
        <v>5</v>
      </c>
      <c r="J691" s="4">
        <v>10</v>
      </c>
      <c r="K691" s="4">
        <v>10</v>
      </c>
      <c r="L691" s="4">
        <v>30</v>
      </c>
      <c r="M691" s="4">
        <v>20</v>
      </c>
      <c r="N691" s="4">
        <v>10</v>
      </c>
      <c r="O691" s="4"/>
      <c r="P691" s="4">
        <v>50</v>
      </c>
      <c r="Q691" s="13">
        <v>0.5714285714285714</v>
      </c>
      <c r="R691" s="16">
        <v>1.1428571428571428</v>
      </c>
      <c r="S691" s="16">
        <v>0.5714285714285714</v>
      </c>
      <c r="T691" s="16">
        <v>0</v>
      </c>
      <c r="U691" s="16">
        <v>0.2857142857142857</v>
      </c>
      <c r="V691" s="16">
        <v>0.5714285714285714</v>
      </c>
      <c r="W691" s="16">
        <v>0.5714285714285714</v>
      </c>
      <c r="X691" s="16">
        <v>1.7142857142857142</v>
      </c>
      <c r="Y691" s="16">
        <v>1.1428571428571428</v>
      </c>
      <c r="Z691" s="16">
        <v>0.5714285714285714</v>
      </c>
      <c r="AA691" s="16">
        <v>0</v>
      </c>
      <c r="AB691" s="17">
        <v>2.8571428571428572</v>
      </c>
      <c r="AC691" s="15">
        <v>2404.25</v>
      </c>
      <c r="AD691" s="14">
        <v>17.5</v>
      </c>
      <c r="AE691" s="14">
        <v>18.888888888888889</v>
      </c>
      <c r="AF691" s="5">
        <v>0</v>
      </c>
      <c r="AG691" s="6">
        <v>1500</v>
      </c>
      <c r="AH691" s="4">
        <v>0</v>
      </c>
      <c r="AI691" s="23">
        <v>1500</v>
      </c>
      <c r="AJ691" s="4">
        <v>500</v>
      </c>
      <c r="AK691" s="4">
        <v>0</v>
      </c>
      <c r="AL691" s="24">
        <v>500</v>
      </c>
      <c r="AM691" s="7">
        <v>85.714285714285708</v>
      </c>
      <c r="AN691" s="7">
        <v>0</v>
      </c>
      <c r="AO691" s="8">
        <v>28.571428571428573</v>
      </c>
      <c r="AP691" s="9">
        <v>0</v>
      </c>
      <c r="AQ691" s="25">
        <v>114.28571428571428</v>
      </c>
      <c r="AR691" s="18">
        <v>79.411764705882348</v>
      </c>
      <c r="AS691" s="7">
        <v>0</v>
      </c>
      <c r="AT691" s="8">
        <v>26.470588235294116</v>
      </c>
      <c r="AU691" s="9">
        <v>0</v>
      </c>
      <c r="AV691" s="10">
        <v>105.88235294117646</v>
      </c>
      <c r="AW691" s="22">
        <f t="shared" si="10"/>
        <v>0</v>
      </c>
      <c r="AX691" s="5">
        <f>IF(OR(AND(Tabela1[[#This Row],[GRUPO | ITEM]]="PALHETAS",MID(Tabela1[[#This Row],[ITEM]],1,5)&lt;&gt;"YN-PC"),AND(Tabela1[[#This Row],[GRUPO | ITEM]]="PALHETAS",MID(Tabela1[[#This Row],[ITEM]],1,5)&lt;&gt;"YN-PF"))=TRUE,0,
IF(
ROUNDUP(
IF(
IF(D691="A",13-SUM(AM691:AP691),IF(D691="B",11-SUM(AM691:AP691),IF(D691="C",7-SUM(AM691:AP691))))
&lt;0,0,
IF(D691="A",13-SUM(AM691:AP691),IF(D691="B",11-SUM(AM691:AP691),IF(D691="C",7-SUM(AM691:AP691)))))
*AD691/C691,0)
*C691
=0,0,
ROUNDUP(
IF(
IF(D691="A",13-SUM(AM691:AP691),IF(D691="B",11-SUM(AM691:AP691),IF(D691="C",7-SUM(AM691:AP691))))
&lt;0,0,
IF(D691="A",13-SUM(AM691:AP691),IF(D691="B",11-SUM(AM691:AP691),IF(D691="C",7-SUM(AM691:AP691)))))
*AD691/C691,0)
*C691)
)</f>
        <v>0</v>
      </c>
      <c r="AY691" s="4">
        <f>IF(OR(AND(Tabela1[[#This Row],[GRUPO | ITEM]]="PALHETAS",MID(Tabela1[[#This Row],[ITEM]],1,5)&lt;&gt;"YN-PC"),AND(Tabela1[[#This Row],[GRUPO | ITEM]]="PALHETAS",MID(Tabela1[[#This Row],[ITEM]],1,5)&lt;&gt;"YN-PF"))=TRUE,0,
IF(
ROUNDUP(
IF(
IF(D691="A",13-SUM(AR691:AU691),IF(D691="B",11-SUM(AR691:AU691),IF(D691="C",7-SUM(AR691:AU691))))
&lt;0,0,
IF(D691="A",13-SUM(AR691:AU691),IF(D691="B",11-SUM(AR691:AU691),IF(D691="C",7-SUM(AR691:AU691)))))
*AE691/C691,0)
*C691
=0,0,
ROUNDUP(
IF(
IF(D691="A",13-SUM(AR691:AU691),IF(D691="B",11-SUM(AR691:AU691),IF(D691="C",7-SUM(AR691:AU691))))
&lt;0,0,
IF(D691="A",13-SUM(AR691:AU691),IF(D691="B",11-SUM(AR691:AU691),IF(D691="C",7-SUM(AR691:AU691)))))
*AE691/C691,0)
*C691)
)</f>
        <v>0</v>
      </c>
      <c r="AZ6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+IFERROR(BA691*C691,0),
IFERROR(AVERAGEIF(Tabela1[[#This Row],[COMPRA PADRÃO]:[COMPRA &gt;30%]],"&gt;"&amp;0,Tabela1[[#This Row],[COMPRA PADRÃO]:[COMPRA &gt;30%]]),
0))/Tabela1[[#This Row],[U/CX]],0)*Tabela1[[#This Row],[U/CX]]</f>
        <v>0</v>
      </c>
      <c r="BA691" s="19"/>
      <c r="BB691" s="19"/>
      <c r="BC691" s="5"/>
      <c r="BD691" s="41">
        <v>0.660377358490566</v>
      </c>
      <c r="BE691" s="42">
        <v>99.056603773584897</v>
      </c>
      <c r="BF691" s="42">
        <v>43.584905660377359</v>
      </c>
      <c r="BG691" s="42">
        <v>2000</v>
      </c>
      <c r="BH691" s="43">
        <v>0</v>
      </c>
      <c r="BJ691" s="32"/>
      <c r="BK691" s="32"/>
    </row>
    <row r="692" spans="1:63" s="3" customFormat="1" x14ac:dyDescent="0.2">
      <c r="A692" s="4" t="s">
        <v>35</v>
      </c>
      <c r="B692" s="4" t="s">
        <v>557</v>
      </c>
      <c r="C692" s="4">
        <v>500</v>
      </c>
      <c r="D692" s="4" t="s">
        <v>83</v>
      </c>
      <c r="E692" s="5"/>
      <c r="F692" s="4">
        <v>20</v>
      </c>
      <c r="G692" s="4">
        <v>10</v>
      </c>
      <c r="H692" s="4"/>
      <c r="I692" s="4"/>
      <c r="J692" s="4"/>
      <c r="K692" s="4">
        <v>10</v>
      </c>
      <c r="L692" s="4">
        <v>30</v>
      </c>
      <c r="M692" s="4">
        <v>20</v>
      </c>
      <c r="N692" s="4">
        <v>10</v>
      </c>
      <c r="O692" s="4"/>
      <c r="P692" s="4"/>
      <c r="Q692" s="13">
        <v>0</v>
      </c>
      <c r="R692" s="16">
        <v>1.2</v>
      </c>
      <c r="S692" s="16">
        <v>0.6</v>
      </c>
      <c r="T692" s="16">
        <v>0</v>
      </c>
      <c r="U692" s="16">
        <v>0</v>
      </c>
      <c r="V692" s="16">
        <v>0</v>
      </c>
      <c r="W692" s="16">
        <v>0.6</v>
      </c>
      <c r="X692" s="16">
        <v>1.7999999999999998</v>
      </c>
      <c r="Y692" s="16">
        <v>1.2</v>
      </c>
      <c r="Z692" s="16">
        <v>0.6</v>
      </c>
      <c r="AA692" s="16">
        <v>0</v>
      </c>
      <c r="AB692" s="17">
        <v>0</v>
      </c>
      <c r="AC692" s="15">
        <v>1375.8</v>
      </c>
      <c r="AD692" s="14">
        <v>16.666666666666668</v>
      </c>
      <c r="AE692" s="14">
        <v>16.666666666666668</v>
      </c>
      <c r="AF692" s="5">
        <v>1</v>
      </c>
      <c r="AG692" s="6">
        <v>2569</v>
      </c>
      <c r="AH692" s="4">
        <v>0</v>
      </c>
      <c r="AI692" s="23">
        <v>2569</v>
      </c>
      <c r="AJ692" s="4">
        <v>0</v>
      </c>
      <c r="AK692" s="4">
        <v>0</v>
      </c>
      <c r="AL692" s="24">
        <v>0</v>
      </c>
      <c r="AM692" s="7">
        <v>154.13999999999999</v>
      </c>
      <c r="AN692" s="7">
        <v>0</v>
      </c>
      <c r="AO692" s="8">
        <v>0</v>
      </c>
      <c r="AP692" s="9">
        <v>0</v>
      </c>
      <c r="AQ692" s="25">
        <v>154.13999999999999</v>
      </c>
      <c r="AR692" s="18">
        <v>154.13999999999999</v>
      </c>
      <c r="AS692" s="7">
        <v>0</v>
      </c>
      <c r="AT692" s="8">
        <v>0</v>
      </c>
      <c r="AU692" s="9">
        <v>0</v>
      </c>
      <c r="AV692" s="10">
        <v>154.13999999999999</v>
      </c>
      <c r="AW692" s="22">
        <f t="shared" si="10"/>
        <v>0</v>
      </c>
      <c r="AX692" s="5">
        <f>IF(OR(AND(Tabela1[[#This Row],[GRUPO | ITEM]]="PALHETAS",MID(Tabela1[[#This Row],[ITEM]],1,5)&lt;&gt;"YN-PC"),AND(Tabela1[[#This Row],[GRUPO | ITEM]]="PALHETAS",MID(Tabela1[[#This Row],[ITEM]],1,5)&lt;&gt;"YN-PF"))=TRUE,0,
IF(
ROUNDUP(
IF(
IF(D692="A",13-SUM(AM692:AP692),IF(D692="B",11-SUM(AM692:AP692),IF(D692="C",7-SUM(AM692:AP692))))
&lt;0,0,
IF(D692="A",13-SUM(AM692:AP692),IF(D692="B",11-SUM(AM692:AP692),IF(D692="C",7-SUM(AM692:AP692)))))
*AD692/C692,0)
*C692
=0,0,
ROUNDUP(
IF(
IF(D692="A",13-SUM(AM692:AP692),IF(D692="B",11-SUM(AM692:AP692),IF(D692="C",7-SUM(AM692:AP692))))
&lt;0,0,
IF(D692="A",13-SUM(AM692:AP692),IF(D692="B",11-SUM(AM692:AP692),IF(D692="C",7-SUM(AM692:AP692)))))
*AD692/C692,0)
*C692)
)</f>
        <v>0</v>
      </c>
      <c r="AY692" s="4">
        <f>IF(OR(AND(Tabela1[[#This Row],[GRUPO | ITEM]]="PALHETAS",MID(Tabela1[[#This Row],[ITEM]],1,5)&lt;&gt;"YN-PC"),AND(Tabela1[[#This Row],[GRUPO | ITEM]]="PALHETAS",MID(Tabela1[[#This Row],[ITEM]],1,5)&lt;&gt;"YN-PF"))=TRUE,0,
IF(
ROUNDUP(
IF(
IF(D692="A",13-SUM(AR692:AU692),IF(D692="B",11-SUM(AR692:AU692),IF(D692="C",7-SUM(AR692:AU692))))
&lt;0,0,
IF(D692="A",13-SUM(AR692:AU692),IF(D692="B",11-SUM(AR692:AU692),IF(D692="C",7-SUM(AR692:AU692)))))
*AE692/C692,0)
*C692
=0,0,
ROUNDUP(
IF(
IF(D692="A",13-SUM(AR692:AU692),IF(D692="B",11-SUM(AR692:AU692),IF(D692="C",7-SUM(AR692:AU692))))
&lt;0,0,
IF(D692="A",13-SUM(AR692:AU692),IF(D692="B",11-SUM(AR692:AU692),IF(D692="C",7-SUM(AR692:AU692)))))
*AE692/C692,0)
*C692)
)</f>
        <v>0</v>
      </c>
      <c r="AZ6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+IFERROR(BA692*C692,0),
IFERROR(AVERAGEIF(Tabela1[[#This Row],[COMPRA PADRÃO]:[COMPRA &gt;30%]],"&gt;"&amp;0,Tabela1[[#This Row],[COMPRA PADRÃO]:[COMPRA &gt;30%]]),
0))/Tabela1[[#This Row],[U/CX]],0)*Tabela1[[#This Row],[U/CX]]</f>
        <v>0</v>
      </c>
      <c r="BA692" s="19"/>
      <c r="BB692" s="19"/>
      <c r="BC692" s="5"/>
      <c r="BD692" s="41">
        <v>0.37735849056603776</v>
      </c>
      <c r="BE692" s="42">
        <v>56.603773584905667</v>
      </c>
      <c r="BF692" s="42">
        <v>24.905660377358494</v>
      </c>
      <c r="BG692" s="42">
        <v>2569</v>
      </c>
      <c r="BH692" s="43">
        <v>0</v>
      </c>
      <c r="BJ692" s="32"/>
      <c r="BK692" s="32"/>
    </row>
    <row r="693" spans="1:63" s="3" customFormat="1" x14ac:dyDescent="0.2">
      <c r="A693" s="4" t="s">
        <v>35</v>
      </c>
      <c r="B693" s="4" t="s">
        <v>204</v>
      </c>
      <c r="C693" s="4">
        <v>500</v>
      </c>
      <c r="D693" s="4" t="s">
        <v>83</v>
      </c>
      <c r="E693" s="5">
        <v>140</v>
      </c>
      <c r="F693" s="4">
        <v>325</v>
      </c>
      <c r="G693" s="4">
        <v>95</v>
      </c>
      <c r="H693" s="4">
        <v>30</v>
      </c>
      <c r="I693" s="4"/>
      <c r="J693" s="4"/>
      <c r="K693" s="4"/>
      <c r="L693" s="4">
        <v>310</v>
      </c>
      <c r="M693" s="4">
        <v>370</v>
      </c>
      <c r="N693" s="4">
        <v>70</v>
      </c>
      <c r="O693" s="4">
        <v>90</v>
      </c>
      <c r="P693" s="4">
        <v>50</v>
      </c>
      <c r="Q693" s="13">
        <v>0.85135135135135132</v>
      </c>
      <c r="R693" s="16">
        <v>1.9763513513513511</v>
      </c>
      <c r="S693" s="16">
        <v>0.57770270270270263</v>
      </c>
      <c r="T693" s="16">
        <v>0.18243243243243243</v>
      </c>
      <c r="U693" s="16">
        <v>0</v>
      </c>
      <c r="V693" s="16">
        <v>0</v>
      </c>
      <c r="W693" s="16">
        <v>0</v>
      </c>
      <c r="X693" s="16">
        <v>1.8851351351351351</v>
      </c>
      <c r="Y693" s="16">
        <v>2.25</v>
      </c>
      <c r="Z693" s="16">
        <v>0.42567567567567566</v>
      </c>
      <c r="AA693" s="16">
        <v>0.54729729729729726</v>
      </c>
      <c r="AB693" s="17">
        <v>0.30405405405405406</v>
      </c>
      <c r="AC693" s="15">
        <v>15736.95</v>
      </c>
      <c r="AD693" s="14">
        <v>164.44444444444446</v>
      </c>
      <c r="AE693" s="14">
        <v>181.25</v>
      </c>
      <c r="AF693" s="5">
        <v>1</v>
      </c>
      <c r="AG693" s="6">
        <v>551</v>
      </c>
      <c r="AH693" s="4">
        <v>0</v>
      </c>
      <c r="AI693" s="23">
        <v>551</v>
      </c>
      <c r="AJ693" s="4">
        <v>1500</v>
      </c>
      <c r="AK693" s="4">
        <v>1000</v>
      </c>
      <c r="AL693" s="24">
        <v>2500</v>
      </c>
      <c r="AM693" s="7">
        <v>3.3506756756756753</v>
      </c>
      <c r="AN693" s="7">
        <v>0</v>
      </c>
      <c r="AO693" s="8">
        <v>9.121621621621621</v>
      </c>
      <c r="AP693" s="9">
        <v>6.0810810810810807</v>
      </c>
      <c r="AQ693" s="25">
        <v>18.553378378378376</v>
      </c>
      <c r="AR693" s="18">
        <v>3.04</v>
      </c>
      <c r="AS693" s="7">
        <v>0</v>
      </c>
      <c r="AT693" s="8">
        <v>8.2758620689655178</v>
      </c>
      <c r="AU693" s="9">
        <v>5.5172413793103452</v>
      </c>
      <c r="AV693" s="10">
        <v>16.833103448275864</v>
      </c>
      <c r="AW693" s="22">
        <f t="shared" si="10"/>
        <v>0</v>
      </c>
      <c r="AX693" s="5">
        <f>IF(OR(AND(Tabela1[[#This Row],[GRUPO | ITEM]]="PALHETAS",MID(Tabela1[[#This Row],[ITEM]],1,5)&lt;&gt;"YN-PC"),AND(Tabela1[[#This Row],[GRUPO | ITEM]]="PALHETAS",MID(Tabela1[[#This Row],[ITEM]],1,5)&lt;&gt;"YN-PF"))=TRUE,0,
IF(
ROUNDUP(
IF(
IF(D693="A",13-SUM(AM693:AP693),IF(D693="B",11-SUM(AM693:AP693),IF(D693="C",7-SUM(AM693:AP693))))
&lt;0,0,
IF(D693="A",13-SUM(AM693:AP693),IF(D693="B",11-SUM(AM693:AP693),IF(D693="C",7-SUM(AM693:AP693)))))
*AD693/C693,0)
*C693
=0,0,
ROUNDUP(
IF(
IF(D693="A",13-SUM(AM693:AP693),IF(D693="B",11-SUM(AM693:AP693),IF(D693="C",7-SUM(AM693:AP693))))
&lt;0,0,
IF(D693="A",13-SUM(AM693:AP693),IF(D693="B",11-SUM(AM693:AP693),IF(D693="C",7-SUM(AM693:AP693)))))
*AD693/C693,0)
*C693)
)</f>
        <v>0</v>
      </c>
      <c r="AY693" s="4">
        <f>IF(OR(AND(Tabela1[[#This Row],[GRUPO | ITEM]]="PALHETAS",MID(Tabela1[[#This Row],[ITEM]],1,5)&lt;&gt;"YN-PC"),AND(Tabela1[[#This Row],[GRUPO | ITEM]]="PALHETAS",MID(Tabela1[[#This Row],[ITEM]],1,5)&lt;&gt;"YN-PF"))=TRUE,0,
IF(
ROUNDUP(
IF(
IF(D693="A",13-SUM(AR693:AU693),IF(D693="B",11-SUM(AR693:AU693),IF(D693="C",7-SUM(AR693:AU693))))
&lt;0,0,
IF(D693="A",13-SUM(AR693:AU693),IF(D693="B",11-SUM(AR693:AU693),IF(D693="C",7-SUM(AR693:AU693)))))
*AE693/C693,0)
*C693
=0,0,
ROUNDUP(
IF(
IF(D693="A",13-SUM(AR693:AU693),IF(D693="B",11-SUM(AR693:AU693),IF(D693="C",7-SUM(AR693:AU693))))
&lt;0,0,
IF(D693="A",13-SUM(AR693:AU693),IF(D693="B",11-SUM(AR693:AU693),IF(D693="C",7-SUM(AR693:AU693)))))
*AE693/C693,0)
*C693)
)</f>
        <v>0</v>
      </c>
      <c r="AZ6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+IFERROR(BA693*C693,0),
IFERROR(AVERAGEIF(Tabela1[[#This Row],[COMPRA PADRÃO]:[COMPRA &gt;30%]],"&gt;"&amp;0,Tabela1[[#This Row],[COMPRA PADRÃO]:[COMPRA &gt;30%]]),
0))/Tabela1[[#This Row],[U/CX]],0)*Tabela1[[#This Row],[U/CX]]</f>
        <v>0</v>
      </c>
      <c r="BA693" s="19"/>
      <c r="BB693" s="19"/>
      <c r="BC693" s="5"/>
      <c r="BD693" s="41">
        <v>5.5849056603773581</v>
      </c>
      <c r="BE693" s="42">
        <v>837.73584905660368</v>
      </c>
      <c r="BF693" s="42">
        <v>368.60377358490564</v>
      </c>
      <c r="BG693" s="42">
        <v>3051</v>
      </c>
      <c r="BH693" s="43">
        <v>0</v>
      </c>
      <c r="BJ693" s="32"/>
      <c r="BK693" s="32"/>
    </row>
    <row r="694" spans="1:63" s="3" customFormat="1" x14ac:dyDescent="0.2">
      <c r="A694" s="4" t="s">
        <v>35</v>
      </c>
      <c r="B694" s="4" t="s">
        <v>237</v>
      </c>
      <c r="C694" s="4">
        <v>200</v>
      </c>
      <c r="D694" s="4" t="s">
        <v>83</v>
      </c>
      <c r="E694" s="5">
        <v>20</v>
      </c>
      <c r="F694" s="4"/>
      <c r="G694" s="4">
        <v>17</v>
      </c>
      <c r="H694" s="4">
        <v>10</v>
      </c>
      <c r="I694" s="4">
        <v>116</v>
      </c>
      <c r="J694" s="4">
        <v>50</v>
      </c>
      <c r="K694" s="4">
        <v>10</v>
      </c>
      <c r="L694" s="4">
        <v>40</v>
      </c>
      <c r="M694" s="4">
        <v>25</v>
      </c>
      <c r="N694" s="4"/>
      <c r="O694" s="4"/>
      <c r="P694" s="4">
        <v>37</v>
      </c>
      <c r="Q694" s="13">
        <v>0.55384615384615377</v>
      </c>
      <c r="R694" s="16">
        <v>0</v>
      </c>
      <c r="S694" s="16">
        <v>0.47076923076923072</v>
      </c>
      <c r="T694" s="16">
        <v>0.27692307692307688</v>
      </c>
      <c r="U694" s="16">
        <v>3.2123076923076921</v>
      </c>
      <c r="V694" s="16">
        <v>1.3846153846153846</v>
      </c>
      <c r="W694" s="16">
        <v>0.27692307692307688</v>
      </c>
      <c r="X694" s="16">
        <v>1.1076923076923075</v>
      </c>
      <c r="Y694" s="16">
        <v>0.69230769230769229</v>
      </c>
      <c r="Z694" s="16">
        <v>0</v>
      </c>
      <c r="AA694" s="16">
        <v>0</v>
      </c>
      <c r="AB694" s="17">
        <v>1.0246153846153845</v>
      </c>
      <c r="AC694" s="15">
        <v>10165.629999999999</v>
      </c>
      <c r="AD694" s="14">
        <v>36.111111111111114</v>
      </c>
      <c r="AE694" s="14">
        <v>43.571428571428569</v>
      </c>
      <c r="AF694" s="5">
        <v>5</v>
      </c>
      <c r="AG694" s="6">
        <v>180</v>
      </c>
      <c r="AH694" s="4">
        <v>0</v>
      </c>
      <c r="AI694" s="23">
        <v>180</v>
      </c>
      <c r="AJ694" s="4">
        <v>400</v>
      </c>
      <c r="AK694" s="4">
        <v>0</v>
      </c>
      <c r="AL694" s="24">
        <v>400</v>
      </c>
      <c r="AM694" s="7">
        <v>4.9846153846153838</v>
      </c>
      <c r="AN694" s="7">
        <v>0</v>
      </c>
      <c r="AO694" s="8">
        <v>11.076923076923077</v>
      </c>
      <c r="AP694" s="9">
        <v>0</v>
      </c>
      <c r="AQ694" s="25">
        <v>16.061538461538461</v>
      </c>
      <c r="AR694" s="18">
        <v>4.1311475409836067</v>
      </c>
      <c r="AS694" s="7">
        <v>0</v>
      </c>
      <c r="AT694" s="8">
        <v>9.1803278688524603</v>
      </c>
      <c r="AU694" s="9">
        <v>0</v>
      </c>
      <c r="AV694" s="10">
        <v>13.311475409836067</v>
      </c>
      <c r="AW694" s="22">
        <f t="shared" si="10"/>
        <v>0</v>
      </c>
      <c r="AX694" s="5">
        <f>IF(OR(AND(Tabela1[[#This Row],[GRUPO | ITEM]]="PALHETAS",MID(Tabela1[[#This Row],[ITEM]],1,5)&lt;&gt;"YN-PC"),AND(Tabela1[[#This Row],[GRUPO | ITEM]]="PALHETAS",MID(Tabela1[[#This Row],[ITEM]],1,5)&lt;&gt;"YN-PF"))=TRUE,0,
IF(
ROUNDUP(
IF(
IF(D694="A",13-SUM(AM694:AP694),IF(D694="B",11-SUM(AM694:AP694),IF(D694="C",7-SUM(AM694:AP694))))
&lt;0,0,
IF(D694="A",13-SUM(AM694:AP694),IF(D694="B",11-SUM(AM694:AP694),IF(D694="C",7-SUM(AM694:AP694)))))
*AD694/C694,0)
*C694
=0,0,
ROUNDUP(
IF(
IF(D694="A",13-SUM(AM694:AP694),IF(D694="B",11-SUM(AM694:AP694),IF(D694="C",7-SUM(AM694:AP694))))
&lt;0,0,
IF(D694="A",13-SUM(AM694:AP694),IF(D694="B",11-SUM(AM694:AP694),IF(D694="C",7-SUM(AM694:AP694)))))
*AD694/C694,0)
*C694)
)</f>
        <v>0</v>
      </c>
      <c r="AY694" s="4">
        <f>IF(OR(AND(Tabela1[[#This Row],[GRUPO | ITEM]]="PALHETAS",MID(Tabela1[[#This Row],[ITEM]],1,5)&lt;&gt;"YN-PC"),AND(Tabela1[[#This Row],[GRUPO | ITEM]]="PALHETAS",MID(Tabela1[[#This Row],[ITEM]],1,5)&lt;&gt;"YN-PF"))=TRUE,0,
IF(
ROUNDUP(
IF(
IF(D694="A",13-SUM(AR694:AU694),IF(D694="B",11-SUM(AR694:AU694),IF(D694="C",7-SUM(AR694:AU694))))
&lt;0,0,
IF(D694="A",13-SUM(AR694:AU694),IF(D694="B",11-SUM(AR694:AU694),IF(D694="C",7-SUM(AR694:AU694)))))
*AE694/C694,0)
*C694
=0,0,
ROUNDUP(
IF(
IF(D694="A",13-SUM(AR694:AU694),IF(D694="B",11-SUM(AR694:AU694),IF(D694="C",7-SUM(AR694:AU694))))
&lt;0,0,
IF(D694="A",13-SUM(AR694:AU694),IF(D694="B",11-SUM(AR694:AU694),IF(D694="C",7-SUM(AR694:AU694)))))
*AE694/C694,0)
*C694)
)</f>
        <v>0</v>
      </c>
      <c r="AZ6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+IFERROR(BA694*C694,0),
IFERROR(AVERAGEIF(Tabela1[[#This Row],[COMPRA PADRÃO]:[COMPRA &gt;30%]],"&gt;"&amp;0,Tabela1[[#This Row],[COMPRA PADRÃO]:[COMPRA &gt;30%]]),
0))/Tabela1[[#This Row],[U/CX]],0)*Tabela1[[#This Row],[U/CX]]</f>
        <v>0</v>
      </c>
      <c r="BA694" s="19"/>
      <c r="BB694" s="19"/>
      <c r="BC694" s="5"/>
      <c r="BD694" s="41">
        <v>1.2264150943396226</v>
      </c>
      <c r="BE694" s="42">
        <v>183.96226415094338</v>
      </c>
      <c r="BF694" s="42">
        <v>80.943396226415089</v>
      </c>
      <c r="BG694" s="42">
        <v>580</v>
      </c>
      <c r="BH694" s="43">
        <v>0</v>
      </c>
      <c r="BJ694" s="32"/>
      <c r="BK694" s="32"/>
    </row>
    <row r="695" spans="1:63" s="3" customFormat="1" x14ac:dyDescent="0.2">
      <c r="A695" s="4" t="s">
        <v>35</v>
      </c>
      <c r="B695" s="4" t="s">
        <v>558</v>
      </c>
      <c r="C695" s="4">
        <v>200</v>
      </c>
      <c r="D695" s="4" t="s">
        <v>83</v>
      </c>
      <c r="E695" s="5">
        <v>35</v>
      </c>
      <c r="F695" s="4">
        <v>30</v>
      </c>
      <c r="G695" s="4">
        <v>20</v>
      </c>
      <c r="H695" s="4">
        <v>6</v>
      </c>
      <c r="I695" s="4">
        <v>120</v>
      </c>
      <c r="J695" s="4">
        <v>10</v>
      </c>
      <c r="K695" s="4"/>
      <c r="L695" s="4">
        <v>50</v>
      </c>
      <c r="M695" s="4">
        <v>10</v>
      </c>
      <c r="N695" s="4">
        <v>10</v>
      </c>
      <c r="O695" s="4">
        <v>10</v>
      </c>
      <c r="P695" s="4">
        <v>20</v>
      </c>
      <c r="Q695" s="13">
        <v>1.1993769470404985</v>
      </c>
      <c r="R695" s="16">
        <v>1.02803738317757</v>
      </c>
      <c r="S695" s="16">
        <v>0.68535825545171336</v>
      </c>
      <c r="T695" s="16">
        <v>0.20560747663551401</v>
      </c>
      <c r="U695" s="16">
        <v>4.1121495327102799</v>
      </c>
      <c r="V695" s="16">
        <v>0.34267912772585668</v>
      </c>
      <c r="W695" s="16">
        <v>0</v>
      </c>
      <c r="X695" s="16">
        <v>1.7133956386292835</v>
      </c>
      <c r="Y695" s="16">
        <v>0.34267912772585668</v>
      </c>
      <c r="Z695" s="16">
        <v>0.34267912772585668</v>
      </c>
      <c r="AA695" s="16">
        <v>0.34267912772585668</v>
      </c>
      <c r="AB695" s="17">
        <v>0.68535825545171336</v>
      </c>
      <c r="AC695" s="15">
        <v>10034.23</v>
      </c>
      <c r="AD695" s="14">
        <v>29.181818181818183</v>
      </c>
      <c r="AE695" s="14">
        <v>31.5</v>
      </c>
      <c r="AF695" s="5">
        <v>3</v>
      </c>
      <c r="AG695" s="6">
        <v>254</v>
      </c>
      <c r="AH695" s="4">
        <v>0</v>
      </c>
      <c r="AI695" s="23">
        <v>254</v>
      </c>
      <c r="AJ695" s="4">
        <v>400</v>
      </c>
      <c r="AK695" s="4">
        <v>0</v>
      </c>
      <c r="AL695" s="24">
        <v>400</v>
      </c>
      <c r="AM695" s="7">
        <v>8.70404984423676</v>
      </c>
      <c r="AN695" s="7">
        <v>0</v>
      </c>
      <c r="AO695" s="8">
        <v>13.707165109034268</v>
      </c>
      <c r="AP695" s="9">
        <v>0</v>
      </c>
      <c r="AQ695" s="25">
        <v>22.411214953271028</v>
      </c>
      <c r="AR695" s="18">
        <v>8.0634920634920633</v>
      </c>
      <c r="AS695" s="7">
        <v>0</v>
      </c>
      <c r="AT695" s="8">
        <v>12.698412698412698</v>
      </c>
      <c r="AU695" s="9">
        <v>0</v>
      </c>
      <c r="AV695" s="10">
        <v>20.761904761904759</v>
      </c>
      <c r="AW695" s="22">
        <f t="shared" si="10"/>
        <v>0</v>
      </c>
      <c r="AX695" s="5">
        <f>IF(OR(AND(Tabela1[[#This Row],[GRUPO | ITEM]]="PALHETAS",MID(Tabela1[[#This Row],[ITEM]],1,5)&lt;&gt;"YN-PC"),AND(Tabela1[[#This Row],[GRUPO | ITEM]]="PALHETAS",MID(Tabela1[[#This Row],[ITEM]],1,5)&lt;&gt;"YN-PF"))=TRUE,0,
IF(
ROUNDUP(
IF(
IF(D695="A",13-SUM(AM695:AP695),IF(D695="B",11-SUM(AM695:AP695),IF(D695="C",7-SUM(AM695:AP695))))
&lt;0,0,
IF(D695="A",13-SUM(AM695:AP695),IF(D695="B",11-SUM(AM695:AP695),IF(D695="C",7-SUM(AM695:AP695)))))
*AD695/C695,0)
*C695
=0,0,
ROUNDUP(
IF(
IF(D695="A",13-SUM(AM695:AP695),IF(D695="B",11-SUM(AM695:AP695),IF(D695="C",7-SUM(AM695:AP695))))
&lt;0,0,
IF(D695="A",13-SUM(AM695:AP695),IF(D695="B",11-SUM(AM695:AP695),IF(D695="C",7-SUM(AM695:AP695)))))
*AD695/C695,0)
*C695)
)</f>
        <v>0</v>
      </c>
      <c r="AY695" s="4">
        <f>IF(OR(AND(Tabela1[[#This Row],[GRUPO | ITEM]]="PALHETAS",MID(Tabela1[[#This Row],[ITEM]],1,5)&lt;&gt;"YN-PC"),AND(Tabela1[[#This Row],[GRUPO | ITEM]]="PALHETAS",MID(Tabela1[[#This Row],[ITEM]],1,5)&lt;&gt;"YN-PF"))=TRUE,0,
IF(
ROUNDUP(
IF(
IF(D695="A",13-SUM(AR695:AU695),IF(D695="B",11-SUM(AR695:AU695),IF(D695="C",7-SUM(AR695:AU695))))
&lt;0,0,
IF(D695="A",13-SUM(AR695:AU695),IF(D695="B",11-SUM(AR695:AU695),IF(D695="C",7-SUM(AR695:AU695)))))
*AE695/C695,0)
*C695
=0,0,
ROUNDUP(
IF(
IF(D695="A",13-SUM(AR695:AU695),IF(D695="B",11-SUM(AR695:AU695),IF(D695="C",7-SUM(AR695:AU695))))
&lt;0,0,
IF(D695="A",13-SUM(AR695:AU695),IF(D695="B",11-SUM(AR695:AU695),IF(D695="C",7-SUM(AR695:AU695)))))
*AE695/C695,0)
*C695)
)</f>
        <v>0</v>
      </c>
      <c r="AZ6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+IFERROR(BA695*C695,0),
IFERROR(AVERAGEIF(Tabela1[[#This Row],[COMPRA PADRÃO]:[COMPRA &gt;30%]],"&gt;"&amp;0,Tabela1[[#This Row],[COMPRA PADRÃO]:[COMPRA &gt;30%]]),
0))/Tabela1[[#This Row],[U/CX]],0)*Tabela1[[#This Row],[U/CX]]</f>
        <v>0</v>
      </c>
      <c r="BA695" s="19"/>
      <c r="BB695" s="19"/>
      <c r="BC695" s="5"/>
      <c r="BD695" s="41">
        <v>1.2113207547169811</v>
      </c>
      <c r="BE695" s="42">
        <v>181.69811320754715</v>
      </c>
      <c r="BF695" s="42">
        <v>79.947169811320748</v>
      </c>
      <c r="BG695" s="42">
        <v>654</v>
      </c>
      <c r="BH695" s="43">
        <v>0</v>
      </c>
      <c r="BJ695" s="32"/>
      <c r="BK695" s="32"/>
    </row>
    <row r="696" spans="1:63" s="3" customFormat="1" x14ac:dyDescent="0.2">
      <c r="A696" s="4" t="s">
        <v>35</v>
      </c>
      <c r="B696" s="4" t="s">
        <v>1261</v>
      </c>
      <c r="C696" s="4">
        <v>400</v>
      </c>
      <c r="D696" s="4" t="s">
        <v>83</v>
      </c>
      <c r="E696" s="5">
        <v>20</v>
      </c>
      <c r="F696" s="4">
        <v>50</v>
      </c>
      <c r="G696" s="4">
        <v>62</v>
      </c>
      <c r="H696" s="4"/>
      <c r="I696" s="4"/>
      <c r="J696" s="4"/>
      <c r="K696" s="4"/>
      <c r="L696" s="4"/>
      <c r="M696" s="4"/>
      <c r="N696" s="4"/>
      <c r="O696" s="4">
        <v>20</v>
      </c>
      <c r="P696" s="4">
        <v>40</v>
      </c>
      <c r="Q696" s="13">
        <v>0.52083333333333337</v>
      </c>
      <c r="R696" s="16">
        <v>1.3020833333333335</v>
      </c>
      <c r="S696" s="16">
        <v>1.6145833333333335</v>
      </c>
      <c r="T696" s="16">
        <v>0</v>
      </c>
      <c r="U696" s="16">
        <v>0</v>
      </c>
      <c r="V696" s="16">
        <v>0</v>
      </c>
      <c r="W696" s="16">
        <v>0</v>
      </c>
      <c r="X696" s="16">
        <v>0</v>
      </c>
      <c r="Y696" s="16">
        <v>0</v>
      </c>
      <c r="Z696" s="16">
        <v>0</v>
      </c>
      <c r="AA696" s="16">
        <v>0.52083333333333337</v>
      </c>
      <c r="AB696" s="17">
        <v>1.0416666666666667</v>
      </c>
      <c r="AC696" s="15">
        <v>2161.9</v>
      </c>
      <c r="AD696" s="14">
        <v>38.4</v>
      </c>
      <c r="AE696" s="14">
        <v>38.4</v>
      </c>
      <c r="AF696" s="5">
        <v>0</v>
      </c>
      <c r="AG696" s="6">
        <v>331</v>
      </c>
      <c r="AH696" s="4">
        <v>0</v>
      </c>
      <c r="AI696" s="23">
        <v>331</v>
      </c>
      <c r="AJ696" s="4">
        <v>0</v>
      </c>
      <c r="AK696" s="4">
        <v>0</v>
      </c>
      <c r="AL696" s="24">
        <v>0</v>
      </c>
      <c r="AM696" s="7">
        <v>8.6197916666666679</v>
      </c>
      <c r="AN696" s="7">
        <v>0</v>
      </c>
      <c r="AO696" s="8">
        <v>0</v>
      </c>
      <c r="AP696" s="9">
        <v>0</v>
      </c>
      <c r="AQ696" s="25">
        <v>8.6197916666666679</v>
      </c>
      <c r="AR696" s="18">
        <v>8.6197916666666679</v>
      </c>
      <c r="AS696" s="7">
        <v>0</v>
      </c>
      <c r="AT696" s="8">
        <v>0</v>
      </c>
      <c r="AU696" s="9">
        <v>0</v>
      </c>
      <c r="AV696" s="10">
        <v>8.6197916666666679</v>
      </c>
      <c r="AW696" s="22">
        <f t="shared" si="10"/>
        <v>0</v>
      </c>
      <c r="AX696" s="5">
        <f>IF(OR(AND(Tabela1[[#This Row],[GRUPO | ITEM]]="PALHETAS",MID(Tabela1[[#This Row],[ITEM]],1,5)&lt;&gt;"YN-PC"),AND(Tabela1[[#This Row],[GRUPO | ITEM]]="PALHETAS",MID(Tabela1[[#This Row],[ITEM]],1,5)&lt;&gt;"YN-PF"))=TRUE,0,
IF(
ROUNDUP(
IF(
IF(D696="A",13-SUM(AM696:AP696),IF(D696="B",11-SUM(AM696:AP696),IF(D696="C",7-SUM(AM696:AP696))))
&lt;0,0,
IF(D696="A",13-SUM(AM696:AP696),IF(D696="B",11-SUM(AM696:AP696),IF(D696="C",7-SUM(AM696:AP696)))))
*AD696/C696,0)
*C696
=0,0,
ROUNDUP(
IF(
IF(D696="A",13-SUM(AM696:AP696),IF(D696="B",11-SUM(AM696:AP696),IF(D696="C",7-SUM(AM696:AP696))))
&lt;0,0,
IF(D696="A",13-SUM(AM696:AP696),IF(D696="B",11-SUM(AM696:AP696),IF(D696="C",7-SUM(AM696:AP696)))))
*AD696/C696,0)
*C696)
)</f>
        <v>0</v>
      </c>
      <c r="AY696" s="4">
        <f>IF(OR(AND(Tabela1[[#This Row],[GRUPO | ITEM]]="PALHETAS",MID(Tabela1[[#This Row],[ITEM]],1,5)&lt;&gt;"YN-PC"),AND(Tabela1[[#This Row],[GRUPO | ITEM]]="PALHETAS",MID(Tabela1[[#This Row],[ITEM]],1,5)&lt;&gt;"YN-PF"))=TRUE,0,
IF(
ROUNDUP(
IF(
IF(D696="A",13-SUM(AR696:AU696),IF(D696="B",11-SUM(AR696:AU696),IF(D696="C",7-SUM(AR696:AU696))))
&lt;0,0,
IF(D696="A",13-SUM(AR696:AU696),IF(D696="B",11-SUM(AR696:AU696),IF(D696="C",7-SUM(AR696:AU696)))))
*AE696/C696,0)
*C696
=0,0,
ROUNDUP(
IF(
IF(D696="A",13-SUM(AR696:AU696),IF(D696="B",11-SUM(AR696:AU696),IF(D696="C",7-SUM(AR696:AU696))))
&lt;0,0,
IF(D696="A",13-SUM(AR696:AU696),IF(D696="B",11-SUM(AR696:AU696),IF(D696="C",7-SUM(AR696:AU696)))))
*AE696/C696,0)
*C696)
)</f>
        <v>0</v>
      </c>
      <c r="AZ6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+IFERROR(BA696*C696,0),
IFERROR(AVERAGEIF(Tabela1[[#This Row],[COMPRA PADRÃO]:[COMPRA &gt;30%]],"&gt;"&amp;0,Tabela1[[#This Row],[COMPRA PADRÃO]:[COMPRA &gt;30%]]),
0))/Tabela1[[#This Row],[U/CX]],0)*Tabela1[[#This Row],[U/CX]]</f>
        <v>0</v>
      </c>
      <c r="BA696" s="19"/>
      <c r="BB696" s="19"/>
      <c r="BC696" s="5"/>
      <c r="BD696" s="41">
        <v>0.7245283018867924</v>
      </c>
      <c r="BE696" s="42">
        <v>108.67924528301886</v>
      </c>
      <c r="BF696" s="42">
        <v>47.818867924528298</v>
      </c>
      <c r="BG696" s="42">
        <v>331</v>
      </c>
      <c r="BH696" s="43">
        <v>0</v>
      </c>
      <c r="BJ696" s="32"/>
      <c r="BK696" s="32"/>
    </row>
    <row r="697" spans="1:63" s="3" customFormat="1" x14ac:dyDescent="0.2">
      <c r="A697" s="4" t="s">
        <v>35</v>
      </c>
      <c r="B697" s="4" t="s">
        <v>559</v>
      </c>
      <c r="C697" s="4">
        <v>250</v>
      </c>
      <c r="D697" s="4" t="s">
        <v>83</v>
      </c>
      <c r="E697" s="5"/>
      <c r="F697" s="4">
        <v>30</v>
      </c>
      <c r="G697" s="4">
        <v>20</v>
      </c>
      <c r="H697" s="4">
        <v>10</v>
      </c>
      <c r="I697" s="4"/>
      <c r="J697" s="4">
        <v>20</v>
      </c>
      <c r="K697" s="4"/>
      <c r="L697" s="4">
        <v>10</v>
      </c>
      <c r="M697" s="4"/>
      <c r="N697" s="4">
        <v>10</v>
      </c>
      <c r="O697" s="4">
        <v>20</v>
      </c>
      <c r="P697" s="4">
        <v>40</v>
      </c>
      <c r="Q697" s="13">
        <v>0</v>
      </c>
      <c r="R697" s="16">
        <v>1.5</v>
      </c>
      <c r="S697" s="16">
        <v>1</v>
      </c>
      <c r="T697" s="16">
        <v>0.5</v>
      </c>
      <c r="U697" s="16">
        <v>0</v>
      </c>
      <c r="V697" s="16">
        <v>1</v>
      </c>
      <c r="W697" s="16">
        <v>0</v>
      </c>
      <c r="X697" s="16">
        <v>0.5</v>
      </c>
      <c r="Y697" s="16">
        <v>0</v>
      </c>
      <c r="Z697" s="16">
        <v>0.5</v>
      </c>
      <c r="AA697" s="16">
        <v>1</v>
      </c>
      <c r="AB697" s="17">
        <v>2</v>
      </c>
      <c r="AC697" s="15">
        <v>1814.5</v>
      </c>
      <c r="AD697" s="14">
        <v>20</v>
      </c>
      <c r="AE697" s="14">
        <v>20</v>
      </c>
      <c r="AF697" s="5">
        <v>0</v>
      </c>
      <c r="AG697" s="6">
        <v>424</v>
      </c>
      <c r="AH697" s="4">
        <v>0</v>
      </c>
      <c r="AI697" s="23">
        <v>424</v>
      </c>
      <c r="AJ697" s="4">
        <v>0</v>
      </c>
      <c r="AK697" s="4">
        <v>0</v>
      </c>
      <c r="AL697" s="24">
        <v>0</v>
      </c>
      <c r="AM697" s="7">
        <v>21.2</v>
      </c>
      <c r="AN697" s="7">
        <v>0</v>
      </c>
      <c r="AO697" s="8">
        <v>0</v>
      </c>
      <c r="AP697" s="9">
        <v>0</v>
      </c>
      <c r="AQ697" s="25">
        <v>21.2</v>
      </c>
      <c r="AR697" s="18">
        <v>21.2</v>
      </c>
      <c r="AS697" s="7">
        <v>0</v>
      </c>
      <c r="AT697" s="8">
        <v>0</v>
      </c>
      <c r="AU697" s="9">
        <v>0</v>
      </c>
      <c r="AV697" s="10">
        <v>21.2</v>
      </c>
      <c r="AW697" s="22">
        <f t="shared" si="10"/>
        <v>0</v>
      </c>
      <c r="AX697" s="5">
        <f>IF(OR(AND(Tabela1[[#This Row],[GRUPO | ITEM]]="PALHETAS",MID(Tabela1[[#This Row],[ITEM]],1,5)&lt;&gt;"YN-PC"),AND(Tabela1[[#This Row],[GRUPO | ITEM]]="PALHETAS",MID(Tabela1[[#This Row],[ITEM]],1,5)&lt;&gt;"YN-PF"))=TRUE,0,
IF(
ROUNDUP(
IF(
IF(D697="A",13-SUM(AM697:AP697),IF(D697="B",11-SUM(AM697:AP697),IF(D697="C",7-SUM(AM697:AP697))))
&lt;0,0,
IF(D697="A",13-SUM(AM697:AP697),IF(D697="B",11-SUM(AM697:AP697),IF(D697="C",7-SUM(AM697:AP697)))))
*AD697/C697,0)
*C697
=0,0,
ROUNDUP(
IF(
IF(D697="A",13-SUM(AM697:AP697),IF(D697="B",11-SUM(AM697:AP697),IF(D697="C",7-SUM(AM697:AP697))))
&lt;0,0,
IF(D697="A",13-SUM(AM697:AP697),IF(D697="B",11-SUM(AM697:AP697),IF(D697="C",7-SUM(AM697:AP697)))))
*AD697/C697,0)
*C697)
)</f>
        <v>0</v>
      </c>
      <c r="AY697" s="4">
        <f>IF(OR(AND(Tabela1[[#This Row],[GRUPO | ITEM]]="PALHETAS",MID(Tabela1[[#This Row],[ITEM]],1,5)&lt;&gt;"YN-PC"),AND(Tabela1[[#This Row],[GRUPO | ITEM]]="PALHETAS",MID(Tabela1[[#This Row],[ITEM]],1,5)&lt;&gt;"YN-PF"))=TRUE,0,
IF(
ROUNDUP(
IF(
IF(D697="A",13-SUM(AR697:AU697),IF(D697="B",11-SUM(AR697:AU697),IF(D697="C",7-SUM(AR697:AU697))))
&lt;0,0,
IF(D697="A",13-SUM(AR697:AU697),IF(D697="B",11-SUM(AR697:AU697),IF(D697="C",7-SUM(AR697:AU697)))))
*AE697/C697,0)
*C697
=0,0,
ROUNDUP(
IF(
IF(D697="A",13-SUM(AR697:AU697),IF(D697="B",11-SUM(AR697:AU697),IF(D697="C",7-SUM(AR697:AU697))))
&lt;0,0,
IF(D697="A",13-SUM(AR697:AU697),IF(D697="B",11-SUM(AR697:AU697),IF(D697="C",7-SUM(AR697:AU697)))))
*AE697/C697,0)
*C697)
)</f>
        <v>0</v>
      </c>
      <c r="AZ6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+IFERROR(BA697*C697,0),
IFERROR(AVERAGEIF(Tabela1[[#This Row],[COMPRA PADRÃO]:[COMPRA &gt;30%]],"&gt;"&amp;0,Tabela1[[#This Row],[COMPRA PADRÃO]:[COMPRA &gt;30%]]),
0))/Tabela1[[#This Row],[U/CX]],0)*Tabela1[[#This Row],[U/CX]]</f>
        <v>0</v>
      </c>
      <c r="BA697" s="19"/>
      <c r="BB697" s="19"/>
      <c r="BC697" s="5"/>
      <c r="BD697" s="41">
        <v>0.60377358490566035</v>
      </c>
      <c r="BE697" s="42">
        <v>90.566037735849051</v>
      </c>
      <c r="BF697" s="42">
        <v>39.849056603773583</v>
      </c>
      <c r="BG697" s="42">
        <v>424</v>
      </c>
      <c r="BH697" s="43">
        <v>0</v>
      </c>
      <c r="BJ697" s="32"/>
      <c r="BK697" s="32"/>
    </row>
    <row r="698" spans="1:63" s="3" customFormat="1" x14ac:dyDescent="0.2">
      <c r="A698" s="4" t="s">
        <v>35</v>
      </c>
      <c r="B698" s="4" t="s">
        <v>560</v>
      </c>
      <c r="C698" s="4">
        <v>200</v>
      </c>
      <c r="D698" s="4" t="s">
        <v>83</v>
      </c>
      <c r="E698" s="5">
        <v>10</v>
      </c>
      <c r="F698" s="4">
        <v>20</v>
      </c>
      <c r="G698" s="4">
        <v>10</v>
      </c>
      <c r="H698" s="4"/>
      <c r="I698" s="4"/>
      <c r="J698" s="4">
        <v>15</v>
      </c>
      <c r="K698" s="4">
        <v>10</v>
      </c>
      <c r="L698" s="4">
        <v>10</v>
      </c>
      <c r="M698" s="4">
        <v>20</v>
      </c>
      <c r="N698" s="4">
        <v>10</v>
      </c>
      <c r="O698" s="4"/>
      <c r="P698" s="4">
        <v>10</v>
      </c>
      <c r="Q698" s="13">
        <v>0.78260869565217384</v>
      </c>
      <c r="R698" s="16">
        <v>1.5652173913043477</v>
      </c>
      <c r="S698" s="16">
        <v>0.78260869565217384</v>
      </c>
      <c r="T698" s="16">
        <v>0</v>
      </c>
      <c r="U698" s="16">
        <v>0</v>
      </c>
      <c r="V698" s="16">
        <v>1.1739130434782608</v>
      </c>
      <c r="W698" s="16">
        <v>0.78260869565217384</v>
      </c>
      <c r="X698" s="16">
        <v>0.78260869565217384</v>
      </c>
      <c r="Y698" s="16">
        <v>1.5652173913043477</v>
      </c>
      <c r="Z698" s="16">
        <v>0.78260869565217384</v>
      </c>
      <c r="AA698" s="16">
        <v>0</v>
      </c>
      <c r="AB698" s="17">
        <v>0.78260869565217384</v>
      </c>
      <c r="AC698" s="15">
        <v>3999.45</v>
      </c>
      <c r="AD698" s="14">
        <v>12.777777777777779</v>
      </c>
      <c r="AE698" s="14">
        <v>12.777777777777779</v>
      </c>
      <c r="AF698" s="5">
        <v>0</v>
      </c>
      <c r="AG698" s="6">
        <v>378</v>
      </c>
      <c r="AH698" s="4">
        <v>0</v>
      </c>
      <c r="AI698" s="23">
        <v>378</v>
      </c>
      <c r="AJ698" s="4">
        <v>0</v>
      </c>
      <c r="AK698" s="4">
        <v>0</v>
      </c>
      <c r="AL698" s="24">
        <v>0</v>
      </c>
      <c r="AM698" s="7">
        <v>29.582608695652173</v>
      </c>
      <c r="AN698" s="7">
        <v>0</v>
      </c>
      <c r="AO698" s="8">
        <v>0</v>
      </c>
      <c r="AP698" s="9">
        <v>0</v>
      </c>
      <c r="AQ698" s="25">
        <v>29.582608695652173</v>
      </c>
      <c r="AR698" s="18">
        <v>29.582608695652173</v>
      </c>
      <c r="AS698" s="7">
        <v>0</v>
      </c>
      <c r="AT698" s="8">
        <v>0</v>
      </c>
      <c r="AU698" s="9">
        <v>0</v>
      </c>
      <c r="AV698" s="10">
        <v>29.582608695652173</v>
      </c>
      <c r="AW698" s="22">
        <f t="shared" si="10"/>
        <v>0</v>
      </c>
      <c r="AX698" s="5">
        <f>IF(OR(AND(Tabela1[[#This Row],[GRUPO | ITEM]]="PALHETAS",MID(Tabela1[[#This Row],[ITEM]],1,5)&lt;&gt;"YN-PC"),AND(Tabela1[[#This Row],[GRUPO | ITEM]]="PALHETAS",MID(Tabela1[[#This Row],[ITEM]],1,5)&lt;&gt;"YN-PF"))=TRUE,0,
IF(
ROUNDUP(
IF(
IF(D698="A",13-SUM(AM698:AP698),IF(D698="B",11-SUM(AM698:AP698),IF(D698="C",7-SUM(AM698:AP698))))
&lt;0,0,
IF(D698="A",13-SUM(AM698:AP698),IF(D698="B",11-SUM(AM698:AP698),IF(D698="C",7-SUM(AM698:AP698)))))
*AD698/C698,0)
*C698
=0,0,
ROUNDUP(
IF(
IF(D698="A",13-SUM(AM698:AP698),IF(D698="B",11-SUM(AM698:AP698),IF(D698="C",7-SUM(AM698:AP698))))
&lt;0,0,
IF(D698="A",13-SUM(AM698:AP698),IF(D698="B",11-SUM(AM698:AP698),IF(D698="C",7-SUM(AM698:AP698)))))
*AD698/C698,0)
*C698)
)</f>
        <v>0</v>
      </c>
      <c r="AY698" s="4">
        <f>IF(OR(AND(Tabela1[[#This Row],[GRUPO | ITEM]]="PALHETAS",MID(Tabela1[[#This Row],[ITEM]],1,5)&lt;&gt;"YN-PC"),AND(Tabela1[[#This Row],[GRUPO | ITEM]]="PALHETAS",MID(Tabela1[[#This Row],[ITEM]],1,5)&lt;&gt;"YN-PF"))=TRUE,0,
IF(
ROUNDUP(
IF(
IF(D698="A",13-SUM(AR698:AU698),IF(D698="B",11-SUM(AR698:AU698),IF(D698="C",7-SUM(AR698:AU698))))
&lt;0,0,
IF(D698="A",13-SUM(AR698:AU698),IF(D698="B",11-SUM(AR698:AU698),IF(D698="C",7-SUM(AR698:AU698)))))
*AE698/C698,0)
*C698
=0,0,
ROUNDUP(
IF(
IF(D698="A",13-SUM(AR698:AU698),IF(D698="B",11-SUM(AR698:AU698),IF(D698="C",7-SUM(AR698:AU698))))
&lt;0,0,
IF(D698="A",13-SUM(AR698:AU698),IF(D698="B",11-SUM(AR698:AU698),IF(D698="C",7-SUM(AR698:AU698)))))
*AE698/C698,0)
*C698)
)</f>
        <v>0</v>
      </c>
      <c r="AZ6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+IFERROR(BA698*C698,0),
IFERROR(AVERAGEIF(Tabela1[[#This Row],[COMPRA PADRÃO]:[COMPRA &gt;30%]],"&gt;"&amp;0,Tabela1[[#This Row],[COMPRA PADRÃO]:[COMPRA &gt;30%]]),
0))/Tabela1[[#This Row],[U/CX]],0)*Tabela1[[#This Row],[U/CX]]</f>
        <v>0</v>
      </c>
      <c r="BA698" s="19"/>
      <c r="BB698" s="19"/>
      <c r="BC698" s="5"/>
      <c r="BD698" s="41">
        <v>0.43396226415094341</v>
      </c>
      <c r="BE698" s="42">
        <v>65.094339622641513</v>
      </c>
      <c r="BF698" s="42">
        <v>28.641509433962266</v>
      </c>
      <c r="BG698" s="42">
        <v>378</v>
      </c>
      <c r="BH698" s="43">
        <v>0</v>
      </c>
      <c r="BJ698" s="32"/>
      <c r="BK698" s="32"/>
    </row>
    <row r="699" spans="1:63" s="3" customFormat="1" x14ac:dyDescent="0.2">
      <c r="A699" s="4" t="s">
        <v>35</v>
      </c>
      <c r="B699" s="4" t="s">
        <v>561</v>
      </c>
      <c r="C699" s="4">
        <v>200</v>
      </c>
      <c r="D699" s="4" t="s">
        <v>83</v>
      </c>
      <c r="E699" s="5"/>
      <c r="F699" s="4">
        <v>26</v>
      </c>
      <c r="G699" s="4">
        <v>10</v>
      </c>
      <c r="H699" s="4">
        <v>10</v>
      </c>
      <c r="I699" s="4"/>
      <c r="J699" s="4">
        <v>30</v>
      </c>
      <c r="K699" s="4">
        <v>20</v>
      </c>
      <c r="L699" s="4">
        <v>5</v>
      </c>
      <c r="M699" s="4"/>
      <c r="N699" s="4"/>
      <c r="O699" s="4"/>
      <c r="P699" s="4">
        <v>30</v>
      </c>
      <c r="Q699" s="13">
        <v>0</v>
      </c>
      <c r="R699" s="16">
        <v>1.3893129770992365</v>
      </c>
      <c r="S699" s="16">
        <v>0.53435114503816794</v>
      </c>
      <c r="T699" s="16">
        <v>0.53435114503816794</v>
      </c>
      <c r="U699" s="16">
        <v>0</v>
      </c>
      <c r="V699" s="16">
        <v>1.6030534351145038</v>
      </c>
      <c r="W699" s="16">
        <v>1.0687022900763359</v>
      </c>
      <c r="X699" s="16">
        <v>0.26717557251908397</v>
      </c>
      <c r="Y699" s="16">
        <v>0</v>
      </c>
      <c r="Z699" s="16">
        <v>0</v>
      </c>
      <c r="AA699" s="16">
        <v>0</v>
      </c>
      <c r="AB699" s="17">
        <v>1.6030534351145038</v>
      </c>
      <c r="AC699" s="15">
        <v>5446.89</v>
      </c>
      <c r="AD699" s="14">
        <v>18.714285714285715</v>
      </c>
      <c r="AE699" s="14">
        <v>21</v>
      </c>
      <c r="AF699" s="5">
        <v>2</v>
      </c>
      <c r="AG699" s="6">
        <v>519</v>
      </c>
      <c r="AH699" s="4">
        <v>0</v>
      </c>
      <c r="AI699" s="23">
        <v>519</v>
      </c>
      <c r="AJ699" s="4">
        <v>0</v>
      </c>
      <c r="AK699" s="4">
        <v>0</v>
      </c>
      <c r="AL699" s="24">
        <v>0</v>
      </c>
      <c r="AM699" s="7">
        <v>27.732824427480914</v>
      </c>
      <c r="AN699" s="7">
        <v>0</v>
      </c>
      <c r="AO699" s="8">
        <v>0</v>
      </c>
      <c r="AP699" s="9">
        <v>0</v>
      </c>
      <c r="AQ699" s="25">
        <v>27.732824427480914</v>
      </c>
      <c r="AR699" s="18">
        <v>24.714285714285715</v>
      </c>
      <c r="AS699" s="7">
        <v>0</v>
      </c>
      <c r="AT699" s="8">
        <v>0</v>
      </c>
      <c r="AU699" s="9">
        <v>0</v>
      </c>
      <c r="AV699" s="10">
        <v>24.714285714285715</v>
      </c>
      <c r="AW699" s="22">
        <f t="shared" si="10"/>
        <v>0</v>
      </c>
      <c r="AX699" s="5">
        <f>IF(OR(AND(Tabela1[[#This Row],[GRUPO | ITEM]]="PALHETAS",MID(Tabela1[[#This Row],[ITEM]],1,5)&lt;&gt;"YN-PC"),AND(Tabela1[[#This Row],[GRUPO | ITEM]]="PALHETAS",MID(Tabela1[[#This Row],[ITEM]],1,5)&lt;&gt;"YN-PF"))=TRUE,0,
IF(
ROUNDUP(
IF(
IF(D699="A",13-SUM(AM699:AP699),IF(D699="B",11-SUM(AM699:AP699),IF(D699="C",7-SUM(AM699:AP699))))
&lt;0,0,
IF(D699="A",13-SUM(AM699:AP699),IF(D699="B",11-SUM(AM699:AP699),IF(D699="C",7-SUM(AM699:AP699)))))
*AD699/C699,0)
*C699
=0,0,
ROUNDUP(
IF(
IF(D699="A",13-SUM(AM699:AP699),IF(D699="B",11-SUM(AM699:AP699),IF(D699="C",7-SUM(AM699:AP699))))
&lt;0,0,
IF(D699="A",13-SUM(AM699:AP699),IF(D699="B",11-SUM(AM699:AP699),IF(D699="C",7-SUM(AM699:AP699)))))
*AD699/C699,0)
*C699)
)</f>
        <v>0</v>
      </c>
      <c r="AY699" s="4">
        <f>IF(OR(AND(Tabela1[[#This Row],[GRUPO | ITEM]]="PALHETAS",MID(Tabela1[[#This Row],[ITEM]],1,5)&lt;&gt;"YN-PC"),AND(Tabela1[[#This Row],[GRUPO | ITEM]]="PALHETAS",MID(Tabela1[[#This Row],[ITEM]],1,5)&lt;&gt;"YN-PF"))=TRUE,0,
IF(
ROUNDUP(
IF(
IF(D699="A",13-SUM(AR699:AU699),IF(D699="B",11-SUM(AR699:AU699),IF(D699="C",7-SUM(AR699:AU699))))
&lt;0,0,
IF(D699="A",13-SUM(AR699:AU699),IF(D699="B",11-SUM(AR699:AU699),IF(D699="C",7-SUM(AR699:AU699)))))
*AE699/C699,0)
*C699
=0,0,
ROUNDUP(
IF(
IF(D699="A",13-SUM(AR699:AU699),IF(D699="B",11-SUM(AR699:AU699),IF(D699="C",7-SUM(AR699:AU699))))
&lt;0,0,
IF(D699="A",13-SUM(AR699:AU699),IF(D699="B",11-SUM(AR699:AU699),IF(D699="C",7-SUM(AR699:AU699)))))
*AE699/C699,0)
*C699)
)</f>
        <v>0</v>
      </c>
      <c r="AZ6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+IFERROR(BA699*C699,0),
IFERROR(AVERAGEIF(Tabela1[[#This Row],[COMPRA PADRÃO]:[COMPRA &gt;30%]],"&gt;"&amp;0,Tabela1[[#This Row],[COMPRA PADRÃO]:[COMPRA &gt;30%]]),
0))/Tabela1[[#This Row],[U/CX]],0)*Tabela1[[#This Row],[U/CX]]</f>
        <v>0</v>
      </c>
      <c r="BA699" s="19"/>
      <c r="BB699" s="19"/>
      <c r="BC699" s="5"/>
      <c r="BD699" s="41">
        <v>0.49433962264150944</v>
      </c>
      <c r="BE699" s="42">
        <v>74.15094339622641</v>
      </c>
      <c r="BF699" s="42">
        <v>32.62641509433962</v>
      </c>
      <c r="BG699" s="42">
        <v>519</v>
      </c>
      <c r="BH699" s="43">
        <v>0</v>
      </c>
      <c r="BJ699" s="32"/>
      <c r="BK699" s="32"/>
    </row>
    <row r="700" spans="1:63" s="3" customFormat="1" x14ac:dyDescent="0.2">
      <c r="A700" s="4" t="s">
        <v>35</v>
      </c>
      <c r="B700" s="4" t="s">
        <v>562</v>
      </c>
      <c r="C700" s="4">
        <v>200</v>
      </c>
      <c r="D700" s="4" t="s">
        <v>83</v>
      </c>
      <c r="E700" s="5">
        <v>5</v>
      </c>
      <c r="F700" s="4">
        <v>25</v>
      </c>
      <c r="G700" s="4">
        <v>55</v>
      </c>
      <c r="H700" s="4">
        <v>10</v>
      </c>
      <c r="I700" s="4">
        <v>10</v>
      </c>
      <c r="J700" s="4"/>
      <c r="K700" s="4">
        <v>10</v>
      </c>
      <c r="L700" s="4">
        <v>5</v>
      </c>
      <c r="M700" s="4">
        <v>20</v>
      </c>
      <c r="N700" s="4">
        <v>10</v>
      </c>
      <c r="O700" s="4"/>
      <c r="P700" s="4">
        <v>10</v>
      </c>
      <c r="Q700" s="13">
        <v>0.3125</v>
      </c>
      <c r="R700" s="16">
        <v>1.5625</v>
      </c>
      <c r="S700" s="16">
        <v>3.4375</v>
      </c>
      <c r="T700" s="16">
        <v>0.625</v>
      </c>
      <c r="U700" s="16">
        <v>0.625</v>
      </c>
      <c r="V700" s="16">
        <v>0</v>
      </c>
      <c r="W700" s="16">
        <v>0.625</v>
      </c>
      <c r="X700" s="16">
        <v>0.3125</v>
      </c>
      <c r="Y700" s="16">
        <v>1.25</v>
      </c>
      <c r="Z700" s="16">
        <v>0.625</v>
      </c>
      <c r="AA700" s="16">
        <v>0</v>
      </c>
      <c r="AB700" s="17">
        <v>0.625</v>
      </c>
      <c r="AC700" s="15">
        <v>6669.15</v>
      </c>
      <c r="AD700" s="14">
        <v>16</v>
      </c>
      <c r="AE700" s="14">
        <v>16</v>
      </c>
      <c r="AF700" s="5">
        <v>0</v>
      </c>
      <c r="AG700" s="6">
        <v>433</v>
      </c>
      <c r="AH700" s="4">
        <v>0</v>
      </c>
      <c r="AI700" s="23">
        <v>433</v>
      </c>
      <c r="AJ700" s="4">
        <v>0</v>
      </c>
      <c r="AK700" s="4">
        <v>0</v>
      </c>
      <c r="AL700" s="24">
        <v>0</v>
      </c>
      <c r="AM700" s="7">
        <v>27.0625</v>
      </c>
      <c r="AN700" s="7">
        <v>0</v>
      </c>
      <c r="AO700" s="8">
        <v>0</v>
      </c>
      <c r="AP700" s="9">
        <v>0</v>
      </c>
      <c r="AQ700" s="25">
        <v>27.0625</v>
      </c>
      <c r="AR700" s="18">
        <v>27.0625</v>
      </c>
      <c r="AS700" s="7">
        <v>0</v>
      </c>
      <c r="AT700" s="8">
        <v>0</v>
      </c>
      <c r="AU700" s="9">
        <v>0</v>
      </c>
      <c r="AV700" s="10">
        <v>27.0625</v>
      </c>
      <c r="AW700" s="22">
        <f t="shared" si="10"/>
        <v>0</v>
      </c>
      <c r="AX700" s="5">
        <f>IF(OR(AND(Tabela1[[#This Row],[GRUPO | ITEM]]="PALHETAS",MID(Tabela1[[#This Row],[ITEM]],1,5)&lt;&gt;"YN-PC"),AND(Tabela1[[#This Row],[GRUPO | ITEM]]="PALHETAS",MID(Tabela1[[#This Row],[ITEM]],1,5)&lt;&gt;"YN-PF"))=TRUE,0,
IF(
ROUNDUP(
IF(
IF(D700="A",13-SUM(AM700:AP700),IF(D700="B",11-SUM(AM700:AP700),IF(D700="C",7-SUM(AM700:AP700))))
&lt;0,0,
IF(D700="A",13-SUM(AM700:AP700),IF(D700="B",11-SUM(AM700:AP700),IF(D700="C",7-SUM(AM700:AP700)))))
*AD700/C700,0)
*C700
=0,0,
ROUNDUP(
IF(
IF(D700="A",13-SUM(AM700:AP700),IF(D700="B",11-SUM(AM700:AP700),IF(D700="C",7-SUM(AM700:AP700))))
&lt;0,0,
IF(D700="A",13-SUM(AM700:AP700),IF(D700="B",11-SUM(AM700:AP700),IF(D700="C",7-SUM(AM700:AP700)))))
*AD700/C700,0)
*C700)
)</f>
        <v>0</v>
      </c>
      <c r="AY700" s="4">
        <f>IF(OR(AND(Tabela1[[#This Row],[GRUPO | ITEM]]="PALHETAS",MID(Tabela1[[#This Row],[ITEM]],1,5)&lt;&gt;"YN-PC"),AND(Tabela1[[#This Row],[GRUPO | ITEM]]="PALHETAS",MID(Tabela1[[#This Row],[ITEM]],1,5)&lt;&gt;"YN-PF"))=TRUE,0,
IF(
ROUNDUP(
IF(
IF(D700="A",13-SUM(AR700:AU700),IF(D700="B",11-SUM(AR700:AU700),IF(D700="C",7-SUM(AR700:AU700))))
&lt;0,0,
IF(D700="A",13-SUM(AR700:AU700),IF(D700="B",11-SUM(AR700:AU700),IF(D700="C",7-SUM(AR700:AU700)))))
*AE700/C700,0)
*C700
=0,0,
ROUNDUP(
IF(
IF(D700="A",13-SUM(AR700:AU700),IF(D700="B",11-SUM(AR700:AU700),IF(D700="C",7-SUM(AR700:AU700))))
&lt;0,0,
IF(D700="A",13-SUM(AR700:AU700),IF(D700="B",11-SUM(AR700:AU700),IF(D700="C",7-SUM(AR700:AU700)))))
*AE700/C700,0)
*C700)
)</f>
        <v>0</v>
      </c>
      <c r="AZ7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+IFERROR(BA700*C700,0),
IFERROR(AVERAGEIF(Tabela1[[#This Row],[COMPRA PADRÃO]:[COMPRA &gt;30%]],"&gt;"&amp;0,Tabela1[[#This Row],[COMPRA PADRÃO]:[COMPRA &gt;30%]]),
0))/Tabela1[[#This Row],[U/CX]],0)*Tabela1[[#This Row],[U/CX]]</f>
        <v>0</v>
      </c>
      <c r="BA700" s="19"/>
      <c r="BB700" s="19"/>
      <c r="BC700" s="5"/>
      <c r="BD700" s="41">
        <v>0.60377358490566035</v>
      </c>
      <c r="BE700" s="42">
        <v>90.566037735849051</v>
      </c>
      <c r="BF700" s="42">
        <v>39.849056603773583</v>
      </c>
      <c r="BG700" s="42">
        <v>433</v>
      </c>
      <c r="BH700" s="43">
        <v>0</v>
      </c>
      <c r="BJ700" s="32"/>
      <c r="BK700" s="32"/>
    </row>
    <row r="701" spans="1:63" s="3" customFormat="1" x14ac:dyDescent="0.2">
      <c r="A701" s="4" t="s">
        <v>35</v>
      </c>
      <c r="B701" s="4" t="s">
        <v>563</v>
      </c>
      <c r="C701" s="4">
        <v>400</v>
      </c>
      <c r="D701" s="4" t="s">
        <v>83</v>
      </c>
      <c r="E701" s="5">
        <v>15</v>
      </c>
      <c r="F701" s="4">
        <v>10</v>
      </c>
      <c r="G701" s="4">
        <v>10</v>
      </c>
      <c r="H701" s="4">
        <v>10</v>
      </c>
      <c r="I701" s="4">
        <v>10</v>
      </c>
      <c r="J701" s="4">
        <v>20</v>
      </c>
      <c r="K701" s="4"/>
      <c r="L701" s="4">
        <v>10</v>
      </c>
      <c r="M701" s="4"/>
      <c r="N701" s="4"/>
      <c r="O701" s="4">
        <v>10</v>
      </c>
      <c r="P701" s="4"/>
      <c r="Q701" s="13">
        <v>1.263157894736842</v>
      </c>
      <c r="R701" s="16">
        <v>0.84210526315789469</v>
      </c>
      <c r="S701" s="16">
        <v>0.84210526315789469</v>
      </c>
      <c r="T701" s="16">
        <v>0.84210526315789469</v>
      </c>
      <c r="U701" s="16">
        <v>0.84210526315789469</v>
      </c>
      <c r="V701" s="16">
        <v>1.6842105263157894</v>
      </c>
      <c r="W701" s="16">
        <v>0</v>
      </c>
      <c r="X701" s="16">
        <v>0.84210526315789469</v>
      </c>
      <c r="Y701" s="16">
        <v>0</v>
      </c>
      <c r="Z701" s="16">
        <v>0</v>
      </c>
      <c r="AA701" s="16">
        <v>0.84210526315789469</v>
      </c>
      <c r="AB701" s="17">
        <v>0</v>
      </c>
      <c r="AC701" s="15">
        <v>2413.25</v>
      </c>
      <c r="AD701" s="14">
        <v>11.875</v>
      </c>
      <c r="AE701" s="14">
        <v>11.875</v>
      </c>
      <c r="AF701" s="5">
        <v>1</v>
      </c>
      <c r="AG701" s="6">
        <v>793</v>
      </c>
      <c r="AH701" s="4">
        <v>0</v>
      </c>
      <c r="AI701" s="23">
        <v>793</v>
      </c>
      <c r="AJ701" s="4">
        <v>0</v>
      </c>
      <c r="AK701" s="4">
        <v>0</v>
      </c>
      <c r="AL701" s="24">
        <v>0</v>
      </c>
      <c r="AM701" s="7">
        <v>66.778947368421058</v>
      </c>
      <c r="AN701" s="7">
        <v>0</v>
      </c>
      <c r="AO701" s="8">
        <v>0</v>
      </c>
      <c r="AP701" s="9">
        <v>0</v>
      </c>
      <c r="AQ701" s="25">
        <v>66.778947368421058</v>
      </c>
      <c r="AR701" s="18">
        <v>66.778947368421058</v>
      </c>
      <c r="AS701" s="7">
        <v>0</v>
      </c>
      <c r="AT701" s="8">
        <v>0</v>
      </c>
      <c r="AU701" s="9">
        <v>0</v>
      </c>
      <c r="AV701" s="10">
        <v>66.778947368421058</v>
      </c>
      <c r="AW701" s="22">
        <f t="shared" si="10"/>
        <v>0</v>
      </c>
      <c r="AX701" s="5">
        <f>IF(OR(AND(Tabela1[[#This Row],[GRUPO | ITEM]]="PALHETAS",MID(Tabela1[[#This Row],[ITEM]],1,5)&lt;&gt;"YN-PC"),AND(Tabela1[[#This Row],[GRUPO | ITEM]]="PALHETAS",MID(Tabela1[[#This Row],[ITEM]],1,5)&lt;&gt;"YN-PF"))=TRUE,0,
IF(
ROUNDUP(
IF(
IF(D701="A",13-SUM(AM701:AP701),IF(D701="B",11-SUM(AM701:AP701),IF(D701="C",7-SUM(AM701:AP701))))
&lt;0,0,
IF(D701="A",13-SUM(AM701:AP701),IF(D701="B",11-SUM(AM701:AP701),IF(D701="C",7-SUM(AM701:AP701)))))
*AD701/C701,0)
*C701
=0,0,
ROUNDUP(
IF(
IF(D701="A",13-SUM(AM701:AP701),IF(D701="B",11-SUM(AM701:AP701),IF(D701="C",7-SUM(AM701:AP701))))
&lt;0,0,
IF(D701="A",13-SUM(AM701:AP701),IF(D701="B",11-SUM(AM701:AP701),IF(D701="C",7-SUM(AM701:AP701)))))
*AD701/C701,0)
*C701)
)</f>
        <v>0</v>
      </c>
      <c r="AY701" s="4">
        <f>IF(OR(AND(Tabela1[[#This Row],[GRUPO | ITEM]]="PALHETAS",MID(Tabela1[[#This Row],[ITEM]],1,5)&lt;&gt;"YN-PC"),AND(Tabela1[[#This Row],[GRUPO | ITEM]]="PALHETAS",MID(Tabela1[[#This Row],[ITEM]],1,5)&lt;&gt;"YN-PF"))=TRUE,0,
IF(
ROUNDUP(
IF(
IF(D701="A",13-SUM(AR701:AU701),IF(D701="B",11-SUM(AR701:AU701),IF(D701="C",7-SUM(AR701:AU701))))
&lt;0,0,
IF(D701="A",13-SUM(AR701:AU701),IF(D701="B",11-SUM(AR701:AU701),IF(D701="C",7-SUM(AR701:AU701)))))
*AE701/C701,0)
*C701
=0,0,
ROUNDUP(
IF(
IF(D701="A",13-SUM(AR701:AU701),IF(D701="B",11-SUM(AR701:AU701),IF(D701="C",7-SUM(AR701:AU701))))
&lt;0,0,
IF(D701="A",13-SUM(AR701:AU701),IF(D701="B",11-SUM(AR701:AU701),IF(D701="C",7-SUM(AR701:AU701)))))
*AE701/C701,0)
*C701)
)</f>
        <v>0</v>
      </c>
      <c r="AZ7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+IFERROR(BA701*C701,0),
IFERROR(AVERAGEIF(Tabela1[[#This Row],[COMPRA PADRÃO]:[COMPRA &gt;30%]],"&gt;"&amp;0,Tabela1[[#This Row],[COMPRA PADRÃO]:[COMPRA &gt;30%]]),
0))/Tabela1[[#This Row],[U/CX]],0)*Tabela1[[#This Row],[U/CX]]</f>
        <v>0</v>
      </c>
      <c r="BA701" s="19"/>
      <c r="BB701" s="19"/>
      <c r="BC701" s="5"/>
      <c r="BD701" s="41">
        <v>0.35849056603773582</v>
      </c>
      <c r="BE701" s="42">
        <v>53.773584905660371</v>
      </c>
      <c r="BF701" s="42">
        <v>23.660377358490564</v>
      </c>
      <c r="BG701" s="42">
        <v>793</v>
      </c>
      <c r="BH701" s="43">
        <v>0</v>
      </c>
      <c r="BJ701" s="32"/>
      <c r="BK701" s="32"/>
    </row>
    <row r="702" spans="1:63" s="3" customFormat="1" x14ac:dyDescent="0.2">
      <c r="A702" s="4" t="s">
        <v>35</v>
      </c>
      <c r="B702" s="4" t="s">
        <v>564</v>
      </c>
      <c r="C702" s="4">
        <v>100</v>
      </c>
      <c r="D702" s="4" t="s">
        <v>83</v>
      </c>
      <c r="E702" s="5">
        <v>50</v>
      </c>
      <c r="F702" s="4">
        <v>30</v>
      </c>
      <c r="G702" s="4">
        <v>20</v>
      </c>
      <c r="H702" s="4">
        <v>20</v>
      </c>
      <c r="I702" s="4">
        <v>20</v>
      </c>
      <c r="J702" s="4">
        <v>10</v>
      </c>
      <c r="K702" s="4"/>
      <c r="L702" s="4">
        <v>10</v>
      </c>
      <c r="M702" s="4">
        <v>40</v>
      </c>
      <c r="N702" s="4"/>
      <c r="O702" s="4"/>
      <c r="P702" s="4">
        <v>40</v>
      </c>
      <c r="Q702" s="13">
        <v>1.875</v>
      </c>
      <c r="R702" s="16">
        <v>1.125</v>
      </c>
      <c r="S702" s="16">
        <v>0.75</v>
      </c>
      <c r="T702" s="16">
        <v>0.75</v>
      </c>
      <c r="U702" s="16">
        <v>0.75</v>
      </c>
      <c r="V702" s="16">
        <v>0.375</v>
      </c>
      <c r="W702" s="16">
        <v>0</v>
      </c>
      <c r="X702" s="16">
        <v>0.375</v>
      </c>
      <c r="Y702" s="16">
        <v>1.5</v>
      </c>
      <c r="Z702" s="16">
        <v>0</v>
      </c>
      <c r="AA702" s="16">
        <v>0</v>
      </c>
      <c r="AB702" s="17">
        <v>1.5</v>
      </c>
      <c r="AC702" s="15">
        <v>6632.3</v>
      </c>
      <c r="AD702" s="14">
        <v>26.666666666666668</v>
      </c>
      <c r="AE702" s="14">
        <v>26.666666666666668</v>
      </c>
      <c r="AF702" s="5">
        <v>0</v>
      </c>
      <c r="AG702" s="6">
        <v>210</v>
      </c>
      <c r="AH702" s="4">
        <v>0</v>
      </c>
      <c r="AI702" s="23">
        <v>210</v>
      </c>
      <c r="AJ702" s="4">
        <v>100</v>
      </c>
      <c r="AK702" s="4">
        <v>300</v>
      </c>
      <c r="AL702" s="24">
        <v>400</v>
      </c>
      <c r="AM702" s="7">
        <v>7.875</v>
      </c>
      <c r="AN702" s="7">
        <v>0</v>
      </c>
      <c r="AO702" s="8">
        <v>3.75</v>
      </c>
      <c r="AP702" s="9">
        <v>11.25</v>
      </c>
      <c r="AQ702" s="25">
        <v>22.875</v>
      </c>
      <c r="AR702" s="18">
        <v>7.875</v>
      </c>
      <c r="AS702" s="7">
        <v>0</v>
      </c>
      <c r="AT702" s="8">
        <v>3.75</v>
      </c>
      <c r="AU702" s="9">
        <v>11.25</v>
      </c>
      <c r="AV702" s="10">
        <v>22.875</v>
      </c>
      <c r="AW702" s="22">
        <f t="shared" si="10"/>
        <v>0</v>
      </c>
      <c r="AX702" s="5">
        <f>IF(OR(AND(Tabela1[[#This Row],[GRUPO | ITEM]]="PALHETAS",MID(Tabela1[[#This Row],[ITEM]],1,5)&lt;&gt;"YN-PC"),AND(Tabela1[[#This Row],[GRUPO | ITEM]]="PALHETAS",MID(Tabela1[[#This Row],[ITEM]],1,5)&lt;&gt;"YN-PF"))=TRUE,0,
IF(
ROUNDUP(
IF(
IF(D702="A",13-SUM(AM702:AP702),IF(D702="B",11-SUM(AM702:AP702),IF(D702="C",7-SUM(AM702:AP702))))
&lt;0,0,
IF(D702="A",13-SUM(AM702:AP702),IF(D702="B",11-SUM(AM702:AP702),IF(D702="C",7-SUM(AM702:AP702)))))
*AD702/C702,0)
*C702
=0,0,
ROUNDUP(
IF(
IF(D702="A",13-SUM(AM702:AP702),IF(D702="B",11-SUM(AM702:AP702),IF(D702="C",7-SUM(AM702:AP702))))
&lt;0,0,
IF(D702="A",13-SUM(AM702:AP702),IF(D702="B",11-SUM(AM702:AP702),IF(D702="C",7-SUM(AM702:AP702)))))
*AD702/C702,0)
*C702)
)</f>
        <v>0</v>
      </c>
      <c r="AY702" s="4">
        <f>IF(OR(AND(Tabela1[[#This Row],[GRUPO | ITEM]]="PALHETAS",MID(Tabela1[[#This Row],[ITEM]],1,5)&lt;&gt;"YN-PC"),AND(Tabela1[[#This Row],[GRUPO | ITEM]]="PALHETAS",MID(Tabela1[[#This Row],[ITEM]],1,5)&lt;&gt;"YN-PF"))=TRUE,0,
IF(
ROUNDUP(
IF(
IF(D702="A",13-SUM(AR702:AU702),IF(D702="B",11-SUM(AR702:AU702),IF(D702="C",7-SUM(AR702:AU702))))
&lt;0,0,
IF(D702="A",13-SUM(AR702:AU702),IF(D702="B",11-SUM(AR702:AU702),IF(D702="C",7-SUM(AR702:AU702)))))
*AE702/C702,0)
*C702
=0,0,
ROUNDUP(
IF(
IF(D702="A",13-SUM(AR702:AU702),IF(D702="B",11-SUM(AR702:AU702),IF(D702="C",7-SUM(AR702:AU702))))
&lt;0,0,
IF(D702="A",13-SUM(AR702:AU702),IF(D702="B",11-SUM(AR702:AU702),IF(D702="C",7-SUM(AR702:AU702)))))
*AE702/C702,0)
*C702)
)</f>
        <v>0</v>
      </c>
      <c r="AZ7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+IFERROR(BA702*C702,0),
IFERROR(AVERAGEIF(Tabela1[[#This Row],[COMPRA PADRÃO]:[COMPRA &gt;30%]],"&gt;"&amp;0,Tabela1[[#This Row],[COMPRA PADRÃO]:[COMPRA &gt;30%]]),
0))/Tabela1[[#This Row],[U/CX]],0)*Tabela1[[#This Row],[U/CX]]</f>
        <v>0</v>
      </c>
      <c r="BA702" s="19"/>
      <c r="BB702" s="19"/>
      <c r="BC702" s="5"/>
      <c r="BD702" s="41">
        <v>0.90566037735849059</v>
      </c>
      <c r="BE702" s="42">
        <v>135.84905660377359</v>
      </c>
      <c r="BF702" s="42">
        <v>59.773584905660378</v>
      </c>
      <c r="BG702" s="42">
        <v>610</v>
      </c>
      <c r="BH702" s="43">
        <v>0</v>
      </c>
      <c r="BJ702" s="32"/>
      <c r="BK702" s="32"/>
    </row>
    <row r="703" spans="1:63" s="3" customFormat="1" x14ac:dyDescent="0.2">
      <c r="A703" s="4" t="s">
        <v>35</v>
      </c>
      <c r="B703" s="4" t="s">
        <v>268</v>
      </c>
      <c r="C703" s="4">
        <v>100</v>
      </c>
      <c r="D703" s="4" t="s">
        <v>83</v>
      </c>
      <c r="E703" s="5">
        <v>15</v>
      </c>
      <c r="F703" s="4">
        <v>40</v>
      </c>
      <c r="G703" s="4">
        <v>15</v>
      </c>
      <c r="H703" s="4">
        <v>20</v>
      </c>
      <c r="I703" s="4">
        <v>25</v>
      </c>
      <c r="J703" s="4">
        <v>40</v>
      </c>
      <c r="K703" s="4">
        <v>20</v>
      </c>
      <c r="L703" s="4">
        <v>10</v>
      </c>
      <c r="M703" s="4">
        <v>5</v>
      </c>
      <c r="N703" s="4"/>
      <c r="O703" s="4"/>
      <c r="P703" s="4"/>
      <c r="Q703" s="13">
        <v>0.71052631578947367</v>
      </c>
      <c r="R703" s="16">
        <v>1.8947368421052633</v>
      </c>
      <c r="S703" s="16">
        <v>0.71052631578947367</v>
      </c>
      <c r="T703" s="16">
        <v>0.94736842105263164</v>
      </c>
      <c r="U703" s="16">
        <v>1.1842105263157896</v>
      </c>
      <c r="V703" s="16">
        <v>1.8947368421052633</v>
      </c>
      <c r="W703" s="16">
        <v>0.94736842105263164</v>
      </c>
      <c r="X703" s="16">
        <v>0.47368421052631582</v>
      </c>
      <c r="Y703" s="16">
        <v>0.23684210526315791</v>
      </c>
      <c r="Z703" s="16">
        <v>0</v>
      </c>
      <c r="AA703" s="16">
        <v>0</v>
      </c>
      <c r="AB703" s="17">
        <v>0</v>
      </c>
      <c r="AC703" s="15">
        <v>6551.8</v>
      </c>
      <c r="AD703" s="14">
        <v>21.111111111111111</v>
      </c>
      <c r="AE703" s="14">
        <v>23.125</v>
      </c>
      <c r="AF703" s="5">
        <v>0</v>
      </c>
      <c r="AG703" s="6">
        <v>301</v>
      </c>
      <c r="AH703" s="4">
        <v>0</v>
      </c>
      <c r="AI703" s="23">
        <v>301</v>
      </c>
      <c r="AJ703" s="4">
        <v>200</v>
      </c>
      <c r="AK703" s="4">
        <v>200</v>
      </c>
      <c r="AL703" s="24">
        <v>400</v>
      </c>
      <c r="AM703" s="7">
        <v>14.257894736842106</v>
      </c>
      <c r="AN703" s="7">
        <v>0</v>
      </c>
      <c r="AO703" s="8">
        <v>9.4736842105263168</v>
      </c>
      <c r="AP703" s="9">
        <v>9.4736842105263168</v>
      </c>
      <c r="AQ703" s="25">
        <v>33.205263157894741</v>
      </c>
      <c r="AR703" s="18">
        <v>13.016216216216216</v>
      </c>
      <c r="AS703" s="7">
        <v>0</v>
      </c>
      <c r="AT703" s="8">
        <v>8.6486486486486491</v>
      </c>
      <c r="AU703" s="9">
        <v>8.6486486486486491</v>
      </c>
      <c r="AV703" s="10">
        <v>30.313513513513517</v>
      </c>
      <c r="AW703" s="22">
        <f t="shared" si="10"/>
        <v>0</v>
      </c>
      <c r="AX703" s="5">
        <f>IF(OR(AND(Tabela1[[#This Row],[GRUPO | ITEM]]="PALHETAS",MID(Tabela1[[#This Row],[ITEM]],1,5)&lt;&gt;"YN-PC"),AND(Tabela1[[#This Row],[GRUPO | ITEM]]="PALHETAS",MID(Tabela1[[#This Row],[ITEM]],1,5)&lt;&gt;"YN-PF"))=TRUE,0,
IF(
ROUNDUP(
IF(
IF(D703="A",13-SUM(AM703:AP703),IF(D703="B",11-SUM(AM703:AP703),IF(D703="C",7-SUM(AM703:AP703))))
&lt;0,0,
IF(D703="A",13-SUM(AM703:AP703),IF(D703="B",11-SUM(AM703:AP703),IF(D703="C",7-SUM(AM703:AP703)))))
*AD703/C703,0)
*C703
=0,0,
ROUNDUP(
IF(
IF(D703="A",13-SUM(AM703:AP703),IF(D703="B",11-SUM(AM703:AP703),IF(D703="C",7-SUM(AM703:AP703))))
&lt;0,0,
IF(D703="A",13-SUM(AM703:AP703),IF(D703="B",11-SUM(AM703:AP703),IF(D703="C",7-SUM(AM703:AP703)))))
*AD703/C703,0)
*C703)
)</f>
        <v>0</v>
      </c>
      <c r="AY703" s="4">
        <f>IF(OR(AND(Tabela1[[#This Row],[GRUPO | ITEM]]="PALHETAS",MID(Tabela1[[#This Row],[ITEM]],1,5)&lt;&gt;"YN-PC"),AND(Tabela1[[#This Row],[GRUPO | ITEM]]="PALHETAS",MID(Tabela1[[#This Row],[ITEM]],1,5)&lt;&gt;"YN-PF"))=TRUE,0,
IF(
ROUNDUP(
IF(
IF(D703="A",13-SUM(AR703:AU703),IF(D703="B",11-SUM(AR703:AU703),IF(D703="C",7-SUM(AR703:AU703))))
&lt;0,0,
IF(D703="A",13-SUM(AR703:AU703),IF(D703="B",11-SUM(AR703:AU703),IF(D703="C",7-SUM(AR703:AU703)))))
*AE703/C703,0)
*C703
=0,0,
ROUNDUP(
IF(
IF(D703="A",13-SUM(AR703:AU703),IF(D703="B",11-SUM(AR703:AU703),IF(D703="C",7-SUM(AR703:AU703))))
&lt;0,0,
IF(D703="A",13-SUM(AR703:AU703),IF(D703="B",11-SUM(AR703:AU703),IF(D703="C",7-SUM(AR703:AU703)))))
*AE703/C703,0)
*C703)
)</f>
        <v>0</v>
      </c>
      <c r="AZ7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+IFERROR(BA703*C703,0),
IFERROR(AVERAGEIF(Tabela1[[#This Row],[COMPRA PADRÃO]:[COMPRA &gt;30%]],"&gt;"&amp;0,Tabela1[[#This Row],[COMPRA PADRÃO]:[COMPRA &gt;30%]]),
0))/Tabela1[[#This Row],[U/CX]],0)*Tabela1[[#This Row],[U/CX]]</f>
        <v>0</v>
      </c>
      <c r="BA703" s="19"/>
      <c r="BB703" s="19"/>
      <c r="BC703" s="5"/>
      <c r="BD703" s="41">
        <v>0.71698113207547165</v>
      </c>
      <c r="BE703" s="42">
        <v>107.54716981132074</v>
      </c>
      <c r="BF703" s="42">
        <v>47.320754716981128</v>
      </c>
      <c r="BG703" s="42">
        <v>701</v>
      </c>
      <c r="BH703" s="43">
        <v>0</v>
      </c>
      <c r="BJ703" s="32"/>
      <c r="BK703" s="32"/>
    </row>
    <row r="704" spans="1:63" s="3" customFormat="1" x14ac:dyDescent="0.2">
      <c r="A704" s="4" t="s">
        <v>35</v>
      </c>
      <c r="B704" s="4" t="s">
        <v>1262</v>
      </c>
      <c r="C704" s="4">
        <v>100</v>
      </c>
      <c r="D704" s="4" t="s">
        <v>83</v>
      </c>
      <c r="E704" s="5"/>
      <c r="F704" s="4"/>
      <c r="G704" s="4">
        <v>10</v>
      </c>
      <c r="H704" s="4"/>
      <c r="I704" s="4"/>
      <c r="J704" s="4"/>
      <c r="K704" s="4"/>
      <c r="L704" s="4"/>
      <c r="M704" s="4"/>
      <c r="N704" s="4"/>
      <c r="O704" s="4"/>
      <c r="P704" s="4"/>
      <c r="Q704" s="13">
        <v>0</v>
      </c>
      <c r="R704" s="16">
        <v>0</v>
      </c>
      <c r="S704" s="16">
        <v>1</v>
      </c>
      <c r="T704" s="16">
        <v>0</v>
      </c>
      <c r="U704" s="16">
        <v>0</v>
      </c>
      <c r="V704" s="16">
        <v>0</v>
      </c>
      <c r="W704" s="16">
        <v>0</v>
      </c>
      <c r="X704" s="16">
        <v>0</v>
      </c>
      <c r="Y704" s="16">
        <v>0</v>
      </c>
      <c r="Z704" s="16">
        <v>0</v>
      </c>
      <c r="AA704" s="16">
        <v>0</v>
      </c>
      <c r="AB704" s="17">
        <v>0</v>
      </c>
      <c r="AC704" s="15">
        <v>232.5</v>
      </c>
      <c r="AD704" s="14">
        <v>10</v>
      </c>
      <c r="AE704" s="14">
        <v>10</v>
      </c>
      <c r="AF704" s="5">
        <v>0</v>
      </c>
      <c r="AG704" s="6">
        <v>176</v>
      </c>
      <c r="AH704" s="4">
        <v>0</v>
      </c>
      <c r="AI704" s="23">
        <v>176</v>
      </c>
      <c r="AJ704" s="4">
        <v>0</v>
      </c>
      <c r="AK704" s="4">
        <v>0</v>
      </c>
      <c r="AL704" s="24">
        <v>0</v>
      </c>
      <c r="AM704" s="7">
        <v>17.600000000000001</v>
      </c>
      <c r="AN704" s="7">
        <v>0</v>
      </c>
      <c r="AO704" s="8">
        <v>0</v>
      </c>
      <c r="AP704" s="9">
        <v>0</v>
      </c>
      <c r="AQ704" s="25">
        <v>17.600000000000001</v>
      </c>
      <c r="AR704" s="18">
        <v>17.600000000000001</v>
      </c>
      <c r="AS704" s="7">
        <v>0</v>
      </c>
      <c r="AT704" s="8">
        <v>0</v>
      </c>
      <c r="AU704" s="9">
        <v>0</v>
      </c>
      <c r="AV704" s="10">
        <v>17.600000000000001</v>
      </c>
      <c r="AW704" s="22">
        <f t="shared" si="10"/>
        <v>0</v>
      </c>
      <c r="AX704" s="5">
        <f>IF(OR(AND(Tabela1[[#This Row],[GRUPO | ITEM]]="PALHETAS",MID(Tabela1[[#This Row],[ITEM]],1,5)&lt;&gt;"YN-PC"),AND(Tabela1[[#This Row],[GRUPO | ITEM]]="PALHETAS",MID(Tabela1[[#This Row],[ITEM]],1,5)&lt;&gt;"YN-PF"))=TRUE,0,
IF(
ROUNDUP(
IF(
IF(D704="A",13-SUM(AM704:AP704),IF(D704="B",11-SUM(AM704:AP704),IF(D704="C",7-SUM(AM704:AP704))))
&lt;0,0,
IF(D704="A",13-SUM(AM704:AP704),IF(D704="B",11-SUM(AM704:AP704),IF(D704="C",7-SUM(AM704:AP704)))))
*AD704/C704,0)
*C704
=0,0,
ROUNDUP(
IF(
IF(D704="A",13-SUM(AM704:AP704),IF(D704="B",11-SUM(AM704:AP704),IF(D704="C",7-SUM(AM704:AP704))))
&lt;0,0,
IF(D704="A",13-SUM(AM704:AP704),IF(D704="B",11-SUM(AM704:AP704),IF(D704="C",7-SUM(AM704:AP704)))))
*AD704/C704,0)
*C704)
)</f>
        <v>0</v>
      </c>
      <c r="AY704" s="4">
        <f>IF(OR(AND(Tabela1[[#This Row],[GRUPO | ITEM]]="PALHETAS",MID(Tabela1[[#This Row],[ITEM]],1,5)&lt;&gt;"YN-PC"),AND(Tabela1[[#This Row],[GRUPO | ITEM]]="PALHETAS",MID(Tabela1[[#This Row],[ITEM]],1,5)&lt;&gt;"YN-PF"))=TRUE,0,
IF(
ROUNDUP(
IF(
IF(D704="A",13-SUM(AR704:AU704),IF(D704="B",11-SUM(AR704:AU704),IF(D704="C",7-SUM(AR704:AU704))))
&lt;0,0,
IF(D704="A",13-SUM(AR704:AU704),IF(D704="B",11-SUM(AR704:AU704),IF(D704="C",7-SUM(AR704:AU704)))))
*AE704/C704,0)
*C704
=0,0,
ROUNDUP(
IF(
IF(D704="A",13-SUM(AR704:AU704),IF(D704="B",11-SUM(AR704:AU704),IF(D704="C",7-SUM(AR704:AU704))))
&lt;0,0,
IF(D704="A",13-SUM(AR704:AU704),IF(D704="B",11-SUM(AR704:AU704),IF(D704="C",7-SUM(AR704:AU704)))))
*AE704/C704,0)
*C704)
)</f>
        <v>0</v>
      </c>
      <c r="AZ7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+IFERROR(BA704*C704,0),
IFERROR(AVERAGEIF(Tabela1[[#This Row],[COMPRA PADRÃO]:[COMPRA &gt;30%]],"&gt;"&amp;0,Tabela1[[#This Row],[COMPRA PADRÃO]:[COMPRA &gt;30%]]),
0))/Tabela1[[#This Row],[U/CX]],0)*Tabela1[[#This Row],[U/CX]]</f>
        <v>0</v>
      </c>
      <c r="BA704" s="19"/>
      <c r="BB704" s="19"/>
      <c r="BC704" s="5"/>
      <c r="BD704" s="41">
        <v>3.7735849056603772E-2</v>
      </c>
      <c r="BE704" s="42">
        <v>5.6603773584905657</v>
      </c>
      <c r="BF704" s="42">
        <v>2.4905660377358489</v>
      </c>
      <c r="BG704" s="42">
        <v>176</v>
      </c>
      <c r="BH704" s="43">
        <v>0</v>
      </c>
      <c r="BJ704" s="32"/>
      <c r="BK704" s="32"/>
    </row>
    <row r="705" spans="1:63" s="3" customFormat="1" x14ac:dyDescent="0.2">
      <c r="A705" s="4" t="s">
        <v>35</v>
      </c>
      <c r="B705" s="4" t="s">
        <v>567</v>
      </c>
      <c r="C705" s="4">
        <v>200</v>
      </c>
      <c r="D705" s="4" t="s">
        <v>83</v>
      </c>
      <c r="E705" s="5">
        <v>10</v>
      </c>
      <c r="F705" s="4">
        <v>20</v>
      </c>
      <c r="G705" s="4">
        <v>30</v>
      </c>
      <c r="H705" s="4">
        <v>15</v>
      </c>
      <c r="I705" s="4"/>
      <c r="J705" s="4"/>
      <c r="K705" s="4">
        <v>10</v>
      </c>
      <c r="L705" s="4"/>
      <c r="M705" s="4">
        <v>6</v>
      </c>
      <c r="N705" s="4"/>
      <c r="O705" s="4">
        <v>10</v>
      </c>
      <c r="P705" s="4">
        <v>10</v>
      </c>
      <c r="Q705" s="13">
        <v>0.72072072072072069</v>
      </c>
      <c r="R705" s="16">
        <v>1.4414414414414414</v>
      </c>
      <c r="S705" s="16">
        <v>2.1621621621621623</v>
      </c>
      <c r="T705" s="16">
        <v>1.0810810810810811</v>
      </c>
      <c r="U705" s="16">
        <v>0</v>
      </c>
      <c r="V705" s="16">
        <v>0</v>
      </c>
      <c r="W705" s="16">
        <v>0.72072072072072069</v>
      </c>
      <c r="X705" s="16">
        <v>0</v>
      </c>
      <c r="Y705" s="16">
        <v>0.43243243243243246</v>
      </c>
      <c r="Z705" s="16">
        <v>0</v>
      </c>
      <c r="AA705" s="16">
        <v>0.72072072072072069</v>
      </c>
      <c r="AB705" s="17">
        <v>0.72072072072072069</v>
      </c>
      <c r="AC705" s="15">
        <v>3372.08</v>
      </c>
      <c r="AD705" s="14">
        <v>13.875</v>
      </c>
      <c r="AE705" s="14">
        <v>13.875</v>
      </c>
      <c r="AF705" s="5">
        <v>0</v>
      </c>
      <c r="AG705" s="6">
        <v>344</v>
      </c>
      <c r="AH705" s="4">
        <v>0</v>
      </c>
      <c r="AI705" s="23">
        <v>344</v>
      </c>
      <c r="AJ705" s="4">
        <v>0</v>
      </c>
      <c r="AK705" s="4">
        <v>0</v>
      </c>
      <c r="AL705" s="24">
        <v>0</v>
      </c>
      <c r="AM705" s="7">
        <v>24.792792792792792</v>
      </c>
      <c r="AN705" s="7">
        <v>0</v>
      </c>
      <c r="AO705" s="8">
        <v>0</v>
      </c>
      <c r="AP705" s="9">
        <v>0</v>
      </c>
      <c r="AQ705" s="25">
        <v>24.792792792792792</v>
      </c>
      <c r="AR705" s="18">
        <v>24.792792792792792</v>
      </c>
      <c r="AS705" s="7">
        <v>0</v>
      </c>
      <c r="AT705" s="8">
        <v>0</v>
      </c>
      <c r="AU705" s="9">
        <v>0</v>
      </c>
      <c r="AV705" s="10">
        <v>24.792792792792792</v>
      </c>
      <c r="AW705" s="22">
        <f t="shared" si="10"/>
        <v>0</v>
      </c>
      <c r="AX705" s="5">
        <f>IF(OR(AND(Tabela1[[#This Row],[GRUPO | ITEM]]="PALHETAS",MID(Tabela1[[#This Row],[ITEM]],1,5)&lt;&gt;"YN-PC"),AND(Tabela1[[#This Row],[GRUPO | ITEM]]="PALHETAS",MID(Tabela1[[#This Row],[ITEM]],1,5)&lt;&gt;"YN-PF"))=TRUE,0,
IF(
ROUNDUP(
IF(
IF(D705="A",13-SUM(AM705:AP705),IF(D705="B",11-SUM(AM705:AP705),IF(D705="C",7-SUM(AM705:AP705))))
&lt;0,0,
IF(D705="A",13-SUM(AM705:AP705),IF(D705="B",11-SUM(AM705:AP705),IF(D705="C",7-SUM(AM705:AP705)))))
*AD705/C705,0)
*C705
=0,0,
ROUNDUP(
IF(
IF(D705="A",13-SUM(AM705:AP705),IF(D705="B",11-SUM(AM705:AP705),IF(D705="C",7-SUM(AM705:AP705))))
&lt;0,0,
IF(D705="A",13-SUM(AM705:AP705),IF(D705="B",11-SUM(AM705:AP705),IF(D705="C",7-SUM(AM705:AP705)))))
*AD705/C705,0)
*C705)
)</f>
        <v>0</v>
      </c>
      <c r="AY705" s="4">
        <f>IF(OR(AND(Tabela1[[#This Row],[GRUPO | ITEM]]="PALHETAS",MID(Tabela1[[#This Row],[ITEM]],1,5)&lt;&gt;"YN-PC"),AND(Tabela1[[#This Row],[GRUPO | ITEM]]="PALHETAS",MID(Tabela1[[#This Row],[ITEM]],1,5)&lt;&gt;"YN-PF"))=TRUE,0,
IF(
ROUNDUP(
IF(
IF(D705="A",13-SUM(AR705:AU705),IF(D705="B",11-SUM(AR705:AU705),IF(D705="C",7-SUM(AR705:AU705))))
&lt;0,0,
IF(D705="A",13-SUM(AR705:AU705),IF(D705="B",11-SUM(AR705:AU705),IF(D705="C",7-SUM(AR705:AU705)))))
*AE705/C705,0)
*C705
=0,0,
ROUNDUP(
IF(
IF(D705="A",13-SUM(AR705:AU705),IF(D705="B",11-SUM(AR705:AU705),IF(D705="C",7-SUM(AR705:AU705))))
&lt;0,0,
IF(D705="A",13-SUM(AR705:AU705),IF(D705="B",11-SUM(AR705:AU705),IF(D705="C",7-SUM(AR705:AU705)))))
*AE705/C705,0)
*C705)
)</f>
        <v>0</v>
      </c>
      <c r="AZ7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+IFERROR(BA705*C705,0),
IFERROR(AVERAGEIF(Tabela1[[#This Row],[COMPRA PADRÃO]:[COMPRA &gt;30%]],"&gt;"&amp;0,Tabela1[[#This Row],[COMPRA PADRÃO]:[COMPRA &gt;30%]]),
0))/Tabela1[[#This Row],[U/CX]],0)*Tabela1[[#This Row],[U/CX]]</f>
        <v>0</v>
      </c>
      <c r="BA705" s="19"/>
      <c r="BB705" s="19"/>
      <c r="BC705" s="5"/>
      <c r="BD705" s="41">
        <v>0.4188679245283019</v>
      </c>
      <c r="BE705" s="42">
        <v>62.830188679245289</v>
      </c>
      <c r="BF705" s="42">
        <v>27.645283018867925</v>
      </c>
      <c r="BG705" s="42">
        <v>344</v>
      </c>
      <c r="BH705" s="43">
        <v>0</v>
      </c>
      <c r="BJ705" s="32"/>
      <c r="BK705" s="32"/>
    </row>
    <row r="706" spans="1:63" s="3" customFormat="1" x14ac:dyDescent="0.2">
      <c r="A706" s="4" t="s">
        <v>35</v>
      </c>
      <c r="B706" s="4" t="s">
        <v>269</v>
      </c>
      <c r="C706" s="4">
        <v>100</v>
      </c>
      <c r="D706" s="4" t="s">
        <v>17</v>
      </c>
      <c r="E706" s="5">
        <v>51</v>
      </c>
      <c r="F706" s="4">
        <v>52</v>
      </c>
      <c r="G706" s="4">
        <v>46</v>
      </c>
      <c r="H706" s="4">
        <v>38</v>
      </c>
      <c r="I706" s="4"/>
      <c r="J706" s="4"/>
      <c r="K706" s="4"/>
      <c r="L706" s="4">
        <v>64</v>
      </c>
      <c r="M706" s="4">
        <v>61</v>
      </c>
      <c r="N706" s="4">
        <v>45</v>
      </c>
      <c r="O706" s="4">
        <v>68</v>
      </c>
      <c r="P706" s="4">
        <v>72</v>
      </c>
      <c r="Q706" s="13">
        <v>0.92354124748490951</v>
      </c>
      <c r="R706" s="16">
        <v>0.94164989939637833</v>
      </c>
      <c r="S706" s="16">
        <v>0.83299798792756541</v>
      </c>
      <c r="T706" s="16">
        <v>0.68812877263581484</v>
      </c>
      <c r="U706" s="16">
        <v>0</v>
      </c>
      <c r="V706" s="16">
        <v>0</v>
      </c>
      <c r="W706" s="16">
        <v>0</v>
      </c>
      <c r="X706" s="16">
        <v>1.1589537223340041</v>
      </c>
      <c r="Y706" s="16">
        <v>1.1046277665995976</v>
      </c>
      <c r="Z706" s="16">
        <v>0.81488933601609659</v>
      </c>
      <c r="AA706" s="16">
        <v>1.2313883299798793</v>
      </c>
      <c r="AB706" s="17">
        <v>1.3038229376257546</v>
      </c>
      <c r="AC706" s="15">
        <v>48149.99</v>
      </c>
      <c r="AD706" s="14">
        <v>55.222222222222221</v>
      </c>
      <c r="AE706" s="14">
        <v>55.222222222222221</v>
      </c>
      <c r="AF706" s="5">
        <v>4</v>
      </c>
      <c r="AG706" s="6">
        <v>48</v>
      </c>
      <c r="AH706" s="4">
        <v>0</v>
      </c>
      <c r="AI706" s="23">
        <v>48</v>
      </c>
      <c r="AJ706" s="4">
        <v>700</v>
      </c>
      <c r="AK706" s="4">
        <v>0</v>
      </c>
      <c r="AL706" s="24">
        <v>700</v>
      </c>
      <c r="AM706" s="7">
        <v>0.86921529175050305</v>
      </c>
      <c r="AN706" s="7">
        <v>0</v>
      </c>
      <c r="AO706" s="8">
        <v>12.67605633802817</v>
      </c>
      <c r="AP706" s="9">
        <v>0</v>
      </c>
      <c r="AQ706" s="25">
        <v>13.545271629778673</v>
      </c>
      <c r="AR706" s="18">
        <v>0.86921529175050305</v>
      </c>
      <c r="AS706" s="7">
        <v>0</v>
      </c>
      <c r="AT706" s="8">
        <v>12.67605633802817</v>
      </c>
      <c r="AU706" s="9">
        <v>0</v>
      </c>
      <c r="AV706" s="10">
        <v>13.545271629778673</v>
      </c>
      <c r="AW706" s="22">
        <f t="shared" ref="AW706:AW769" si="11">IFERROR(AZ706/AVERAGE(AD706:AE706),0)</f>
        <v>0</v>
      </c>
      <c r="AX706" s="5">
        <f>IF(OR(AND(Tabela1[[#This Row],[GRUPO | ITEM]]="PALHETAS",MID(Tabela1[[#This Row],[ITEM]],1,5)&lt;&gt;"YN-PC"),AND(Tabela1[[#This Row],[GRUPO | ITEM]]="PALHETAS",MID(Tabela1[[#This Row],[ITEM]],1,5)&lt;&gt;"YN-PF"))=TRUE,0,
IF(
ROUNDUP(
IF(
IF(D706="A",13-SUM(AM706:AP706),IF(D706="B",11-SUM(AM706:AP706),IF(D706="C",7-SUM(AM706:AP706))))
&lt;0,0,
IF(D706="A",13-SUM(AM706:AP706),IF(D706="B",11-SUM(AM706:AP706),IF(D706="C",7-SUM(AM706:AP706)))))
*AD706/C706,0)
*C706
=0,0,
ROUNDUP(
IF(
IF(D706="A",13-SUM(AM706:AP706),IF(D706="B",11-SUM(AM706:AP706),IF(D706="C",7-SUM(AM706:AP706))))
&lt;0,0,
IF(D706="A",13-SUM(AM706:AP706),IF(D706="B",11-SUM(AM706:AP706),IF(D706="C",7-SUM(AM706:AP706)))))
*AD706/C706,0)
*C706)
)</f>
        <v>0</v>
      </c>
      <c r="AY706" s="4">
        <f>IF(OR(AND(Tabela1[[#This Row],[GRUPO | ITEM]]="PALHETAS",MID(Tabela1[[#This Row],[ITEM]],1,5)&lt;&gt;"YN-PC"),AND(Tabela1[[#This Row],[GRUPO | ITEM]]="PALHETAS",MID(Tabela1[[#This Row],[ITEM]],1,5)&lt;&gt;"YN-PF"))=TRUE,0,
IF(
ROUNDUP(
IF(
IF(D706="A",13-SUM(AR706:AU706),IF(D706="B",11-SUM(AR706:AU706),IF(D706="C",7-SUM(AR706:AU706))))
&lt;0,0,
IF(D706="A",13-SUM(AR706:AU706),IF(D706="B",11-SUM(AR706:AU706),IF(D706="C",7-SUM(AR706:AU706)))))
*AE706/C706,0)
*C706
=0,0,
ROUNDUP(
IF(
IF(D706="A",13-SUM(AR706:AU706),IF(D706="B",11-SUM(AR706:AU706),IF(D706="C",7-SUM(AR706:AU706))))
&lt;0,0,
IF(D706="A",13-SUM(AR706:AU706),IF(D706="B",11-SUM(AR706:AU706),IF(D706="C",7-SUM(AR706:AU706)))))
*AE706/C706,0)
*C706)
)</f>
        <v>0</v>
      </c>
      <c r="AZ7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+IFERROR(BA706*C706,0),
IFERROR(AVERAGEIF(Tabela1[[#This Row],[COMPRA PADRÃO]:[COMPRA &gt;30%]],"&gt;"&amp;0,Tabela1[[#This Row],[COMPRA PADRÃO]:[COMPRA &gt;30%]]),
0))/Tabela1[[#This Row],[U/CX]],0)*Tabela1[[#This Row],[U/CX]]</f>
        <v>0</v>
      </c>
      <c r="BA706" s="33"/>
      <c r="BB706" s="33"/>
      <c r="BC706" s="44"/>
      <c r="BD706" s="41">
        <v>1.8754716981132076</v>
      </c>
      <c r="BE706" s="42">
        <v>281.32075471698113</v>
      </c>
      <c r="BF706" s="42">
        <v>371.34339622641511</v>
      </c>
      <c r="BG706" s="42">
        <v>748</v>
      </c>
      <c r="BH706" s="43">
        <v>0</v>
      </c>
      <c r="BJ706" s="32"/>
      <c r="BK706" s="32"/>
    </row>
    <row r="707" spans="1:63" s="3" customFormat="1" x14ac:dyDescent="0.2">
      <c r="A707" s="4" t="s">
        <v>35</v>
      </c>
      <c r="B707" s="4" t="s">
        <v>568</v>
      </c>
      <c r="C707" s="4">
        <v>250</v>
      </c>
      <c r="D707" s="4" t="s">
        <v>17</v>
      </c>
      <c r="E707" s="5">
        <v>150</v>
      </c>
      <c r="F707" s="4">
        <v>122</v>
      </c>
      <c r="G707" s="4">
        <v>240</v>
      </c>
      <c r="H707" s="4">
        <v>20</v>
      </c>
      <c r="I707" s="4">
        <v>120</v>
      </c>
      <c r="J707" s="4">
        <v>175</v>
      </c>
      <c r="K707" s="4">
        <v>140</v>
      </c>
      <c r="L707" s="4">
        <v>230</v>
      </c>
      <c r="M707" s="4">
        <v>500</v>
      </c>
      <c r="N707" s="4">
        <v>180</v>
      </c>
      <c r="O707" s="4">
        <v>240</v>
      </c>
      <c r="P707" s="4">
        <v>285</v>
      </c>
      <c r="Q707" s="13">
        <v>0.74937552039966693</v>
      </c>
      <c r="R707" s="16">
        <v>0.60949208992506243</v>
      </c>
      <c r="S707" s="16">
        <v>1.1990008326394672</v>
      </c>
      <c r="T707" s="16">
        <v>9.9916736053288935E-2</v>
      </c>
      <c r="U707" s="16">
        <v>0.59950041631973361</v>
      </c>
      <c r="V707" s="16">
        <v>0.87427144046627814</v>
      </c>
      <c r="W707" s="16">
        <v>0.69941715237302249</v>
      </c>
      <c r="X707" s="16">
        <v>1.1490424646128228</v>
      </c>
      <c r="Y707" s="16">
        <v>2.4979184013322233</v>
      </c>
      <c r="Z707" s="16">
        <v>0.89925062447960036</v>
      </c>
      <c r="AA707" s="16">
        <v>1.1990008326394672</v>
      </c>
      <c r="AB707" s="17">
        <v>1.4238134887593672</v>
      </c>
      <c r="AC707" s="15">
        <v>42370.03</v>
      </c>
      <c r="AD707" s="14">
        <v>200.16666666666666</v>
      </c>
      <c r="AE707" s="14">
        <v>216.54545454545453</v>
      </c>
      <c r="AF707" s="5">
        <v>2</v>
      </c>
      <c r="AG707" s="6">
        <v>1825</v>
      </c>
      <c r="AH707" s="4">
        <v>0</v>
      </c>
      <c r="AI707" s="23">
        <v>1825</v>
      </c>
      <c r="AJ707" s="4">
        <v>1500</v>
      </c>
      <c r="AK707" s="4">
        <v>500</v>
      </c>
      <c r="AL707" s="24">
        <v>2000</v>
      </c>
      <c r="AM707" s="7">
        <v>9.1174021648626145</v>
      </c>
      <c r="AN707" s="7">
        <v>0</v>
      </c>
      <c r="AO707" s="8">
        <v>7.4937552039966695</v>
      </c>
      <c r="AP707" s="9">
        <v>2.4979184013322233</v>
      </c>
      <c r="AQ707" s="25">
        <v>19.109075770191509</v>
      </c>
      <c r="AR707" s="18">
        <v>8.4277917716204875</v>
      </c>
      <c r="AS707" s="7">
        <v>0</v>
      </c>
      <c r="AT707" s="8">
        <v>6.9269521410579351</v>
      </c>
      <c r="AU707" s="9">
        <v>2.3089840470193117</v>
      </c>
      <c r="AV707" s="10">
        <v>17.663727959697734</v>
      </c>
      <c r="AW707" s="22">
        <f t="shared" si="11"/>
        <v>0</v>
      </c>
      <c r="AX707" s="5">
        <f>IF(OR(AND(Tabela1[[#This Row],[GRUPO | ITEM]]="PALHETAS",MID(Tabela1[[#This Row],[ITEM]],1,5)&lt;&gt;"YN-PC"),AND(Tabela1[[#This Row],[GRUPO | ITEM]]="PALHETAS",MID(Tabela1[[#This Row],[ITEM]],1,5)&lt;&gt;"YN-PF"))=TRUE,0,
IF(
ROUNDUP(
IF(
IF(D707="A",13-SUM(AM707:AP707),IF(D707="B",11-SUM(AM707:AP707),IF(D707="C",7-SUM(AM707:AP707))))
&lt;0,0,
IF(D707="A",13-SUM(AM707:AP707),IF(D707="B",11-SUM(AM707:AP707),IF(D707="C",7-SUM(AM707:AP707)))))
*AD707/C707,0)
*C707
=0,0,
ROUNDUP(
IF(
IF(D707="A",13-SUM(AM707:AP707),IF(D707="B",11-SUM(AM707:AP707),IF(D707="C",7-SUM(AM707:AP707))))
&lt;0,0,
IF(D707="A",13-SUM(AM707:AP707),IF(D707="B",11-SUM(AM707:AP707),IF(D707="C",7-SUM(AM707:AP707)))))
*AD707/C707,0)
*C707)
)</f>
        <v>0</v>
      </c>
      <c r="AY707" s="4">
        <f>IF(OR(AND(Tabela1[[#This Row],[GRUPO | ITEM]]="PALHETAS",MID(Tabela1[[#This Row],[ITEM]],1,5)&lt;&gt;"YN-PC"),AND(Tabela1[[#This Row],[GRUPO | ITEM]]="PALHETAS",MID(Tabela1[[#This Row],[ITEM]],1,5)&lt;&gt;"YN-PF"))=TRUE,0,
IF(
ROUNDUP(
IF(
IF(D707="A",13-SUM(AR707:AU707),IF(D707="B",11-SUM(AR707:AU707),IF(D707="C",7-SUM(AR707:AU707))))
&lt;0,0,
IF(D707="A",13-SUM(AR707:AU707),IF(D707="B",11-SUM(AR707:AU707),IF(D707="C",7-SUM(AR707:AU707)))))
*AE707/C707,0)
*C707
=0,0,
ROUNDUP(
IF(
IF(D707="A",13-SUM(AR707:AU707),IF(D707="B",11-SUM(AR707:AU707),IF(D707="C",7-SUM(AR707:AU707))))
&lt;0,0,
IF(D707="A",13-SUM(AR707:AU707),IF(D707="B",11-SUM(AR707:AU707),IF(D707="C",7-SUM(AR707:AU707)))))
*AE707/C707,0)
*C707)
)</f>
        <v>0</v>
      </c>
      <c r="AZ7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+IFERROR(BA707*C707,0),
IFERROR(AVERAGEIF(Tabela1[[#This Row],[COMPRA PADRÃO]:[COMPRA &gt;30%]],"&gt;"&amp;0,Tabela1[[#This Row],[COMPRA PADRÃO]:[COMPRA &gt;30%]]),
0))/Tabela1[[#This Row],[U/CX]],0)*Tabela1[[#This Row],[U/CX]]</f>
        <v>0</v>
      </c>
      <c r="BA707" s="19"/>
      <c r="BB707" s="19"/>
      <c r="BC707" s="5"/>
      <c r="BD707" s="41">
        <v>9.0641509433962266</v>
      </c>
      <c r="BE707" s="42">
        <v>1359.6226415094341</v>
      </c>
      <c r="BF707" s="42">
        <v>1794.7018867924528</v>
      </c>
      <c r="BG707" s="42">
        <v>3825</v>
      </c>
      <c r="BH707" s="43">
        <v>0</v>
      </c>
      <c r="BJ707" s="32"/>
      <c r="BK707" s="32"/>
    </row>
    <row r="708" spans="1:63" s="3" customFormat="1" x14ac:dyDescent="0.2">
      <c r="A708" s="4" t="s">
        <v>35</v>
      </c>
      <c r="B708" s="4" t="s">
        <v>1263</v>
      </c>
      <c r="C708" s="4">
        <v>500</v>
      </c>
      <c r="D708" s="4" t="s">
        <v>83</v>
      </c>
      <c r="E708" s="5"/>
      <c r="F708" s="4"/>
      <c r="G708" s="4"/>
      <c r="H708" s="4"/>
      <c r="I708" s="4">
        <v>10</v>
      </c>
      <c r="J708" s="4"/>
      <c r="K708" s="4">
        <v>10</v>
      </c>
      <c r="L708" s="4"/>
      <c r="M708" s="4"/>
      <c r="N708" s="4"/>
      <c r="O708" s="4"/>
      <c r="P708" s="4"/>
      <c r="Q708" s="13">
        <v>0</v>
      </c>
      <c r="R708" s="16">
        <v>0</v>
      </c>
      <c r="S708" s="16">
        <v>0</v>
      </c>
      <c r="T708" s="16">
        <v>0</v>
      </c>
      <c r="U708" s="16">
        <v>1</v>
      </c>
      <c r="V708" s="16">
        <v>0</v>
      </c>
      <c r="W708" s="16">
        <v>1</v>
      </c>
      <c r="X708" s="16">
        <v>0</v>
      </c>
      <c r="Y708" s="16">
        <v>0</v>
      </c>
      <c r="Z708" s="16">
        <v>0</v>
      </c>
      <c r="AA708" s="16">
        <v>0</v>
      </c>
      <c r="AB708" s="17">
        <v>0</v>
      </c>
      <c r="AC708" s="15">
        <v>59.2</v>
      </c>
      <c r="AD708" s="14">
        <v>10</v>
      </c>
      <c r="AE708" s="14">
        <v>10</v>
      </c>
      <c r="AF708" s="5">
        <v>0</v>
      </c>
      <c r="AG708" s="6">
        <v>500</v>
      </c>
      <c r="AH708" s="4">
        <v>0</v>
      </c>
      <c r="AI708" s="23">
        <v>500</v>
      </c>
      <c r="AJ708" s="4">
        <v>0</v>
      </c>
      <c r="AK708" s="4">
        <v>0</v>
      </c>
      <c r="AL708" s="24">
        <v>0</v>
      </c>
      <c r="AM708" s="7">
        <v>50</v>
      </c>
      <c r="AN708" s="7">
        <v>0</v>
      </c>
      <c r="AO708" s="8">
        <v>0</v>
      </c>
      <c r="AP708" s="9">
        <v>0</v>
      </c>
      <c r="AQ708" s="25">
        <v>50</v>
      </c>
      <c r="AR708" s="18">
        <v>50</v>
      </c>
      <c r="AS708" s="7">
        <v>0</v>
      </c>
      <c r="AT708" s="8">
        <v>0</v>
      </c>
      <c r="AU708" s="9">
        <v>0</v>
      </c>
      <c r="AV708" s="10">
        <v>50</v>
      </c>
      <c r="AW708" s="22">
        <f t="shared" si="11"/>
        <v>0</v>
      </c>
      <c r="AX708" s="5">
        <f>IF(OR(AND(Tabela1[[#This Row],[GRUPO | ITEM]]="PALHETAS",MID(Tabela1[[#This Row],[ITEM]],1,5)&lt;&gt;"YN-PC"),AND(Tabela1[[#This Row],[GRUPO | ITEM]]="PALHETAS",MID(Tabela1[[#This Row],[ITEM]],1,5)&lt;&gt;"YN-PF"))=TRUE,0,
IF(
ROUNDUP(
IF(
IF(D708="A",13-SUM(AM708:AP708),IF(D708="B",11-SUM(AM708:AP708),IF(D708="C",7-SUM(AM708:AP708))))
&lt;0,0,
IF(D708="A",13-SUM(AM708:AP708),IF(D708="B",11-SUM(AM708:AP708),IF(D708="C",7-SUM(AM708:AP708)))))
*AD708/C708,0)
*C708
=0,0,
ROUNDUP(
IF(
IF(D708="A",13-SUM(AM708:AP708),IF(D708="B",11-SUM(AM708:AP708),IF(D708="C",7-SUM(AM708:AP708))))
&lt;0,0,
IF(D708="A",13-SUM(AM708:AP708),IF(D708="B",11-SUM(AM708:AP708),IF(D708="C",7-SUM(AM708:AP708)))))
*AD708/C708,0)
*C708)
)</f>
        <v>0</v>
      </c>
      <c r="AY708" s="4">
        <f>IF(OR(AND(Tabela1[[#This Row],[GRUPO | ITEM]]="PALHETAS",MID(Tabela1[[#This Row],[ITEM]],1,5)&lt;&gt;"YN-PC"),AND(Tabela1[[#This Row],[GRUPO | ITEM]]="PALHETAS",MID(Tabela1[[#This Row],[ITEM]],1,5)&lt;&gt;"YN-PF"))=TRUE,0,
IF(
ROUNDUP(
IF(
IF(D708="A",13-SUM(AR708:AU708),IF(D708="B",11-SUM(AR708:AU708),IF(D708="C",7-SUM(AR708:AU708))))
&lt;0,0,
IF(D708="A",13-SUM(AR708:AU708),IF(D708="B",11-SUM(AR708:AU708),IF(D708="C",7-SUM(AR708:AU708)))))
*AE708/C708,0)
*C708
=0,0,
ROUNDUP(
IF(
IF(D708="A",13-SUM(AR708:AU708),IF(D708="B",11-SUM(AR708:AU708),IF(D708="C",7-SUM(AR708:AU708))))
&lt;0,0,
IF(D708="A",13-SUM(AR708:AU708),IF(D708="B",11-SUM(AR708:AU708),IF(D708="C",7-SUM(AR708:AU708)))))
*AE708/C708,0)
*C708)
)</f>
        <v>0</v>
      </c>
      <c r="AZ7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+IFERROR(BA708*C708,0),
IFERROR(AVERAGEIF(Tabela1[[#This Row],[COMPRA PADRÃO]:[COMPRA &gt;30%]],"&gt;"&amp;0,Tabela1[[#This Row],[COMPRA PADRÃO]:[COMPRA &gt;30%]]),
0))/Tabela1[[#This Row],[U/CX]],0)*Tabela1[[#This Row],[U/CX]]</f>
        <v>0</v>
      </c>
      <c r="BA708" s="19"/>
      <c r="BB708" s="19"/>
      <c r="BC708" s="5"/>
      <c r="BD708" s="41">
        <v>7.5471698113207544E-2</v>
      </c>
      <c r="BE708" s="42">
        <v>11.320754716981131</v>
      </c>
      <c r="BF708" s="42">
        <v>4.9811320754716979</v>
      </c>
      <c r="BG708" s="42">
        <v>500</v>
      </c>
      <c r="BH708" s="43">
        <v>0</v>
      </c>
      <c r="BJ708" s="32"/>
      <c r="BK708" s="32"/>
    </row>
    <row r="709" spans="1:63" s="3" customFormat="1" x14ac:dyDescent="0.2">
      <c r="A709" s="4" t="s">
        <v>35</v>
      </c>
      <c r="B709" s="4" t="s">
        <v>1264</v>
      </c>
      <c r="C709" s="4">
        <v>500</v>
      </c>
      <c r="D709" s="4" t="s">
        <v>83</v>
      </c>
      <c r="E709" s="5"/>
      <c r="F709" s="4"/>
      <c r="G709" s="4"/>
      <c r="H709" s="4"/>
      <c r="I709" s="4">
        <v>10</v>
      </c>
      <c r="J709" s="4"/>
      <c r="K709" s="4">
        <v>10</v>
      </c>
      <c r="L709" s="4"/>
      <c r="M709" s="4"/>
      <c r="N709" s="4"/>
      <c r="O709" s="4"/>
      <c r="P709" s="4">
        <v>10</v>
      </c>
      <c r="Q709" s="13">
        <v>0</v>
      </c>
      <c r="R709" s="16">
        <v>0</v>
      </c>
      <c r="S709" s="16">
        <v>0</v>
      </c>
      <c r="T709" s="16">
        <v>0</v>
      </c>
      <c r="U709" s="16">
        <v>1</v>
      </c>
      <c r="V709" s="16">
        <v>0</v>
      </c>
      <c r="W709" s="16">
        <v>1</v>
      </c>
      <c r="X709" s="16">
        <v>0</v>
      </c>
      <c r="Y709" s="16">
        <v>0</v>
      </c>
      <c r="Z709" s="16">
        <v>0</v>
      </c>
      <c r="AA709" s="16">
        <v>0</v>
      </c>
      <c r="AB709" s="17">
        <v>1</v>
      </c>
      <c r="AC709" s="15">
        <v>92.1</v>
      </c>
      <c r="AD709" s="14">
        <v>10</v>
      </c>
      <c r="AE709" s="14">
        <v>10</v>
      </c>
      <c r="AF709" s="5">
        <v>0</v>
      </c>
      <c r="AG709" s="6">
        <v>740</v>
      </c>
      <c r="AH709" s="4">
        <v>0</v>
      </c>
      <c r="AI709" s="23">
        <v>740</v>
      </c>
      <c r="AJ709" s="4">
        <v>0</v>
      </c>
      <c r="AK709" s="4">
        <v>0</v>
      </c>
      <c r="AL709" s="24">
        <v>0</v>
      </c>
      <c r="AM709" s="7">
        <v>74</v>
      </c>
      <c r="AN709" s="7">
        <v>0</v>
      </c>
      <c r="AO709" s="8">
        <v>0</v>
      </c>
      <c r="AP709" s="9">
        <v>0</v>
      </c>
      <c r="AQ709" s="25">
        <v>74</v>
      </c>
      <c r="AR709" s="18">
        <v>74</v>
      </c>
      <c r="AS709" s="7">
        <v>0</v>
      </c>
      <c r="AT709" s="8">
        <v>0</v>
      </c>
      <c r="AU709" s="9">
        <v>0</v>
      </c>
      <c r="AV709" s="10">
        <v>74</v>
      </c>
      <c r="AW709" s="22">
        <f t="shared" si="11"/>
        <v>0</v>
      </c>
      <c r="AX709" s="5">
        <f>IF(OR(AND(Tabela1[[#This Row],[GRUPO | ITEM]]="PALHETAS",MID(Tabela1[[#This Row],[ITEM]],1,5)&lt;&gt;"YN-PC"),AND(Tabela1[[#This Row],[GRUPO | ITEM]]="PALHETAS",MID(Tabela1[[#This Row],[ITEM]],1,5)&lt;&gt;"YN-PF"))=TRUE,0,
IF(
ROUNDUP(
IF(
IF(D709="A",13-SUM(AM709:AP709),IF(D709="B",11-SUM(AM709:AP709),IF(D709="C",7-SUM(AM709:AP709))))
&lt;0,0,
IF(D709="A",13-SUM(AM709:AP709),IF(D709="B",11-SUM(AM709:AP709),IF(D709="C",7-SUM(AM709:AP709)))))
*AD709/C709,0)
*C709
=0,0,
ROUNDUP(
IF(
IF(D709="A",13-SUM(AM709:AP709),IF(D709="B",11-SUM(AM709:AP709),IF(D709="C",7-SUM(AM709:AP709))))
&lt;0,0,
IF(D709="A",13-SUM(AM709:AP709),IF(D709="B",11-SUM(AM709:AP709),IF(D709="C",7-SUM(AM709:AP709)))))
*AD709/C709,0)
*C709)
)</f>
        <v>0</v>
      </c>
      <c r="AY709" s="4">
        <f>IF(OR(AND(Tabela1[[#This Row],[GRUPO | ITEM]]="PALHETAS",MID(Tabela1[[#This Row],[ITEM]],1,5)&lt;&gt;"YN-PC"),AND(Tabela1[[#This Row],[GRUPO | ITEM]]="PALHETAS",MID(Tabela1[[#This Row],[ITEM]],1,5)&lt;&gt;"YN-PF"))=TRUE,0,
IF(
ROUNDUP(
IF(
IF(D709="A",13-SUM(AR709:AU709),IF(D709="B",11-SUM(AR709:AU709),IF(D709="C",7-SUM(AR709:AU709))))
&lt;0,0,
IF(D709="A",13-SUM(AR709:AU709),IF(D709="B",11-SUM(AR709:AU709),IF(D709="C",7-SUM(AR709:AU709)))))
*AE709/C709,0)
*C709
=0,0,
ROUNDUP(
IF(
IF(D709="A",13-SUM(AR709:AU709),IF(D709="B",11-SUM(AR709:AU709),IF(D709="C",7-SUM(AR709:AU709))))
&lt;0,0,
IF(D709="A",13-SUM(AR709:AU709),IF(D709="B",11-SUM(AR709:AU709),IF(D709="C",7-SUM(AR709:AU709)))))
*AE709/C709,0)
*C709)
)</f>
        <v>0</v>
      </c>
      <c r="AZ7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+IFERROR(BA709*C709,0),
IFERROR(AVERAGEIF(Tabela1[[#This Row],[COMPRA PADRÃO]:[COMPRA &gt;30%]],"&gt;"&amp;0,Tabela1[[#This Row],[COMPRA PADRÃO]:[COMPRA &gt;30%]]),
0))/Tabela1[[#This Row],[U/CX]],0)*Tabela1[[#This Row],[U/CX]]</f>
        <v>0</v>
      </c>
      <c r="BA709" s="19"/>
      <c r="BB709" s="19"/>
      <c r="BC709" s="5"/>
      <c r="BD709" s="41">
        <v>0.11320754716981132</v>
      </c>
      <c r="BE709" s="42">
        <v>16.981132075471699</v>
      </c>
      <c r="BF709" s="42">
        <v>7.4716981132075473</v>
      </c>
      <c r="BG709" s="42">
        <v>740</v>
      </c>
      <c r="BH709" s="43">
        <v>0</v>
      </c>
      <c r="BJ709" s="32"/>
      <c r="BK709" s="32"/>
    </row>
    <row r="710" spans="1:63" s="3" customFormat="1" x14ac:dyDescent="0.2">
      <c r="A710" s="4" t="s">
        <v>35</v>
      </c>
      <c r="B710" s="4" t="s">
        <v>571</v>
      </c>
      <c r="C710" s="4">
        <v>100</v>
      </c>
      <c r="D710" s="4" t="s">
        <v>83</v>
      </c>
      <c r="E710" s="5">
        <v>10</v>
      </c>
      <c r="F710" s="4">
        <v>30</v>
      </c>
      <c r="G710" s="4"/>
      <c r="H710" s="4">
        <v>20</v>
      </c>
      <c r="I710" s="4">
        <v>35</v>
      </c>
      <c r="J710" s="4">
        <v>20</v>
      </c>
      <c r="K710" s="4"/>
      <c r="L710" s="4">
        <v>10</v>
      </c>
      <c r="M710" s="4">
        <v>20</v>
      </c>
      <c r="N710" s="4"/>
      <c r="O710" s="4"/>
      <c r="P710" s="4">
        <v>10</v>
      </c>
      <c r="Q710" s="13">
        <v>0.5161290322580645</v>
      </c>
      <c r="R710" s="16">
        <v>1.5483870967741935</v>
      </c>
      <c r="S710" s="16">
        <v>0</v>
      </c>
      <c r="T710" s="16">
        <v>1.032258064516129</v>
      </c>
      <c r="U710" s="16">
        <v>1.8064516129032258</v>
      </c>
      <c r="V710" s="16">
        <v>1.032258064516129</v>
      </c>
      <c r="W710" s="16">
        <v>0</v>
      </c>
      <c r="X710" s="16">
        <v>0.5161290322580645</v>
      </c>
      <c r="Y710" s="16">
        <v>1.032258064516129</v>
      </c>
      <c r="Z710" s="16">
        <v>0</v>
      </c>
      <c r="AA710" s="16">
        <v>0</v>
      </c>
      <c r="AB710" s="17">
        <v>0.5161290322580645</v>
      </c>
      <c r="AC710" s="15">
        <v>1627.8</v>
      </c>
      <c r="AD710" s="14">
        <v>19.375</v>
      </c>
      <c r="AE710" s="14">
        <v>19.375</v>
      </c>
      <c r="AF710" s="5">
        <v>0</v>
      </c>
      <c r="AG710" s="6">
        <v>393</v>
      </c>
      <c r="AH710" s="4">
        <v>0</v>
      </c>
      <c r="AI710" s="23">
        <v>393</v>
      </c>
      <c r="AJ710" s="4">
        <v>100</v>
      </c>
      <c r="AK710" s="4">
        <v>0</v>
      </c>
      <c r="AL710" s="24">
        <v>100</v>
      </c>
      <c r="AM710" s="7">
        <v>20.283870967741937</v>
      </c>
      <c r="AN710" s="7">
        <v>0</v>
      </c>
      <c r="AO710" s="8">
        <v>5.161290322580645</v>
      </c>
      <c r="AP710" s="9">
        <v>0</v>
      </c>
      <c r="AQ710" s="25">
        <v>25.445161290322581</v>
      </c>
      <c r="AR710" s="18">
        <v>20.283870967741937</v>
      </c>
      <c r="AS710" s="7">
        <v>0</v>
      </c>
      <c r="AT710" s="8">
        <v>5.161290322580645</v>
      </c>
      <c r="AU710" s="9">
        <v>0</v>
      </c>
      <c r="AV710" s="10">
        <v>25.445161290322581</v>
      </c>
      <c r="AW710" s="22">
        <f t="shared" si="11"/>
        <v>0</v>
      </c>
      <c r="AX710" s="5">
        <f>IF(OR(AND(Tabela1[[#This Row],[GRUPO | ITEM]]="PALHETAS",MID(Tabela1[[#This Row],[ITEM]],1,5)&lt;&gt;"YN-PC"),AND(Tabela1[[#This Row],[GRUPO | ITEM]]="PALHETAS",MID(Tabela1[[#This Row],[ITEM]],1,5)&lt;&gt;"YN-PF"))=TRUE,0,
IF(
ROUNDUP(
IF(
IF(D710="A",13-SUM(AM710:AP710),IF(D710="B",11-SUM(AM710:AP710),IF(D710="C",7-SUM(AM710:AP710))))
&lt;0,0,
IF(D710="A",13-SUM(AM710:AP710),IF(D710="B",11-SUM(AM710:AP710),IF(D710="C",7-SUM(AM710:AP710)))))
*AD710/C710,0)
*C710
=0,0,
ROUNDUP(
IF(
IF(D710="A",13-SUM(AM710:AP710),IF(D710="B",11-SUM(AM710:AP710),IF(D710="C",7-SUM(AM710:AP710))))
&lt;0,0,
IF(D710="A",13-SUM(AM710:AP710),IF(D710="B",11-SUM(AM710:AP710),IF(D710="C",7-SUM(AM710:AP710)))))
*AD710/C710,0)
*C710)
)</f>
        <v>0</v>
      </c>
      <c r="AY710" s="4">
        <f>IF(OR(AND(Tabela1[[#This Row],[GRUPO | ITEM]]="PALHETAS",MID(Tabela1[[#This Row],[ITEM]],1,5)&lt;&gt;"YN-PC"),AND(Tabela1[[#This Row],[GRUPO | ITEM]]="PALHETAS",MID(Tabela1[[#This Row],[ITEM]],1,5)&lt;&gt;"YN-PF"))=TRUE,0,
IF(
ROUNDUP(
IF(
IF(D710="A",13-SUM(AR710:AU710),IF(D710="B",11-SUM(AR710:AU710),IF(D710="C",7-SUM(AR710:AU710))))
&lt;0,0,
IF(D710="A",13-SUM(AR710:AU710),IF(D710="B",11-SUM(AR710:AU710),IF(D710="C",7-SUM(AR710:AU710)))))
*AE710/C710,0)
*C710
=0,0,
ROUNDUP(
IF(
IF(D710="A",13-SUM(AR710:AU710),IF(D710="B",11-SUM(AR710:AU710),IF(D710="C",7-SUM(AR710:AU710))))
&lt;0,0,
IF(D710="A",13-SUM(AR710:AU710),IF(D710="B",11-SUM(AR710:AU710),IF(D710="C",7-SUM(AR710:AU710)))))
*AE710/C710,0)
*C710)
)</f>
        <v>0</v>
      </c>
      <c r="AZ7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+IFERROR(BA710*C710,0),
IFERROR(AVERAGEIF(Tabela1[[#This Row],[COMPRA PADRÃO]:[COMPRA &gt;30%]],"&gt;"&amp;0,Tabela1[[#This Row],[COMPRA PADRÃO]:[COMPRA &gt;30%]]),
0))/Tabela1[[#This Row],[U/CX]],0)*Tabela1[[#This Row],[U/CX]]</f>
        <v>0</v>
      </c>
      <c r="BA710" s="19"/>
      <c r="BB710" s="19"/>
      <c r="BC710" s="5"/>
      <c r="BD710" s="41">
        <v>0.58490566037735847</v>
      </c>
      <c r="BE710" s="42">
        <v>87.735849056603769</v>
      </c>
      <c r="BF710" s="42">
        <v>38.60377358490566</v>
      </c>
      <c r="BG710" s="42">
        <v>493</v>
      </c>
      <c r="BH710" s="43">
        <v>0</v>
      </c>
      <c r="BJ710" s="32"/>
      <c r="BK710" s="32"/>
    </row>
    <row r="711" spans="1:63" s="3" customFormat="1" x14ac:dyDescent="0.2">
      <c r="A711" s="4" t="s">
        <v>35</v>
      </c>
      <c r="B711" s="4" t="s">
        <v>572</v>
      </c>
      <c r="C711" s="4">
        <v>100</v>
      </c>
      <c r="D711" s="4" t="s">
        <v>83</v>
      </c>
      <c r="E711" s="5">
        <v>20</v>
      </c>
      <c r="F711" s="4">
        <v>20</v>
      </c>
      <c r="G711" s="4"/>
      <c r="H711" s="4">
        <v>40</v>
      </c>
      <c r="I711" s="4">
        <v>5</v>
      </c>
      <c r="J711" s="4">
        <v>40</v>
      </c>
      <c r="K711" s="4">
        <v>10</v>
      </c>
      <c r="L711" s="4">
        <v>20</v>
      </c>
      <c r="M711" s="4">
        <v>50</v>
      </c>
      <c r="N711" s="4">
        <v>10</v>
      </c>
      <c r="O711" s="4"/>
      <c r="P711" s="4">
        <v>30</v>
      </c>
      <c r="Q711" s="13">
        <v>0.81632653061224492</v>
      </c>
      <c r="R711" s="16">
        <v>0.81632653061224492</v>
      </c>
      <c r="S711" s="16">
        <v>0</v>
      </c>
      <c r="T711" s="16">
        <v>1.6326530612244898</v>
      </c>
      <c r="U711" s="16">
        <v>0.20408163265306123</v>
      </c>
      <c r="V711" s="16">
        <v>1.6326530612244898</v>
      </c>
      <c r="W711" s="16">
        <v>0.40816326530612246</v>
      </c>
      <c r="X711" s="16">
        <v>0.81632653061224492</v>
      </c>
      <c r="Y711" s="16">
        <v>2.0408163265306123</v>
      </c>
      <c r="Z711" s="16">
        <v>0.40816326530612246</v>
      </c>
      <c r="AA711" s="16">
        <v>0</v>
      </c>
      <c r="AB711" s="17">
        <v>1.2244897959183674</v>
      </c>
      <c r="AC711" s="15">
        <v>2676.8</v>
      </c>
      <c r="AD711" s="14">
        <v>24.5</v>
      </c>
      <c r="AE711" s="14">
        <v>26.666666666666668</v>
      </c>
      <c r="AF711" s="5">
        <v>0</v>
      </c>
      <c r="AG711" s="6">
        <v>336</v>
      </c>
      <c r="AH711" s="4">
        <v>0</v>
      </c>
      <c r="AI711" s="23">
        <v>336</v>
      </c>
      <c r="AJ711" s="4">
        <v>200</v>
      </c>
      <c r="AK711" s="4">
        <v>0</v>
      </c>
      <c r="AL711" s="24">
        <v>200</v>
      </c>
      <c r="AM711" s="7">
        <v>13.714285714285714</v>
      </c>
      <c r="AN711" s="7">
        <v>0</v>
      </c>
      <c r="AO711" s="8">
        <v>8.1632653061224492</v>
      </c>
      <c r="AP711" s="9">
        <v>0</v>
      </c>
      <c r="AQ711" s="25">
        <v>21.877551020408163</v>
      </c>
      <c r="AR711" s="18">
        <v>12.6</v>
      </c>
      <c r="AS711" s="7">
        <v>0</v>
      </c>
      <c r="AT711" s="8">
        <v>7.5</v>
      </c>
      <c r="AU711" s="9">
        <v>0</v>
      </c>
      <c r="AV711" s="10">
        <v>20.100000000000001</v>
      </c>
      <c r="AW711" s="22">
        <f t="shared" si="11"/>
        <v>0</v>
      </c>
      <c r="AX711" s="5">
        <f>IF(OR(AND(Tabela1[[#This Row],[GRUPO | ITEM]]="PALHETAS",MID(Tabela1[[#This Row],[ITEM]],1,5)&lt;&gt;"YN-PC"),AND(Tabela1[[#This Row],[GRUPO | ITEM]]="PALHETAS",MID(Tabela1[[#This Row],[ITEM]],1,5)&lt;&gt;"YN-PF"))=TRUE,0,
IF(
ROUNDUP(
IF(
IF(D711="A",13-SUM(AM711:AP711),IF(D711="B",11-SUM(AM711:AP711),IF(D711="C",7-SUM(AM711:AP711))))
&lt;0,0,
IF(D711="A",13-SUM(AM711:AP711),IF(D711="B",11-SUM(AM711:AP711),IF(D711="C",7-SUM(AM711:AP711)))))
*AD711/C711,0)
*C711
=0,0,
ROUNDUP(
IF(
IF(D711="A",13-SUM(AM711:AP711),IF(D711="B",11-SUM(AM711:AP711),IF(D711="C",7-SUM(AM711:AP711))))
&lt;0,0,
IF(D711="A",13-SUM(AM711:AP711),IF(D711="B",11-SUM(AM711:AP711),IF(D711="C",7-SUM(AM711:AP711)))))
*AD711/C711,0)
*C711)
)</f>
        <v>0</v>
      </c>
      <c r="AY711" s="4">
        <f>IF(OR(AND(Tabela1[[#This Row],[GRUPO | ITEM]]="PALHETAS",MID(Tabela1[[#This Row],[ITEM]],1,5)&lt;&gt;"YN-PC"),AND(Tabela1[[#This Row],[GRUPO | ITEM]]="PALHETAS",MID(Tabela1[[#This Row],[ITEM]],1,5)&lt;&gt;"YN-PF"))=TRUE,0,
IF(
ROUNDUP(
IF(
IF(D711="A",13-SUM(AR711:AU711),IF(D711="B",11-SUM(AR711:AU711),IF(D711="C",7-SUM(AR711:AU711))))
&lt;0,0,
IF(D711="A",13-SUM(AR711:AU711),IF(D711="B",11-SUM(AR711:AU711),IF(D711="C",7-SUM(AR711:AU711)))))
*AE711/C711,0)
*C711
=0,0,
ROUNDUP(
IF(
IF(D711="A",13-SUM(AR711:AU711),IF(D711="B",11-SUM(AR711:AU711),IF(D711="C",7-SUM(AR711:AU711))))
&lt;0,0,
IF(D711="A",13-SUM(AR711:AU711),IF(D711="B",11-SUM(AR711:AU711),IF(D711="C",7-SUM(AR711:AU711)))))
*AE711/C711,0)
*C711)
)</f>
        <v>0</v>
      </c>
      <c r="AZ7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+IFERROR(BA711*C711,0),
IFERROR(AVERAGEIF(Tabela1[[#This Row],[COMPRA PADRÃO]:[COMPRA &gt;30%]],"&gt;"&amp;0,Tabela1[[#This Row],[COMPRA PADRÃO]:[COMPRA &gt;30%]]),
0))/Tabela1[[#This Row],[U/CX]],0)*Tabela1[[#This Row],[U/CX]]</f>
        <v>0</v>
      </c>
      <c r="BA711" s="19"/>
      <c r="BB711" s="19"/>
      <c r="BC711" s="5"/>
      <c r="BD711" s="41">
        <v>0.92452830188679247</v>
      </c>
      <c r="BE711" s="42">
        <v>138.67924528301887</v>
      </c>
      <c r="BF711" s="42">
        <v>61.018867924528301</v>
      </c>
      <c r="BG711" s="42">
        <v>536</v>
      </c>
      <c r="BH711" s="43">
        <v>0</v>
      </c>
      <c r="BJ711" s="32"/>
      <c r="BK711" s="32"/>
    </row>
    <row r="712" spans="1:63" s="3" customFormat="1" x14ac:dyDescent="0.2">
      <c r="A712" s="4" t="s">
        <v>35</v>
      </c>
      <c r="B712" s="4" t="s">
        <v>205</v>
      </c>
      <c r="C712" s="4">
        <v>100</v>
      </c>
      <c r="D712" s="4" t="s">
        <v>83</v>
      </c>
      <c r="E712" s="5">
        <v>80</v>
      </c>
      <c r="F712" s="4">
        <v>160</v>
      </c>
      <c r="G712" s="4">
        <v>130</v>
      </c>
      <c r="H712" s="4">
        <v>130</v>
      </c>
      <c r="I712" s="4">
        <v>175</v>
      </c>
      <c r="J712" s="4">
        <v>120</v>
      </c>
      <c r="K712" s="4"/>
      <c r="L712" s="4">
        <v>85</v>
      </c>
      <c r="M712" s="4">
        <v>90</v>
      </c>
      <c r="N712" s="4">
        <v>120</v>
      </c>
      <c r="O712" s="4">
        <v>125</v>
      </c>
      <c r="P712" s="4">
        <v>160</v>
      </c>
      <c r="Q712" s="13">
        <v>0.64</v>
      </c>
      <c r="R712" s="16">
        <v>1.28</v>
      </c>
      <c r="S712" s="16">
        <v>1.04</v>
      </c>
      <c r="T712" s="16">
        <v>1.04</v>
      </c>
      <c r="U712" s="16">
        <v>1.4</v>
      </c>
      <c r="V712" s="16">
        <v>0.96</v>
      </c>
      <c r="W712" s="16">
        <v>0</v>
      </c>
      <c r="X712" s="16">
        <v>0.68</v>
      </c>
      <c r="Y712" s="16">
        <v>0.72</v>
      </c>
      <c r="Z712" s="16">
        <v>0.96</v>
      </c>
      <c r="AA712" s="16">
        <v>1</v>
      </c>
      <c r="AB712" s="17">
        <v>1.28</v>
      </c>
      <c r="AC712" s="15">
        <v>14736.65</v>
      </c>
      <c r="AD712" s="14">
        <v>125</v>
      </c>
      <c r="AE712" s="14">
        <v>125</v>
      </c>
      <c r="AF712" s="5">
        <v>0</v>
      </c>
      <c r="AG712" s="6">
        <v>930</v>
      </c>
      <c r="AH712" s="4">
        <v>0</v>
      </c>
      <c r="AI712" s="23">
        <v>930</v>
      </c>
      <c r="AJ712" s="4">
        <v>900</v>
      </c>
      <c r="AK712" s="4">
        <v>500</v>
      </c>
      <c r="AL712" s="24">
        <v>1400</v>
      </c>
      <c r="AM712" s="7">
        <v>7.44</v>
      </c>
      <c r="AN712" s="7">
        <v>0</v>
      </c>
      <c r="AO712" s="8">
        <v>7.2</v>
      </c>
      <c r="AP712" s="9">
        <v>4</v>
      </c>
      <c r="AQ712" s="25">
        <v>18.64</v>
      </c>
      <c r="AR712" s="18">
        <v>7.44</v>
      </c>
      <c r="AS712" s="7">
        <v>0</v>
      </c>
      <c r="AT712" s="8">
        <v>7.2</v>
      </c>
      <c r="AU712" s="9">
        <v>4</v>
      </c>
      <c r="AV712" s="10">
        <v>18.64</v>
      </c>
      <c r="AW712" s="22">
        <f t="shared" si="11"/>
        <v>0</v>
      </c>
      <c r="AX712" s="5">
        <f>IF(OR(AND(Tabela1[[#This Row],[GRUPO | ITEM]]="PALHETAS",MID(Tabela1[[#This Row],[ITEM]],1,5)&lt;&gt;"YN-PC"),AND(Tabela1[[#This Row],[GRUPO | ITEM]]="PALHETAS",MID(Tabela1[[#This Row],[ITEM]],1,5)&lt;&gt;"YN-PF"))=TRUE,0,
IF(
ROUNDUP(
IF(
IF(D712="A",13-SUM(AM712:AP712),IF(D712="B",11-SUM(AM712:AP712),IF(D712="C",7-SUM(AM712:AP712))))
&lt;0,0,
IF(D712="A",13-SUM(AM712:AP712),IF(D712="B",11-SUM(AM712:AP712),IF(D712="C",7-SUM(AM712:AP712)))))
*AD712/C712,0)
*C712
=0,0,
ROUNDUP(
IF(
IF(D712="A",13-SUM(AM712:AP712),IF(D712="B",11-SUM(AM712:AP712),IF(D712="C",7-SUM(AM712:AP712))))
&lt;0,0,
IF(D712="A",13-SUM(AM712:AP712),IF(D712="B",11-SUM(AM712:AP712),IF(D712="C",7-SUM(AM712:AP712)))))
*AD712/C712,0)
*C712)
)</f>
        <v>0</v>
      </c>
      <c r="AY712" s="4">
        <f>IF(OR(AND(Tabela1[[#This Row],[GRUPO | ITEM]]="PALHETAS",MID(Tabela1[[#This Row],[ITEM]],1,5)&lt;&gt;"YN-PC"),AND(Tabela1[[#This Row],[GRUPO | ITEM]]="PALHETAS",MID(Tabela1[[#This Row],[ITEM]],1,5)&lt;&gt;"YN-PF"))=TRUE,0,
IF(
ROUNDUP(
IF(
IF(D712="A",13-SUM(AR712:AU712),IF(D712="B",11-SUM(AR712:AU712),IF(D712="C",7-SUM(AR712:AU712))))
&lt;0,0,
IF(D712="A",13-SUM(AR712:AU712),IF(D712="B",11-SUM(AR712:AU712),IF(D712="C",7-SUM(AR712:AU712)))))
*AE712/C712,0)
*C712
=0,0,
ROUNDUP(
IF(
IF(D712="A",13-SUM(AR712:AU712),IF(D712="B",11-SUM(AR712:AU712),IF(D712="C",7-SUM(AR712:AU712))))
&lt;0,0,
IF(D712="A",13-SUM(AR712:AU712),IF(D712="B",11-SUM(AR712:AU712),IF(D712="C",7-SUM(AR712:AU712)))))
*AE712/C712,0)
*C712)
)</f>
        <v>0</v>
      </c>
      <c r="AZ7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+IFERROR(BA712*C712,0),
IFERROR(AVERAGEIF(Tabela1[[#This Row],[COMPRA PADRÃO]:[COMPRA &gt;30%]],"&gt;"&amp;0,Tabela1[[#This Row],[COMPRA PADRÃO]:[COMPRA &gt;30%]]),
0))/Tabela1[[#This Row],[U/CX]],0)*Tabela1[[#This Row],[U/CX]]</f>
        <v>0</v>
      </c>
      <c r="BA712" s="19"/>
      <c r="BB712" s="19"/>
      <c r="BC712" s="5"/>
      <c r="BD712" s="41">
        <v>5.1886792452830193</v>
      </c>
      <c r="BE712" s="42">
        <v>778.30188679245293</v>
      </c>
      <c r="BF712" s="42">
        <v>342.45283018867929</v>
      </c>
      <c r="BG712" s="42">
        <v>2330</v>
      </c>
      <c r="BH712" s="43">
        <v>0</v>
      </c>
      <c r="BJ712" s="32"/>
      <c r="BK712" s="32"/>
    </row>
    <row r="713" spans="1:63" s="3" customFormat="1" x14ac:dyDescent="0.2">
      <c r="A713" s="4" t="s">
        <v>35</v>
      </c>
      <c r="B713" s="4" t="s">
        <v>573</v>
      </c>
      <c r="C713" s="4">
        <v>100</v>
      </c>
      <c r="D713" s="4" t="s">
        <v>83</v>
      </c>
      <c r="E713" s="5">
        <v>30</v>
      </c>
      <c r="F713" s="4">
        <v>20</v>
      </c>
      <c r="G713" s="4"/>
      <c r="H713" s="4">
        <v>10</v>
      </c>
      <c r="I713" s="4">
        <v>20</v>
      </c>
      <c r="J713" s="4">
        <v>20</v>
      </c>
      <c r="K713" s="4"/>
      <c r="L713" s="4"/>
      <c r="M713" s="4">
        <v>20</v>
      </c>
      <c r="N713" s="4">
        <v>10</v>
      </c>
      <c r="O713" s="4"/>
      <c r="P713" s="4">
        <v>10</v>
      </c>
      <c r="Q713" s="13">
        <v>1.7142857142857142</v>
      </c>
      <c r="R713" s="16">
        <v>1.1428571428571428</v>
      </c>
      <c r="S713" s="16">
        <v>0</v>
      </c>
      <c r="T713" s="16">
        <v>0.5714285714285714</v>
      </c>
      <c r="U713" s="16">
        <v>1.1428571428571428</v>
      </c>
      <c r="V713" s="16">
        <v>1.1428571428571428</v>
      </c>
      <c r="W713" s="16">
        <v>0</v>
      </c>
      <c r="X713" s="16">
        <v>0</v>
      </c>
      <c r="Y713" s="16">
        <v>1.1428571428571428</v>
      </c>
      <c r="Z713" s="16">
        <v>0.5714285714285714</v>
      </c>
      <c r="AA713" s="16">
        <v>0</v>
      </c>
      <c r="AB713" s="17">
        <v>0.5714285714285714</v>
      </c>
      <c r="AC713" s="15">
        <v>1478.9</v>
      </c>
      <c r="AD713" s="14">
        <v>17.5</v>
      </c>
      <c r="AE713" s="14">
        <v>17.5</v>
      </c>
      <c r="AF713" s="5">
        <v>0</v>
      </c>
      <c r="AG713" s="6">
        <v>288</v>
      </c>
      <c r="AH713" s="4">
        <v>0</v>
      </c>
      <c r="AI713" s="23">
        <v>288</v>
      </c>
      <c r="AJ713" s="4">
        <v>100</v>
      </c>
      <c r="AK713" s="4">
        <v>0</v>
      </c>
      <c r="AL713" s="24">
        <v>100</v>
      </c>
      <c r="AM713" s="7">
        <v>16.457142857142856</v>
      </c>
      <c r="AN713" s="7">
        <v>0</v>
      </c>
      <c r="AO713" s="8">
        <v>5.7142857142857144</v>
      </c>
      <c r="AP713" s="9">
        <v>0</v>
      </c>
      <c r="AQ713" s="25">
        <v>22.171428571428571</v>
      </c>
      <c r="AR713" s="18">
        <v>16.457142857142856</v>
      </c>
      <c r="AS713" s="7">
        <v>0</v>
      </c>
      <c r="AT713" s="8">
        <v>5.7142857142857144</v>
      </c>
      <c r="AU713" s="9">
        <v>0</v>
      </c>
      <c r="AV713" s="10">
        <v>22.171428571428571</v>
      </c>
      <c r="AW713" s="22">
        <f t="shared" si="11"/>
        <v>0</v>
      </c>
      <c r="AX713" s="5">
        <f>IF(OR(AND(Tabela1[[#This Row],[GRUPO | ITEM]]="PALHETAS",MID(Tabela1[[#This Row],[ITEM]],1,5)&lt;&gt;"YN-PC"),AND(Tabela1[[#This Row],[GRUPO | ITEM]]="PALHETAS",MID(Tabela1[[#This Row],[ITEM]],1,5)&lt;&gt;"YN-PF"))=TRUE,0,
IF(
ROUNDUP(
IF(
IF(D713="A",13-SUM(AM713:AP713),IF(D713="B",11-SUM(AM713:AP713),IF(D713="C",7-SUM(AM713:AP713))))
&lt;0,0,
IF(D713="A",13-SUM(AM713:AP713),IF(D713="B",11-SUM(AM713:AP713),IF(D713="C",7-SUM(AM713:AP713)))))
*AD713/C713,0)
*C713
=0,0,
ROUNDUP(
IF(
IF(D713="A",13-SUM(AM713:AP713),IF(D713="B",11-SUM(AM713:AP713),IF(D713="C",7-SUM(AM713:AP713))))
&lt;0,0,
IF(D713="A",13-SUM(AM713:AP713),IF(D713="B",11-SUM(AM713:AP713),IF(D713="C",7-SUM(AM713:AP713)))))
*AD713/C713,0)
*C713)
)</f>
        <v>0</v>
      </c>
      <c r="AY713" s="4">
        <f>IF(OR(AND(Tabela1[[#This Row],[GRUPO | ITEM]]="PALHETAS",MID(Tabela1[[#This Row],[ITEM]],1,5)&lt;&gt;"YN-PC"),AND(Tabela1[[#This Row],[GRUPO | ITEM]]="PALHETAS",MID(Tabela1[[#This Row],[ITEM]],1,5)&lt;&gt;"YN-PF"))=TRUE,0,
IF(
ROUNDUP(
IF(
IF(D713="A",13-SUM(AR713:AU713),IF(D713="B",11-SUM(AR713:AU713),IF(D713="C",7-SUM(AR713:AU713))))
&lt;0,0,
IF(D713="A",13-SUM(AR713:AU713),IF(D713="B",11-SUM(AR713:AU713),IF(D713="C",7-SUM(AR713:AU713)))))
*AE713/C713,0)
*C713
=0,0,
ROUNDUP(
IF(
IF(D713="A",13-SUM(AR713:AU713),IF(D713="B",11-SUM(AR713:AU713),IF(D713="C",7-SUM(AR713:AU713))))
&lt;0,0,
IF(D713="A",13-SUM(AR713:AU713),IF(D713="B",11-SUM(AR713:AU713),IF(D713="C",7-SUM(AR713:AU713)))))
*AE713/C713,0)
*C713)
)</f>
        <v>0</v>
      </c>
      <c r="AZ7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+IFERROR(BA713*C713,0),
IFERROR(AVERAGEIF(Tabela1[[#This Row],[COMPRA PADRÃO]:[COMPRA &gt;30%]],"&gt;"&amp;0,Tabela1[[#This Row],[COMPRA PADRÃO]:[COMPRA &gt;30%]]),
0))/Tabela1[[#This Row],[U/CX]],0)*Tabela1[[#This Row],[U/CX]]</f>
        <v>0</v>
      </c>
      <c r="BA713" s="19"/>
      <c r="BB713" s="19"/>
      <c r="BC713" s="5"/>
      <c r="BD713" s="41">
        <v>0.52830188679245282</v>
      </c>
      <c r="BE713" s="42">
        <v>79.245283018867923</v>
      </c>
      <c r="BF713" s="42">
        <v>34.867924528301884</v>
      </c>
      <c r="BG713" s="42">
        <v>388</v>
      </c>
      <c r="BH713" s="43">
        <v>0</v>
      </c>
      <c r="BJ713" s="32"/>
      <c r="BK713" s="32"/>
    </row>
    <row r="714" spans="1:63" s="3" customFormat="1" x14ac:dyDescent="0.2">
      <c r="A714" s="4" t="s">
        <v>35</v>
      </c>
      <c r="B714" s="4" t="s">
        <v>574</v>
      </c>
      <c r="C714" s="4">
        <v>100</v>
      </c>
      <c r="D714" s="4" t="s">
        <v>83</v>
      </c>
      <c r="E714" s="5">
        <v>30</v>
      </c>
      <c r="F714" s="4">
        <v>10</v>
      </c>
      <c r="G714" s="4"/>
      <c r="H714" s="4">
        <v>10</v>
      </c>
      <c r="I714" s="4">
        <v>10</v>
      </c>
      <c r="J714" s="4">
        <v>40</v>
      </c>
      <c r="K714" s="4">
        <v>10</v>
      </c>
      <c r="L714" s="4">
        <v>20</v>
      </c>
      <c r="M714" s="4">
        <v>30</v>
      </c>
      <c r="N714" s="4"/>
      <c r="O714" s="4"/>
      <c r="P714" s="4">
        <v>10</v>
      </c>
      <c r="Q714" s="13">
        <v>1.588235294117647</v>
      </c>
      <c r="R714" s="16">
        <v>0.52941176470588236</v>
      </c>
      <c r="S714" s="16">
        <v>0</v>
      </c>
      <c r="T714" s="16">
        <v>0.52941176470588236</v>
      </c>
      <c r="U714" s="16">
        <v>0.52941176470588236</v>
      </c>
      <c r="V714" s="16">
        <v>2.1176470588235294</v>
      </c>
      <c r="W714" s="16">
        <v>0.52941176470588236</v>
      </c>
      <c r="X714" s="16">
        <v>1.0588235294117647</v>
      </c>
      <c r="Y714" s="16">
        <v>1.588235294117647</v>
      </c>
      <c r="Z714" s="16">
        <v>0</v>
      </c>
      <c r="AA714" s="16">
        <v>0</v>
      </c>
      <c r="AB714" s="17">
        <v>0.52941176470588236</v>
      </c>
      <c r="AC714" s="15">
        <v>1792</v>
      </c>
      <c r="AD714" s="14">
        <v>18.888888888888889</v>
      </c>
      <c r="AE714" s="14">
        <v>18.888888888888889</v>
      </c>
      <c r="AF714" s="5">
        <v>0</v>
      </c>
      <c r="AG714" s="6">
        <v>290</v>
      </c>
      <c r="AH714" s="4">
        <v>0</v>
      </c>
      <c r="AI714" s="23">
        <v>290</v>
      </c>
      <c r="AJ714" s="4">
        <v>100</v>
      </c>
      <c r="AK714" s="4">
        <v>0</v>
      </c>
      <c r="AL714" s="24">
        <v>100</v>
      </c>
      <c r="AM714" s="7">
        <v>15.352941176470589</v>
      </c>
      <c r="AN714" s="7">
        <v>0</v>
      </c>
      <c r="AO714" s="8">
        <v>5.2941176470588234</v>
      </c>
      <c r="AP714" s="9">
        <v>0</v>
      </c>
      <c r="AQ714" s="25">
        <v>20.647058823529413</v>
      </c>
      <c r="AR714" s="18">
        <v>15.352941176470589</v>
      </c>
      <c r="AS714" s="7">
        <v>0</v>
      </c>
      <c r="AT714" s="8">
        <v>5.2941176470588234</v>
      </c>
      <c r="AU714" s="9">
        <v>0</v>
      </c>
      <c r="AV714" s="10">
        <v>20.647058823529413</v>
      </c>
      <c r="AW714" s="22">
        <f t="shared" si="11"/>
        <v>0</v>
      </c>
      <c r="AX714" s="5">
        <f>IF(OR(AND(Tabela1[[#This Row],[GRUPO | ITEM]]="PALHETAS",MID(Tabela1[[#This Row],[ITEM]],1,5)&lt;&gt;"YN-PC"),AND(Tabela1[[#This Row],[GRUPO | ITEM]]="PALHETAS",MID(Tabela1[[#This Row],[ITEM]],1,5)&lt;&gt;"YN-PF"))=TRUE,0,
IF(
ROUNDUP(
IF(
IF(D714="A",13-SUM(AM714:AP714),IF(D714="B",11-SUM(AM714:AP714),IF(D714="C",7-SUM(AM714:AP714))))
&lt;0,0,
IF(D714="A",13-SUM(AM714:AP714),IF(D714="B",11-SUM(AM714:AP714),IF(D714="C",7-SUM(AM714:AP714)))))
*AD714/C714,0)
*C714
=0,0,
ROUNDUP(
IF(
IF(D714="A",13-SUM(AM714:AP714),IF(D714="B",11-SUM(AM714:AP714),IF(D714="C",7-SUM(AM714:AP714))))
&lt;0,0,
IF(D714="A",13-SUM(AM714:AP714),IF(D714="B",11-SUM(AM714:AP714),IF(D714="C",7-SUM(AM714:AP714)))))
*AD714/C714,0)
*C714)
)</f>
        <v>0</v>
      </c>
      <c r="AY714" s="4">
        <f>IF(OR(AND(Tabela1[[#This Row],[GRUPO | ITEM]]="PALHETAS",MID(Tabela1[[#This Row],[ITEM]],1,5)&lt;&gt;"YN-PC"),AND(Tabela1[[#This Row],[GRUPO | ITEM]]="PALHETAS",MID(Tabela1[[#This Row],[ITEM]],1,5)&lt;&gt;"YN-PF"))=TRUE,0,
IF(
ROUNDUP(
IF(
IF(D714="A",13-SUM(AR714:AU714),IF(D714="B",11-SUM(AR714:AU714),IF(D714="C",7-SUM(AR714:AU714))))
&lt;0,0,
IF(D714="A",13-SUM(AR714:AU714),IF(D714="B",11-SUM(AR714:AU714),IF(D714="C",7-SUM(AR714:AU714)))))
*AE714/C714,0)
*C714
=0,0,
ROUNDUP(
IF(
IF(D714="A",13-SUM(AR714:AU714),IF(D714="B",11-SUM(AR714:AU714),IF(D714="C",7-SUM(AR714:AU714))))
&lt;0,0,
IF(D714="A",13-SUM(AR714:AU714),IF(D714="B",11-SUM(AR714:AU714),IF(D714="C",7-SUM(AR714:AU714)))))
*AE714/C714,0)
*C714)
)</f>
        <v>0</v>
      </c>
      <c r="AZ7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+IFERROR(BA714*C714,0),
IFERROR(AVERAGEIF(Tabela1[[#This Row],[COMPRA PADRÃO]:[COMPRA &gt;30%]],"&gt;"&amp;0,Tabela1[[#This Row],[COMPRA PADRÃO]:[COMPRA &gt;30%]]),
0))/Tabela1[[#This Row],[U/CX]],0)*Tabela1[[#This Row],[U/CX]]</f>
        <v>0</v>
      </c>
      <c r="BA714" s="19"/>
      <c r="BB714" s="19"/>
      <c r="BC714" s="5"/>
      <c r="BD714" s="41">
        <v>0.64150943396226412</v>
      </c>
      <c r="BE714" s="42">
        <v>96.226415094339615</v>
      </c>
      <c r="BF714" s="42">
        <v>42.339622641509429</v>
      </c>
      <c r="BG714" s="42">
        <v>390</v>
      </c>
      <c r="BH714" s="43">
        <v>0</v>
      </c>
      <c r="BJ714" s="32"/>
      <c r="BK714" s="32"/>
    </row>
    <row r="715" spans="1:63" s="3" customFormat="1" x14ac:dyDescent="0.2">
      <c r="A715" s="4" t="s">
        <v>35</v>
      </c>
      <c r="B715" s="4" t="s">
        <v>271</v>
      </c>
      <c r="C715" s="4">
        <v>100</v>
      </c>
      <c r="D715" s="4" t="s">
        <v>83</v>
      </c>
      <c r="E715" s="5">
        <v>100</v>
      </c>
      <c r="F715" s="4">
        <v>50</v>
      </c>
      <c r="G715" s="4">
        <v>20</v>
      </c>
      <c r="H715" s="4">
        <v>45</v>
      </c>
      <c r="I715" s="4">
        <v>48</v>
      </c>
      <c r="J715" s="4">
        <v>60</v>
      </c>
      <c r="K715" s="4">
        <v>50</v>
      </c>
      <c r="L715" s="4">
        <v>60</v>
      </c>
      <c r="M715" s="4">
        <v>40</v>
      </c>
      <c r="N715" s="4">
        <v>20</v>
      </c>
      <c r="O715" s="4">
        <v>30</v>
      </c>
      <c r="P715" s="4">
        <v>40</v>
      </c>
      <c r="Q715" s="13">
        <v>2.1314387211367674</v>
      </c>
      <c r="R715" s="16">
        <v>1.0657193605683837</v>
      </c>
      <c r="S715" s="16">
        <v>0.42628774422735349</v>
      </c>
      <c r="T715" s="16">
        <v>0.95914742451154533</v>
      </c>
      <c r="U715" s="16">
        <v>1.0230905861456483</v>
      </c>
      <c r="V715" s="16">
        <v>1.2788632326820604</v>
      </c>
      <c r="W715" s="16">
        <v>1.0657193605683837</v>
      </c>
      <c r="X715" s="16">
        <v>1.2788632326820604</v>
      </c>
      <c r="Y715" s="16">
        <v>0.85257548845470699</v>
      </c>
      <c r="Z715" s="16">
        <v>0.42628774422735349</v>
      </c>
      <c r="AA715" s="16">
        <v>0.63943161634103018</v>
      </c>
      <c r="AB715" s="17">
        <v>0.85257548845470699</v>
      </c>
      <c r="AC715" s="15">
        <v>5947.66</v>
      </c>
      <c r="AD715" s="14">
        <v>46.916666666666664</v>
      </c>
      <c r="AE715" s="14">
        <v>46.916666666666664</v>
      </c>
      <c r="AF715" s="5">
        <v>0</v>
      </c>
      <c r="AG715" s="6">
        <v>499</v>
      </c>
      <c r="AH715" s="4">
        <v>0</v>
      </c>
      <c r="AI715" s="23">
        <v>499</v>
      </c>
      <c r="AJ715" s="4">
        <v>300</v>
      </c>
      <c r="AK715" s="4">
        <v>0</v>
      </c>
      <c r="AL715" s="24">
        <v>300</v>
      </c>
      <c r="AM715" s="7">
        <v>10.63587921847247</v>
      </c>
      <c r="AN715" s="7">
        <v>0</v>
      </c>
      <c r="AO715" s="8">
        <v>6.3943161634103021</v>
      </c>
      <c r="AP715" s="9">
        <v>0</v>
      </c>
      <c r="AQ715" s="25">
        <v>17.03019538188277</v>
      </c>
      <c r="AR715" s="18">
        <v>10.63587921847247</v>
      </c>
      <c r="AS715" s="7">
        <v>0</v>
      </c>
      <c r="AT715" s="8">
        <v>6.3943161634103021</v>
      </c>
      <c r="AU715" s="9">
        <v>0</v>
      </c>
      <c r="AV715" s="10">
        <v>17.03019538188277</v>
      </c>
      <c r="AW715" s="22">
        <f t="shared" si="11"/>
        <v>0</v>
      </c>
      <c r="AX715" s="5">
        <f>IF(OR(AND(Tabela1[[#This Row],[GRUPO | ITEM]]="PALHETAS",MID(Tabela1[[#This Row],[ITEM]],1,5)&lt;&gt;"YN-PC"),AND(Tabela1[[#This Row],[GRUPO | ITEM]]="PALHETAS",MID(Tabela1[[#This Row],[ITEM]],1,5)&lt;&gt;"YN-PF"))=TRUE,0,
IF(
ROUNDUP(
IF(
IF(D715="A",13-SUM(AM715:AP715),IF(D715="B",11-SUM(AM715:AP715),IF(D715="C",7-SUM(AM715:AP715))))
&lt;0,0,
IF(D715="A",13-SUM(AM715:AP715),IF(D715="B",11-SUM(AM715:AP715),IF(D715="C",7-SUM(AM715:AP715)))))
*AD715/C715,0)
*C715
=0,0,
ROUNDUP(
IF(
IF(D715="A",13-SUM(AM715:AP715),IF(D715="B",11-SUM(AM715:AP715),IF(D715="C",7-SUM(AM715:AP715))))
&lt;0,0,
IF(D715="A",13-SUM(AM715:AP715),IF(D715="B",11-SUM(AM715:AP715),IF(D715="C",7-SUM(AM715:AP715)))))
*AD715/C715,0)
*C715)
)</f>
        <v>0</v>
      </c>
      <c r="AY715" s="4">
        <f>IF(OR(AND(Tabela1[[#This Row],[GRUPO | ITEM]]="PALHETAS",MID(Tabela1[[#This Row],[ITEM]],1,5)&lt;&gt;"YN-PC"),AND(Tabela1[[#This Row],[GRUPO | ITEM]]="PALHETAS",MID(Tabela1[[#This Row],[ITEM]],1,5)&lt;&gt;"YN-PF"))=TRUE,0,
IF(
ROUNDUP(
IF(
IF(D715="A",13-SUM(AR715:AU715),IF(D715="B",11-SUM(AR715:AU715),IF(D715="C",7-SUM(AR715:AU715))))
&lt;0,0,
IF(D715="A",13-SUM(AR715:AU715),IF(D715="B",11-SUM(AR715:AU715),IF(D715="C",7-SUM(AR715:AU715)))))
*AE715/C715,0)
*C715
=0,0,
ROUNDUP(
IF(
IF(D715="A",13-SUM(AR715:AU715),IF(D715="B",11-SUM(AR715:AU715),IF(D715="C",7-SUM(AR715:AU715))))
&lt;0,0,
IF(D715="A",13-SUM(AR715:AU715),IF(D715="B",11-SUM(AR715:AU715),IF(D715="C",7-SUM(AR715:AU715)))))
*AE715/C715,0)
*C715)
)</f>
        <v>0</v>
      </c>
      <c r="AZ7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+IFERROR(BA715*C715,0),
IFERROR(AVERAGEIF(Tabela1[[#This Row],[COMPRA PADRÃO]:[COMPRA &gt;30%]],"&gt;"&amp;0,Tabela1[[#This Row],[COMPRA PADRÃO]:[COMPRA &gt;30%]]),
0))/Tabela1[[#This Row],[U/CX]],0)*Tabela1[[#This Row],[U/CX]]</f>
        <v>0</v>
      </c>
      <c r="BA715" s="19"/>
      <c r="BB715" s="19"/>
      <c r="BC715" s="5"/>
      <c r="BD715" s="41">
        <v>2.1245283018867926</v>
      </c>
      <c r="BE715" s="42">
        <v>318.67924528301887</v>
      </c>
      <c r="BF715" s="42">
        <v>140.21886792452833</v>
      </c>
      <c r="BG715" s="42">
        <v>799</v>
      </c>
      <c r="BH715" s="43">
        <v>0</v>
      </c>
      <c r="BJ715" s="32"/>
      <c r="BK715" s="32"/>
    </row>
    <row r="716" spans="1:63" s="3" customFormat="1" x14ac:dyDescent="0.2">
      <c r="A716" s="4" t="s">
        <v>35</v>
      </c>
      <c r="B716" s="4" t="s">
        <v>238</v>
      </c>
      <c r="C716" s="4">
        <v>100</v>
      </c>
      <c r="D716" s="4" t="s">
        <v>83</v>
      </c>
      <c r="E716" s="5">
        <v>110</v>
      </c>
      <c r="F716" s="4">
        <v>15</v>
      </c>
      <c r="G716" s="4"/>
      <c r="H716" s="4">
        <v>55</v>
      </c>
      <c r="I716" s="4">
        <v>130</v>
      </c>
      <c r="J716" s="4">
        <v>100</v>
      </c>
      <c r="K716" s="4">
        <v>20</v>
      </c>
      <c r="L716" s="4">
        <v>50</v>
      </c>
      <c r="M716" s="4">
        <v>50</v>
      </c>
      <c r="N716" s="4">
        <v>30</v>
      </c>
      <c r="O716" s="4">
        <v>10</v>
      </c>
      <c r="P716" s="4">
        <v>30</v>
      </c>
      <c r="Q716" s="13">
        <v>2.0166666666666666</v>
      </c>
      <c r="R716" s="16">
        <v>0.27499999999999997</v>
      </c>
      <c r="S716" s="16">
        <v>0</v>
      </c>
      <c r="T716" s="16">
        <v>1.0083333333333333</v>
      </c>
      <c r="U716" s="16">
        <v>2.3833333333333333</v>
      </c>
      <c r="V716" s="16">
        <v>1.8333333333333333</v>
      </c>
      <c r="W716" s="16">
        <v>0.36666666666666664</v>
      </c>
      <c r="X716" s="16">
        <v>0.91666666666666663</v>
      </c>
      <c r="Y716" s="16">
        <v>0.91666666666666663</v>
      </c>
      <c r="Z716" s="16">
        <v>0.54999999999999993</v>
      </c>
      <c r="AA716" s="16">
        <v>0.18333333333333332</v>
      </c>
      <c r="AB716" s="17">
        <v>0.54999999999999993</v>
      </c>
      <c r="AC716" s="15">
        <v>6364.6</v>
      </c>
      <c r="AD716" s="14">
        <v>54.545454545454547</v>
      </c>
      <c r="AE716" s="14">
        <v>63.888888888888886</v>
      </c>
      <c r="AF716" s="5">
        <v>0</v>
      </c>
      <c r="AG716" s="6">
        <v>325</v>
      </c>
      <c r="AH716" s="4">
        <v>0</v>
      </c>
      <c r="AI716" s="23">
        <v>325</v>
      </c>
      <c r="AJ716" s="4">
        <v>700</v>
      </c>
      <c r="AK716" s="4">
        <v>0</v>
      </c>
      <c r="AL716" s="24">
        <v>700</v>
      </c>
      <c r="AM716" s="7">
        <v>5.958333333333333</v>
      </c>
      <c r="AN716" s="7">
        <v>0</v>
      </c>
      <c r="AO716" s="8">
        <v>12.833333333333332</v>
      </c>
      <c r="AP716" s="9">
        <v>0</v>
      </c>
      <c r="AQ716" s="25">
        <v>18.791666666666664</v>
      </c>
      <c r="AR716" s="18">
        <v>5.0869565217391308</v>
      </c>
      <c r="AS716" s="7">
        <v>0</v>
      </c>
      <c r="AT716" s="8">
        <v>10.956521739130435</v>
      </c>
      <c r="AU716" s="9">
        <v>0</v>
      </c>
      <c r="AV716" s="10">
        <v>16.043478260869566</v>
      </c>
      <c r="AW716" s="22">
        <f t="shared" si="11"/>
        <v>0</v>
      </c>
      <c r="AX716" s="5">
        <f>IF(OR(AND(Tabela1[[#This Row],[GRUPO | ITEM]]="PALHETAS",MID(Tabela1[[#This Row],[ITEM]],1,5)&lt;&gt;"YN-PC"),AND(Tabela1[[#This Row],[GRUPO | ITEM]]="PALHETAS",MID(Tabela1[[#This Row],[ITEM]],1,5)&lt;&gt;"YN-PF"))=TRUE,0,
IF(
ROUNDUP(
IF(
IF(D716="A",13-SUM(AM716:AP716),IF(D716="B",11-SUM(AM716:AP716),IF(D716="C",7-SUM(AM716:AP716))))
&lt;0,0,
IF(D716="A",13-SUM(AM716:AP716),IF(D716="B",11-SUM(AM716:AP716),IF(D716="C",7-SUM(AM716:AP716)))))
*AD716/C716,0)
*C716
=0,0,
ROUNDUP(
IF(
IF(D716="A",13-SUM(AM716:AP716),IF(D716="B",11-SUM(AM716:AP716),IF(D716="C",7-SUM(AM716:AP716))))
&lt;0,0,
IF(D716="A",13-SUM(AM716:AP716),IF(D716="B",11-SUM(AM716:AP716),IF(D716="C",7-SUM(AM716:AP716)))))
*AD716/C716,0)
*C716)
)</f>
        <v>0</v>
      </c>
      <c r="AY716" s="4">
        <f>IF(OR(AND(Tabela1[[#This Row],[GRUPO | ITEM]]="PALHETAS",MID(Tabela1[[#This Row],[ITEM]],1,5)&lt;&gt;"YN-PC"),AND(Tabela1[[#This Row],[GRUPO | ITEM]]="PALHETAS",MID(Tabela1[[#This Row],[ITEM]],1,5)&lt;&gt;"YN-PF"))=TRUE,0,
IF(
ROUNDUP(
IF(
IF(D716="A",13-SUM(AR716:AU716),IF(D716="B",11-SUM(AR716:AU716),IF(D716="C",7-SUM(AR716:AU716))))
&lt;0,0,
IF(D716="A",13-SUM(AR716:AU716),IF(D716="B",11-SUM(AR716:AU716),IF(D716="C",7-SUM(AR716:AU716)))))
*AE716/C716,0)
*C716
=0,0,
ROUNDUP(
IF(
IF(D716="A",13-SUM(AR716:AU716),IF(D716="B",11-SUM(AR716:AU716),IF(D716="C",7-SUM(AR716:AU716))))
&lt;0,0,
IF(D716="A",13-SUM(AR716:AU716),IF(D716="B",11-SUM(AR716:AU716),IF(D716="C",7-SUM(AR716:AU716)))))
*AE716/C716,0)
*C716)
)</f>
        <v>0</v>
      </c>
      <c r="AZ7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+IFERROR(BA716*C716,0),
IFERROR(AVERAGEIF(Tabela1[[#This Row],[COMPRA PADRÃO]:[COMPRA &gt;30%]],"&gt;"&amp;0,Tabela1[[#This Row],[COMPRA PADRÃO]:[COMPRA &gt;30%]]),
0))/Tabela1[[#This Row],[U/CX]],0)*Tabela1[[#This Row],[U/CX]]</f>
        <v>0</v>
      </c>
      <c r="BA716" s="19"/>
      <c r="BB716" s="19"/>
      <c r="BC716" s="5"/>
      <c r="BD716" s="41">
        <v>2.2641509433962264</v>
      </c>
      <c r="BE716" s="42">
        <v>339.62264150943395</v>
      </c>
      <c r="BF716" s="42">
        <v>149.43396226415095</v>
      </c>
      <c r="BG716" s="42">
        <v>1025</v>
      </c>
      <c r="BH716" s="43">
        <v>0</v>
      </c>
      <c r="BJ716" s="32"/>
      <c r="BK716" s="32"/>
    </row>
    <row r="717" spans="1:63" s="3" customFormat="1" x14ac:dyDescent="0.2">
      <c r="A717" s="4" t="s">
        <v>35</v>
      </c>
      <c r="B717" s="4" t="s">
        <v>576</v>
      </c>
      <c r="C717" s="4">
        <v>200</v>
      </c>
      <c r="D717" s="4" t="s">
        <v>83</v>
      </c>
      <c r="E717" s="5"/>
      <c r="F717" s="4">
        <v>10</v>
      </c>
      <c r="G717" s="4">
        <v>10</v>
      </c>
      <c r="H717" s="4">
        <v>15</v>
      </c>
      <c r="I717" s="4">
        <v>10</v>
      </c>
      <c r="J717" s="4"/>
      <c r="K717" s="4">
        <v>20</v>
      </c>
      <c r="L717" s="4"/>
      <c r="M717" s="4">
        <v>10</v>
      </c>
      <c r="N717" s="4"/>
      <c r="O717" s="4"/>
      <c r="P717" s="4">
        <v>20</v>
      </c>
      <c r="Q717" s="13">
        <v>0</v>
      </c>
      <c r="R717" s="16">
        <v>0.73684210526315785</v>
      </c>
      <c r="S717" s="16">
        <v>0.73684210526315785</v>
      </c>
      <c r="T717" s="16">
        <v>1.1052631578947369</v>
      </c>
      <c r="U717" s="16">
        <v>0.73684210526315785</v>
      </c>
      <c r="V717" s="16">
        <v>0</v>
      </c>
      <c r="W717" s="16">
        <v>1.4736842105263157</v>
      </c>
      <c r="X717" s="16">
        <v>0</v>
      </c>
      <c r="Y717" s="16">
        <v>0.73684210526315785</v>
      </c>
      <c r="Z717" s="16">
        <v>0</v>
      </c>
      <c r="AA717" s="16">
        <v>0</v>
      </c>
      <c r="AB717" s="17">
        <v>1.4736842105263157</v>
      </c>
      <c r="AC717" s="15">
        <v>4102</v>
      </c>
      <c r="AD717" s="14">
        <v>13.571428571428571</v>
      </c>
      <c r="AE717" s="14">
        <v>13.571428571428571</v>
      </c>
      <c r="AF717" s="5">
        <v>0</v>
      </c>
      <c r="AG717" s="6">
        <v>485</v>
      </c>
      <c r="AH717" s="4">
        <v>0</v>
      </c>
      <c r="AI717" s="23">
        <v>485</v>
      </c>
      <c r="AJ717" s="4">
        <v>0</v>
      </c>
      <c r="AK717" s="4">
        <v>0</v>
      </c>
      <c r="AL717" s="24">
        <v>0</v>
      </c>
      <c r="AM717" s="7">
        <v>35.736842105263158</v>
      </c>
      <c r="AN717" s="7">
        <v>0</v>
      </c>
      <c r="AO717" s="8">
        <v>0</v>
      </c>
      <c r="AP717" s="9">
        <v>0</v>
      </c>
      <c r="AQ717" s="25">
        <v>35.736842105263158</v>
      </c>
      <c r="AR717" s="18">
        <v>35.736842105263158</v>
      </c>
      <c r="AS717" s="7">
        <v>0</v>
      </c>
      <c r="AT717" s="8">
        <v>0</v>
      </c>
      <c r="AU717" s="9">
        <v>0</v>
      </c>
      <c r="AV717" s="10">
        <v>35.736842105263158</v>
      </c>
      <c r="AW717" s="22">
        <f t="shared" si="11"/>
        <v>0</v>
      </c>
      <c r="AX717" s="5">
        <f>IF(OR(AND(Tabela1[[#This Row],[GRUPO | ITEM]]="PALHETAS",MID(Tabela1[[#This Row],[ITEM]],1,5)&lt;&gt;"YN-PC"),AND(Tabela1[[#This Row],[GRUPO | ITEM]]="PALHETAS",MID(Tabela1[[#This Row],[ITEM]],1,5)&lt;&gt;"YN-PF"))=TRUE,0,
IF(
ROUNDUP(
IF(
IF(D717="A",13-SUM(AM717:AP717),IF(D717="B",11-SUM(AM717:AP717),IF(D717="C",7-SUM(AM717:AP717))))
&lt;0,0,
IF(D717="A",13-SUM(AM717:AP717),IF(D717="B",11-SUM(AM717:AP717),IF(D717="C",7-SUM(AM717:AP717)))))
*AD717/C717,0)
*C717
=0,0,
ROUNDUP(
IF(
IF(D717="A",13-SUM(AM717:AP717),IF(D717="B",11-SUM(AM717:AP717),IF(D717="C",7-SUM(AM717:AP717))))
&lt;0,0,
IF(D717="A",13-SUM(AM717:AP717),IF(D717="B",11-SUM(AM717:AP717),IF(D717="C",7-SUM(AM717:AP717)))))
*AD717/C717,0)
*C717)
)</f>
        <v>0</v>
      </c>
      <c r="AY717" s="4">
        <f>IF(OR(AND(Tabela1[[#This Row],[GRUPO | ITEM]]="PALHETAS",MID(Tabela1[[#This Row],[ITEM]],1,5)&lt;&gt;"YN-PC"),AND(Tabela1[[#This Row],[GRUPO | ITEM]]="PALHETAS",MID(Tabela1[[#This Row],[ITEM]],1,5)&lt;&gt;"YN-PF"))=TRUE,0,
IF(
ROUNDUP(
IF(
IF(D717="A",13-SUM(AR717:AU717),IF(D717="B",11-SUM(AR717:AU717),IF(D717="C",7-SUM(AR717:AU717))))
&lt;0,0,
IF(D717="A",13-SUM(AR717:AU717),IF(D717="B",11-SUM(AR717:AU717),IF(D717="C",7-SUM(AR717:AU717)))))
*AE717/C717,0)
*C717
=0,0,
ROUNDUP(
IF(
IF(D717="A",13-SUM(AR717:AU717),IF(D717="B",11-SUM(AR717:AU717),IF(D717="C",7-SUM(AR717:AU717))))
&lt;0,0,
IF(D717="A",13-SUM(AR717:AU717),IF(D717="B",11-SUM(AR717:AU717),IF(D717="C",7-SUM(AR717:AU717)))))
*AE717/C717,0)
*C717)
)</f>
        <v>0</v>
      </c>
      <c r="AZ7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+IFERROR(BA717*C717,0),
IFERROR(AVERAGEIF(Tabela1[[#This Row],[COMPRA PADRÃO]:[COMPRA &gt;30%]],"&gt;"&amp;0,Tabela1[[#This Row],[COMPRA PADRÃO]:[COMPRA &gt;30%]]),
0))/Tabela1[[#This Row],[U/CX]],0)*Tabela1[[#This Row],[U/CX]]</f>
        <v>0</v>
      </c>
      <c r="BA717" s="19"/>
      <c r="BB717" s="19"/>
      <c r="BC717" s="5"/>
      <c r="BD717" s="41">
        <v>0.35849056603773582</v>
      </c>
      <c r="BE717" s="42">
        <v>53.773584905660371</v>
      </c>
      <c r="BF717" s="42">
        <v>23.660377358490564</v>
      </c>
      <c r="BG717" s="42">
        <v>485</v>
      </c>
      <c r="BH717" s="43">
        <v>0</v>
      </c>
      <c r="BJ717" s="32"/>
      <c r="BK717" s="32"/>
    </row>
    <row r="718" spans="1:63" s="3" customFormat="1" x14ac:dyDescent="0.2">
      <c r="A718" s="4" t="s">
        <v>35</v>
      </c>
      <c r="B718" s="4" t="s">
        <v>1159</v>
      </c>
      <c r="C718" s="4">
        <v>500</v>
      </c>
      <c r="D718" s="4" t="s">
        <v>83</v>
      </c>
      <c r="E718" s="5">
        <v>40</v>
      </c>
      <c r="F718" s="4">
        <v>70</v>
      </c>
      <c r="G718" s="4">
        <v>30</v>
      </c>
      <c r="H718" s="4">
        <v>245</v>
      </c>
      <c r="I718" s="4"/>
      <c r="J718" s="4"/>
      <c r="K718" s="4"/>
      <c r="L718" s="4"/>
      <c r="M718" s="4"/>
      <c r="N718" s="4">
        <v>40</v>
      </c>
      <c r="O718" s="4"/>
      <c r="P718" s="4">
        <v>30</v>
      </c>
      <c r="Q718" s="13">
        <v>0.52747252747252749</v>
      </c>
      <c r="R718" s="16">
        <v>0.92307692307692313</v>
      </c>
      <c r="S718" s="16">
        <v>0.39560439560439564</v>
      </c>
      <c r="T718" s="16">
        <v>3.2307692307692308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0.52747252747252749</v>
      </c>
      <c r="AA718" s="16">
        <v>0</v>
      </c>
      <c r="AB718" s="17">
        <v>0.39560439560439564</v>
      </c>
      <c r="AC718" s="15">
        <v>6080.95</v>
      </c>
      <c r="AD718" s="14">
        <v>75.833333333333329</v>
      </c>
      <c r="AE718" s="14">
        <v>75.833333333333329</v>
      </c>
      <c r="AF718" s="5">
        <v>0</v>
      </c>
      <c r="AG718" s="6">
        <v>430</v>
      </c>
      <c r="AH718" s="4">
        <v>0</v>
      </c>
      <c r="AI718" s="23">
        <v>430</v>
      </c>
      <c r="AJ718" s="4">
        <v>500</v>
      </c>
      <c r="AK718" s="4">
        <v>0</v>
      </c>
      <c r="AL718" s="24">
        <v>500</v>
      </c>
      <c r="AM718" s="7">
        <v>5.6703296703296706</v>
      </c>
      <c r="AN718" s="7">
        <v>0</v>
      </c>
      <c r="AO718" s="8">
        <v>6.593406593406594</v>
      </c>
      <c r="AP718" s="9">
        <v>0</v>
      </c>
      <c r="AQ718" s="25">
        <v>12.263736263736265</v>
      </c>
      <c r="AR718" s="18">
        <v>5.6703296703296706</v>
      </c>
      <c r="AS718" s="7">
        <v>0</v>
      </c>
      <c r="AT718" s="8">
        <v>6.593406593406594</v>
      </c>
      <c r="AU718" s="9">
        <v>0</v>
      </c>
      <c r="AV718" s="10">
        <v>12.263736263736265</v>
      </c>
      <c r="AW718" s="22">
        <f t="shared" si="11"/>
        <v>0</v>
      </c>
      <c r="AX718" s="5">
        <f>IF(OR(AND(Tabela1[[#This Row],[GRUPO | ITEM]]="PALHETAS",MID(Tabela1[[#This Row],[ITEM]],1,5)&lt;&gt;"YN-PC"),AND(Tabela1[[#This Row],[GRUPO | ITEM]]="PALHETAS",MID(Tabela1[[#This Row],[ITEM]],1,5)&lt;&gt;"YN-PF"))=TRUE,0,
IF(
ROUNDUP(
IF(
IF(D718="A",13-SUM(AM718:AP718),IF(D718="B",11-SUM(AM718:AP718),IF(D718="C",7-SUM(AM718:AP718))))
&lt;0,0,
IF(D718="A",13-SUM(AM718:AP718),IF(D718="B",11-SUM(AM718:AP718),IF(D718="C",7-SUM(AM718:AP718)))))
*AD718/C718,0)
*C718
=0,0,
ROUNDUP(
IF(
IF(D718="A",13-SUM(AM718:AP718),IF(D718="B",11-SUM(AM718:AP718),IF(D718="C",7-SUM(AM718:AP718))))
&lt;0,0,
IF(D718="A",13-SUM(AM718:AP718),IF(D718="B",11-SUM(AM718:AP718),IF(D718="C",7-SUM(AM718:AP718)))))
*AD718/C718,0)
*C718)
)</f>
        <v>0</v>
      </c>
      <c r="AY718" s="4">
        <f>IF(OR(AND(Tabela1[[#This Row],[GRUPO | ITEM]]="PALHETAS",MID(Tabela1[[#This Row],[ITEM]],1,5)&lt;&gt;"YN-PC"),AND(Tabela1[[#This Row],[GRUPO | ITEM]]="PALHETAS",MID(Tabela1[[#This Row],[ITEM]],1,5)&lt;&gt;"YN-PF"))=TRUE,0,
IF(
ROUNDUP(
IF(
IF(D718="A",13-SUM(AR718:AU718),IF(D718="B",11-SUM(AR718:AU718),IF(D718="C",7-SUM(AR718:AU718))))
&lt;0,0,
IF(D718="A",13-SUM(AR718:AU718),IF(D718="B",11-SUM(AR718:AU718),IF(D718="C",7-SUM(AR718:AU718)))))
*AE718/C718,0)
*C718
=0,0,
ROUNDUP(
IF(
IF(D718="A",13-SUM(AR718:AU718),IF(D718="B",11-SUM(AR718:AU718),IF(D718="C",7-SUM(AR718:AU718))))
&lt;0,0,
IF(D718="A",13-SUM(AR718:AU718),IF(D718="B",11-SUM(AR718:AU718),IF(D718="C",7-SUM(AR718:AU718)))))
*AE718/C718,0)
*C718)
)</f>
        <v>0</v>
      </c>
      <c r="AZ7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+IFERROR(BA718*C718,0),
IFERROR(AVERAGEIF(Tabela1[[#This Row],[COMPRA PADRÃO]:[COMPRA &gt;30%]],"&gt;"&amp;0,Tabela1[[#This Row],[COMPRA PADRÃO]:[COMPRA &gt;30%]]),
0))/Tabela1[[#This Row],[U/CX]],0)*Tabela1[[#This Row],[U/CX]]</f>
        <v>0</v>
      </c>
      <c r="BA718" s="19"/>
      <c r="BB718" s="19"/>
      <c r="BC718" s="5"/>
      <c r="BD718" s="41">
        <v>1.7169811320754718</v>
      </c>
      <c r="BE718" s="42">
        <v>257.54716981132077</v>
      </c>
      <c r="BF718" s="42">
        <v>113.32075471698114</v>
      </c>
      <c r="BG718" s="42">
        <v>930</v>
      </c>
      <c r="BH718" s="43">
        <v>0</v>
      </c>
      <c r="BJ718" s="32"/>
      <c r="BK718" s="32"/>
    </row>
    <row r="719" spans="1:63" s="3" customFormat="1" x14ac:dyDescent="0.2">
      <c r="A719" s="4" t="s">
        <v>35</v>
      </c>
      <c r="B719" s="4" t="s">
        <v>578</v>
      </c>
      <c r="C719" s="4">
        <v>500</v>
      </c>
      <c r="D719" s="4" t="s">
        <v>83</v>
      </c>
      <c r="E719" s="5"/>
      <c r="F719" s="4">
        <v>20</v>
      </c>
      <c r="G719" s="4">
        <v>20</v>
      </c>
      <c r="H719" s="4"/>
      <c r="I719" s="4">
        <v>110</v>
      </c>
      <c r="J719" s="4"/>
      <c r="K719" s="4"/>
      <c r="L719" s="4">
        <v>10</v>
      </c>
      <c r="M719" s="4">
        <v>10</v>
      </c>
      <c r="N719" s="4"/>
      <c r="O719" s="4"/>
      <c r="P719" s="4">
        <v>120</v>
      </c>
      <c r="Q719" s="13">
        <v>0</v>
      </c>
      <c r="R719" s="16">
        <v>0.41379310344827586</v>
      </c>
      <c r="S719" s="16">
        <v>0.41379310344827586</v>
      </c>
      <c r="T719" s="16">
        <v>0</v>
      </c>
      <c r="U719" s="16">
        <v>2.2758620689655173</v>
      </c>
      <c r="V719" s="16">
        <v>0</v>
      </c>
      <c r="W719" s="16">
        <v>0</v>
      </c>
      <c r="X719" s="16">
        <v>0.20689655172413793</v>
      </c>
      <c r="Y719" s="16">
        <v>0.20689655172413793</v>
      </c>
      <c r="Z719" s="16">
        <v>0</v>
      </c>
      <c r="AA719" s="16">
        <v>0</v>
      </c>
      <c r="AB719" s="17">
        <v>2.4827586206896552</v>
      </c>
      <c r="AC719" s="15">
        <v>4085.8</v>
      </c>
      <c r="AD719" s="14">
        <v>48.333333333333336</v>
      </c>
      <c r="AE719" s="14">
        <v>67.5</v>
      </c>
      <c r="AF719" s="5">
        <v>0</v>
      </c>
      <c r="AG719" s="6">
        <v>730</v>
      </c>
      <c r="AH719" s="4">
        <v>0</v>
      </c>
      <c r="AI719" s="23">
        <v>730</v>
      </c>
      <c r="AJ719" s="4">
        <v>500</v>
      </c>
      <c r="AK719" s="4">
        <v>0</v>
      </c>
      <c r="AL719" s="24">
        <v>500</v>
      </c>
      <c r="AM719" s="7">
        <v>15.103448275862068</v>
      </c>
      <c r="AN719" s="7">
        <v>0</v>
      </c>
      <c r="AO719" s="8">
        <v>10.344827586206897</v>
      </c>
      <c r="AP719" s="9">
        <v>0</v>
      </c>
      <c r="AQ719" s="25">
        <v>25.448275862068964</v>
      </c>
      <c r="AR719" s="18">
        <v>10.814814814814815</v>
      </c>
      <c r="AS719" s="7">
        <v>0</v>
      </c>
      <c r="AT719" s="8">
        <v>7.4074074074074074</v>
      </c>
      <c r="AU719" s="9">
        <v>0</v>
      </c>
      <c r="AV719" s="10">
        <v>18.222222222222221</v>
      </c>
      <c r="AW719" s="22">
        <f t="shared" si="11"/>
        <v>0</v>
      </c>
      <c r="AX719" s="5">
        <f>IF(OR(AND(Tabela1[[#This Row],[GRUPO | ITEM]]="PALHETAS",MID(Tabela1[[#This Row],[ITEM]],1,5)&lt;&gt;"YN-PC"),AND(Tabela1[[#This Row],[GRUPO | ITEM]]="PALHETAS",MID(Tabela1[[#This Row],[ITEM]],1,5)&lt;&gt;"YN-PF"))=TRUE,0,
IF(
ROUNDUP(
IF(
IF(D719="A",13-SUM(AM719:AP719),IF(D719="B",11-SUM(AM719:AP719),IF(D719="C",7-SUM(AM719:AP719))))
&lt;0,0,
IF(D719="A",13-SUM(AM719:AP719),IF(D719="B",11-SUM(AM719:AP719),IF(D719="C",7-SUM(AM719:AP719)))))
*AD719/C719,0)
*C719
=0,0,
ROUNDUP(
IF(
IF(D719="A",13-SUM(AM719:AP719),IF(D719="B",11-SUM(AM719:AP719),IF(D719="C",7-SUM(AM719:AP719))))
&lt;0,0,
IF(D719="A",13-SUM(AM719:AP719),IF(D719="B",11-SUM(AM719:AP719),IF(D719="C",7-SUM(AM719:AP719)))))
*AD719/C719,0)
*C719)
)</f>
        <v>0</v>
      </c>
      <c r="AY719" s="4">
        <f>IF(OR(AND(Tabela1[[#This Row],[GRUPO | ITEM]]="PALHETAS",MID(Tabela1[[#This Row],[ITEM]],1,5)&lt;&gt;"YN-PC"),AND(Tabela1[[#This Row],[GRUPO | ITEM]]="PALHETAS",MID(Tabela1[[#This Row],[ITEM]],1,5)&lt;&gt;"YN-PF"))=TRUE,0,
IF(
ROUNDUP(
IF(
IF(D719="A",13-SUM(AR719:AU719),IF(D719="B",11-SUM(AR719:AU719),IF(D719="C",7-SUM(AR719:AU719))))
&lt;0,0,
IF(D719="A",13-SUM(AR719:AU719),IF(D719="B",11-SUM(AR719:AU719),IF(D719="C",7-SUM(AR719:AU719)))))
*AE719/C719,0)
*C719
=0,0,
ROUNDUP(
IF(
IF(D719="A",13-SUM(AR719:AU719),IF(D719="B",11-SUM(AR719:AU719),IF(D719="C",7-SUM(AR719:AU719))))
&lt;0,0,
IF(D719="A",13-SUM(AR719:AU719),IF(D719="B",11-SUM(AR719:AU719),IF(D719="C",7-SUM(AR719:AU719)))))
*AE719/C719,0)
*C719)
)</f>
        <v>0</v>
      </c>
      <c r="AZ7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+IFERROR(BA719*C719,0),
IFERROR(AVERAGEIF(Tabela1[[#This Row],[COMPRA PADRÃO]:[COMPRA &gt;30%]],"&gt;"&amp;0,Tabela1[[#This Row],[COMPRA PADRÃO]:[COMPRA &gt;30%]]),
0))/Tabela1[[#This Row],[U/CX]],0)*Tabela1[[#This Row],[U/CX]]</f>
        <v>0</v>
      </c>
      <c r="BA719" s="19"/>
      <c r="BB719" s="19"/>
      <c r="BC719" s="5"/>
      <c r="BD719" s="41">
        <v>1.0943396226415094</v>
      </c>
      <c r="BE719" s="42">
        <v>164.15094339622641</v>
      </c>
      <c r="BF719" s="42">
        <v>72.226415094339615</v>
      </c>
      <c r="BG719" s="42">
        <v>1230</v>
      </c>
      <c r="BH719" s="43">
        <v>0</v>
      </c>
      <c r="BJ719" s="32"/>
      <c r="BK719" s="32"/>
    </row>
    <row r="720" spans="1:63" s="3" customFormat="1" x14ac:dyDescent="0.2">
      <c r="A720" s="4" t="s">
        <v>35</v>
      </c>
      <c r="B720" s="4" t="s">
        <v>1265</v>
      </c>
      <c r="C720" s="4">
        <v>200</v>
      </c>
      <c r="D720" s="4" t="s">
        <v>83</v>
      </c>
      <c r="E720" s="5"/>
      <c r="F720" s="4">
        <v>12</v>
      </c>
      <c r="G720" s="4">
        <v>20</v>
      </c>
      <c r="H720" s="4">
        <v>30</v>
      </c>
      <c r="I720" s="4"/>
      <c r="J720" s="4"/>
      <c r="K720" s="4"/>
      <c r="L720" s="4"/>
      <c r="M720" s="4"/>
      <c r="N720" s="4"/>
      <c r="O720" s="4"/>
      <c r="P720" s="4"/>
      <c r="Q720" s="13">
        <v>0</v>
      </c>
      <c r="R720" s="16">
        <v>0.58064516129032251</v>
      </c>
      <c r="S720" s="16">
        <v>0.96774193548387089</v>
      </c>
      <c r="T720" s="16">
        <v>1.4516129032258063</v>
      </c>
      <c r="U720" s="16">
        <v>0</v>
      </c>
      <c r="V720" s="16">
        <v>0</v>
      </c>
      <c r="W720" s="16">
        <v>0</v>
      </c>
      <c r="X720" s="16">
        <v>0</v>
      </c>
      <c r="Y720" s="16">
        <v>0</v>
      </c>
      <c r="Z720" s="16">
        <v>0</v>
      </c>
      <c r="AA720" s="16">
        <v>0</v>
      </c>
      <c r="AB720" s="17">
        <v>0</v>
      </c>
      <c r="AC720" s="15">
        <v>1672.42</v>
      </c>
      <c r="AD720" s="14">
        <v>20.666666666666668</v>
      </c>
      <c r="AE720" s="14">
        <v>20.666666666666668</v>
      </c>
      <c r="AF720" s="5">
        <v>0</v>
      </c>
      <c r="AG720" s="6">
        <v>280</v>
      </c>
      <c r="AH720" s="4">
        <v>0</v>
      </c>
      <c r="AI720" s="23">
        <v>280</v>
      </c>
      <c r="AJ720" s="4">
        <v>200</v>
      </c>
      <c r="AK720" s="4">
        <v>0</v>
      </c>
      <c r="AL720" s="24">
        <v>200</v>
      </c>
      <c r="AM720" s="7">
        <v>13.548387096774192</v>
      </c>
      <c r="AN720" s="7">
        <v>0</v>
      </c>
      <c r="AO720" s="8">
        <v>9.67741935483871</v>
      </c>
      <c r="AP720" s="9">
        <v>0</v>
      </c>
      <c r="AQ720" s="25">
        <v>23.225806451612904</v>
      </c>
      <c r="AR720" s="18">
        <v>13.548387096774192</v>
      </c>
      <c r="AS720" s="7">
        <v>0</v>
      </c>
      <c r="AT720" s="8">
        <v>9.67741935483871</v>
      </c>
      <c r="AU720" s="9">
        <v>0</v>
      </c>
      <c r="AV720" s="10">
        <v>23.225806451612904</v>
      </c>
      <c r="AW720" s="22">
        <f t="shared" si="11"/>
        <v>0</v>
      </c>
      <c r="AX720" s="5">
        <f>IF(OR(AND(Tabela1[[#This Row],[GRUPO | ITEM]]="PALHETAS",MID(Tabela1[[#This Row],[ITEM]],1,5)&lt;&gt;"YN-PC"),AND(Tabela1[[#This Row],[GRUPO | ITEM]]="PALHETAS",MID(Tabela1[[#This Row],[ITEM]],1,5)&lt;&gt;"YN-PF"))=TRUE,0,
IF(
ROUNDUP(
IF(
IF(D720="A",13-SUM(AM720:AP720),IF(D720="B",11-SUM(AM720:AP720),IF(D720="C",7-SUM(AM720:AP720))))
&lt;0,0,
IF(D720="A",13-SUM(AM720:AP720),IF(D720="B",11-SUM(AM720:AP720),IF(D720="C",7-SUM(AM720:AP720)))))
*AD720/C720,0)
*C720
=0,0,
ROUNDUP(
IF(
IF(D720="A",13-SUM(AM720:AP720),IF(D720="B",11-SUM(AM720:AP720),IF(D720="C",7-SUM(AM720:AP720))))
&lt;0,0,
IF(D720="A",13-SUM(AM720:AP720),IF(D720="B",11-SUM(AM720:AP720),IF(D720="C",7-SUM(AM720:AP720)))))
*AD720/C720,0)
*C720)
)</f>
        <v>0</v>
      </c>
      <c r="AY720" s="4">
        <f>IF(OR(AND(Tabela1[[#This Row],[GRUPO | ITEM]]="PALHETAS",MID(Tabela1[[#This Row],[ITEM]],1,5)&lt;&gt;"YN-PC"),AND(Tabela1[[#This Row],[GRUPO | ITEM]]="PALHETAS",MID(Tabela1[[#This Row],[ITEM]],1,5)&lt;&gt;"YN-PF"))=TRUE,0,
IF(
ROUNDUP(
IF(
IF(D720="A",13-SUM(AR720:AU720),IF(D720="B",11-SUM(AR720:AU720),IF(D720="C",7-SUM(AR720:AU720))))
&lt;0,0,
IF(D720="A",13-SUM(AR720:AU720),IF(D720="B",11-SUM(AR720:AU720),IF(D720="C",7-SUM(AR720:AU720)))))
*AE720/C720,0)
*C720
=0,0,
ROUNDUP(
IF(
IF(D720="A",13-SUM(AR720:AU720),IF(D720="B",11-SUM(AR720:AU720),IF(D720="C",7-SUM(AR720:AU720))))
&lt;0,0,
IF(D720="A",13-SUM(AR720:AU720),IF(D720="B",11-SUM(AR720:AU720),IF(D720="C",7-SUM(AR720:AU720)))))
*AE720/C720,0)
*C720)
)</f>
        <v>0</v>
      </c>
      <c r="AZ7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+IFERROR(BA720*C720,0),
IFERROR(AVERAGEIF(Tabela1[[#This Row],[COMPRA PADRÃO]:[COMPRA &gt;30%]],"&gt;"&amp;0,Tabela1[[#This Row],[COMPRA PADRÃO]:[COMPRA &gt;30%]]),
0))/Tabela1[[#This Row],[U/CX]],0)*Tabela1[[#This Row],[U/CX]]</f>
        <v>0</v>
      </c>
      <c r="BA720" s="19"/>
      <c r="BB720" s="19"/>
      <c r="BC720" s="5"/>
      <c r="BD720" s="41">
        <v>0.2339622641509434</v>
      </c>
      <c r="BE720" s="42">
        <v>35.094339622641513</v>
      </c>
      <c r="BF720" s="42">
        <v>15.441509433962265</v>
      </c>
      <c r="BG720" s="42">
        <v>480</v>
      </c>
      <c r="BH720" s="43">
        <v>0</v>
      </c>
      <c r="BJ720" s="32"/>
      <c r="BK720" s="32"/>
    </row>
    <row r="721" spans="1:63" s="3" customFormat="1" x14ac:dyDescent="0.2">
      <c r="A721" s="4" t="s">
        <v>35</v>
      </c>
      <c r="B721" s="4" t="s">
        <v>579</v>
      </c>
      <c r="C721" s="4">
        <v>500</v>
      </c>
      <c r="D721" s="4" t="s">
        <v>83</v>
      </c>
      <c r="E721" s="5">
        <v>160</v>
      </c>
      <c r="F721" s="4">
        <v>40</v>
      </c>
      <c r="G721" s="4">
        <v>260</v>
      </c>
      <c r="H721" s="4">
        <v>85</v>
      </c>
      <c r="I721" s="4"/>
      <c r="J721" s="4">
        <v>5</v>
      </c>
      <c r="K721" s="4"/>
      <c r="L721" s="4"/>
      <c r="M721" s="4">
        <v>70</v>
      </c>
      <c r="N721" s="4">
        <v>20</v>
      </c>
      <c r="O721" s="4">
        <v>70</v>
      </c>
      <c r="P721" s="4">
        <v>40</v>
      </c>
      <c r="Q721" s="13">
        <v>1.9200000000000002</v>
      </c>
      <c r="R721" s="16">
        <v>0.48000000000000004</v>
      </c>
      <c r="S721" s="16">
        <v>3.12</v>
      </c>
      <c r="T721" s="16">
        <v>1.02</v>
      </c>
      <c r="U721" s="16">
        <v>0</v>
      </c>
      <c r="V721" s="16">
        <v>6.0000000000000005E-2</v>
      </c>
      <c r="W721" s="16">
        <v>0</v>
      </c>
      <c r="X721" s="16">
        <v>0</v>
      </c>
      <c r="Y721" s="16">
        <v>0.84000000000000008</v>
      </c>
      <c r="Z721" s="16">
        <v>0.24000000000000002</v>
      </c>
      <c r="AA721" s="16">
        <v>0.84000000000000008</v>
      </c>
      <c r="AB721" s="17">
        <v>0.48000000000000004</v>
      </c>
      <c r="AC721" s="15">
        <v>11576.4</v>
      </c>
      <c r="AD721" s="14">
        <v>83.333333333333329</v>
      </c>
      <c r="AE721" s="14">
        <v>103.57142857142857</v>
      </c>
      <c r="AF721" s="5">
        <v>0</v>
      </c>
      <c r="AG721" s="6">
        <v>300</v>
      </c>
      <c r="AH721" s="4">
        <v>0</v>
      </c>
      <c r="AI721" s="23">
        <v>300</v>
      </c>
      <c r="AJ721" s="4">
        <v>0</v>
      </c>
      <c r="AK721" s="4">
        <v>500</v>
      </c>
      <c r="AL721" s="24">
        <v>500</v>
      </c>
      <c r="AM721" s="7">
        <v>3.6</v>
      </c>
      <c r="AN721" s="7">
        <v>0</v>
      </c>
      <c r="AO721" s="8">
        <v>0</v>
      </c>
      <c r="AP721" s="9">
        <v>6</v>
      </c>
      <c r="AQ721" s="25">
        <v>9.6</v>
      </c>
      <c r="AR721" s="18">
        <v>2.896551724137931</v>
      </c>
      <c r="AS721" s="7">
        <v>0</v>
      </c>
      <c r="AT721" s="8">
        <v>0</v>
      </c>
      <c r="AU721" s="9">
        <v>4.8275862068965516</v>
      </c>
      <c r="AV721" s="10">
        <v>7.7241379310344822</v>
      </c>
      <c r="AW721" s="22">
        <f t="shared" si="11"/>
        <v>0</v>
      </c>
      <c r="AX721" s="5">
        <f>IF(OR(AND(Tabela1[[#This Row],[GRUPO | ITEM]]="PALHETAS",MID(Tabela1[[#This Row],[ITEM]],1,5)&lt;&gt;"YN-PC"),AND(Tabela1[[#This Row],[GRUPO | ITEM]]="PALHETAS",MID(Tabela1[[#This Row],[ITEM]],1,5)&lt;&gt;"YN-PF"))=TRUE,0,
IF(
ROUNDUP(
IF(
IF(D721="A",13-SUM(AM721:AP721),IF(D721="B",11-SUM(AM721:AP721),IF(D721="C",7-SUM(AM721:AP721))))
&lt;0,0,
IF(D721="A",13-SUM(AM721:AP721),IF(D721="B",11-SUM(AM721:AP721),IF(D721="C",7-SUM(AM721:AP721)))))
*AD721/C721,0)
*C721
=0,0,
ROUNDUP(
IF(
IF(D721="A",13-SUM(AM721:AP721),IF(D721="B",11-SUM(AM721:AP721),IF(D721="C",7-SUM(AM721:AP721))))
&lt;0,0,
IF(D721="A",13-SUM(AM721:AP721),IF(D721="B",11-SUM(AM721:AP721),IF(D721="C",7-SUM(AM721:AP721)))))
*AD721/C721,0)
*C721)
)</f>
        <v>0</v>
      </c>
      <c r="AY721" s="4">
        <f>IF(OR(AND(Tabela1[[#This Row],[GRUPO | ITEM]]="PALHETAS",MID(Tabela1[[#This Row],[ITEM]],1,5)&lt;&gt;"YN-PC"),AND(Tabela1[[#This Row],[GRUPO | ITEM]]="PALHETAS",MID(Tabela1[[#This Row],[ITEM]],1,5)&lt;&gt;"YN-PF"))=TRUE,0,
IF(
ROUNDUP(
IF(
IF(D721="A",13-SUM(AR721:AU721),IF(D721="B",11-SUM(AR721:AU721),IF(D721="C",7-SUM(AR721:AU721))))
&lt;0,0,
IF(D721="A",13-SUM(AR721:AU721),IF(D721="B",11-SUM(AR721:AU721),IF(D721="C",7-SUM(AR721:AU721)))))
*AE721/C721,0)
*C721
=0,0,
ROUNDUP(
IF(
IF(D721="A",13-SUM(AR721:AU721),IF(D721="B",11-SUM(AR721:AU721),IF(D721="C",7-SUM(AR721:AU721))))
&lt;0,0,
IF(D721="A",13-SUM(AR721:AU721),IF(D721="B",11-SUM(AR721:AU721),IF(D721="C",7-SUM(AR721:AU721)))))
*AE721/C721,0)
*C721)
)</f>
        <v>0</v>
      </c>
      <c r="AZ7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+IFERROR(BA721*C721,0),
IFERROR(AVERAGEIF(Tabela1[[#This Row],[COMPRA PADRÃO]:[COMPRA &gt;30%]],"&gt;"&amp;0,Tabela1[[#This Row],[COMPRA PADRÃO]:[COMPRA &gt;30%]]),
0))/Tabela1[[#This Row],[U/CX]],0)*Tabela1[[#This Row],[U/CX]]</f>
        <v>0</v>
      </c>
      <c r="BA721" s="19"/>
      <c r="BB721" s="19"/>
      <c r="BC721" s="5"/>
      <c r="BD721" s="41">
        <v>2.8301886792452828</v>
      </c>
      <c r="BE721" s="42">
        <v>424.52830188679241</v>
      </c>
      <c r="BF721" s="42">
        <v>186.79245283018867</v>
      </c>
      <c r="BG721" s="42">
        <v>800</v>
      </c>
      <c r="BH721" s="43">
        <v>0</v>
      </c>
      <c r="BJ721" s="32"/>
      <c r="BK721" s="32"/>
    </row>
    <row r="722" spans="1:63" s="3" customFormat="1" x14ac:dyDescent="0.2">
      <c r="A722" s="4" t="s">
        <v>35</v>
      </c>
      <c r="B722" s="4" t="s">
        <v>580</v>
      </c>
      <c r="C722" s="4">
        <v>300</v>
      </c>
      <c r="D722" s="4" t="s">
        <v>83</v>
      </c>
      <c r="E722" s="5">
        <v>10</v>
      </c>
      <c r="F722" s="4">
        <v>14</v>
      </c>
      <c r="G722" s="4">
        <v>30</v>
      </c>
      <c r="H722" s="4">
        <v>25</v>
      </c>
      <c r="I722" s="4">
        <v>30</v>
      </c>
      <c r="J722" s="4">
        <v>40</v>
      </c>
      <c r="K722" s="4">
        <v>10</v>
      </c>
      <c r="L722" s="4">
        <v>50</v>
      </c>
      <c r="M722" s="4">
        <v>10</v>
      </c>
      <c r="N722" s="4"/>
      <c r="O722" s="4">
        <v>40</v>
      </c>
      <c r="P722" s="4">
        <v>50</v>
      </c>
      <c r="Q722" s="13">
        <v>0.35598705501618122</v>
      </c>
      <c r="R722" s="16">
        <v>0.49838187702265374</v>
      </c>
      <c r="S722" s="16">
        <v>1.0679611650485437</v>
      </c>
      <c r="T722" s="16">
        <v>0.88996763754045316</v>
      </c>
      <c r="U722" s="16">
        <v>1.0679611650485437</v>
      </c>
      <c r="V722" s="16">
        <v>1.4239482200647249</v>
      </c>
      <c r="W722" s="16">
        <v>0.35598705501618122</v>
      </c>
      <c r="X722" s="16">
        <v>1.7799352750809063</v>
      </c>
      <c r="Y722" s="16">
        <v>0.35598705501618122</v>
      </c>
      <c r="Z722" s="16">
        <v>0</v>
      </c>
      <c r="AA722" s="16">
        <v>1.4239482200647249</v>
      </c>
      <c r="AB722" s="17">
        <v>1.7799352750809063</v>
      </c>
      <c r="AC722" s="15">
        <v>6643.82</v>
      </c>
      <c r="AD722" s="14">
        <v>28.09090909090909</v>
      </c>
      <c r="AE722" s="14">
        <v>28.09090909090909</v>
      </c>
      <c r="AF722" s="5">
        <v>0</v>
      </c>
      <c r="AG722" s="6">
        <v>286</v>
      </c>
      <c r="AH722" s="4">
        <v>0</v>
      </c>
      <c r="AI722" s="23">
        <v>286</v>
      </c>
      <c r="AJ722" s="4">
        <v>300</v>
      </c>
      <c r="AK722" s="4">
        <v>0</v>
      </c>
      <c r="AL722" s="24">
        <v>300</v>
      </c>
      <c r="AM722" s="7">
        <v>10.181229773462784</v>
      </c>
      <c r="AN722" s="7">
        <v>0</v>
      </c>
      <c r="AO722" s="8">
        <v>10.679611650485437</v>
      </c>
      <c r="AP722" s="9">
        <v>0</v>
      </c>
      <c r="AQ722" s="25">
        <v>20.860841423948223</v>
      </c>
      <c r="AR722" s="18">
        <v>10.181229773462784</v>
      </c>
      <c r="AS722" s="7">
        <v>0</v>
      </c>
      <c r="AT722" s="8">
        <v>10.679611650485437</v>
      </c>
      <c r="AU722" s="9">
        <v>0</v>
      </c>
      <c r="AV722" s="10">
        <v>20.860841423948223</v>
      </c>
      <c r="AW722" s="22">
        <f t="shared" si="11"/>
        <v>0</v>
      </c>
      <c r="AX722" s="5">
        <f>IF(OR(AND(Tabela1[[#This Row],[GRUPO | ITEM]]="PALHETAS",MID(Tabela1[[#This Row],[ITEM]],1,5)&lt;&gt;"YN-PC"),AND(Tabela1[[#This Row],[GRUPO | ITEM]]="PALHETAS",MID(Tabela1[[#This Row],[ITEM]],1,5)&lt;&gt;"YN-PF"))=TRUE,0,
IF(
ROUNDUP(
IF(
IF(D722="A",13-SUM(AM722:AP722),IF(D722="B",11-SUM(AM722:AP722),IF(D722="C",7-SUM(AM722:AP722))))
&lt;0,0,
IF(D722="A",13-SUM(AM722:AP722),IF(D722="B",11-SUM(AM722:AP722),IF(D722="C",7-SUM(AM722:AP722)))))
*AD722/C722,0)
*C722
=0,0,
ROUNDUP(
IF(
IF(D722="A",13-SUM(AM722:AP722),IF(D722="B",11-SUM(AM722:AP722),IF(D722="C",7-SUM(AM722:AP722))))
&lt;0,0,
IF(D722="A",13-SUM(AM722:AP722),IF(D722="B",11-SUM(AM722:AP722),IF(D722="C",7-SUM(AM722:AP722)))))
*AD722/C722,0)
*C722)
)</f>
        <v>0</v>
      </c>
      <c r="AY722" s="4">
        <f>IF(OR(AND(Tabela1[[#This Row],[GRUPO | ITEM]]="PALHETAS",MID(Tabela1[[#This Row],[ITEM]],1,5)&lt;&gt;"YN-PC"),AND(Tabela1[[#This Row],[GRUPO | ITEM]]="PALHETAS",MID(Tabela1[[#This Row],[ITEM]],1,5)&lt;&gt;"YN-PF"))=TRUE,0,
IF(
ROUNDUP(
IF(
IF(D722="A",13-SUM(AR722:AU722),IF(D722="B",11-SUM(AR722:AU722),IF(D722="C",7-SUM(AR722:AU722))))
&lt;0,0,
IF(D722="A",13-SUM(AR722:AU722),IF(D722="B",11-SUM(AR722:AU722),IF(D722="C",7-SUM(AR722:AU722)))))
*AE722/C722,0)
*C722
=0,0,
ROUNDUP(
IF(
IF(D722="A",13-SUM(AR722:AU722),IF(D722="B",11-SUM(AR722:AU722),IF(D722="C",7-SUM(AR722:AU722))))
&lt;0,0,
IF(D722="A",13-SUM(AR722:AU722),IF(D722="B",11-SUM(AR722:AU722),IF(D722="C",7-SUM(AR722:AU722)))))
*AE722/C722,0)
*C722)
)</f>
        <v>0</v>
      </c>
      <c r="AZ7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+IFERROR(BA722*C722,0),
IFERROR(AVERAGEIF(Tabela1[[#This Row],[COMPRA PADRÃO]:[COMPRA &gt;30%]],"&gt;"&amp;0,Tabela1[[#This Row],[COMPRA PADRÃO]:[COMPRA &gt;30%]]),
0))/Tabela1[[#This Row],[U/CX]],0)*Tabela1[[#This Row],[U/CX]]</f>
        <v>0</v>
      </c>
      <c r="BA722" s="19"/>
      <c r="BB722" s="19"/>
      <c r="BC722" s="5"/>
      <c r="BD722" s="41">
        <v>1.1660377358490566</v>
      </c>
      <c r="BE722" s="42">
        <v>174.90566037735849</v>
      </c>
      <c r="BF722" s="42">
        <v>76.958490566037739</v>
      </c>
      <c r="BG722" s="42">
        <v>586</v>
      </c>
      <c r="BH722" s="43">
        <v>0</v>
      </c>
      <c r="BJ722" s="32"/>
      <c r="BK722" s="32"/>
    </row>
    <row r="723" spans="1:63" s="3" customFormat="1" x14ac:dyDescent="0.2">
      <c r="A723" s="4" t="s">
        <v>35</v>
      </c>
      <c r="B723" s="4" t="s">
        <v>581</v>
      </c>
      <c r="C723" s="4">
        <v>300</v>
      </c>
      <c r="D723" s="4" t="s">
        <v>83</v>
      </c>
      <c r="E723" s="5">
        <v>40</v>
      </c>
      <c r="F723" s="4">
        <v>20</v>
      </c>
      <c r="G723" s="4">
        <v>40</v>
      </c>
      <c r="H723" s="4">
        <v>10</v>
      </c>
      <c r="I723" s="4">
        <v>25</v>
      </c>
      <c r="J723" s="4">
        <v>40</v>
      </c>
      <c r="K723" s="4">
        <v>10</v>
      </c>
      <c r="L723" s="4">
        <v>20</v>
      </c>
      <c r="M723" s="4">
        <v>30</v>
      </c>
      <c r="N723" s="4"/>
      <c r="O723" s="4">
        <v>10</v>
      </c>
      <c r="P723" s="4">
        <v>20</v>
      </c>
      <c r="Q723" s="13">
        <v>1.6603773584905661</v>
      </c>
      <c r="R723" s="16">
        <v>0.83018867924528306</v>
      </c>
      <c r="S723" s="16">
        <v>1.6603773584905661</v>
      </c>
      <c r="T723" s="16">
        <v>0.41509433962264153</v>
      </c>
      <c r="U723" s="16">
        <v>1.0377358490566038</v>
      </c>
      <c r="V723" s="16">
        <v>1.6603773584905661</v>
      </c>
      <c r="W723" s="16">
        <v>0.41509433962264153</v>
      </c>
      <c r="X723" s="16">
        <v>0.83018867924528306</v>
      </c>
      <c r="Y723" s="16">
        <v>1.2452830188679245</v>
      </c>
      <c r="Z723" s="16">
        <v>0</v>
      </c>
      <c r="AA723" s="16">
        <v>0.41509433962264153</v>
      </c>
      <c r="AB723" s="17">
        <v>0.83018867924528306</v>
      </c>
      <c r="AC723" s="15">
        <v>2682.8</v>
      </c>
      <c r="AD723" s="14">
        <v>24.09090909090909</v>
      </c>
      <c r="AE723" s="14">
        <v>24.09090909090909</v>
      </c>
      <c r="AF723" s="5">
        <v>0</v>
      </c>
      <c r="AG723" s="6">
        <v>174</v>
      </c>
      <c r="AH723" s="4">
        <v>0</v>
      </c>
      <c r="AI723" s="23">
        <v>174</v>
      </c>
      <c r="AJ723" s="4">
        <v>600</v>
      </c>
      <c r="AK723" s="4">
        <v>0</v>
      </c>
      <c r="AL723" s="24">
        <v>600</v>
      </c>
      <c r="AM723" s="7">
        <v>7.2226415094339629</v>
      </c>
      <c r="AN723" s="7">
        <v>0</v>
      </c>
      <c r="AO723" s="8">
        <v>24.90566037735849</v>
      </c>
      <c r="AP723" s="9">
        <v>0</v>
      </c>
      <c r="AQ723" s="25">
        <v>32.128301886792457</v>
      </c>
      <c r="AR723" s="18">
        <v>7.2226415094339629</v>
      </c>
      <c r="AS723" s="7">
        <v>0</v>
      </c>
      <c r="AT723" s="8">
        <v>24.90566037735849</v>
      </c>
      <c r="AU723" s="9">
        <v>0</v>
      </c>
      <c r="AV723" s="10">
        <v>32.128301886792457</v>
      </c>
      <c r="AW723" s="22">
        <f t="shared" si="11"/>
        <v>0</v>
      </c>
      <c r="AX723" s="5">
        <f>IF(OR(AND(Tabela1[[#This Row],[GRUPO | ITEM]]="PALHETAS",MID(Tabela1[[#This Row],[ITEM]],1,5)&lt;&gt;"YN-PC"),AND(Tabela1[[#This Row],[GRUPO | ITEM]]="PALHETAS",MID(Tabela1[[#This Row],[ITEM]],1,5)&lt;&gt;"YN-PF"))=TRUE,0,
IF(
ROUNDUP(
IF(
IF(D723="A",13-SUM(AM723:AP723),IF(D723="B",11-SUM(AM723:AP723),IF(D723="C",7-SUM(AM723:AP723))))
&lt;0,0,
IF(D723="A",13-SUM(AM723:AP723),IF(D723="B",11-SUM(AM723:AP723),IF(D723="C",7-SUM(AM723:AP723)))))
*AD723/C723,0)
*C723
=0,0,
ROUNDUP(
IF(
IF(D723="A",13-SUM(AM723:AP723),IF(D723="B",11-SUM(AM723:AP723),IF(D723="C",7-SUM(AM723:AP723))))
&lt;0,0,
IF(D723="A",13-SUM(AM723:AP723),IF(D723="B",11-SUM(AM723:AP723),IF(D723="C",7-SUM(AM723:AP723)))))
*AD723/C723,0)
*C723)
)</f>
        <v>0</v>
      </c>
      <c r="AY723" s="4">
        <f>IF(OR(AND(Tabela1[[#This Row],[GRUPO | ITEM]]="PALHETAS",MID(Tabela1[[#This Row],[ITEM]],1,5)&lt;&gt;"YN-PC"),AND(Tabela1[[#This Row],[GRUPO | ITEM]]="PALHETAS",MID(Tabela1[[#This Row],[ITEM]],1,5)&lt;&gt;"YN-PF"))=TRUE,0,
IF(
ROUNDUP(
IF(
IF(D723="A",13-SUM(AR723:AU723),IF(D723="B",11-SUM(AR723:AU723),IF(D723="C",7-SUM(AR723:AU723))))
&lt;0,0,
IF(D723="A",13-SUM(AR723:AU723),IF(D723="B",11-SUM(AR723:AU723),IF(D723="C",7-SUM(AR723:AU723)))))
*AE723/C723,0)
*C723
=0,0,
ROUNDUP(
IF(
IF(D723="A",13-SUM(AR723:AU723),IF(D723="B",11-SUM(AR723:AU723),IF(D723="C",7-SUM(AR723:AU723))))
&lt;0,0,
IF(D723="A",13-SUM(AR723:AU723),IF(D723="B",11-SUM(AR723:AU723),IF(D723="C",7-SUM(AR723:AU723)))))
*AE723/C723,0)
*C723)
)</f>
        <v>0</v>
      </c>
      <c r="AZ7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+IFERROR(BA723*C723,0),
IFERROR(AVERAGEIF(Tabela1[[#This Row],[COMPRA PADRÃO]:[COMPRA &gt;30%]],"&gt;"&amp;0,Tabela1[[#This Row],[COMPRA PADRÃO]:[COMPRA &gt;30%]]),
0))/Tabela1[[#This Row],[U/CX]],0)*Tabela1[[#This Row],[U/CX]]</f>
        <v>0</v>
      </c>
      <c r="BA723" s="19"/>
      <c r="BB723" s="19"/>
      <c r="BC723" s="5"/>
      <c r="BD723" s="41">
        <v>1</v>
      </c>
      <c r="BE723" s="42">
        <v>150</v>
      </c>
      <c r="BF723" s="42">
        <v>66</v>
      </c>
      <c r="BG723" s="42">
        <v>774</v>
      </c>
      <c r="BH723" s="43">
        <v>0</v>
      </c>
      <c r="BJ723" s="32"/>
      <c r="BK723" s="32"/>
    </row>
    <row r="724" spans="1:63" s="3" customFormat="1" x14ac:dyDescent="0.2">
      <c r="A724" s="4" t="s">
        <v>35</v>
      </c>
      <c r="B724" s="4" t="s">
        <v>582</v>
      </c>
      <c r="C724" s="4">
        <v>50</v>
      </c>
      <c r="D724" s="4" t="s">
        <v>83</v>
      </c>
      <c r="E724" s="5"/>
      <c r="F724" s="4">
        <v>18</v>
      </c>
      <c r="G724" s="4">
        <v>13</v>
      </c>
      <c r="H724" s="4">
        <v>14</v>
      </c>
      <c r="I724" s="4">
        <v>12</v>
      </c>
      <c r="J724" s="4">
        <v>13</v>
      </c>
      <c r="K724" s="4"/>
      <c r="L724" s="4">
        <v>5</v>
      </c>
      <c r="M724" s="4">
        <v>12</v>
      </c>
      <c r="N724" s="4"/>
      <c r="O724" s="4"/>
      <c r="P724" s="4">
        <v>12</v>
      </c>
      <c r="Q724" s="13">
        <v>0</v>
      </c>
      <c r="R724" s="16">
        <v>1.4545454545454546</v>
      </c>
      <c r="S724" s="16">
        <v>1.0505050505050506</v>
      </c>
      <c r="T724" s="16">
        <v>1.1313131313131313</v>
      </c>
      <c r="U724" s="16">
        <v>0.96969696969696972</v>
      </c>
      <c r="V724" s="16">
        <v>1.0505050505050506</v>
      </c>
      <c r="W724" s="16">
        <v>0</v>
      </c>
      <c r="X724" s="16">
        <v>0.40404040404040403</v>
      </c>
      <c r="Y724" s="16">
        <v>0.96969696969696972</v>
      </c>
      <c r="Z724" s="16">
        <v>0</v>
      </c>
      <c r="AA724" s="16">
        <v>0</v>
      </c>
      <c r="AB724" s="17">
        <v>0.96969696969696972</v>
      </c>
      <c r="AC724" s="15">
        <v>8630.2800000000007</v>
      </c>
      <c r="AD724" s="14">
        <v>12.375</v>
      </c>
      <c r="AE724" s="14">
        <v>12.375</v>
      </c>
      <c r="AF724" s="5">
        <v>1</v>
      </c>
      <c r="AG724" s="6">
        <v>235</v>
      </c>
      <c r="AH724" s="4">
        <v>0</v>
      </c>
      <c r="AI724" s="23">
        <v>235</v>
      </c>
      <c r="AJ724" s="4">
        <v>100</v>
      </c>
      <c r="AK724" s="4">
        <v>0</v>
      </c>
      <c r="AL724" s="24">
        <v>100</v>
      </c>
      <c r="AM724" s="7">
        <v>18.98989898989899</v>
      </c>
      <c r="AN724" s="7">
        <v>0</v>
      </c>
      <c r="AO724" s="8">
        <v>8.0808080808080813</v>
      </c>
      <c r="AP724" s="9">
        <v>0</v>
      </c>
      <c r="AQ724" s="25">
        <v>27.070707070707073</v>
      </c>
      <c r="AR724" s="18">
        <v>18.98989898989899</v>
      </c>
      <c r="AS724" s="7">
        <v>0</v>
      </c>
      <c r="AT724" s="8">
        <v>8.0808080808080813</v>
      </c>
      <c r="AU724" s="9">
        <v>0</v>
      </c>
      <c r="AV724" s="10">
        <v>27.070707070707073</v>
      </c>
      <c r="AW724" s="22">
        <f t="shared" si="11"/>
        <v>0</v>
      </c>
      <c r="AX724" s="5">
        <f>IF(OR(AND(Tabela1[[#This Row],[GRUPO | ITEM]]="PALHETAS",MID(Tabela1[[#This Row],[ITEM]],1,5)&lt;&gt;"YN-PC"),AND(Tabela1[[#This Row],[GRUPO | ITEM]]="PALHETAS",MID(Tabela1[[#This Row],[ITEM]],1,5)&lt;&gt;"YN-PF"))=TRUE,0,
IF(
ROUNDUP(
IF(
IF(D724="A",13-SUM(AM724:AP724),IF(D724="B",11-SUM(AM724:AP724),IF(D724="C",7-SUM(AM724:AP724))))
&lt;0,0,
IF(D724="A",13-SUM(AM724:AP724),IF(D724="B",11-SUM(AM724:AP724),IF(D724="C",7-SUM(AM724:AP724)))))
*AD724/C724,0)
*C724
=0,0,
ROUNDUP(
IF(
IF(D724="A",13-SUM(AM724:AP724),IF(D724="B",11-SUM(AM724:AP724),IF(D724="C",7-SUM(AM724:AP724))))
&lt;0,0,
IF(D724="A",13-SUM(AM724:AP724),IF(D724="B",11-SUM(AM724:AP724),IF(D724="C",7-SUM(AM724:AP724)))))
*AD724/C724,0)
*C724)
)</f>
        <v>0</v>
      </c>
      <c r="AY724" s="4">
        <f>IF(OR(AND(Tabela1[[#This Row],[GRUPO | ITEM]]="PALHETAS",MID(Tabela1[[#This Row],[ITEM]],1,5)&lt;&gt;"YN-PC"),AND(Tabela1[[#This Row],[GRUPO | ITEM]]="PALHETAS",MID(Tabela1[[#This Row],[ITEM]],1,5)&lt;&gt;"YN-PF"))=TRUE,0,
IF(
ROUNDUP(
IF(
IF(D724="A",13-SUM(AR724:AU724),IF(D724="B",11-SUM(AR724:AU724),IF(D724="C",7-SUM(AR724:AU724))))
&lt;0,0,
IF(D724="A",13-SUM(AR724:AU724),IF(D724="B",11-SUM(AR724:AU724),IF(D724="C",7-SUM(AR724:AU724)))))
*AE724/C724,0)
*C724
=0,0,
ROUNDUP(
IF(
IF(D724="A",13-SUM(AR724:AU724),IF(D724="B",11-SUM(AR724:AU724),IF(D724="C",7-SUM(AR724:AU724))))
&lt;0,0,
IF(D724="A",13-SUM(AR724:AU724),IF(D724="B",11-SUM(AR724:AU724),IF(D724="C",7-SUM(AR724:AU724)))))
*AE724/C724,0)
*C724)
)</f>
        <v>0</v>
      </c>
      <c r="AZ7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+IFERROR(BA724*C724,0),
IFERROR(AVERAGEIF(Tabela1[[#This Row],[COMPRA PADRÃO]:[COMPRA &gt;30%]],"&gt;"&amp;0,Tabela1[[#This Row],[COMPRA PADRÃO]:[COMPRA &gt;30%]]),
0))/Tabela1[[#This Row],[U/CX]],0)*Tabela1[[#This Row],[U/CX]]</f>
        <v>0</v>
      </c>
      <c r="BA724" s="33"/>
      <c r="BB724" s="33"/>
      <c r="BC724" s="44"/>
      <c r="BD724" s="41">
        <v>0.37358490566037733</v>
      </c>
      <c r="BE724" s="42">
        <v>56.037735849056602</v>
      </c>
      <c r="BF724" s="42">
        <v>24.656603773584905</v>
      </c>
      <c r="BG724" s="42">
        <v>335</v>
      </c>
      <c r="BH724" s="43">
        <v>0</v>
      </c>
      <c r="BJ724" s="32"/>
      <c r="BK724" s="32"/>
    </row>
    <row r="725" spans="1:63" s="3" customFormat="1" x14ac:dyDescent="0.2">
      <c r="A725" s="4" t="s">
        <v>35</v>
      </c>
      <c r="B725" s="4" t="s">
        <v>583</v>
      </c>
      <c r="C725" s="4">
        <v>250</v>
      </c>
      <c r="D725" s="4" t="s">
        <v>83</v>
      </c>
      <c r="E725" s="5">
        <v>45</v>
      </c>
      <c r="F725" s="4">
        <v>10</v>
      </c>
      <c r="G725" s="4">
        <v>20</v>
      </c>
      <c r="H725" s="4">
        <v>40</v>
      </c>
      <c r="I725" s="4">
        <v>15</v>
      </c>
      <c r="J725" s="4">
        <v>30</v>
      </c>
      <c r="K725" s="4">
        <v>10</v>
      </c>
      <c r="L725" s="4">
        <v>3</v>
      </c>
      <c r="M725" s="4"/>
      <c r="N725" s="4"/>
      <c r="O725" s="4"/>
      <c r="P725" s="4"/>
      <c r="Q725" s="13">
        <v>2.0809248554913293</v>
      </c>
      <c r="R725" s="16">
        <v>0.46242774566473988</v>
      </c>
      <c r="S725" s="16">
        <v>0.92485549132947975</v>
      </c>
      <c r="T725" s="16">
        <v>1.8497109826589595</v>
      </c>
      <c r="U725" s="16">
        <v>0.69364161849710981</v>
      </c>
      <c r="V725" s="16">
        <v>1.3872832369942196</v>
      </c>
      <c r="W725" s="16">
        <v>0.46242774566473988</v>
      </c>
      <c r="X725" s="16">
        <v>0.13872832369942195</v>
      </c>
      <c r="Y725" s="16">
        <v>0</v>
      </c>
      <c r="Z725" s="16">
        <v>0</v>
      </c>
      <c r="AA725" s="16">
        <v>0</v>
      </c>
      <c r="AB725" s="17">
        <v>0</v>
      </c>
      <c r="AC725" s="15">
        <v>2039.9</v>
      </c>
      <c r="AD725" s="14">
        <v>21.625</v>
      </c>
      <c r="AE725" s="14">
        <v>24.285714285714285</v>
      </c>
      <c r="AF725" s="5">
        <v>0</v>
      </c>
      <c r="AG725" s="6">
        <v>250</v>
      </c>
      <c r="AH725" s="4">
        <v>0</v>
      </c>
      <c r="AI725" s="23">
        <v>250</v>
      </c>
      <c r="AJ725" s="4">
        <v>500</v>
      </c>
      <c r="AK725" s="4">
        <v>0</v>
      </c>
      <c r="AL725" s="24">
        <v>500</v>
      </c>
      <c r="AM725" s="7">
        <v>11.560693641618498</v>
      </c>
      <c r="AN725" s="7">
        <v>0</v>
      </c>
      <c r="AO725" s="8">
        <v>23.121387283236995</v>
      </c>
      <c r="AP725" s="9">
        <v>0</v>
      </c>
      <c r="AQ725" s="25">
        <v>34.682080924855491</v>
      </c>
      <c r="AR725" s="18">
        <v>10.294117647058824</v>
      </c>
      <c r="AS725" s="7">
        <v>0</v>
      </c>
      <c r="AT725" s="8">
        <v>20.588235294117649</v>
      </c>
      <c r="AU725" s="9">
        <v>0</v>
      </c>
      <c r="AV725" s="10">
        <v>30.882352941176471</v>
      </c>
      <c r="AW725" s="22">
        <f t="shared" si="11"/>
        <v>0</v>
      </c>
      <c r="AX725" s="5">
        <f>IF(OR(AND(Tabela1[[#This Row],[GRUPO | ITEM]]="PALHETAS",MID(Tabela1[[#This Row],[ITEM]],1,5)&lt;&gt;"YN-PC"),AND(Tabela1[[#This Row],[GRUPO | ITEM]]="PALHETAS",MID(Tabela1[[#This Row],[ITEM]],1,5)&lt;&gt;"YN-PF"))=TRUE,0,
IF(
ROUNDUP(
IF(
IF(D725="A",13-SUM(AM725:AP725),IF(D725="B",11-SUM(AM725:AP725),IF(D725="C",7-SUM(AM725:AP725))))
&lt;0,0,
IF(D725="A",13-SUM(AM725:AP725),IF(D725="B",11-SUM(AM725:AP725),IF(D725="C",7-SUM(AM725:AP725)))))
*AD725/C725,0)
*C725
=0,0,
ROUNDUP(
IF(
IF(D725="A",13-SUM(AM725:AP725),IF(D725="B",11-SUM(AM725:AP725),IF(D725="C",7-SUM(AM725:AP725))))
&lt;0,0,
IF(D725="A",13-SUM(AM725:AP725),IF(D725="B",11-SUM(AM725:AP725),IF(D725="C",7-SUM(AM725:AP725)))))
*AD725/C725,0)
*C725)
)</f>
        <v>0</v>
      </c>
      <c r="AY725" s="4">
        <f>IF(OR(AND(Tabela1[[#This Row],[GRUPO | ITEM]]="PALHETAS",MID(Tabela1[[#This Row],[ITEM]],1,5)&lt;&gt;"YN-PC"),AND(Tabela1[[#This Row],[GRUPO | ITEM]]="PALHETAS",MID(Tabela1[[#This Row],[ITEM]],1,5)&lt;&gt;"YN-PF"))=TRUE,0,
IF(
ROUNDUP(
IF(
IF(D725="A",13-SUM(AR725:AU725),IF(D725="B",11-SUM(AR725:AU725),IF(D725="C",7-SUM(AR725:AU725))))
&lt;0,0,
IF(D725="A",13-SUM(AR725:AU725),IF(D725="B",11-SUM(AR725:AU725),IF(D725="C",7-SUM(AR725:AU725)))))
*AE725/C725,0)
*C725
=0,0,
ROUNDUP(
IF(
IF(D725="A",13-SUM(AR725:AU725),IF(D725="B",11-SUM(AR725:AU725),IF(D725="C",7-SUM(AR725:AU725))))
&lt;0,0,
IF(D725="A",13-SUM(AR725:AU725),IF(D725="B",11-SUM(AR725:AU725),IF(D725="C",7-SUM(AR725:AU725)))))
*AE725/C725,0)
*C725)
)</f>
        <v>0</v>
      </c>
      <c r="AZ7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+IFERROR(BA725*C725,0),
IFERROR(AVERAGEIF(Tabela1[[#This Row],[COMPRA PADRÃO]:[COMPRA &gt;30%]],"&gt;"&amp;0,Tabela1[[#This Row],[COMPRA PADRÃO]:[COMPRA &gt;30%]]),
0))/Tabela1[[#This Row],[U/CX]],0)*Tabela1[[#This Row],[U/CX]]</f>
        <v>0</v>
      </c>
      <c r="BA725" s="19"/>
      <c r="BB725" s="19"/>
      <c r="BC725" s="5"/>
      <c r="BD725" s="41">
        <v>0.65283018867924525</v>
      </c>
      <c r="BE725" s="42">
        <v>97.924528301886781</v>
      </c>
      <c r="BF725" s="42">
        <v>43.086792452830188</v>
      </c>
      <c r="BG725" s="42">
        <v>750</v>
      </c>
      <c r="BH725" s="43">
        <v>0</v>
      </c>
      <c r="BJ725" s="32"/>
      <c r="BK725" s="32"/>
    </row>
    <row r="726" spans="1:63" s="3" customFormat="1" x14ac:dyDescent="0.2">
      <c r="A726" s="4" t="s">
        <v>35</v>
      </c>
      <c r="B726" s="4" t="s">
        <v>1266</v>
      </c>
      <c r="C726" s="4">
        <v>100</v>
      </c>
      <c r="D726" s="4" t="s">
        <v>83</v>
      </c>
      <c r="E726" s="5"/>
      <c r="F726" s="4"/>
      <c r="G726" s="4">
        <v>15</v>
      </c>
      <c r="H726" s="4">
        <v>14</v>
      </c>
      <c r="I726" s="4">
        <v>2</v>
      </c>
      <c r="J726" s="4">
        <v>1</v>
      </c>
      <c r="K726" s="4"/>
      <c r="L726" s="4"/>
      <c r="M726" s="4"/>
      <c r="N726" s="4"/>
      <c r="O726" s="4"/>
      <c r="P726" s="4"/>
      <c r="Q726" s="13">
        <v>0</v>
      </c>
      <c r="R726" s="16">
        <v>0</v>
      </c>
      <c r="S726" s="16">
        <v>1.875</v>
      </c>
      <c r="T726" s="16">
        <v>1.75</v>
      </c>
      <c r="U726" s="16">
        <v>0.25</v>
      </c>
      <c r="V726" s="16">
        <v>0.125</v>
      </c>
      <c r="W726" s="16">
        <v>0</v>
      </c>
      <c r="X726" s="16">
        <v>0</v>
      </c>
      <c r="Y726" s="16">
        <v>0</v>
      </c>
      <c r="Z726" s="16">
        <v>0</v>
      </c>
      <c r="AA726" s="16">
        <v>0</v>
      </c>
      <c r="AB726" s="17">
        <v>0</v>
      </c>
      <c r="AC726" s="15">
        <v>2222.3000000000002</v>
      </c>
      <c r="AD726" s="14">
        <v>8</v>
      </c>
      <c r="AE726" s="14">
        <v>14.5</v>
      </c>
      <c r="AF726" s="5">
        <v>0</v>
      </c>
      <c r="AG726" s="6">
        <v>288</v>
      </c>
      <c r="AH726" s="4">
        <v>0</v>
      </c>
      <c r="AI726" s="23">
        <v>288</v>
      </c>
      <c r="AJ726" s="4">
        <v>100</v>
      </c>
      <c r="AK726" s="4">
        <v>0</v>
      </c>
      <c r="AL726" s="24">
        <v>100</v>
      </c>
      <c r="AM726" s="7">
        <v>36</v>
      </c>
      <c r="AN726" s="7">
        <v>0</v>
      </c>
      <c r="AO726" s="8">
        <v>12.5</v>
      </c>
      <c r="AP726" s="9">
        <v>0</v>
      </c>
      <c r="AQ726" s="25">
        <v>48.5</v>
      </c>
      <c r="AR726" s="18">
        <v>19.862068965517242</v>
      </c>
      <c r="AS726" s="7">
        <v>0</v>
      </c>
      <c r="AT726" s="8">
        <v>6.8965517241379306</v>
      </c>
      <c r="AU726" s="9">
        <v>0</v>
      </c>
      <c r="AV726" s="10">
        <v>26.758620689655174</v>
      </c>
      <c r="AW726" s="22">
        <f t="shared" si="11"/>
        <v>0</v>
      </c>
      <c r="AX726" s="5">
        <f>IF(OR(AND(Tabela1[[#This Row],[GRUPO | ITEM]]="PALHETAS",MID(Tabela1[[#This Row],[ITEM]],1,5)&lt;&gt;"YN-PC"),AND(Tabela1[[#This Row],[GRUPO | ITEM]]="PALHETAS",MID(Tabela1[[#This Row],[ITEM]],1,5)&lt;&gt;"YN-PF"))=TRUE,0,
IF(
ROUNDUP(
IF(
IF(D726="A",13-SUM(AM726:AP726),IF(D726="B",11-SUM(AM726:AP726),IF(D726="C",7-SUM(AM726:AP726))))
&lt;0,0,
IF(D726="A",13-SUM(AM726:AP726),IF(D726="B",11-SUM(AM726:AP726),IF(D726="C",7-SUM(AM726:AP726)))))
*AD726/C726,0)
*C726
=0,0,
ROUNDUP(
IF(
IF(D726="A",13-SUM(AM726:AP726),IF(D726="B",11-SUM(AM726:AP726),IF(D726="C",7-SUM(AM726:AP726))))
&lt;0,0,
IF(D726="A",13-SUM(AM726:AP726),IF(D726="B",11-SUM(AM726:AP726),IF(D726="C",7-SUM(AM726:AP726)))))
*AD726/C726,0)
*C726)
)</f>
        <v>0</v>
      </c>
      <c r="AY726" s="4">
        <f>IF(OR(AND(Tabela1[[#This Row],[GRUPO | ITEM]]="PALHETAS",MID(Tabela1[[#This Row],[ITEM]],1,5)&lt;&gt;"YN-PC"),AND(Tabela1[[#This Row],[GRUPO | ITEM]]="PALHETAS",MID(Tabela1[[#This Row],[ITEM]],1,5)&lt;&gt;"YN-PF"))=TRUE,0,
IF(
ROUNDUP(
IF(
IF(D726="A",13-SUM(AR726:AU726),IF(D726="B",11-SUM(AR726:AU726),IF(D726="C",7-SUM(AR726:AU726))))
&lt;0,0,
IF(D726="A",13-SUM(AR726:AU726),IF(D726="B",11-SUM(AR726:AU726),IF(D726="C",7-SUM(AR726:AU726)))))
*AE726/C726,0)
*C726
=0,0,
ROUNDUP(
IF(
IF(D726="A",13-SUM(AR726:AU726),IF(D726="B",11-SUM(AR726:AU726),IF(D726="C",7-SUM(AR726:AU726))))
&lt;0,0,
IF(D726="A",13-SUM(AR726:AU726),IF(D726="B",11-SUM(AR726:AU726),IF(D726="C",7-SUM(AR726:AU726)))))
*AE726/C726,0)
*C726)
)</f>
        <v>0</v>
      </c>
      <c r="AZ7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+IFERROR(BA726*C726,0),
IFERROR(AVERAGEIF(Tabela1[[#This Row],[COMPRA PADRÃO]:[COMPRA &gt;30%]],"&gt;"&amp;0,Tabela1[[#This Row],[COMPRA PADRÃO]:[COMPRA &gt;30%]]),
0))/Tabela1[[#This Row],[U/CX]],0)*Tabela1[[#This Row],[U/CX]]</f>
        <v>0</v>
      </c>
      <c r="BA726" s="33"/>
      <c r="BB726" s="33"/>
      <c r="BC726" s="44"/>
      <c r="BD726" s="41">
        <v>0.12075471698113208</v>
      </c>
      <c r="BE726" s="42">
        <v>18.113207547169811</v>
      </c>
      <c r="BF726" s="42">
        <v>7.969811320754717</v>
      </c>
      <c r="BG726" s="42">
        <v>388</v>
      </c>
      <c r="BH726" s="43">
        <v>0</v>
      </c>
      <c r="BJ726" s="32"/>
      <c r="BK726" s="32"/>
    </row>
    <row r="727" spans="1:63" s="3" customFormat="1" x14ac:dyDescent="0.2">
      <c r="A727" s="4" t="s">
        <v>35</v>
      </c>
      <c r="B727" s="4" t="s">
        <v>1160</v>
      </c>
      <c r="C727" s="4">
        <v>25</v>
      </c>
      <c r="D727" s="4" t="s">
        <v>83</v>
      </c>
      <c r="E727" s="5"/>
      <c r="F727" s="4"/>
      <c r="G727" s="4"/>
      <c r="H727" s="4"/>
      <c r="I727" s="4"/>
      <c r="J727" s="4">
        <v>1</v>
      </c>
      <c r="K727" s="4"/>
      <c r="L727" s="4"/>
      <c r="M727" s="4"/>
      <c r="N727" s="4">
        <v>2</v>
      </c>
      <c r="O727" s="4"/>
      <c r="P727" s="4"/>
      <c r="Q727" s="13">
        <v>0</v>
      </c>
      <c r="R727" s="16">
        <v>0</v>
      </c>
      <c r="S727" s="16">
        <v>0</v>
      </c>
      <c r="T727" s="16">
        <v>0</v>
      </c>
      <c r="U727" s="16">
        <v>0</v>
      </c>
      <c r="V727" s="16">
        <v>0.66666666666666663</v>
      </c>
      <c r="W727" s="16">
        <v>0</v>
      </c>
      <c r="X727" s="16">
        <v>0</v>
      </c>
      <c r="Y727" s="16">
        <v>0</v>
      </c>
      <c r="Z727" s="16">
        <v>1.3333333333333333</v>
      </c>
      <c r="AA727" s="16">
        <v>0</v>
      </c>
      <c r="AB727" s="17">
        <v>0</v>
      </c>
      <c r="AC727" s="15">
        <v>255.67</v>
      </c>
      <c r="AD727" s="14">
        <v>1.5</v>
      </c>
      <c r="AE727" s="14">
        <v>1.5</v>
      </c>
      <c r="AF727" s="5">
        <v>0</v>
      </c>
      <c r="AG727" s="6">
        <v>169</v>
      </c>
      <c r="AH727" s="4">
        <v>0</v>
      </c>
      <c r="AI727" s="23">
        <v>169</v>
      </c>
      <c r="AJ727" s="4">
        <v>0</v>
      </c>
      <c r="AK727" s="4">
        <v>0</v>
      </c>
      <c r="AL727" s="24">
        <v>0</v>
      </c>
      <c r="AM727" s="7">
        <v>112.66666666666667</v>
      </c>
      <c r="AN727" s="7">
        <v>0</v>
      </c>
      <c r="AO727" s="8">
        <v>0</v>
      </c>
      <c r="AP727" s="9">
        <v>0</v>
      </c>
      <c r="AQ727" s="25">
        <v>112.66666666666667</v>
      </c>
      <c r="AR727" s="18">
        <v>112.66666666666667</v>
      </c>
      <c r="AS727" s="7">
        <v>0</v>
      </c>
      <c r="AT727" s="8">
        <v>0</v>
      </c>
      <c r="AU727" s="9">
        <v>0</v>
      </c>
      <c r="AV727" s="10">
        <v>112.66666666666667</v>
      </c>
      <c r="AW727" s="22">
        <f t="shared" si="11"/>
        <v>0</v>
      </c>
      <c r="AX727" s="5">
        <f>IF(OR(AND(Tabela1[[#This Row],[GRUPO | ITEM]]="PALHETAS",MID(Tabela1[[#This Row],[ITEM]],1,5)&lt;&gt;"YN-PC"),AND(Tabela1[[#This Row],[GRUPO | ITEM]]="PALHETAS",MID(Tabela1[[#This Row],[ITEM]],1,5)&lt;&gt;"YN-PF"))=TRUE,0,
IF(
ROUNDUP(
IF(
IF(D727="A",13-SUM(AM727:AP727),IF(D727="B",11-SUM(AM727:AP727),IF(D727="C",7-SUM(AM727:AP727))))
&lt;0,0,
IF(D727="A",13-SUM(AM727:AP727),IF(D727="B",11-SUM(AM727:AP727),IF(D727="C",7-SUM(AM727:AP727)))))
*AD727/C727,0)
*C727
=0,0,
ROUNDUP(
IF(
IF(D727="A",13-SUM(AM727:AP727),IF(D727="B",11-SUM(AM727:AP727),IF(D727="C",7-SUM(AM727:AP727))))
&lt;0,0,
IF(D727="A",13-SUM(AM727:AP727),IF(D727="B",11-SUM(AM727:AP727),IF(D727="C",7-SUM(AM727:AP727)))))
*AD727/C727,0)
*C727)
)</f>
        <v>0</v>
      </c>
      <c r="AY727" s="4">
        <f>IF(OR(AND(Tabela1[[#This Row],[GRUPO | ITEM]]="PALHETAS",MID(Tabela1[[#This Row],[ITEM]],1,5)&lt;&gt;"YN-PC"),AND(Tabela1[[#This Row],[GRUPO | ITEM]]="PALHETAS",MID(Tabela1[[#This Row],[ITEM]],1,5)&lt;&gt;"YN-PF"))=TRUE,0,
IF(
ROUNDUP(
IF(
IF(D727="A",13-SUM(AR727:AU727),IF(D727="B",11-SUM(AR727:AU727),IF(D727="C",7-SUM(AR727:AU727))))
&lt;0,0,
IF(D727="A",13-SUM(AR727:AU727),IF(D727="B",11-SUM(AR727:AU727),IF(D727="C",7-SUM(AR727:AU727)))))
*AE727/C727,0)
*C727
=0,0,
ROUNDUP(
IF(
IF(D727="A",13-SUM(AR727:AU727),IF(D727="B",11-SUM(AR727:AU727),IF(D727="C",7-SUM(AR727:AU727))))
&lt;0,0,
IF(D727="A",13-SUM(AR727:AU727),IF(D727="B",11-SUM(AR727:AU727),IF(D727="C",7-SUM(AR727:AU727)))))
*AE727/C727,0)
*C727)
)</f>
        <v>0</v>
      </c>
      <c r="AZ7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+IFERROR(BA727*C727,0),
IFERROR(AVERAGEIF(Tabela1[[#This Row],[COMPRA PADRÃO]:[COMPRA &gt;30%]],"&gt;"&amp;0,Tabela1[[#This Row],[COMPRA PADRÃO]:[COMPRA &gt;30%]]),
0))/Tabela1[[#This Row],[U/CX]],0)*Tabela1[[#This Row],[U/CX]]</f>
        <v>0</v>
      </c>
      <c r="BA727" s="19"/>
      <c r="BB727" s="19"/>
      <c r="BC727" s="5"/>
      <c r="BD727" s="41">
        <v>1.1320754716981131E-2</v>
      </c>
      <c r="BE727" s="42">
        <v>1.6981132075471697</v>
      </c>
      <c r="BF727" s="42">
        <v>0.74716981132075466</v>
      </c>
      <c r="BG727" s="42">
        <v>169</v>
      </c>
      <c r="BH727" s="43">
        <v>0</v>
      </c>
      <c r="BJ727" s="32"/>
      <c r="BK727" s="32"/>
    </row>
    <row r="728" spans="1:63" s="3" customFormat="1" x14ac:dyDescent="0.2">
      <c r="A728" s="4" t="s">
        <v>35</v>
      </c>
      <c r="B728" s="4" t="s">
        <v>584</v>
      </c>
      <c r="C728" s="4">
        <v>25</v>
      </c>
      <c r="D728" s="4" t="s">
        <v>83</v>
      </c>
      <c r="E728" s="5">
        <v>19</v>
      </c>
      <c r="F728" s="4"/>
      <c r="G728" s="4">
        <v>2</v>
      </c>
      <c r="H728" s="4"/>
      <c r="I728" s="4"/>
      <c r="J728" s="4">
        <v>1</v>
      </c>
      <c r="K728" s="4">
        <v>4</v>
      </c>
      <c r="L728" s="4">
        <v>10</v>
      </c>
      <c r="M728" s="4">
        <v>2</v>
      </c>
      <c r="N728" s="4"/>
      <c r="O728" s="4"/>
      <c r="P728" s="4">
        <v>10</v>
      </c>
      <c r="Q728" s="13">
        <v>2.7708333333333335</v>
      </c>
      <c r="R728" s="16">
        <v>0</v>
      </c>
      <c r="S728" s="16">
        <v>0.29166666666666669</v>
      </c>
      <c r="T728" s="16">
        <v>0</v>
      </c>
      <c r="U728" s="16">
        <v>0</v>
      </c>
      <c r="V728" s="16">
        <v>0.14583333333333334</v>
      </c>
      <c r="W728" s="16">
        <v>0.58333333333333337</v>
      </c>
      <c r="X728" s="16">
        <v>1.4583333333333335</v>
      </c>
      <c r="Y728" s="16">
        <v>0.29166666666666669</v>
      </c>
      <c r="Z728" s="16">
        <v>0</v>
      </c>
      <c r="AA728" s="16">
        <v>0</v>
      </c>
      <c r="AB728" s="17">
        <v>1.4583333333333335</v>
      </c>
      <c r="AC728" s="15">
        <v>5860.81</v>
      </c>
      <c r="AD728" s="14">
        <v>6.8571428571428568</v>
      </c>
      <c r="AE728" s="14">
        <v>10.75</v>
      </c>
      <c r="AF728" s="5">
        <v>20</v>
      </c>
      <c r="AG728" s="6">
        <v>66</v>
      </c>
      <c r="AH728" s="4">
        <v>0</v>
      </c>
      <c r="AI728" s="23">
        <v>66</v>
      </c>
      <c r="AJ728" s="4">
        <v>200</v>
      </c>
      <c r="AK728" s="4">
        <v>0</v>
      </c>
      <c r="AL728" s="24">
        <v>200</v>
      </c>
      <c r="AM728" s="7">
        <v>9.625</v>
      </c>
      <c r="AN728" s="7">
        <v>0</v>
      </c>
      <c r="AO728" s="8">
        <v>29.166666666666668</v>
      </c>
      <c r="AP728" s="9">
        <v>0</v>
      </c>
      <c r="AQ728" s="25">
        <v>38.791666666666671</v>
      </c>
      <c r="AR728" s="18">
        <v>6.1395348837209305</v>
      </c>
      <c r="AS728" s="7">
        <v>0</v>
      </c>
      <c r="AT728" s="8">
        <v>18.604651162790699</v>
      </c>
      <c r="AU728" s="9">
        <v>0</v>
      </c>
      <c r="AV728" s="10">
        <v>24.744186046511629</v>
      </c>
      <c r="AW728" s="22">
        <f t="shared" si="11"/>
        <v>0</v>
      </c>
      <c r="AX728" s="5">
        <f>IF(OR(AND(Tabela1[[#This Row],[GRUPO | ITEM]]="PALHETAS",MID(Tabela1[[#This Row],[ITEM]],1,5)&lt;&gt;"YN-PC"),AND(Tabela1[[#This Row],[GRUPO | ITEM]]="PALHETAS",MID(Tabela1[[#This Row],[ITEM]],1,5)&lt;&gt;"YN-PF"))=TRUE,0,
IF(
ROUNDUP(
IF(
IF(D728="A",13-SUM(AM728:AP728),IF(D728="B",11-SUM(AM728:AP728),IF(D728="C",7-SUM(AM728:AP728))))
&lt;0,0,
IF(D728="A",13-SUM(AM728:AP728),IF(D728="B",11-SUM(AM728:AP728),IF(D728="C",7-SUM(AM728:AP728)))))
*AD728/C728,0)
*C728
=0,0,
ROUNDUP(
IF(
IF(D728="A",13-SUM(AM728:AP728),IF(D728="B",11-SUM(AM728:AP728),IF(D728="C",7-SUM(AM728:AP728))))
&lt;0,0,
IF(D728="A",13-SUM(AM728:AP728),IF(D728="B",11-SUM(AM728:AP728),IF(D728="C",7-SUM(AM728:AP728)))))
*AD728/C728,0)
*C728)
)</f>
        <v>0</v>
      </c>
      <c r="AY728" s="4">
        <f>IF(OR(AND(Tabela1[[#This Row],[GRUPO | ITEM]]="PALHETAS",MID(Tabela1[[#This Row],[ITEM]],1,5)&lt;&gt;"YN-PC"),AND(Tabela1[[#This Row],[GRUPO | ITEM]]="PALHETAS",MID(Tabela1[[#This Row],[ITEM]],1,5)&lt;&gt;"YN-PF"))=TRUE,0,
IF(
ROUNDUP(
IF(
IF(D728="A",13-SUM(AR728:AU728),IF(D728="B",11-SUM(AR728:AU728),IF(D728="C",7-SUM(AR728:AU728))))
&lt;0,0,
IF(D728="A",13-SUM(AR728:AU728),IF(D728="B",11-SUM(AR728:AU728),IF(D728="C",7-SUM(AR728:AU728)))))
*AE728/C728,0)
*C728
=0,0,
ROUNDUP(
IF(
IF(D728="A",13-SUM(AR728:AU728),IF(D728="B",11-SUM(AR728:AU728),IF(D728="C",7-SUM(AR728:AU728))))
&lt;0,0,
IF(D728="A",13-SUM(AR728:AU728),IF(D728="B",11-SUM(AR728:AU728),IF(D728="C",7-SUM(AR728:AU728)))))
*AE728/C728,0)
*C728)
)</f>
        <v>0</v>
      </c>
      <c r="AZ7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+IFERROR(BA728*C728,0),
IFERROR(AVERAGEIF(Tabela1[[#This Row],[COMPRA PADRÃO]:[COMPRA &gt;30%]],"&gt;"&amp;0,Tabela1[[#This Row],[COMPRA PADRÃO]:[COMPRA &gt;30%]]),
0))/Tabela1[[#This Row],[U/CX]],0)*Tabela1[[#This Row],[U/CX]]</f>
        <v>0</v>
      </c>
      <c r="BA728" s="19"/>
      <c r="BB728" s="19"/>
      <c r="BC728" s="5"/>
      <c r="BD728" s="41">
        <v>0.1811320754716981</v>
      </c>
      <c r="BE728" s="42">
        <v>27.169811320754715</v>
      </c>
      <c r="BF728" s="42">
        <v>11.954716981132075</v>
      </c>
      <c r="BG728" s="42">
        <v>266</v>
      </c>
      <c r="BH728" s="43">
        <v>0</v>
      </c>
      <c r="BJ728" s="32"/>
      <c r="BK728" s="32"/>
    </row>
    <row r="729" spans="1:63" s="3" customFormat="1" x14ac:dyDescent="0.2">
      <c r="A729" s="4" t="s">
        <v>35</v>
      </c>
      <c r="B729" s="4" t="s">
        <v>585</v>
      </c>
      <c r="C729" s="4">
        <v>25</v>
      </c>
      <c r="D729" s="4" t="s">
        <v>83</v>
      </c>
      <c r="E729" s="5">
        <v>2</v>
      </c>
      <c r="F729" s="4"/>
      <c r="G729" s="4"/>
      <c r="H729" s="4"/>
      <c r="I729" s="4">
        <v>10</v>
      </c>
      <c r="J729" s="4">
        <v>1</v>
      </c>
      <c r="K729" s="4"/>
      <c r="L729" s="4">
        <v>10</v>
      </c>
      <c r="M729" s="4">
        <v>10</v>
      </c>
      <c r="N729" s="4"/>
      <c r="O729" s="4"/>
      <c r="P729" s="4"/>
      <c r="Q729" s="13">
        <v>0.30303030303030304</v>
      </c>
      <c r="R729" s="16">
        <v>0</v>
      </c>
      <c r="S729" s="16">
        <v>0</v>
      </c>
      <c r="T729" s="16">
        <v>0</v>
      </c>
      <c r="U729" s="16">
        <v>1.5151515151515151</v>
      </c>
      <c r="V729" s="16">
        <v>0.15151515151515152</v>
      </c>
      <c r="W729" s="16">
        <v>0</v>
      </c>
      <c r="X729" s="16">
        <v>1.5151515151515151</v>
      </c>
      <c r="Y729" s="16">
        <v>1.5151515151515151</v>
      </c>
      <c r="Z729" s="16">
        <v>0</v>
      </c>
      <c r="AA729" s="16">
        <v>0</v>
      </c>
      <c r="AB729" s="17">
        <v>0</v>
      </c>
      <c r="AC729" s="15">
        <v>3774.84</v>
      </c>
      <c r="AD729" s="14">
        <v>6.6</v>
      </c>
      <c r="AE729" s="14">
        <v>8</v>
      </c>
      <c r="AF729" s="5">
        <v>0</v>
      </c>
      <c r="AG729" s="6">
        <v>41</v>
      </c>
      <c r="AH729" s="4">
        <v>0</v>
      </c>
      <c r="AI729" s="23">
        <v>41</v>
      </c>
      <c r="AJ729" s="4">
        <v>300</v>
      </c>
      <c r="AK729" s="4">
        <v>0</v>
      </c>
      <c r="AL729" s="24">
        <v>300</v>
      </c>
      <c r="AM729" s="7">
        <v>6.2121212121212128</v>
      </c>
      <c r="AN729" s="7">
        <v>0</v>
      </c>
      <c r="AO729" s="8">
        <v>45.45454545454546</v>
      </c>
      <c r="AP729" s="9">
        <v>0</v>
      </c>
      <c r="AQ729" s="25">
        <v>51.666666666666671</v>
      </c>
      <c r="AR729" s="18">
        <v>5.125</v>
      </c>
      <c r="AS729" s="7">
        <v>0</v>
      </c>
      <c r="AT729" s="8">
        <v>37.5</v>
      </c>
      <c r="AU729" s="9">
        <v>0</v>
      </c>
      <c r="AV729" s="10">
        <v>42.625</v>
      </c>
      <c r="AW729" s="22">
        <f t="shared" si="11"/>
        <v>0</v>
      </c>
      <c r="AX729" s="5">
        <f>IF(OR(AND(Tabela1[[#This Row],[GRUPO | ITEM]]="PALHETAS",MID(Tabela1[[#This Row],[ITEM]],1,5)&lt;&gt;"YN-PC"),AND(Tabela1[[#This Row],[GRUPO | ITEM]]="PALHETAS",MID(Tabela1[[#This Row],[ITEM]],1,5)&lt;&gt;"YN-PF"))=TRUE,0,
IF(
ROUNDUP(
IF(
IF(D729="A",13-SUM(AM729:AP729),IF(D729="B",11-SUM(AM729:AP729),IF(D729="C",7-SUM(AM729:AP729))))
&lt;0,0,
IF(D729="A",13-SUM(AM729:AP729),IF(D729="B",11-SUM(AM729:AP729),IF(D729="C",7-SUM(AM729:AP729)))))
*AD729/C729,0)
*C729
=0,0,
ROUNDUP(
IF(
IF(D729="A",13-SUM(AM729:AP729),IF(D729="B",11-SUM(AM729:AP729),IF(D729="C",7-SUM(AM729:AP729))))
&lt;0,0,
IF(D729="A",13-SUM(AM729:AP729),IF(D729="B",11-SUM(AM729:AP729),IF(D729="C",7-SUM(AM729:AP729)))))
*AD729/C729,0)
*C729)
)</f>
        <v>0</v>
      </c>
      <c r="AY729" s="4">
        <f>IF(OR(AND(Tabela1[[#This Row],[GRUPO | ITEM]]="PALHETAS",MID(Tabela1[[#This Row],[ITEM]],1,5)&lt;&gt;"YN-PC"),AND(Tabela1[[#This Row],[GRUPO | ITEM]]="PALHETAS",MID(Tabela1[[#This Row],[ITEM]],1,5)&lt;&gt;"YN-PF"))=TRUE,0,
IF(
ROUNDUP(
IF(
IF(D729="A",13-SUM(AR729:AU729),IF(D729="B",11-SUM(AR729:AU729),IF(D729="C",7-SUM(AR729:AU729))))
&lt;0,0,
IF(D729="A",13-SUM(AR729:AU729),IF(D729="B",11-SUM(AR729:AU729),IF(D729="C",7-SUM(AR729:AU729)))))
*AE729/C729,0)
*C729
=0,0,
ROUNDUP(
IF(
IF(D729="A",13-SUM(AR729:AU729),IF(D729="B",11-SUM(AR729:AU729),IF(D729="C",7-SUM(AR729:AU729))))
&lt;0,0,
IF(D729="A",13-SUM(AR729:AU729),IF(D729="B",11-SUM(AR729:AU729),IF(D729="C",7-SUM(AR729:AU729)))))
*AE729/C729,0)
*C729)
)</f>
        <v>0</v>
      </c>
      <c r="AZ7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+IFERROR(BA729*C729,0),
IFERROR(AVERAGEIF(Tabela1[[#This Row],[COMPRA PADRÃO]:[COMPRA &gt;30%]],"&gt;"&amp;0,Tabela1[[#This Row],[COMPRA PADRÃO]:[COMPRA &gt;30%]]),
0))/Tabela1[[#This Row],[U/CX]],0)*Tabela1[[#This Row],[U/CX]]</f>
        <v>0</v>
      </c>
      <c r="BA729" s="19"/>
      <c r="BB729" s="19"/>
      <c r="BC729" s="5"/>
      <c r="BD729" s="41">
        <v>0.12452830188679245</v>
      </c>
      <c r="BE729" s="42">
        <v>18.679245283018869</v>
      </c>
      <c r="BF729" s="42">
        <v>8.2188679245283023</v>
      </c>
      <c r="BG729" s="42">
        <v>341</v>
      </c>
      <c r="BH729" s="43">
        <v>0</v>
      </c>
      <c r="BJ729" s="32"/>
      <c r="BK729" s="32"/>
    </row>
    <row r="730" spans="1:63" s="3" customFormat="1" x14ac:dyDescent="0.2">
      <c r="A730" s="4" t="s">
        <v>35</v>
      </c>
      <c r="B730" s="4" t="s">
        <v>1267</v>
      </c>
      <c r="C730" s="4">
        <v>25</v>
      </c>
      <c r="D730" s="4" t="s">
        <v>83</v>
      </c>
      <c r="E730" s="5"/>
      <c r="F730" s="4"/>
      <c r="G730" s="4"/>
      <c r="H730" s="4"/>
      <c r="I730" s="4"/>
      <c r="J730" s="4">
        <v>1</v>
      </c>
      <c r="K730" s="4"/>
      <c r="L730" s="4"/>
      <c r="M730" s="4"/>
      <c r="N730" s="4"/>
      <c r="O730" s="4"/>
      <c r="P730" s="4"/>
      <c r="Q730" s="13">
        <v>0</v>
      </c>
      <c r="R730" s="16">
        <v>0</v>
      </c>
      <c r="S730" s="16">
        <v>0</v>
      </c>
      <c r="T730" s="16">
        <v>0</v>
      </c>
      <c r="U730" s="16">
        <v>0</v>
      </c>
      <c r="V730" s="16">
        <v>1</v>
      </c>
      <c r="W730" s="16">
        <v>0</v>
      </c>
      <c r="X730" s="16">
        <v>0</v>
      </c>
      <c r="Y730" s="16">
        <v>0</v>
      </c>
      <c r="Z730" s="16">
        <v>0</v>
      </c>
      <c r="AA730" s="16">
        <v>0</v>
      </c>
      <c r="AB730" s="17">
        <v>0</v>
      </c>
      <c r="AC730" s="15">
        <v>59.81</v>
      </c>
      <c r="AD730" s="14">
        <v>1</v>
      </c>
      <c r="AE730" s="14">
        <v>1</v>
      </c>
      <c r="AF730" s="5">
        <v>0</v>
      </c>
      <c r="AG730" s="6">
        <v>114</v>
      </c>
      <c r="AH730" s="4">
        <v>0</v>
      </c>
      <c r="AI730" s="23">
        <v>114</v>
      </c>
      <c r="AJ730" s="4">
        <v>0</v>
      </c>
      <c r="AK730" s="4">
        <v>0</v>
      </c>
      <c r="AL730" s="24">
        <v>0</v>
      </c>
      <c r="AM730" s="7">
        <v>114</v>
      </c>
      <c r="AN730" s="7">
        <v>0</v>
      </c>
      <c r="AO730" s="8">
        <v>0</v>
      </c>
      <c r="AP730" s="9">
        <v>0</v>
      </c>
      <c r="AQ730" s="25">
        <v>114</v>
      </c>
      <c r="AR730" s="18">
        <v>114</v>
      </c>
      <c r="AS730" s="7">
        <v>0</v>
      </c>
      <c r="AT730" s="8">
        <v>0</v>
      </c>
      <c r="AU730" s="9">
        <v>0</v>
      </c>
      <c r="AV730" s="10">
        <v>114</v>
      </c>
      <c r="AW730" s="22">
        <f t="shared" si="11"/>
        <v>0</v>
      </c>
      <c r="AX730" s="5">
        <f>IF(OR(AND(Tabela1[[#This Row],[GRUPO | ITEM]]="PALHETAS",MID(Tabela1[[#This Row],[ITEM]],1,5)&lt;&gt;"YN-PC"),AND(Tabela1[[#This Row],[GRUPO | ITEM]]="PALHETAS",MID(Tabela1[[#This Row],[ITEM]],1,5)&lt;&gt;"YN-PF"))=TRUE,0,
IF(
ROUNDUP(
IF(
IF(D730="A",13-SUM(AM730:AP730),IF(D730="B",11-SUM(AM730:AP730),IF(D730="C",7-SUM(AM730:AP730))))
&lt;0,0,
IF(D730="A",13-SUM(AM730:AP730),IF(D730="B",11-SUM(AM730:AP730),IF(D730="C",7-SUM(AM730:AP730)))))
*AD730/C730,0)
*C730
=0,0,
ROUNDUP(
IF(
IF(D730="A",13-SUM(AM730:AP730),IF(D730="B",11-SUM(AM730:AP730),IF(D730="C",7-SUM(AM730:AP730))))
&lt;0,0,
IF(D730="A",13-SUM(AM730:AP730),IF(D730="B",11-SUM(AM730:AP730),IF(D730="C",7-SUM(AM730:AP730)))))
*AD730/C730,0)
*C730)
)</f>
        <v>0</v>
      </c>
      <c r="AY730" s="4">
        <f>IF(OR(AND(Tabela1[[#This Row],[GRUPO | ITEM]]="PALHETAS",MID(Tabela1[[#This Row],[ITEM]],1,5)&lt;&gt;"YN-PC"),AND(Tabela1[[#This Row],[GRUPO | ITEM]]="PALHETAS",MID(Tabela1[[#This Row],[ITEM]],1,5)&lt;&gt;"YN-PF"))=TRUE,0,
IF(
ROUNDUP(
IF(
IF(D730="A",13-SUM(AR730:AU730),IF(D730="B",11-SUM(AR730:AU730),IF(D730="C",7-SUM(AR730:AU730))))
&lt;0,0,
IF(D730="A",13-SUM(AR730:AU730),IF(D730="B",11-SUM(AR730:AU730),IF(D730="C",7-SUM(AR730:AU730)))))
*AE730/C730,0)
*C730
=0,0,
ROUNDUP(
IF(
IF(D730="A",13-SUM(AR730:AU730),IF(D730="B",11-SUM(AR730:AU730),IF(D730="C",7-SUM(AR730:AU730))))
&lt;0,0,
IF(D730="A",13-SUM(AR730:AU730),IF(D730="B",11-SUM(AR730:AU730),IF(D730="C",7-SUM(AR730:AU730)))))
*AE730/C730,0)
*C730)
)</f>
        <v>0</v>
      </c>
      <c r="AZ7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+IFERROR(BA730*C730,0),
IFERROR(AVERAGEIF(Tabela1[[#This Row],[COMPRA PADRÃO]:[COMPRA &gt;30%]],"&gt;"&amp;0,Tabela1[[#This Row],[COMPRA PADRÃO]:[COMPRA &gt;30%]]),
0))/Tabela1[[#This Row],[U/CX]],0)*Tabela1[[#This Row],[U/CX]]</f>
        <v>0</v>
      </c>
      <c r="BA730" s="19"/>
      <c r="BB730" s="19"/>
      <c r="BC730" s="5"/>
      <c r="BD730" s="41">
        <v>3.7735849056603774E-3</v>
      </c>
      <c r="BE730" s="42">
        <v>0.56603773584905659</v>
      </c>
      <c r="BF730" s="42">
        <v>0.24905660377358491</v>
      </c>
      <c r="BG730" s="42">
        <v>114</v>
      </c>
      <c r="BH730" s="43">
        <v>0</v>
      </c>
      <c r="BJ730" s="32"/>
      <c r="BK730" s="32"/>
    </row>
    <row r="731" spans="1:63" s="3" customFormat="1" x14ac:dyDescent="0.2">
      <c r="A731" s="4" t="s">
        <v>35</v>
      </c>
      <c r="B731" s="4" t="s">
        <v>206</v>
      </c>
      <c r="C731" s="4">
        <v>500</v>
      </c>
      <c r="D731" s="4" t="s">
        <v>83</v>
      </c>
      <c r="E731" s="5">
        <v>140</v>
      </c>
      <c r="F731" s="4">
        <v>100</v>
      </c>
      <c r="G731" s="4">
        <v>50</v>
      </c>
      <c r="H731" s="4">
        <v>80</v>
      </c>
      <c r="I731" s="4">
        <v>170</v>
      </c>
      <c r="J731" s="4">
        <v>90</v>
      </c>
      <c r="K731" s="4">
        <v>50</v>
      </c>
      <c r="L731" s="4">
        <v>99</v>
      </c>
      <c r="M731" s="4"/>
      <c r="N731" s="4"/>
      <c r="O731" s="4"/>
      <c r="P731" s="4">
        <v>110</v>
      </c>
      <c r="Q731" s="13">
        <v>1.4173228346456694</v>
      </c>
      <c r="R731" s="16">
        <v>1.0123734533183353</v>
      </c>
      <c r="S731" s="16">
        <v>0.50618672665916764</v>
      </c>
      <c r="T731" s="16">
        <v>0.8098987626546682</v>
      </c>
      <c r="U731" s="16">
        <v>1.72103487064117</v>
      </c>
      <c r="V731" s="16">
        <v>0.9111361079865018</v>
      </c>
      <c r="W731" s="16">
        <v>0.50618672665916764</v>
      </c>
      <c r="X731" s="16">
        <v>1.002249718785152</v>
      </c>
      <c r="Y731" s="16">
        <v>0</v>
      </c>
      <c r="Z731" s="16">
        <v>0</v>
      </c>
      <c r="AA731" s="16">
        <v>0</v>
      </c>
      <c r="AB731" s="17">
        <v>1.1136107986501689</v>
      </c>
      <c r="AC731" s="15">
        <v>7194.77</v>
      </c>
      <c r="AD731" s="14">
        <v>98.777777777777771</v>
      </c>
      <c r="AE731" s="14">
        <v>98.777777777777771</v>
      </c>
      <c r="AF731" s="5">
        <v>0</v>
      </c>
      <c r="AG731" s="6">
        <v>370</v>
      </c>
      <c r="AH731" s="4">
        <v>0</v>
      </c>
      <c r="AI731" s="23">
        <v>370</v>
      </c>
      <c r="AJ731" s="4">
        <v>500</v>
      </c>
      <c r="AK731" s="4">
        <v>500</v>
      </c>
      <c r="AL731" s="24">
        <v>1000</v>
      </c>
      <c r="AM731" s="7">
        <v>3.7457817772778403</v>
      </c>
      <c r="AN731" s="7">
        <v>0</v>
      </c>
      <c r="AO731" s="8">
        <v>5.0618672665916762</v>
      </c>
      <c r="AP731" s="9">
        <v>5.0618672665916762</v>
      </c>
      <c r="AQ731" s="25">
        <v>13.869516310461194</v>
      </c>
      <c r="AR731" s="18">
        <v>3.7457817772778403</v>
      </c>
      <c r="AS731" s="7">
        <v>0</v>
      </c>
      <c r="AT731" s="8">
        <v>5.0618672665916762</v>
      </c>
      <c r="AU731" s="9">
        <v>5.0618672665916762</v>
      </c>
      <c r="AV731" s="10">
        <v>13.869516310461194</v>
      </c>
      <c r="AW731" s="22">
        <f t="shared" si="11"/>
        <v>0</v>
      </c>
      <c r="AX731" s="5">
        <f>IF(OR(AND(Tabela1[[#This Row],[GRUPO | ITEM]]="PALHETAS",MID(Tabela1[[#This Row],[ITEM]],1,5)&lt;&gt;"YN-PC"),AND(Tabela1[[#This Row],[GRUPO | ITEM]]="PALHETAS",MID(Tabela1[[#This Row],[ITEM]],1,5)&lt;&gt;"YN-PF"))=TRUE,0,
IF(
ROUNDUP(
IF(
IF(D731="A",13-SUM(AM731:AP731),IF(D731="B",11-SUM(AM731:AP731),IF(D731="C",7-SUM(AM731:AP731))))
&lt;0,0,
IF(D731="A",13-SUM(AM731:AP731),IF(D731="B",11-SUM(AM731:AP731),IF(D731="C",7-SUM(AM731:AP731)))))
*AD731/C731,0)
*C731
=0,0,
ROUNDUP(
IF(
IF(D731="A",13-SUM(AM731:AP731),IF(D731="B",11-SUM(AM731:AP731),IF(D731="C",7-SUM(AM731:AP731))))
&lt;0,0,
IF(D731="A",13-SUM(AM731:AP731),IF(D731="B",11-SUM(AM731:AP731),IF(D731="C",7-SUM(AM731:AP731)))))
*AD731/C731,0)
*C731)
)</f>
        <v>0</v>
      </c>
      <c r="AY731" s="4">
        <f>IF(OR(AND(Tabela1[[#This Row],[GRUPO | ITEM]]="PALHETAS",MID(Tabela1[[#This Row],[ITEM]],1,5)&lt;&gt;"YN-PC"),AND(Tabela1[[#This Row],[GRUPO | ITEM]]="PALHETAS",MID(Tabela1[[#This Row],[ITEM]],1,5)&lt;&gt;"YN-PF"))=TRUE,0,
IF(
ROUNDUP(
IF(
IF(D731="A",13-SUM(AR731:AU731),IF(D731="B",11-SUM(AR731:AU731),IF(D731="C",7-SUM(AR731:AU731))))
&lt;0,0,
IF(D731="A",13-SUM(AR731:AU731),IF(D731="B",11-SUM(AR731:AU731),IF(D731="C",7-SUM(AR731:AU731)))))
*AE731/C731,0)
*C731
=0,0,
ROUNDUP(
IF(
IF(D731="A",13-SUM(AR731:AU731),IF(D731="B",11-SUM(AR731:AU731),IF(D731="C",7-SUM(AR731:AU731))))
&lt;0,0,
IF(D731="A",13-SUM(AR731:AU731),IF(D731="B",11-SUM(AR731:AU731),IF(D731="C",7-SUM(AR731:AU731)))))
*AE731/C731,0)
*C731)
)</f>
        <v>0</v>
      </c>
      <c r="AZ7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+IFERROR(BA731*C731,0),
IFERROR(AVERAGEIF(Tabela1[[#This Row],[COMPRA PADRÃO]:[COMPRA &gt;30%]],"&gt;"&amp;0,Tabela1[[#This Row],[COMPRA PADRÃO]:[COMPRA &gt;30%]]),
0))/Tabela1[[#This Row],[U/CX]],0)*Tabela1[[#This Row],[U/CX]]</f>
        <v>0</v>
      </c>
      <c r="BA731" s="19"/>
      <c r="BB731" s="19"/>
      <c r="BC731" s="5"/>
      <c r="BD731" s="41">
        <v>3.3547169811320754</v>
      </c>
      <c r="BE731" s="42">
        <v>503.20754716981133</v>
      </c>
      <c r="BF731" s="42">
        <v>221.41132075471697</v>
      </c>
      <c r="BG731" s="42">
        <v>1370</v>
      </c>
      <c r="BH731" s="43">
        <v>0</v>
      </c>
      <c r="BJ731" s="32"/>
      <c r="BK731" s="32"/>
    </row>
    <row r="732" spans="1:63" s="3" customFormat="1" x14ac:dyDescent="0.2">
      <c r="A732" s="4" t="s">
        <v>35</v>
      </c>
      <c r="B732" s="4" t="s">
        <v>225</v>
      </c>
      <c r="C732" s="4">
        <v>300</v>
      </c>
      <c r="D732" s="4" t="s">
        <v>83</v>
      </c>
      <c r="E732" s="5">
        <v>60</v>
      </c>
      <c r="F732" s="4">
        <v>120</v>
      </c>
      <c r="G732" s="4">
        <v>60</v>
      </c>
      <c r="H732" s="4">
        <v>40</v>
      </c>
      <c r="I732" s="4">
        <v>115</v>
      </c>
      <c r="J732" s="4">
        <v>55</v>
      </c>
      <c r="K732" s="4">
        <v>40</v>
      </c>
      <c r="L732" s="4">
        <v>75</v>
      </c>
      <c r="M732" s="4">
        <v>24</v>
      </c>
      <c r="N732" s="4"/>
      <c r="O732" s="4"/>
      <c r="P732" s="4">
        <v>70</v>
      </c>
      <c r="Q732" s="13">
        <v>0.91047040971168425</v>
      </c>
      <c r="R732" s="16">
        <v>1.8209408194233685</v>
      </c>
      <c r="S732" s="16">
        <v>0.91047040971168425</v>
      </c>
      <c r="T732" s="16">
        <v>0.60698027314112291</v>
      </c>
      <c r="U732" s="16">
        <v>1.7450682852807282</v>
      </c>
      <c r="V732" s="16">
        <v>0.83459787556904397</v>
      </c>
      <c r="W732" s="16">
        <v>0.60698027314112291</v>
      </c>
      <c r="X732" s="16">
        <v>1.1380880121396053</v>
      </c>
      <c r="Y732" s="16">
        <v>0.36418816388467373</v>
      </c>
      <c r="Z732" s="16">
        <v>0</v>
      </c>
      <c r="AA732" s="16">
        <v>0</v>
      </c>
      <c r="AB732" s="17">
        <v>1.062215477996965</v>
      </c>
      <c r="AC732" s="15">
        <v>7007.69</v>
      </c>
      <c r="AD732" s="14">
        <v>65.900000000000006</v>
      </c>
      <c r="AE732" s="14">
        <v>65.900000000000006</v>
      </c>
      <c r="AF732" s="5">
        <v>0</v>
      </c>
      <c r="AG732" s="6">
        <v>220</v>
      </c>
      <c r="AH732" s="4">
        <v>0</v>
      </c>
      <c r="AI732" s="23">
        <v>220</v>
      </c>
      <c r="AJ732" s="4">
        <v>900</v>
      </c>
      <c r="AK732" s="4">
        <v>0</v>
      </c>
      <c r="AL732" s="24">
        <v>900</v>
      </c>
      <c r="AM732" s="7">
        <v>3.3383915022761759</v>
      </c>
      <c r="AN732" s="7">
        <v>0</v>
      </c>
      <c r="AO732" s="8">
        <v>13.657056145675265</v>
      </c>
      <c r="AP732" s="9">
        <v>0</v>
      </c>
      <c r="AQ732" s="25">
        <v>16.99544764795144</v>
      </c>
      <c r="AR732" s="18">
        <v>3.3383915022761759</v>
      </c>
      <c r="AS732" s="7">
        <v>0</v>
      </c>
      <c r="AT732" s="8">
        <v>13.657056145675265</v>
      </c>
      <c r="AU732" s="9">
        <v>0</v>
      </c>
      <c r="AV732" s="10">
        <v>16.99544764795144</v>
      </c>
      <c r="AW732" s="22">
        <f t="shared" si="11"/>
        <v>0</v>
      </c>
      <c r="AX732" s="5">
        <f>IF(OR(AND(Tabela1[[#This Row],[GRUPO | ITEM]]="PALHETAS",MID(Tabela1[[#This Row],[ITEM]],1,5)&lt;&gt;"YN-PC"),AND(Tabela1[[#This Row],[GRUPO | ITEM]]="PALHETAS",MID(Tabela1[[#This Row],[ITEM]],1,5)&lt;&gt;"YN-PF"))=TRUE,0,
IF(
ROUNDUP(
IF(
IF(D732="A",13-SUM(AM732:AP732),IF(D732="B",11-SUM(AM732:AP732),IF(D732="C",7-SUM(AM732:AP732))))
&lt;0,0,
IF(D732="A",13-SUM(AM732:AP732),IF(D732="B",11-SUM(AM732:AP732),IF(D732="C",7-SUM(AM732:AP732)))))
*AD732/C732,0)
*C732
=0,0,
ROUNDUP(
IF(
IF(D732="A",13-SUM(AM732:AP732),IF(D732="B",11-SUM(AM732:AP732),IF(D732="C",7-SUM(AM732:AP732))))
&lt;0,0,
IF(D732="A",13-SUM(AM732:AP732),IF(D732="B",11-SUM(AM732:AP732),IF(D732="C",7-SUM(AM732:AP732)))))
*AD732/C732,0)
*C732)
)</f>
        <v>0</v>
      </c>
      <c r="AY732" s="4">
        <f>IF(OR(AND(Tabela1[[#This Row],[GRUPO | ITEM]]="PALHETAS",MID(Tabela1[[#This Row],[ITEM]],1,5)&lt;&gt;"YN-PC"),AND(Tabela1[[#This Row],[GRUPO | ITEM]]="PALHETAS",MID(Tabela1[[#This Row],[ITEM]],1,5)&lt;&gt;"YN-PF"))=TRUE,0,
IF(
ROUNDUP(
IF(
IF(D732="A",13-SUM(AR732:AU732),IF(D732="B",11-SUM(AR732:AU732),IF(D732="C",7-SUM(AR732:AU732))))
&lt;0,0,
IF(D732="A",13-SUM(AR732:AU732),IF(D732="B",11-SUM(AR732:AU732),IF(D732="C",7-SUM(AR732:AU732)))))
*AE732/C732,0)
*C732
=0,0,
ROUNDUP(
IF(
IF(D732="A",13-SUM(AR732:AU732),IF(D732="B",11-SUM(AR732:AU732),IF(D732="C",7-SUM(AR732:AU732))))
&lt;0,0,
IF(D732="A",13-SUM(AR732:AU732),IF(D732="B",11-SUM(AR732:AU732),IF(D732="C",7-SUM(AR732:AU732)))))
*AE732/C732,0)
*C732)
)</f>
        <v>0</v>
      </c>
      <c r="AZ7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+IFERROR(BA732*C732,0),
IFERROR(AVERAGEIF(Tabela1[[#This Row],[COMPRA PADRÃO]:[COMPRA &gt;30%]],"&gt;"&amp;0,Tabela1[[#This Row],[COMPRA PADRÃO]:[COMPRA &gt;30%]]),
0))/Tabela1[[#This Row],[U/CX]],0)*Tabela1[[#This Row],[U/CX]]</f>
        <v>0</v>
      </c>
      <c r="BA732" s="19"/>
      <c r="BB732" s="19"/>
      <c r="BC732" s="5"/>
      <c r="BD732" s="41">
        <v>2.4867924528301888</v>
      </c>
      <c r="BE732" s="42">
        <v>373.01886792452831</v>
      </c>
      <c r="BF732" s="42">
        <v>164.12830188679246</v>
      </c>
      <c r="BG732" s="42">
        <v>1120</v>
      </c>
      <c r="BH732" s="43">
        <v>0</v>
      </c>
      <c r="BJ732" s="32"/>
      <c r="BK732" s="32"/>
    </row>
    <row r="733" spans="1:63" s="3" customFormat="1" x14ac:dyDescent="0.2">
      <c r="A733" s="4" t="s">
        <v>35</v>
      </c>
      <c r="B733" s="4" t="s">
        <v>189</v>
      </c>
      <c r="C733" s="4">
        <v>100</v>
      </c>
      <c r="D733" s="4" t="s">
        <v>17</v>
      </c>
      <c r="E733" s="5">
        <v>70</v>
      </c>
      <c r="F733" s="4">
        <v>105</v>
      </c>
      <c r="G733" s="4">
        <v>45</v>
      </c>
      <c r="H733" s="4">
        <v>139</v>
      </c>
      <c r="I733" s="4">
        <v>127</v>
      </c>
      <c r="J733" s="4">
        <v>176</v>
      </c>
      <c r="K733" s="4">
        <v>45</v>
      </c>
      <c r="L733" s="4">
        <v>117</v>
      </c>
      <c r="M733" s="4"/>
      <c r="N733" s="4">
        <v>160</v>
      </c>
      <c r="O733" s="4">
        <v>110</v>
      </c>
      <c r="P733" s="4">
        <v>120</v>
      </c>
      <c r="Q733" s="13">
        <v>0.63426688632619443</v>
      </c>
      <c r="R733" s="16">
        <v>0.95140032948929165</v>
      </c>
      <c r="S733" s="16">
        <v>0.40774299835255357</v>
      </c>
      <c r="T733" s="16">
        <v>1.2594728171334433</v>
      </c>
      <c r="U733" s="16">
        <v>1.1507413509060955</v>
      </c>
      <c r="V733" s="16">
        <v>1.5947281713344317</v>
      </c>
      <c r="W733" s="16">
        <v>0.40774299835255357</v>
      </c>
      <c r="X733" s="16">
        <v>1.0601317957166392</v>
      </c>
      <c r="Y733" s="16">
        <v>0</v>
      </c>
      <c r="Z733" s="16">
        <v>1.4497528830313016</v>
      </c>
      <c r="AA733" s="16">
        <v>0.99670510708401983</v>
      </c>
      <c r="AB733" s="17">
        <v>1.0873146622734762</v>
      </c>
      <c r="AC733" s="15">
        <v>74132.98</v>
      </c>
      <c r="AD733" s="14">
        <v>110.36363636363636</v>
      </c>
      <c r="AE733" s="14">
        <v>110.36363636363636</v>
      </c>
      <c r="AF733" s="5">
        <v>1</v>
      </c>
      <c r="AG733" s="6">
        <v>500</v>
      </c>
      <c r="AH733" s="4">
        <v>0</v>
      </c>
      <c r="AI733" s="23">
        <v>500</v>
      </c>
      <c r="AJ733" s="4">
        <v>900</v>
      </c>
      <c r="AK733" s="4">
        <v>0</v>
      </c>
      <c r="AL733" s="24">
        <v>900</v>
      </c>
      <c r="AM733" s="7">
        <v>4.5304777594728174</v>
      </c>
      <c r="AN733" s="7">
        <v>0</v>
      </c>
      <c r="AO733" s="8">
        <v>8.1548599670510704</v>
      </c>
      <c r="AP733" s="9">
        <v>0</v>
      </c>
      <c r="AQ733" s="25">
        <v>12.685337726523887</v>
      </c>
      <c r="AR733" s="18">
        <v>4.5304777594728174</v>
      </c>
      <c r="AS733" s="7">
        <v>0</v>
      </c>
      <c r="AT733" s="8">
        <v>8.1548599670510704</v>
      </c>
      <c r="AU733" s="9">
        <v>0</v>
      </c>
      <c r="AV733" s="10">
        <v>12.685337726523887</v>
      </c>
      <c r="AW733" s="22">
        <f t="shared" si="11"/>
        <v>0</v>
      </c>
      <c r="AX733" s="5">
        <f>IF(OR(AND(Tabela1[[#This Row],[GRUPO | ITEM]]="PALHETAS",MID(Tabela1[[#This Row],[ITEM]],1,5)&lt;&gt;"YN-PC"),AND(Tabela1[[#This Row],[GRUPO | ITEM]]="PALHETAS",MID(Tabela1[[#This Row],[ITEM]],1,5)&lt;&gt;"YN-PF"))=TRUE,0,
IF(
ROUNDUP(
IF(
IF(D733="A",13-SUM(AM733:AP733),IF(D733="B",11-SUM(AM733:AP733),IF(D733="C",7-SUM(AM733:AP733))))
&lt;0,0,
IF(D733="A",13-SUM(AM733:AP733),IF(D733="B",11-SUM(AM733:AP733),IF(D733="C",7-SUM(AM733:AP733)))))
*AD733/C733,0)
*C733
=0,0,
ROUNDUP(
IF(
IF(D733="A",13-SUM(AM733:AP733),IF(D733="B",11-SUM(AM733:AP733),IF(D733="C",7-SUM(AM733:AP733))))
&lt;0,0,
IF(D733="A",13-SUM(AM733:AP733),IF(D733="B",11-SUM(AM733:AP733),IF(D733="C",7-SUM(AM733:AP733)))))
*AD733/C733,0)
*C733)
)</f>
        <v>0</v>
      </c>
      <c r="AY733" s="4">
        <f>IF(OR(AND(Tabela1[[#This Row],[GRUPO | ITEM]]="PALHETAS",MID(Tabela1[[#This Row],[ITEM]],1,5)&lt;&gt;"YN-PC"),AND(Tabela1[[#This Row],[GRUPO | ITEM]]="PALHETAS",MID(Tabela1[[#This Row],[ITEM]],1,5)&lt;&gt;"YN-PF"))=TRUE,0,
IF(
ROUNDUP(
IF(
IF(D733="A",13-SUM(AR733:AU733),IF(D733="B",11-SUM(AR733:AU733),IF(D733="C",7-SUM(AR733:AU733))))
&lt;0,0,
IF(D733="A",13-SUM(AR733:AU733),IF(D733="B",11-SUM(AR733:AU733),IF(D733="C",7-SUM(AR733:AU733)))))
*AE733/C733,0)
*C733
=0,0,
ROUNDUP(
IF(
IF(D733="A",13-SUM(AR733:AU733),IF(D733="B",11-SUM(AR733:AU733),IF(D733="C",7-SUM(AR733:AU733))))
&lt;0,0,
IF(D733="A",13-SUM(AR733:AU733),IF(D733="B",11-SUM(AR733:AU733),IF(D733="C",7-SUM(AR733:AU733)))))
*AE733/C733,0)
*C733)
)</f>
        <v>0</v>
      </c>
      <c r="AZ7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+IFERROR(BA733*C733,0),
IFERROR(AVERAGEIF(Tabela1[[#This Row],[COMPRA PADRÃO]:[COMPRA &gt;30%]],"&gt;"&amp;0,Tabela1[[#This Row],[COMPRA PADRÃO]:[COMPRA &gt;30%]]),
0))/Tabela1[[#This Row],[U/CX]],0)*Tabela1[[#This Row],[U/CX]]</f>
        <v>0</v>
      </c>
      <c r="BA733" s="19"/>
      <c r="BB733" s="19"/>
      <c r="BC733" s="5"/>
      <c r="BD733" s="41">
        <v>4.5811320754716984</v>
      </c>
      <c r="BE733" s="42">
        <v>687.16981132075477</v>
      </c>
      <c r="BF733" s="42">
        <v>907.06415094339627</v>
      </c>
      <c r="BG733" s="42">
        <v>1400</v>
      </c>
      <c r="BH733" s="43">
        <v>200</v>
      </c>
      <c r="BJ733" s="32"/>
      <c r="BK733" s="32"/>
    </row>
    <row r="734" spans="1:63" s="3" customFormat="1" x14ac:dyDescent="0.2">
      <c r="A734" s="4" t="s">
        <v>35</v>
      </c>
      <c r="B734" s="4" t="s">
        <v>1161</v>
      </c>
      <c r="C734" s="4">
        <v>100</v>
      </c>
      <c r="D734" s="4" t="s">
        <v>83</v>
      </c>
      <c r="E734" s="5"/>
      <c r="F734" s="4"/>
      <c r="G734" s="4"/>
      <c r="H734" s="4"/>
      <c r="I734" s="4"/>
      <c r="J734" s="4"/>
      <c r="K734" s="4"/>
      <c r="L734" s="4"/>
      <c r="M734" s="4"/>
      <c r="N734" s="4">
        <v>6</v>
      </c>
      <c r="O734" s="4">
        <v>2</v>
      </c>
      <c r="P734" s="4"/>
      <c r="Q734" s="13">
        <v>0</v>
      </c>
      <c r="R734" s="16">
        <v>0</v>
      </c>
      <c r="S734" s="16">
        <v>0</v>
      </c>
      <c r="T734" s="16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0</v>
      </c>
      <c r="Z734" s="16">
        <v>1.5</v>
      </c>
      <c r="AA734" s="16">
        <v>0.5</v>
      </c>
      <c r="AB734" s="17">
        <v>0</v>
      </c>
      <c r="AC734" s="15">
        <v>633.12</v>
      </c>
      <c r="AD734" s="14">
        <v>4</v>
      </c>
      <c r="AE734" s="14">
        <v>4</v>
      </c>
      <c r="AF734" s="5">
        <v>0</v>
      </c>
      <c r="AG734" s="6">
        <v>92</v>
      </c>
      <c r="AH734" s="4">
        <v>0</v>
      </c>
      <c r="AI734" s="23">
        <v>92</v>
      </c>
      <c r="AJ734" s="4">
        <v>0</v>
      </c>
      <c r="AK734" s="4">
        <v>0</v>
      </c>
      <c r="AL734" s="24">
        <v>0</v>
      </c>
      <c r="AM734" s="7">
        <v>23</v>
      </c>
      <c r="AN734" s="7">
        <v>0</v>
      </c>
      <c r="AO734" s="8">
        <v>0</v>
      </c>
      <c r="AP734" s="9">
        <v>0</v>
      </c>
      <c r="AQ734" s="25">
        <v>23</v>
      </c>
      <c r="AR734" s="18">
        <v>23</v>
      </c>
      <c r="AS734" s="7">
        <v>0</v>
      </c>
      <c r="AT734" s="8">
        <v>0</v>
      </c>
      <c r="AU734" s="9">
        <v>0</v>
      </c>
      <c r="AV734" s="10">
        <v>23</v>
      </c>
      <c r="AW734" s="22">
        <f t="shared" si="11"/>
        <v>0</v>
      </c>
      <c r="AX734" s="5">
        <f>IF(OR(AND(Tabela1[[#This Row],[GRUPO | ITEM]]="PALHETAS",MID(Tabela1[[#This Row],[ITEM]],1,5)&lt;&gt;"YN-PC"),AND(Tabela1[[#This Row],[GRUPO | ITEM]]="PALHETAS",MID(Tabela1[[#This Row],[ITEM]],1,5)&lt;&gt;"YN-PF"))=TRUE,0,
IF(
ROUNDUP(
IF(
IF(D734="A",13-SUM(AM734:AP734),IF(D734="B",11-SUM(AM734:AP734),IF(D734="C",7-SUM(AM734:AP734))))
&lt;0,0,
IF(D734="A",13-SUM(AM734:AP734),IF(D734="B",11-SUM(AM734:AP734),IF(D734="C",7-SUM(AM734:AP734)))))
*AD734/C734,0)
*C734
=0,0,
ROUNDUP(
IF(
IF(D734="A",13-SUM(AM734:AP734),IF(D734="B",11-SUM(AM734:AP734),IF(D734="C",7-SUM(AM734:AP734))))
&lt;0,0,
IF(D734="A",13-SUM(AM734:AP734),IF(D734="B",11-SUM(AM734:AP734),IF(D734="C",7-SUM(AM734:AP734)))))
*AD734/C734,0)
*C734)
)</f>
        <v>0</v>
      </c>
      <c r="AY734" s="4">
        <f>IF(OR(AND(Tabela1[[#This Row],[GRUPO | ITEM]]="PALHETAS",MID(Tabela1[[#This Row],[ITEM]],1,5)&lt;&gt;"YN-PC"),AND(Tabela1[[#This Row],[GRUPO | ITEM]]="PALHETAS",MID(Tabela1[[#This Row],[ITEM]],1,5)&lt;&gt;"YN-PF"))=TRUE,0,
IF(
ROUNDUP(
IF(
IF(D734="A",13-SUM(AR734:AU734),IF(D734="B",11-SUM(AR734:AU734),IF(D734="C",7-SUM(AR734:AU734))))
&lt;0,0,
IF(D734="A",13-SUM(AR734:AU734),IF(D734="B",11-SUM(AR734:AU734),IF(D734="C",7-SUM(AR734:AU734)))))
*AE734/C734,0)
*C734
=0,0,
ROUNDUP(
IF(
IF(D734="A",13-SUM(AR734:AU734),IF(D734="B",11-SUM(AR734:AU734),IF(D734="C",7-SUM(AR734:AU734))))
&lt;0,0,
IF(D734="A",13-SUM(AR734:AU734),IF(D734="B",11-SUM(AR734:AU734),IF(D734="C",7-SUM(AR734:AU734)))))
*AE734/C734,0)
*C734)
)</f>
        <v>0</v>
      </c>
      <c r="AZ7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+IFERROR(BA734*C734,0),
IFERROR(AVERAGEIF(Tabela1[[#This Row],[COMPRA PADRÃO]:[COMPRA &gt;30%]],"&gt;"&amp;0,Tabela1[[#This Row],[COMPRA PADRÃO]:[COMPRA &gt;30%]]),
0))/Tabela1[[#This Row],[U/CX]],0)*Tabela1[[#This Row],[U/CX]]</f>
        <v>0</v>
      </c>
      <c r="BA734" s="33"/>
      <c r="BB734" s="33"/>
      <c r="BC734" s="44"/>
      <c r="BD734" s="41">
        <v>3.0188679245283019E-2</v>
      </c>
      <c r="BE734" s="42">
        <v>4.5283018867924527</v>
      </c>
      <c r="BF734" s="42">
        <v>1.9924528301886792</v>
      </c>
      <c r="BG734" s="42">
        <v>92</v>
      </c>
      <c r="BH734" s="43">
        <v>0</v>
      </c>
      <c r="BJ734" s="32"/>
      <c r="BK734" s="32"/>
    </row>
    <row r="735" spans="1:63" s="3" customFormat="1" x14ac:dyDescent="0.2">
      <c r="A735" s="4" t="s">
        <v>35</v>
      </c>
      <c r="B735" s="4" t="s">
        <v>1162</v>
      </c>
      <c r="C735" s="4">
        <v>100</v>
      </c>
      <c r="D735" s="4" t="s">
        <v>83</v>
      </c>
      <c r="E735" s="5"/>
      <c r="F735" s="4"/>
      <c r="G735" s="4"/>
      <c r="H735" s="4"/>
      <c r="I735" s="4"/>
      <c r="J735" s="4"/>
      <c r="K735" s="4"/>
      <c r="L735" s="4"/>
      <c r="M735" s="4"/>
      <c r="N735" s="4">
        <v>2</v>
      </c>
      <c r="O735" s="4"/>
      <c r="P735" s="4">
        <v>5</v>
      </c>
      <c r="Q735" s="13">
        <v>0</v>
      </c>
      <c r="R735" s="16">
        <v>0</v>
      </c>
      <c r="S735" s="16">
        <v>0</v>
      </c>
      <c r="T735" s="16">
        <v>0</v>
      </c>
      <c r="U735" s="16">
        <v>0</v>
      </c>
      <c r="V735" s="16">
        <v>0</v>
      </c>
      <c r="W735" s="16">
        <v>0</v>
      </c>
      <c r="X735" s="16">
        <v>0</v>
      </c>
      <c r="Y735" s="16">
        <v>0</v>
      </c>
      <c r="Z735" s="16">
        <v>0.5714285714285714</v>
      </c>
      <c r="AA735" s="16">
        <v>0</v>
      </c>
      <c r="AB735" s="17">
        <v>1.4285714285714286</v>
      </c>
      <c r="AC735" s="15">
        <v>553.98</v>
      </c>
      <c r="AD735" s="14">
        <v>3.5</v>
      </c>
      <c r="AE735" s="14">
        <v>3.5</v>
      </c>
      <c r="AF735" s="5">
        <v>0</v>
      </c>
      <c r="AG735" s="6">
        <v>93</v>
      </c>
      <c r="AH735" s="4">
        <v>0</v>
      </c>
      <c r="AI735" s="23">
        <v>93</v>
      </c>
      <c r="AJ735" s="4">
        <v>0</v>
      </c>
      <c r="AK735" s="4">
        <v>0</v>
      </c>
      <c r="AL735" s="24">
        <v>0</v>
      </c>
      <c r="AM735" s="7">
        <v>26.571428571428573</v>
      </c>
      <c r="AN735" s="7">
        <v>0</v>
      </c>
      <c r="AO735" s="8">
        <v>0</v>
      </c>
      <c r="AP735" s="9">
        <v>0</v>
      </c>
      <c r="AQ735" s="25">
        <v>26.571428571428573</v>
      </c>
      <c r="AR735" s="18">
        <v>26.571428571428573</v>
      </c>
      <c r="AS735" s="7">
        <v>0</v>
      </c>
      <c r="AT735" s="8">
        <v>0</v>
      </c>
      <c r="AU735" s="9">
        <v>0</v>
      </c>
      <c r="AV735" s="10">
        <v>26.571428571428573</v>
      </c>
      <c r="AW735" s="22">
        <f t="shared" si="11"/>
        <v>0</v>
      </c>
      <c r="AX735" s="5">
        <f>IF(OR(AND(Tabela1[[#This Row],[GRUPO | ITEM]]="PALHETAS",MID(Tabela1[[#This Row],[ITEM]],1,5)&lt;&gt;"YN-PC"),AND(Tabela1[[#This Row],[GRUPO | ITEM]]="PALHETAS",MID(Tabela1[[#This Row],[ITEM]],1,5)&lt;&gt;"YN-PF"))=TRUE,0,
IF(
ROUNDUP(
IF(
IF(D735="A",13-SUM(AM735:AP735),IF(D735="B",11-SUM(AM735:AP735),IF(D735="C",7-SUM(AM735:AP735))))
&lt;0,0,
IF(D735="A",13-SUM(AM735:AP735),IF(D735="B",11-SUM(AM735:AP735),IF(D735="C",7-SUM(AM735:AP735)))))
*AD735/C735,0)
*C735
=0,0,
ROUNDUP(
IF(
IF(D735="A",13-SUM(AM735:AP735),IF(D735="B",11-SUM(AM735:AP735),IF(D735="C",7-SUM(AM735:AP735))))
&lt;0,0,
IF(D735="A",13-SUM(AM735:AP735),IF(D735="B",11-SUM(AM735:AP735),IF(D735="C",7-SUM(AM735:AP735)))))
*AD735/C735,0)
*C735)
)</f>
        <v>0</v>
      </c>
      <c r="AY735" s="4">
        <f>IF(OR(AND(Tabela1[[#This Row],[GRUPO | ITEM]]="PALHETAS",MID(Tabela1[[#This Row],[ITEM]],1,5)&lt;&gt;"YN-PC"),AND(Tabela1[[#This Row],[GRUPO | ITEM]]="PALHETAS",MID(Tabela1[[#This Row],[ITEM]],1,5)&lt;&gt;"YN-PF"))=TRUE,0,
IF(
ROUNDUP(
IF(
IF(D735="A",13-SUM(AR735:AU735),IF(D735="B",11-SUM(AR735:AU735),IF(D735="C",7-SUM(AR735:AU735))))
&lt;0,0,
IF(D735="A",13-SUM(AR735:AU735),IF(D735="B",11-SUM(AR735:AU735),IF(D735="C",7-SUM(AR735:AU735)))))
*AE735/C735,0)
*C735
=0,0,
ROUNDUP(
IF(
IF(D735="A",13-SUM(AR735:AU735),IF(D735="B",11-SUM(AR735:AU735),IF(D735="C",7-SUM(AR735:AU735))))
&lt;0,0,
IF(D735="A",13-SUM(AR735:AU735),IF(D735="B",11-SUM(AR735:AU735),IF(D735="C",7-SUM(AR735:AU735)))))
*AE735/C735,0)
*C735)
)</f>
        <v>0</v>
      </c>
      <c r="AZ7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+IFERROR(BA735*C735,0),
IFERROR(AVERAGEIF(Tabela1[[#This Row],[COMPRA PADRÃO]:[COMPRA &gt;30%]],"&gt;"&amp;0,Tabela1[[#This Row],[COMPRA PADRÃO]:[COMPRA &gt;30%]]),
0))/Tabela1[[#This Row],[U/CX]],0)*Tabela1[[#This Row],[U/CX]]</f>
        <v>0</v>
      </c>
      <c r="BA735" s="19"/>
      <c r="BB735" s="19"/>
      <c r="BC735" s="5"/>
      <c r="BD735" s="41">
        <v>2.6415094339622643E-2</v>
      </c>
      <c r="BE735" s="42">
        <v>3.9622641509433962</v>
      </c>
      <c r="BF735" s="42">
        <v>1.7433962264150944</v>
      </c>
      <c r="BG735" s="42">
        <v>93</v>
      </c>
      <c r="BH735" s="43">
        <v>0</v>
      </c>
      <c r="BJ735" s="32"/>
      <c r="BK735" s="32"/>
    </row>
    <row r="736" spans="1:63" s="3" customFormat="1" x14ac:dyDescent="0.2">
      <c r="A736" s="4" t="s">
        <v>35</v>
      </c>
      <c r="B736" s="4" t="s">
        <v>1163</v>
      </c>
      <c r="C736" s="4">
        <v>100</v>
      </c>
      <c r="D736" s="4" t="s">
        <v>83</v>
      </c>
      <c r="E736" s="5"/>
      <c r="F736" s="4"/>
      <c r="G736" s="4"/>
      <c r="H736" s="4"/>
      <c r="I736" s="4"/>
      <c r="J736" s="4"/>
      <c r="K736" s="4"/>
      <c r="L736" s="4"/>
      <c r="M736" s="4"/>
      <c r="N736" s="4">
        <v>2</v>
      </c>
      <c r="O736" s="4">
        <v>2</v>
      </c>
      <c r="P736" s="4">
        <v>6</v>
      </c>
      <c r="Q736" s="13">
        <v>0</v>
      </c>
      <c r="R736" s="16">
        <v>0</v>
      </c>
      <c r="S736" s="16">
        <v>0</v>
      </c>
      <c r="T736" s="16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0.6</v>
      </c>
      <c r="AA736" s="16">
        <v>0.6</v>
      </c>
      <c r="AB736" s="17">
        <v>1.7999999999999998</v>
      </c>
      <c r="AC736" s="15">
        <v>780.24</v>
      </c>
      <c r="AD736" s="14">
        <v>3.3333333333333335</v>
      </c>
      <c r="AE736" s="14">
        <v>3.3333333333333335</v>
      </c>
      <c r="AF736" s="5">
        <v>0</v>
      </c>
      <c r="AG736" s="6">
        <v>89</v>
      </c>
      <c r="AH736" s="4">
        <v>0</v>
      </c>
      <c r="AI736" s="23">
        <v>89</v>
      </c>
      <c r="AJ736" s="4">
        <v>0</v>
      </c>
      <c r="AK736" s="4">
        <v>0</v>
      </c>
      <c r="AL736" s="24">
        <v>0</v>
      </c>
      <c r="AM736" s="7">
        <v>26.7</v>
      </c>
      <c r="AN736" s="7">
        <v>0</v>
      </c>
      <c r="AO736" s="8">
        <v>0</v>
      </c>
      <c r="AP736" s="9">
        <v>0</v>
      </c>
      <c r="AQ736" s="25">
        <v>26.7</v>
      </c>
      <c r="AR736" s="18">
        <v>26.7</v>
      </c>
      <c r="AS736" s="7">
        <v>0</v>
      </c>
      <c r="AT736" s="8">
        <v>0</v>
      </c>
      <c r="AU736" s="9">
        <v>0</v>
      </c>
      <c r="AV736" s="10">
        <v>26.7</v>
      </c>
      <c r="AW736" s="22">
        <f t="shared" si="11"/>
        <v>0</v>
      </c>
      <c r="AX736" s="5">
        <f>IF(OR(AND(Tabela1[[#This Row],[GRUPO | ITEM]]="PALHETAS",MID(Tabela1[[#This Row],[ITEM]],1,5)&lt;&gt;"YN-PC"),AND(Tabela1[[#This Row],[GRUPO | ITEM]]="PALHETAS",MID(Tabela1[[#This Row],[ITEM]],1,5)&lt;&gt;"YN-PF"))=TRUE,0,
IF(
ROUNDUP(
IF(
IF(D736="A",13-SUM(AM736:AP736),IF(D736="B",11-SUM(AM736:AP736),IF(D736="C",7-SUM(AM736:AP736))))
&lt;0,0,
IF(D736="A",13-SUM(AM736:AP736),IF(D736="B",11-SUM(AM736:AP736),IF(D736="C",7-SUM(AM736:AP736)))))
*AD736/C736,0)
*C736
=0,0,
ROUNDUP(
IF(
IF(D736="A",13-SUM(AM736:AP736),IF(D736="B",11-SUM(AM736:AP736),IF(D736="C",7-SUM(AM736:AP736))))
&lt;0,0,
IF(D736="A",13-SUM(AM736:AP736),IF(D736="B",11-SUM(AM736:AP736),IF(D736="C",7-SUM(AM736:AP736)))))
*AD736/C736,0)
*C736)
)</f>
        <v>0</v>
      </c>
      <c r="AY736" s="4">
        <f>IF(OR(AND(Tabela1[[#This Row],[GRUPO | ITEM]]="PALHETAS",MID(Tabela1[[#This Row],[ITEM]],1,5)&lt;&gt;"YN-PC"),AND(Tabela1[[#This Row],[GRUPO | ITEM]]="PALHETAS",MID(Tabela1[[#This Row],[ITEM]],1,5)&lt;&gt;"YN-PF"))=TRUE,0,
IF(
ROUNDUP(
IF(
IF(D736="A",13-SUM(AR736:AU736),IF(D736="B",11-SUM(AR736:AU736),IF(D736="C",7-SUM(AR736:AU736))))
&lt;0,0,
IF(D736="A",13-SUM(AR736:AU736),IF(D736="B",11-SUM(AR736:AU736),IF(D736="C",7-SUM(AR736:AU736)))))
*AE736/C736,0)
*C736
=0,0,
ROUNDUP(
IF(
IF(D736="A",13-SUM(AR736:AU736),IF(D736="B",11-SUM(AR736:AU736),IF(D736="C",7-SUM(AR736:AU736))))
&lt;0,0,
IF(D736="A",13-SUM(AR736:AU736),IF(D736="B",11-SUM(AR736:AU736),IF(D736="C",7-SUM(AR736:AU736)))))
*AE736/C736,0)
*C736)
)</f>
        <v>0</v>
      </c>
      <c r="AZ7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+IFERROR(BA736*C736,0),
IFERROR(AVERAGEIF(Tabela1[[#This Row],[COMPRA PADRÃO]:[COMPRA &gt;30%]],"&gt;"&amp;0,Tabela1[[#This Row],[COMPRA PADRÃO]:[COMPRA &gt;30%]]),
0))/Tabela1[[#This Row],[U/CX]],0)*Tabela1[[#This Row],[U/CX]]</f>
        <v>0</v>
      </c>
      <c r="BA736" s="19"/>
      <c r="BB736" s="19"/>
      <c r="BC736" s="5"/>
      <c r="BD736" s="41">
        <v>3.7735849056603772E-2</v>
      </c>
      <c r="BE736" s="42">
        <v>5.6603773584905657</v>
      </c>
      <c r="BF736" s="42">
        <v>2.4905660377358489</v>
      </c>
      <c r="BG736" s="42">
        <v>89</v>
      </c>
      <c r="BH736" s="43">
        <v>0</v>
      </c>
      <c r="BJ736" s="32"/>
      <c r="BK736" s="32"/>
    </row>
    <row r="737" spans="1:63" s="3" customFormat="1" x14ac:dyDescent="0.2">
      <c r="A737" s="4" t="s">
        <v>35</v>
      </c>
      <c r="B737" s="4" t="s">
        <v>1164</v>
      </c>
      <c r="C737" s="4">
        <v>100</v>
      </c>
      <c r="D737" s="4" t="s">
        <v>83</v>
      </c>
      <c r="E737" s="5"/>
      <c r="F737" s="4"/>
      <c r="G737" s="4"/>
      <c r="H737" s="4"/>
      <c r="I737" s="4"/>
      <c r="J737" s="4"/>
      <c r="K737" s="4"/>
      <c r="L737" s="4"/>
      <c r="M737" s="4"/>
      <c r="N737" s="4">
        <v>2</v>
      </c>
      <c r="O737" s="4">
        <v>2</v>
      </c>
      <c r="P737" s="4">
        <v>5</v>
      </c>
      <c r="Q737" s="13">
        <v>0</v>
      </c>
      <c r="R737" s="16">
        <v>0</v>
      </c>
      <c r="S737" s="16">
        <v>0</v>
      </c>
      <c r="T737" s="16">
        <v>0</v>
      </c>
      <c r="U737" s="16">
        <v>0</v>
      </c>
      <c r="V737" s="16">
        <v>0</v>
      </c>
      <c r="W737" s="16">
        <v>0</v>
      </c>
      <c r="X737" s="16">
        <v>0</v>
      </c>
      <c r="Y737" s="16">
        <v>0</v>
      </c>
      <c r="Z737" s="16">
        <v>0.66666666666666663</v>
      </c>
      <c r="AA737" s="16">
        <v>0.66666666666666663</v>
      </c>
      <c r="AB737" s="17">
        <v>1.6666666666666667</v>
      </c>
      <c r="AC737" s="15">
        <v>661.32</v>
      </c>
      <c r="AD737" s="14">
        <v>3</v>
      </c>
      <c r="AE737" s="14">
        <v>3</v>
      </c>
      <c r="AF737" s="5">
        <v>0</v>
      </c>
      <c r="AG737" s="6">
        <v>91</v>
      </c>
      <c r="AH737" s="4">
        <v>0</v>
      </c>
      <c r="AI737" s="23">
        <v>91</v>
      </c>
      <c r="AJ737" s="4">
        <v>0</v>
      </c>
      <c r="AK737" s="4">
        <v>0</v>
      </c>
      <c r="AL737" s="24">
        <v>0</v>
      </c>
      <c r="AM737" s="7">
        <v>30.333333333333332</v>
      </c>
      <c r="AN737" s="7">
        <v>0</v>
      </c>
      <c r="AO737" s="8">
        <v>0</v>
      </c>
      <c r="AP737" s="9">
        <v>0</v>
      </c>
      <c r="AQ737" s="25">
        <v>30.333333333333332</v>
      </c>
      <c r="AR737" s="18">
        <v>30.333333333333332</v>
      </c>
      <c r="AS737" s="7">
        <v>0</v>
      </c>
      <c r="AT737" s="8">
        <v>0</v>
      </c>
      <c r="AU737" s="9">
        <v>0</v>
      </c>
      <c r="AV737" s="10">
        <v>30.333333333333332</v>
      </c>
      <c r="AW737" s="22">
        <f t="shared" si="11"/>
        <v>0</v>
      </c>
      <c r="AX737" s="5">
        <f>IF(OR(AND(Tabela1[[#This Row],[GRUPO | ITEM]]="PALHETAS",MID(Tabela1[[#This Row],[ITEM]],1,5)&lt;&gt;"YN-PC"),AND(Tabela1[[#This Row],[GRUPO | ITEM]]="PALHETAS",MID(Tabela1[[#This Row],[ITEM]],1,5)&lt;&gt;"YN-PF"))=TRUE,0,
IF(
ROUNDUP(
IF(
IF(D737="A",13-SUM(AM737:AP737),IF(D737="B",11-SUM(AM737:AP737),IF(D737="C",7-SUM(AM737:AP737))))
&lt;0,0,
IF(D737="A",13-SUM(AM737:AP737),IF(D737="B",11-SUM(AM737:AP737),IF(D737="C",7-SUM(AM737:AP737)))))
*AD737/C737,0)
*C737
=0,0,
ROUNDUP(
IF(
IF(D737="A",13-SUM(AM737:AP737),IF(D737="B",11-SUM(AM737:AP737),IF(D737="C",7-SUM(AM737:AP737))))
&lt;0,0,
IF(D737="A",13-SUM(AM737:AP737),IF(D737="B",11-SUM(AM737:AP737),IF(D737="C",7-SUM(AM737:AP737)))))
*AD737/C737,0)
*C737)
)</f>
        <v>0</v>
      </c>
      <c r="AY737" s="4">
        <f>IF(OR(AND(Tabela1[[#This Row],[GRUPO | ITEM]]="PALHETAS",MID(Tabela1[[#This Row],[ITEM]],1,5)&lt;&gt;"YN-PC"),AND(Tabela1[[#This Row],[GRUPO | ITEM]]="PALHETAS",MID(Tabela1[[#This Row],[ITEM]],1,5)&lt;&gt;"YN-PF"))=TRUE,0,
IF(
ROUNDUP(
IF(
IF(D737="A",13-SUM(AR737:AU737),IF(D737="B",11-SUM(AR737:AU737),IF(D737="C",7-SUM(AR737:AU737))))
&lt;0,0,
IF(D737="A",13-SUM(AR737:AU737),IF(D737="B",11-SUM(AR737:AU737),IF(D737="C",7-SUM(AR737:AU737)))))
*AE737/C737,0)
*C737
=0,0,
ROUNDUP(
IF(
IF(D737="A",13-SUM(AR737:AU737),IF(D737="B",11-SUM(AR737:AU737),IF(D737="C",7-SUM(AR737:AU737))))
&lt;0,0,
IF(D737="A",13-SUM(AR737:AU737),IF(D737="B",11-SUM(AR737:AU737),IF(D737="C",7-SUM(AR737:AU737)))))
*AE737/C737,0)
*C737)
)</f>
        <v>0</v>
      </c>
      <c r="AZ7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+IFERROR(BA737*C737,0),
IFERROR(AVERAGEIF(Tabela1[[#This Row],[COMPRA PADRÃO]:[COMPRA &gt;30%]],"&gt;"&amp;0,Tabela1[[#This Row],[COMPRA PADRÃO]:[COMPRA &gt;30%]]),
0))/Tabela1[[#This Row],[U/CX]],0)*Tabela1[[#This Row],[U/CX]]</f>
        <v>0</v>
      </c>
      <c r="BA737" s="33"/>
      <c r="BB737" s="33"/>
      <c r="BC737" s="44"/>
      <c r="BD737" s="41">
        <v>3.3962264150943396E-2</v>
      </c>
      <c r="BE737" s="42">
        <v>5.0943396226415096</v>
      </c>
      <c r="BF737" s="42">
        <v>2.2415094339622641</v>
      </c>
      <c r="BG737" s="42">
        <v>91</v>
      </c>
      <c r="BH737" s="43">
        <v>0</v>
      </c>
      <c r="BJ737" s="32"/>
      <c r="BK737" s="32"/>
    </row>
    <row r="738" spans="1:63" s="3" customFormat="1" x14ac:dyDescent="0.2">
      <c r="A738" s="4" t="s">
        <v>35</v>
      </c>
      <c r="B738" s="4" t="s">
        <v>1165</v>
      </c>
      <c r="C738" s="4">
        <v>100</v>
      </c>
      <c r="D738" s="4" t="s">
        <v>83</v>
      </c>
      <c r="E738" s="5"/>
      <c r="F738" s="4"/>
      <c r="G738" s="4"/>
      <c r="H738" s="4"/>
      <c r="I738" s="4"/>
      <c r="J738" s="4"/>
      <c r="K738" s="4"/>
      <c r="L738" s="4"/>
      <c r="M738" s="4"/>
      <c r="N738" s="4">
        <v>2</v>
      </c>
      <c r="O738" s="4">
        <v>2</v>
      </c>
      <c r="P738" s="4">
        <v>10</v>
      </c>
      <c r="Q738" s="13">
        <v>0</v>
      </c>
      <c r="R738" s="16">
        <v>0</v>
      </c>
      <c r="S738" s="16">
        <v>0</v>
      </c>
      <c r="T738" s="16">
        <v>0</v>
      </c>
      <c r="U738" s="16">
        <v>0</v>
      </c>
      <c r="V738" s="16">
        <v>0</v>
      </c>
      <c r="W738" s="16">
        <v>0</v>
      </c>
      <c r="X738" s="16">
        <v>0</v>
      </c>
      <c r="Y738" s="16">
        <v>0</v>
      </c>
      <c r="Z738" s="16">
        <v>0.42857142857142855</v>
      </c>
      <c r="AA738" s="16">
        <v>0.42857142857142855</v>
      </c>
      <c r="AB738" s="17">
        <v>2.1428571428571428</v>
      </c>
      <c r="AC738" s="15">
        <v>1006.16</v>
      </c>
      <c r="AD738" s="14">
        <v>4.666666666666667</v>
      </c>
      <c r="AE738" s="14">
        <v>4.666666666666667</v>
      </c>
      <c r="AF738" s="5">
        <v>0</v>
      </c>
      <c r="AG738" s="6">
        <v>86</v>
      </c>
      <c r="AH738" s="4">
        <v>0</v>
      </c>
      <c r="AI738" s="23">
        <v>86</v>
      </c>
      <c r="AJ738" s="4">
        <v>0</v>
      </c>
      <c r="AK738" s="4">
        <v>0</v>
      </c>
      <c r="AL738" s="24">
        <v>0</v>
      </c>
      <c r="AM738" s="7">
        <v>18.428571428571427</v>
      </c>
      <c r="AN738" s="7">
        <v>0</v>
      </c>
      <c r="AO738" s="8">
        <v>0</v>
      </c>
      <c r="AP738" s="9">
        <v>0</v>
      </c>
      <c r="AQ738" s="25">
        <v>18.428571428571427</v>
      </c>
      <c r="AR738" s="18">
        <v>18.428571428571427</v>
      </c>
      <c r="AS738" s="7">
        <v>0</v>
      </c>
      <c r="AT738" s="8">
        <v>0</v>
      </c>
      <c r="AU738" s="9">
        <v>0</v>
      </c>
      <c r="AV738" s="10">
        <v>18.428571428571427</v>
      </c>
      <c r="AW738" s="22">
        <f t="shared" si="11"/>
        <v>0</v>
      </c>
      <c r="AX738" s="5">
        <f>IF(OR(AND(Tabela1[[#This Row],[GRUPO | ITEM]]="PALHETAS",MID(Tabela1[[#This Row],[ITEM]],1,5)&lt;&gt;"YN-PC"),AND(Tabela1[[#This Row],[GRUPO | ITEM]]="PALHETAS",MID(Tabela1[[#This Row],[ITEM]],1,5)&lt;&gt;"YN-PF"))=TRUE,0,
IF(
ROUNDUP(
IF(
IF(D738="A",13-SUM(AM738:AP738),IF(D738="B",11-SUM(AM738:AP738),IF(D738="C",7-SUM(AM738:AP738))))
&lt;0,0,
IF(D738="A",13-SUM(AM738:AP738),IF(D738="B",11-SUM(AM738:AP738),IF(D738="C",7-SUM(AM738:AP738)))))
*AD738/C738,0)
*C738
=0,0,
ROUNDUP(
IF(
IF(D738="A",13-SUM(AM738:AP738),IF(D738="B",11-SUM(AM738:AP738),IF(D738="C",7-SUM(AM738:AP738))))
&lt;0,0,
IF(D738="A",13-SUM(AM738:AP738),IF(D738="B",11-SUM(AM738:AP738),IF(D738="C",7-SUM(AM738:AP738)))))
*AD738/C738,0)
*C738)
)</f>
        <v>0</v>
      </c>
      <c r="AY738" s="4">
        <f>IF(OR(AND(Tabela1[[#This Row],[GRUPO | ITEM]]="PALHETAS",MID(Tabela1[[#This Row],[ITEM]],1,5)&lt;&gt;"YN-PC"),AND(Tabela1[[#This Row],[GRUPO | ITEM]]="PALHETAS",MID(Tabela1[[#This Row],[ITEM]],1,5)&lt;&gt;"YN-PF"))=TRUE,0,
IF(
ROUNDUP(
IF(
IF(D738="A",13-SUM(AR738:AU738),IF(D738="B",11-SUM(AR738:AU738),IF(D738="C",7-SUM(AR738:AU738))))
&lt;0,0,
IF(D738="A",13-SUM(AR738:AU738),IF(D738="B",11-SUM(AR738:AU738),IF(D738="C",7-SUM(AR738:AU738)))))
*AE738/C738,0)
*C738
=0,0,
ROUNDUP(
IF(
IF(D738="A",13-SUM(AR738:AU738),IF(D738="B",11-SUM(AR738:AU738),IF(D738="C",7-SUM(AR738:AU738))))
&lt;0,0,
IF(D738="A",13-SUM(AR738:AU738),IF(D738="B",11-SUM(AR738:AU738),IF(D738="C",7-SUM(AR738:AU738)))))
*AE738/C738,0)
*C738)
)</f>
        <v>0</v>
      </c>
      <c r="AZ7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+IFERROR(BA738*C738,0),
IFERROR(AVERAGEIF(Tabela1[[#This Row],[COMPRA PADRÃO]:[COMPRA &gt;30%]],"&gt;"&amp;0,Tabela1[[#This Row],[COMPRA PADRÃO]:[COMPRA &gt;30%]]),
0))/Tabela1[[#This Row],[U/CX]],0)*Tabela1[[#This Row],[U/CX]]</f>
        <v>0</v>
      </c>
      <c r="BA738" s="33"/>
      <c r="BB738" s="33"/>
      <c r="BC738" s="44"/>
      <c r="BD738" s="41">
        <v>5.2830188679245285E-2</v>
      </c>
      <c r="BE738" s="42">
        <v>7.9245283018867925</v>
      </c>
      <c r="BF738" s="42">
        <v>3.4867924528301888</v>
      </c>
      <c r="BG738" s="42">
        <v>86</v>
      </c>
      <c r="BH738" s="43">
        <v>0</v>
      </c>
      <c r="BJ738" s="32"/>
      <c r="BK738" s="32"/>
    </row>
    <row r="739" spans="1:63" s="3" customFormat="1" x14ac:dyDescent="0.2">
      <c r="A739" s="4" t="s">
        <v>35</v>
      </c>
      <c r="B739" s="4" t="s">
        <v>1166</v>
      </c>
      <c r="C739" s="4">
        <v>100</v>
      </c>
      <c r="D739" s="4" t="s">
        <v>83</v>
      </c>
      <c r="E739" s="5"/>
      <c r="F739" s="4"/>
      <c r="G739" s="4"/>
      <c r="H739" s="4"/>
      <c r="I739" s="4"/>
      <c r="J739" s="4"/>
      <c r="K739" s="4"/>
      <c r="L739" s="4"/>
      <c r="M739" s="4"/>
      <c r="N739" s="4">
        <v>2</v>
      </c>
      <c r="O739" s="4"/>
      <c r="P739" s="4"/>
      <c r="Q739" s="13">
        <v>0</v>
      </c>
      <c r="R739" s="16">
        <v>0</v>
      </c>
      <c r="S739" s="16">
        <v>0</v>
      </c>
      <c r="T739" s="16">
        <v>0</v>
      </c>
      <c r="U739" s="16">
        <v>0</v>
      </c>
      <c r="V739" s="16">
        <v>0</v>
      </c>
      <c r="W739" s="16">
        <v>0</v>
      </c>
      <c r="X739" s="16">
        <v>0</v>
      </c>
      <c r="Y739" s="16">
        <v>0</v>
      </c>
      <c r="Z739" s="16">
        <v>1</v>
      </c>
      <c r="AA739" s="16">
        <v>0</v>
      </c>
      <c r="AB739" s="17">
        <v>0</v>
      </c>
      <c r="AC739" s="15">
        <v>158.28</v>
      </c>
      <c r="AD739" s="14">
        <v>2</v>
      </c>
      <c r="AE739" s="14">
        <v>2</v>
      </c>
      <c r="AF739" s="5">
        <v>0</v>
      </c>
      <c r="AG739" s="6">
        <v>98</v>
      </c>
      <c r="AH739" s="4">
        <v>0</v>
      </c>
      <c r="AI739" s="23">
        <v>98</v>
      </c>
      <c r="AJ739" s="4">
        <v>0</v>
      </c>
      <c r="AK739" s="4">
        <v>0</v>
      </c>
      <c r="AL739" s="24">
        <v>0</v>
      </c>
      <c r="AM739" s="7">
        <v>49</v>
      </c>
      <c r="AN739" s="7">
        <v>0</v>
      </c>
      <c r="AO739" s="8">
        <v>0</v>
      </c>
      <c r="AP739" s="9">
        <v>0</v>
      </c>
      <c r="AQ739" s="25">
        <v>49</v>
      </c>
      <c r="AR739" s="18">
        <v>49</v>
      </c>
      <c r="AS739" s="7">
        <v>0</v>
      </c>
      <c r="AT739" s="8">
        <v>0</v>
      </c>
      <c r="AU739" s="9">
        <v>0</v>
      </c>
      <c r="AV739" s="10">
        <v>49</v>
      </c>
      <c r="AW739" s="22">
        <f t="shared" si="11"/>
        <v>0</v>
      </c>
      <c r="AX739" s="5">
        <f>IF(OR(AND(Tabela1[[#This Row],[GRUPO | ITEM]]="PALHETAS",MID(Tabela1[[#This Row],[ITEM]],1,5)&lt;&gt;"YN-PC"),AND(Tabela1[[#This Row],[GRUPO | ITEM]]="PALHETAS",MID(Tabela1[[#This Row],[ITEM]],1,5)&lt;&gt;"YN-PF"))=TRUE,0,
IF(
ROUNDUP(
IF(
IF(D739="A",13-SUM(AM739:AP739),IF(D739="B",11-SUM(AM739:AP739),IF(D739="C",7-SUM(AM739:AP739))))
&lt;0,0,
IF(D739="A",13-SUM(AM739:AP739),IF(D739="B",11-SUM(AM739:AP739),IF(D739="C",7-SUM(AM739:AP739)))))
*AD739/C739,0)
*C739
=0,0,
ROUNDUP(
IF(
IF(D739="A",13-SUM(AM739:AP739),IF(D739="B",11-SUM(AM739:AP739),IF(D739="C",7-SUM(AM739:AP739))))
&lt;0,0,
IF(D739="A",13-SUM(AM739:AP739),IF(D739="B",11-SUM(AM739:AP739),IF(D739="C",7-SUM(AM739:AP739)))))
*AD739/C739,0)
*C739)
)</f>
        <v>0</v>
      </c>
      <c r="AY739" s="4">
        <f>IF(OR(AND(Tabela1[[#This Row],[GRUPO | ITEM]]="PALHETAS",MID(Tabela1[[#This Row],[ITEM]],1,5)&lt;&gt;"YN-PC"),AND(Tabela1[[#This Row],[GRUPO | ITEM]]="PALHETAS",MID(Tabela1[[#This Row],[ITEM]],1,5)&lt;&gt;"YN-PF"))=TRUE,0,
IF(
ROUNDUP(
IF(
IF(D739="A",13-SUM(AR739:AU739),IF(D739="B",11-SUM(AR739:AU739),IF(D739="C",7-SUM(AR739:AU739))))
&lt;0,0,
IF(D739="A",13-SUM(AR739:AU739),IF(D739="B",11-SUM(AR739:AU739),IF(D739="C",7-SUM(AR739:AU739)))))
*AE739/C739,0)
*C739
=0,0,
ROUNDUP(
IF(
IF(D739="A",13-SUM(AR739:AU739),IF(D739="B",11-SUM(AR739:AU739),IF(D739="C",7-SUM(AR739:AU739))))
&lt;0,0,
IF(D739="A",13-SUM(AR739:AU739),IF(D739="B",11-SUM(AR739:AU739),IF(D739="C",7-SUM(AR739:AU739)))))
*AE739/C739,0)
*C739)
)</f>
        <v>0</v>
      </c>
      <c r="AZ7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+IFERROR(BA739*C739,0),
IFERROR(AVERAGEIF(Tabela1[[#This Row],[COMPRA PADRÃO]:[COMPRA &gt;30%]],"&gt;"&amp;0,Tabela1[[#This Row],[COMPRA PADRÃO]:[COMPRA &gt;30%]]),
0))/Tabela1[[#This Row],[U/CX]],0)*Tabela1[[#This Row],[U/CX]]</f>
        <v>0</v>
      </c>
      <c r="BA739" s="19"/>
      <c r="BB739" s="19"/>
      <c r="BC739" s="5"/>
      <c r="BD739" s="41">
        <v>7.5471698113207548E-3</v>
      </c>
      <c r="BE739" s="42">
        <v>1.1320754716981132</v>
      </c>
      <c r="BF739" s="42">
        <v>0.49811320754716981</v>
      </c>
      <c r="BG739" s="42">
        <v>98</v>
      </c>
      <c r="BH739" s="43">
        <v>0</v>
      </c>
      <c r="BJ739" s="32"/>
      <c r="BK739" s="32"/>
    </row>
    <row r="740" spans="1:63" s="3" customFormat="1" x14ac:dyDescent="0.2">
      <c r="A740" s="4" t="s">
        <v>35</v>
      </c>
      <c r="B740" s="4" t="s">
        <v>1167</v>
      </c>
      <c r="C740" s="4">
        <v>100</v>
      </c>
      <c r="D740" s="4" t="s">
        <v>83</v>
      </c>
      <c r="E740" s="5"/>
      <c r="F740" s="4"/>
      <c r="G740" s="4"/>
      <c r="H740" s="4"/>
      <c r="I740" s="4"/>
      <c r="J740" s="4"/>
      <c r="K740" s="4"/>
      <c r="L740" s="4"/>
      <c r="M740" s="4"/>
      <c r="N740" s="4">
        <v>2</v>
      </c>
      <c r="O740" s="4"/>
      <c r="P740" s="4"/>
      <c r="Q740" s="13">
        <v>0</v>
      </c>
      <c r="R740" s="16">
        <v>0</v>
      </c>
      <c r="S740" s="16">
        <v>0</v>
      </c>
      <c r="T740" s="16">
        <v>0</v>
      </c>
      <c r="U740" s="16">
        <v>0</v>
      </c>
      <c r="V740" s="16">
        <v>0</v>
      </c>
      <c r="W740" s="16">
        <v>0</v>
      </c>
      <c r="X740" s="16">
        <v>0</v>
      </c>
      <c r="Y740" s="16">
        <v>0</v>
      </c>
      <c r="Z740" s="16">
        <v>1</v>
      </c>
      <c r="AA740" s="16">
        <v>0</v>
      </c>
      <c r="AB740" s="17">
        <v>0</v>
      </c>
      <c r="AC740" s="15">
        <v>185.72</v>
      </c>
      <c r="AD740" s="14">
        <v>2</v>
      </c>
      <c r="AE740" s="14">
        <v>2</v>
      </c>
      <c r="AF740" s="5">
        <v>0</v>
      </c>
      <c r="AG740" s="6">
        <v>98</v>
      </c>
      <c r="AH740" s="4">
        <v>0</v>
      </c>
      <c r="AI740" s="23">
        <v>98</v>
      </c>
      <c r="AJ740" s="4">
        <v>0</v>
      </c>
      <c r="AK740" s="4">
        <v>0</v>
      </c>
      <c r="AL740" s="24">
        <v>0</v>
      </c>
      <c r="AM740" s="7">
        <v>49</v>
      </c>
      <c r="AN740" s="7">
        <v>0</v>
      </c>
      <c r="AO740" s="8">
        <v>0</v>
      </c>
      <c r="AP740" s="9">
        <v>0</v>
      </c>
      <c r="AQ740" s="25">
        <v>49</v>
      </c>
      <c r="AR740" s="18">
        <v>49</v>
      </c>
      <c r="AS740" s="7">
        <v>0</v>
      </c>
      <c r="AT740" s="8">
        <v>0</v>
      </c>
      <c r="AU740" s="9">
        <v>0</v>
      </c>
      <c r="AV740" s="10">
        <v>49</v>
      </c>
      <c r="AW740" s="22">
        <f t="shared" si="11"/>
        <v>0</v>
      </c>
      <c r="AX740" s="5">
        <f>IF(OR(AND(Tabela1[[#This Row],[GRUPO | ITEM]]="PALHETAS",MID(Tabela1[[#This Row],[ITEM]],1,5)&lt;&gt;"YN-PC"),AND(Tabela1[[#This Row],[GRUPO | ITEM]]="PALHETAS",MID(Tabela1[[#This Row],[ITEM]],1,5)&lt;&gt;"YN-PF"))=TRUE,0,
IF(
ROUNDUP(
IF(
IF(D740="A",13-SUM(AM740:AP740),IF(D740="B",11-SUM(AM740:AP740),IF(D740="C",7-SUM(AM740:AP740))))
&lt;0,0,
IF(D740="A",13-SUM(AM740:AP740),IF(D740="B",11-SUM(AM740:AP740),IF(D740="C",7-SUM(AM740:AP740)))))
*AD740/C740,0)
*C740
=0,0,
ROUNDUP(
IF(
IF(D740="A",13-SUM(AM740:AP740),IF(D740="B",11-SUM(AM740:AP740),IF(D740="C",7-SUM(AM740:AP740))))
&lt;0,0,
IF(D740="A",13-SUM(AM740:AP740),IF(D740="B",11-SUM(AM740:AP740),IF(D740="C",7-SUM(AM740:AP740)))))
*AD740/C740,0)
*C740)
)</f>
        <v>0</v>
      </c>
      <c r="AY740" s="4">
        <f>IF(OR(AND(Tabela1[[#This Row],[GRUPO | ITEM]]="PALHETAS",MID(Tabela1[[#This Row],[ITEM]],1,5)&lt;&gt;"YN-PC"),AND(Tabela1[[#This Row],[GRUPO | ITEM]]="PALHETAS",MID(Tabela1[[#This Row],[ITEM]],1,5)&lt;&gt;"YN-PF"))=TRUE,0,
IF(
ROUNDUP(
IF(
IF(D740="A",13-SUM(AR740:AU740),IF(D740="B",11-SUM(AR740:AU740),IF(D740="C",7-SUM(AR740:AU740))))
&lt;0,0,
IF(D740="A",13-SUM(AR740:AU740),IF(D740="B",11-SUM(AR740:AU740),IF(D740="C",7-SUM(AR740:AU740)))))
*AE740/C740,0)
*C740
=0,0,
ROUNDUP(
IF(
IF(D740="A",13-SUM(AR740:AU740),IF(D740="B",11-SUM(AR740:AU740),IF(D740="C",7-SUM(AR740:AU740))))
&lt;0,0,
IF(D740="A",13-SUM(AR740:AU740),IF(D740="B",11-SUM(AR740:AU740),IF(D740="C",7-SUM(AR740:AU740)))))
*AE740/C740,0)
*C740)
)</f>
        <v>0</v>
      </c>
      <c r="AZ7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+IFERROR(BA740*C740,0),
IFERROR(AVERAGEIF(Tabela1[[#This Row],[COMPRA PADRÃO]:[COMPRA &gt;30%]],"&gt;"&amp;0,Tabela1[[#This Row],[COMPRA PADRÃO]:[COMPRA &gt;30%]]),
0))/Tabela1[[#This Row],[U/CX]],0)*Tabela1[[#This Row],[U/CX]]</f>
        <v>0</v>
      </c>
      <c r="BA740" s="19"/>
      <c r="BB740" s="19"/>
      <c r="BC740" s="5"/>
      <c r="BD740" s="41">
        <v>7.5471698113207548E-3</v>
      </c>
      <c r="BE740" s="42">
        <v>1.1320754716981132</v>
      </c>
      <c r="BF740" s="42">
        <v>0.49811320754716981</v>
      </c>
      <c r="BG740" s="42">
        <v>98</v>
      </c>
      <c r="BH740" s="43">
        <v>0</v>
      </c>
      <c r="BJ740" s="32"/>
      <c r="BK740" s="32"/>
    </row>
    <row r="741" spans="1:63" s="3" customFormat="1" x14ac:dyDescent="0.2">
      <c r="A741" s="4" t="s">
        <v>35</v>
      </c>
      <c r="B741" s="4" t="s">
        <v>1168</v>
      </c>
      <c r="C741" s="4">
        <v>100</v>
      </c>
      <c r="D741" s="4" t="s">
        <v>83</v>
      </c>
      <c r="E741" s="5"/>
      <c r="F741" s="4"/>
      <c r="G741" s="4"/>
      <c r="H741" s="4"/>
      <c r="I741" s="4"/>
      <c r="J741" s="4"/>
      <c r="K741" s="4"/>
      <c r="L741" s="4"/>
      <c r="M741" s="4"/>
      <c r="N741" s="4">
        <v>2</v>
      </c>
      <c r="O741" s="4"/>
      <c r="P741" s="4"/>
      <c r="Q741" s="13">
        <v>0</v>
      </c>
      <c r="R741" s="16">
        <v>0</v>
      </c>
      <c r="S741" s="16">
        <v>0</v>
      </c>
      <c r="T741" s="16">
        <v>0</v>
      </c>
      <c r="U741" s="16">
        <v>0</v>
      </c>
      <c r="V741" s="16">
        <v>0</v>
      </c>
      <c r="W741" s="16">
        <v>0</v>
      </c>
      <c r="X741" s="16">
        <v>0</v>
      </c>
      <c r="Y741" s="16">
        <v>0</v>
      </c>
      <c r="Z741" s="16">
        <v>1</v>
      </c>
      <c r="AA741" s="16">
        <v>0</v>
      </c>
      <c r="AB741" s="17">
        <v>0</v>
      </c>
      <c r="AC741" s="15">
        <v>190.58</v>
      </c>
      <c r="AD741" s="14">
        <v>2</v>
      </c>
      <c r="AE741" s="14">
        <v>2</v>
      </c>
      <c r="AF741" s="5">
        <v>0</v>
      </c>
      <c r="AG741" s="6">
        <v>98</v>
      </c>
      <c r="AH741" s="4">
        <v>0</v>
      </c>
      <c r="AI741" s="23">
        <v>98</v>
      </c>
      <c r="AJ741" s="4">
        <v>0</v>
      </c>
      <c r="AK741" s="4">
        <v>0</v>
      </c>
      <c r="AL741" s="24">
        <v>0</v>
      </c>
      <c r="AM741" s="7">
        <v>49</v>
      </c>
      <c r="AN741" s="7">
        <v>0</v>
      </c>
      <c r="AO741" s="8">
        <v>0</v>
      </c>
      <c r="AP741" s="9">
        <v>0</v>
      </c>
      <c r="AQ741" s="25">
        <v>49</v>
      </c>
      <c r="AR741" s="18">
        <v>49</v>
      </c>
      <c r="AS741" s="7">
        <v>0</v>
      </c>
      <c r="AT741" s="8">
        <v>0</v>
      </c>
      <c r="AU741" s="9">
        <v>0</v>
      </c>
      <c r="AV741" s="10">
        <v>49</v>
      </c>
      <c r="AW741" s="22">
        <f t="shared" si="11"/>
        <v>0</v>
      </c>
      <c r="AX741" s="5">
        <f>IF(OR(AND(Tabela1[[#This Row],[GRUPO | ITEM]]="PALHETAS",MID(Tabela1[[#This Row],[ITEM]],1,5)&lt;&gt;"YN-PC"),AND(Tabela1[[#This Row],[GRUPO | ITEM]]="PALHETAS",MID(Tabela1[[#This Row],[ITEM]],1,5)&lt;&gt;"YN-PF"))=TRUE,0,
IF(
ROUNDUP(
IF(
IF(D741="A",13-SUM(AM741:AP741),IF(D741="B",11-SUM(AM741:AP741),IF(D741="C",7-SUM(AM741:AP741))))
&lt;0,0,
IF(D741="A",13-SUM(AM741:AP741),IF(D741="B",11-SUM(AM741:AP741),IF(D741="C",7-SUM(AM741:AP741)))))
*AD741/C741,0)
*C741
=0,0,
ROUNDUP(
IF(
IF(D741="A",13-SUM(AM741:AP741),IF(D741="B",11-SUM(AM741:AP741),IF(D741="C",7-SUM(AM741:AP741))))
&lt;0,0,
IF(D741="A",13-SUM(AM741:AP741),IF(D741="B",11-SUM(AM741:AP741),IF(D741="C",7-SUM(AM741:AP741)))))
*AD741/C741,0)
*C741)
)</f>
        <v>0</v>
      </c>
      <c r="AY741" s="4">
        <f>IF(OR(AND(Tabela1[[#This Row],[GRUPO | ITEM]]="PALHETAS",MID(Tabela1[[#This Row],[ITEM]],1,5)&lt;&gt;"YN-PC"),AND(Tabela1[[#This Row],[GRUPO | ITEM]]="PALHETAS",MID(Tabela1[[#This Row],[ITEM]],1,5)&lt;&gt;"YN-PF"))=TRUE,0,
IF(
ROUNDUP(
IF(
IF(D741="A",13-SUM(AR741:AU741),IF(D741="B",11-SUM(AR741:AU741),IF(D741="C",7-SUM(AR741:AU741))))
&lt;0,0,
IF(D741="A",13-SUM(AR741:AU741),IF(D741="B",11-SUM(AR741:AU741),IF(D741="C",7-SUM(AR741:AU741)))))
*AE741/C741,0)
*C741
=0,0,
ROUNDUP(
IF(
IF(D741="A",13-SUM(AR741:AU741),IF(D741="B",11-SUM(AR741:AU741),IF(D741="C",7-SUM(AR741:AU741))))
&lt;0,0,
IF(D741="A",13-SUM(AR741:AU741),IF(D741="B",11-SUM(AR741:AU741),IF(D741="C",7-SUM(AR741:AU741)))))
*AE741/C741,0)
*C741)
)</f>
        <v>0</v>
      </c>
      <c r="AZ7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+IFERROR(BA741*C741,0),
IFERROR(AVERAGEIF(Tabela1[[#This Row],[COMPRA PADRÃO]:[COMPRA &gt;30%]],"&gt;"&amp;0,Tabela1[[#This Row],[COMPRA PADRÃO]:[COMPRA &gt;30%]]),
0))/Tabela1[[#This Row],[U/CX]],0)*Tabela1[[#This Row],[U/CX]]</f>
        <v>0</v>
      </c>
      <c r="BA741" s="33"/>
      <c r="BB741" s="33"/>
      <c r="BC741" s="44"/>
      <c r="BD741" s="41">
        <v>7.5471698113207548E-3</v>
      </c>
      <c r="BE741" s="42">
        <v>1.1320754716981132</v>
      </c>
      <c r="BF741" s="42">
        <v>0.49811320754716981</v>
      </c>
      <c r="BG741" s="42">
        <v>98</v>
      </c>
      <c r="BH741" s="43">
        <v>0</v>
      </c>
      <c r="BJ741" s="32"/>
      <c r="BK741" s="32"/>
    </row>
    <row r="742" spans="1:63" s="3" customFormat="1" x14ac:dyDescent="0.2">
      <c r="A742" s="4" t="s">
        <v>35</v>
      </c>
      <c r="B742" s="4" t="s">
        <v>1169</v>
      </c>
      <c r="C742" s="4">
        <v>100</v>
      </c>
      <c r="D742" s="4" t="s">
        <v>83</v>
      </c>
      <c r="E742" s="5"/>
      <c r="F742" s="4"/>
      <c r="G742" s="4"/>
      <c r="H742" s="4"/>
      <c r="I742" s="4"/>
      <c r="J742" s="4"/>
      <c r="K742" s="4"/>
      <c r="L742" s="4"/>
      <c r="M742" s="4"/>
      <c r="N742" s="4">
        <v>2</v>
      </c>
      <c r="O742" s="4">
        <v>2</v>
      </c>
      <c r="P742" s="4"/>
      <c r="Q742" s="13">
        <v>0</v>
      </c>
      <c r="R742" s="16">
        <v>0</v>
      </c>
      <c r="S742" s="16">
        <v>0</v>
      </c>
      <c r="T742" s="16">
        <v>0</v>
      </c>
      <c r="U742" s="16">
        <v>0</v>
      </c>
      <c r="V742" s="16">
        <v>0</v>
      </c>
      <c r="W742" s="16">
        <v>0</v>
      </c>
      <c r="X742" s="16">
        <v>0</v>
      </c>
      <c r="Y742" s="16">
        <v>0</v>
      </c>
      <c r="Z742" s="16">
        <v>1</v>
      </c>
      <c r="AA742" s="16">
        <v>1</v>
      </c>
      <c r="AB742" s="17">
        <v>0</v>
      </c>
      <c r="AC742" s="15">
        <v>897.94</v>
      </c>
      <c r="AD742" s="14">
        <v>2</v>
      </c>
      <c r="AE742" s="14">
        <v>2</v>
      </c>
      <c r="AF742" s="5">
        <v>0</v>
      </c>
      <c r="AG742" s="6">
        <v>96</v>
      </c>
      <c r="AH742" s="4">
        <v>0</v>
      </c>
      <c r="AI742" s="23">
        <v>96</v>
      </c>
      <c r="AJ742" s="4">
        <v>0</v>
      </c>
      <c r="AK742" s="4">
        <v>0</v>
      </c>
      <c r="AL742" s="24">
        <v>0</v>
      </c>
      <c r="AM742" s="7">
        <v>48</v>
      </c>
      <c r="AN742" s="7">
        <v>0</v>
      </c>
      <c r="AO742" s="8">
        <v>0</v>
      </c>
      <c r="AP742" s="9">
        <v>0</v>
      </c>
      <c r="AQ742" s="25">
        <v>48</v>
      </c>
      <c r="AR742" s="18">
        <v>48</v>
      </c>
      <c r="AS742" s="7">
        <v>0</v>
      </c>
      <c r="AT742" s="8">
        <v>0</v>
      </c>
      <c r="AU742" s="9">
        <v>0</v>
      </c>
      <c r="AV742" s="10">
        <v>48</v>
      </c>
      <c r="AW742" s="22">
        <f t="shared" si="11"/>
        <v>0</v>
      </c>
      <c r="AX742" s="5">
        <f>IF(OR(AND(Tabela1[[#This Row],[GRUPO | ITEM]]="PALHETAS",MID(Tabela1[[#This Row],[ITEM]],1,5)&lt;&gt;"YN-PC"),AND(Tabela1[[#This Row],[GRUPO | ITEM]]="PALHETAS",MID(Tabela1[[#This Row],[ITEM]],1,5)&lt;&gt;"YN-PF"))=TRUE,0,
IF(
ROUNDUP(
IF(
IF(D742="A",13-SUM(AM742:AP742),IF(D742="B",11-SUM(AM742:AP742),IF(D742="C",7-SUM(AM742:AP742))))
&lt;0,0,
IF(D742="A",13-SUM(AM742:AP742),IF(D742="B",11-SUM(AM742:AP742),IF(D742="C",7-SUM(AM742:AP742)))))
*AD742/C742,0)
*C742
=0,0,
ROUNDUP(
IF(
IF(D742="A",13-SUM(AM742:AP742),IF(D742="B",11-SUM(AM742:AP742),IF(D742="C",7-SUM(AM742:AP742))))
&lt;0,0,
IF(D742="A",13-SUM(AM742:AP742),IF(D742="B",11-SUM(AM742:AP742),IF(D742="C",7-SUM(AM742:AP742)))))
*AD742/C742,0)
*C742)
)</f>
        <v>0</v>
      </c>
      <c r="AY742" s="4">
        <f>IF(OR(AND(Tabela1[[#This Row],[GRUPO | ITEM]]="PALHETAS",MID(Tabela1[[#This Row],[ITEM]],1,5)&lt;&gt;"YN-PC"),AND(Tabela1[[#This Row],[GRUPO | ITEM]]="PALHETAS",MID(Tabela1[[#This Row],[ITEM]],1,5)&lt;&gt;"YN-PF"))=TRUE,0,
IF(
ROUNDUP(
IF(
IF(D742="A",13-SUM(AR742:AU742),IF(D742="B",11-SUM(AR742:AU742),IF(D742="C",7-SUM(AR742:AU742))))
&lt;0,0,
IF(D742="A",13-SUM(AR742:AU742),IF(D742="B",11-SUM(AR742:AU742),IF(D742="C",7-SUM(AR742:AU742)))))
*AE742/C742,0)
*C742
=0,0,
ROUNDUP(
IF(
IF(D742="A",13-SUM(AR742:AU742),IF(D742="B",11-SUM(AR742:AU742),IF(D742="C",7-SUM(AR742:AU742))))
&lt;0,0,
IF(D742="A",13-SUM(AR742:AU742),IF(D742="B",11-SUM(AR742:AU742),IF(D742="C",7-SUM(AR742:AU742)))))
*AE742/C742,0)
*C742)
)</f>
        <v>0</v>
      </c>
      <c r="AZ7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+IFERROR(BA742*C742,0),
IFERROR(AVERAGEIF(Tabela1[[#This Row],[COMPRA PADRÃO]:[COMPRA &gt;30%]],"&gt;"&amp;0,Tabela1[[#This Row],[COMPRA PADRÃO]:[COMPRA &gt;30%]]),
0))/Tabela1[[#This Row],[U/CX]],0)*Tabela1[[#This Row],[U/CX]]</f>
        <v>0</v>
      </c>
      <c r="BA742" s="19"/>
      <c r="BB742" s="19"/>
      <c r="BC742" s="5"/>
      <c r="BD742" s="41">
        <v>1.509433962264151E-2</v>
      </c>
      <c r="BE742" s="42">
        <v>2.2641509433962264</v>
      </c>
      <c r="BF742" s="42">
        <v>0.99622641509433962</v>
      </c>
      <c r="BG742" s="42">
        <v>96</v>
      </c>
      <c r="BH742" s="43">
        <v>0</v>
      </c>
      <c r="BJ742" s="32"/>
      <c r="BK742" s="32"/>
    </row>
    <row r="743" spans="1:63" s="3" customFormat="1" x14ac:dyDescent="0.2">
      <c r="A743" s="4" t="s">
        <v>35</v>
      </c>
      <c r="B743" s="4" t="s">
        <v>1083</v>
      </c>
      <c r="C743" s="4">
        <v>100</v>
      </c>
      <c r="D743" s="4" t="s">
        <v>83</v>
      </c>
      <c r="E743" s="5"/>
      <c r="F743" s="4"/>
      <c r="G743" s="4"/>
      <c r="H743" s="4"/>
      <c r="I743" s="4"/>
      <c r="J743" s="4"/>
      <c r="K743" s="4"/>
      <c r="L743" s="4"/>
      <c r="M743" s="4">
        <v>10</v>
      </c>
      <c r="N743" s="4">
        <v>2</v>
      </c>
      <c r="O743" s="4">
        <v>2</v>
      </c>
      <c r="P743" s="4">
        <v>8</v>
      </c>
      <c r="Q743" s="13">
        <v>0</v>
      </c>
      <c r="R743" s="16">
        <v>0</v>
      </c>
      <c r="S743" s="16">
        <v>0</v>
      </c>
      <c r="T743" s="16">
        <v>0</v>
      </c>
      <c r="U743" s="16">
        <v>0</v>
      </c>
      <c r="V743" s="16">
        <v>0</v>
      </c>
      <c r="W743" s="16">
        <v>0</v>
      </c>
      <c r="X743" s="16">
        <v>0</v>
      </c>
      <c r="Y743" s="16">
        <v>1.8181818181818181</v>
      </c>
      <c r="Z743" s="16">
        <v>0.36363636363636365</v>
      </c>
      <c r="AA743" s="16">
        <v>0.36363636363636365</v>
      </c>
      <c r="AB743" s="17">
        <v>1.4545454545454546</v>
      </c>
      <c r="AC743" s="15">
        <v>1418.88</v>
      </c>
      <c r="AD743" s="14">
        <v>5.5</v>
      </c>
      <c r="AE743" s="14">
        <v>5.5</v>
      </c>
      <c r="AF743" s="5">
        <v>0</v>
      </c>
      <c r="AG743" s="6">
        <v>78</v>
      </c>
      <c r="AH743" s="4">
        <v>0</v>
      </c>
      <c r="AI743" s="23">
        <v>78</v>
      </c>
      <c r="AJ743" s="4">
        <v>0</v>
      </c>
      <c r="AK743" s="4">
        <v>0</v>
      </c>
      <c r="AL743" s="24">
        <v>0</v>
      </c>
      <c r="AM743" s="7">
        <v>14.181818181818182</v>
      </c>
      <c r="AN743" s="7">
        <v>0</v>
      </c>
      <c r="AO743" s="8">
        <v>0</v>
      </c>
      <c r="AP743" s="9">
        <v>0</v>
      </c>
      <c r="AQ743" s="25">
        <v>14.181818181818182</v>
      </c>
      <c r="AR743" s="18">
        <v>14.181818181818182</v>
      </c>
      <c r="AS743" s="7">
        <v>0</v>
      </c>
      <c r="AT743" s="8">
        <v>0</v>
      </c>
      <c r="AU743" s="9">
        <v>0</v>
      </c>
      <c r="AV743" s="10">
        <v>14.181818181818182</v>
      </c>
      <c r="AW743" s="22">
        <f t="shared" si="11"/>
        <v>0</v>
      </c>
      <c r="AX743" s="5">
        <f>IF(OR(AND(Tabela1[[#This Row],[GRUPO | ITEM]]="PALHETAS",MID(Tabela1[[#This Row],[ITEM]],1,5)&lt;&gt;"YN-PC"),AND(Tabela1[[#This Row],[GRUPO | ITEM]]="PALHETAS",MID(Tabela1[[#This Row],[ITEM]],1,5)&lt;&gt;"YN-PF"))=TRUE,0,
IF(
ROUNDUP(
IF(
IF(D743="A",13-SUM(AM743:AP743),IF(D743="B",11-SUM(AM743:AP743),IF(D743="C",7-SUM(AM743:AP743))))
&lt;0,0,
IF(D743="A",13-SUM(AM743:AP743),IF(D743="B",11-SUM(AM743:AP743),IF(D743="C",7-SUM(AM743:AP743)))))
*AD743/C743,0)
*C743
=0,0,
ROUNDUP(
IF(
IF(D743="A",13-SUM(AM743:AP743),IF(D743="B",11-SUM(AM743:AP743),IF(D743="C",7-SUM(AM743:AP743))))
&lt;0,0,
IF(D743="A",13-SUM(AM743:AP743),IF(D743="B",11-SUM(AM743:AP743),IF(D743="C",7-SUM(AM743:AP743)))))
*AD743/C743,0)
*C743)
)</f>
        <v>0</v>
      </c>
      <c r="AY743" s="4">
        <f>IF(OR(AND(Tabela1[[#This Row],[GRUPO | ITEM]]="PALHETAS",MID(Tabela1[[#This Row],[ITEM]],1,5)&lt;&gt;"YN-PC"),AND(Tabela1[[#This Row],[GRUPO | ITEM]]="PALHETAS",MID(Tabela1[[#This Row],[ITEM]],1,5)&lt;&gt;"YN-PF"))=TRUE,0,
IF(
ROUNDUP(
IF(
IF(D743="A",13-SUM(AR743:AU743),IF(D743="B",11-SUM(AR743:AU743),IF(D743="C",7-SUM(AR743:AU743))))
&lt;0,0,
IF(D743="A",13-SUM(AR743:AU743),IF(D743="B",11-SUM(AR743:AU743),IF(D743="C",7-SUM(AR743:AU743)))))
*AE743/C743,0)
*C743
=0,0,
ROUNDUP(
IF(
IF(D743="A",13-SUM(AR743:AU743),IF(D743="B",11-SUM(AR743:AU743),IF(D743="C",7-SUM(AR743:AU743))))
&lt;0,0,
IF(D743="A",13-SUM(AR743:AU743),IF(D743="B",11-SUM(AR743:AU743),IF(D743="C",7-SUM(AR743:AU743)))))
*AE743/C743,0)
*C743)
)</f>
        <v>0</v>
      </c>
      <c r="AZ7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+IFERROR(BA743*C743,0),
IFERROR(AVERAGEIF(Tabela1[[#This Row],[COMPRA PADRÃO]:[COMPRA &gt;30%]],"&gt;"&amp;0,Tabela1[[#This Row],[COMPRA PADRÃO]:[COMPRA &gt;30%]]),
0))/Tabela1[[#This Row],[U/CX]],0)*Tabela1[[#This Row],[U/CX]]</f>
        <v>0</v>
      </c>
      <c r="BA743" s="19"/>
      <c r="BB743" s="19"/>
      <c r="BC743" s="5"/>
      <c r="BD743" s="41">
        <v>8.3018867924528297E-2</v>
      </c>
      <c r="BE743" s="42">
        <v>12.452830188679245</v>
      </c>
      <c r="BF743" s="42">
        <v>5.4792452830188676</v>
      </c>
      <c r="BG743" s="42">
        <v>78</v>
      </c>
      <c r="BH743" s="43">
        <v>0</v>
      </c>
      <c r="BJ743" s="32"/>
      <c r="BK743" s="32"/>
    </row>
    <row r="744" spans="1:63" s="3" customFormat="1" x14ac:dyDescent="0.2">
      <c r="A744" s="4" t="s">
        <v>35</v>
      </c>
      <c r="B744" s="4" t="s">
        <v>1085</v>
      </c>
      <c r="C744" s="4">
        <v>500</v>
      </c>
      <c r="D744" s="4" t="s">
        <v>83</v>
      </c>
      <c r="E744" s="5"/>
      <c r="F744" s="4"/>
      <c r="G744" s="4"/>
      <c r="H744" s="4"/>
      <c r="I744" s="4"/>
      <c r="J744" s="4"/>
      <c r="K744" s="4"/>
      <c r="L744" s="4"/>
      <c r="M744" s="4">
        <v>10</v>
      </c>
      <c r="N744" s="4">
        <v>130</v>
      </c>
      <c r="O744" s="4">
        <v>140</v>
      </c>
      <c r="P744" s="4">
        <v>110</v>
      </c>
      <c r="Q744" s="13">
        <v>0</v>
      </c>
      <c r="R744" s="16">
        <v>0</v>
      </c>
      <c r="S744" s="16">
        <v>0</v>
      </c>
      <c r="T744" s="16">
        <v>0</v>
      </c>
      <c r="U744" s="16">
        <v>0</v>
      </c>
      <c r="V744" s="16">
        <v>0</v>
      </c>
      <c r="W744" s="16">
        <v>0</v>
      </c>
      <c r="X744" s="16">
        <v>0</v>
      </c>
      <c r="Y744" s="16">
        <v>0.10256410256410256</v>
      </c>
      <c r="Z744" s="16">
        <v>1.3333333333333333</v>
      </c>
      <c r="AA744" s="16">
        <v>1.4358974358974359</v>
      </c>
      <c r="AB744" s="17">
        <v>1.1282051282051282</v>
      </c>
      <c r="AC744" s="15">
        <v>4784.2</v>
      </c>
      <c r="AD744" s="14">
        <v>97.5</v>
      </c>
      <c r="AE744" s="14">
        <v>126.66666666666667</v>
      </c>
      <c r="AF744" s="5">
        <v>0</v>
      </c>
      <c r="AG744" s="6">
        <v>90</v>
      </c>
      <c r="AH744" s="4">
        <v>0</v>
      </c>
      <c r="AI744" s="23">
        <v>90</v>
      </c>
      <c r="AJ744" s="4">
        <v>0</v>
      </c>
      <c r="AK744" s="4">
        <v>1000</v>
      </c>
      <c r="AL744" s="24">
        <v>1000</v>
      </c>
      <c r="AM744" s="7">
        <v>0.92307692307692313</v>
      </c>
      <c r="AN744" s="7">
        <v>0</v>
      </c>
      <c r="AO744" s="8">
        <v>0</v>
      </c>
      <c r="AP744" s="9">
        <v>10.256410256410257</v>
      </c>
      <c r="AQ744" s="25">
        <v>11.179487179487181</v>
      </c>
      <c r="AR744" s="18">
        <v>0.71052631578947367</v>
      </c>
      <c r="AS744" s="7">
        <v>0</v>
      </c>
      <c r="AT744" s="8">
        <v>0</v>
      </c>
      <c r="AU744" s="9">
        <v>7.8947368421052628</v>
      </c>
      <c r="AV744" s="10">
        <v>8.6052631578947363</v>
      </c>
      <c r="AW744" s="22">
        <f t="shared" si="11"/>
        <v>0</v>
      </c>
      <c r="AX744" s="5">
        <f>IF(OR(AND(Tabela1[[#This Row],[GRUPO | ITEM]]="PALHETAS",MID(Tabela1[[#This Row],[ITEM]],1,5)&lt;&gt;"YN-PC"),AND(Tabela1[[#This Row],[GRUPO | ITEM]]="PALHETAS",MID(Tabela1[[#This Row],[ITEM]],1,5)&lt;&gt;"YN-PF"))=TRUE,0,
IF(
ROUNDUP(
IF(
IF(D744="A",13-SUM(AM744:AP744),IF(D744="B",11-SUM(AM744:AP744),IF(D744="C",7-SUM(AM744:AP744))))
&lt;0,0,
IF(D744="A",13-SUM(AM744:AP744),IF(D744="B",11-SUM(AM744:AP744),IF(D744="C",7-SUM(AM744:AP744)))))
*AD744/C744,0)
*C744
=0,0,
ROUNDUP(
IF(
IF(D744="A",13-SUM(AM744:AP744),IF(D744="B",11-SUM(AM744:AP744),IF(D744="C",7-SUM(AM744:AP744))))
&lt;0,0,
IF(D744="A",13-SUM(AM744:AP744),IF(D744="B",11-SUM(AM744:AP744),IF(D744="C",7-SUM(AM744:AP744)))))
*AD744/C744,0)
*C744)
)</f>
        <v>0</v>
      </c>
      <c r="AY744" s="4">
        <f>IF(OR(AND(Tabela1[[#This Row],[GRUPO | ITEM]]="PALHETAS",MID(Tabela1[[#This Row],[ITEM]],1,5)&lt;&gt;"YN-PC"),AND(Tabela1[[#This Row],[GRUPO | ITEM]]="PALHETAS",MID(Tabela1[[#This Row],[ITEM]],1,5)&lt;&gt;"YN-PF"))=TRUE,0,
IF(
ROUNDUP(
IF(
IF(D744="A",13-SUM(AR744:AU744),IF(D744="B",11-SUM(AR744:AU744),IF(D744="C",7-SUM(AR744:AU744))))
&lt;0,0,
IF(D744="A",13-SUM(AR744:AU744),IF(D744="B",11-SUM(AR744:AU744),IF(D744="C",7-SUM(AR744:AU744)))))
*AE744/C744,0)
*C744
=0,0,
ROUNDUP(
IF(
IF(D744="A",13-SUM(AR744:AU744),IF(D744="B",11-SUM(AR744:AU744),IF(D744="C",7-SUM(AR744:AU744))))
&lt;0,0,
IF(D744="A",13-SUM(AR744:AU744),IF(D744="B",11-SUM(AR744:AU744),IF(D744="C",7-SUM(AR744:AU744)))))
*AE744/C744,0)
*C744)
)</f>
        <v>0</v>
      </c>
      <c r="AZ7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+IFERROR(BA744*C744,0),
IFERROR(AVERAGEIF(Tabela1[[#This Row],[COMPRA PADRÃO]:[COMPRA &gt;30%]],"&gt;"&amp;0,Tabela1[[#This Row],[COMPRA PADRÃO]:[COMPRA &gt;30%]]),
0))/Tabela1[[#This Row],[U/CX]],0)*Tabela1[[#This Row],[U/CX]]</f>
        <v>0</v>
      </c>
      <c r="BA744" s="19"/>
      <c r="BB744" s="19"/>
      <c r="BC744" s="5"/>
      <c r="BD744" s="41">
        <v>1.4716981132075471</v>
      </c>
      <c r="BE744" s="42">
        <v>220.75471698113205</v>
      </c>
      <c r="BF744" s="42">
        <v>97.132075471698101</v>
      </c>
      <c r="BG744" s="42">
        <v>1090</v>
      </c>
      <c r="BH744" s="43">
        <v>0</v>
      </c>
      <c r="BJ744" s="32"/>
      <c r="BK744" s="32"/>
    </row>
    <row r="745" spans="1:63" s="3" customFormat="1" x14ac:dyDescent="0.2">
      <c r="A745" s="4" t="s">
        <v>35</v>
      </c>
      <c r="B745" s="4" t="s">
        <v>588</v>
      </c>
      <c r="C745" s="4">
        <v>200</v>
      </c>
      <c r="D745" s="4" t="s">
        <v>17</v>
      </c>
      <c r="E745" s="5">
        <v>60</v>
      </c>
      <c r="F745" s="4">
        <v>95</v>
      </c>
      <c r="G745" s="4">
        <v>55</v>
      </c>
      <c r="H745" s="4">
        <v>80</v>
      </c>
      <c r="I745" s="4">
        <v>70</v>
      </c>
      <c r="J745" s="4">
        <v>12</v>
      </c>
      <c r="K745" s="4"/>
      <c r="L745" s="4">
        <v>85</v>
      </c>
      <c r="M745" s="4">
        <v>110</v>
      </c>
      <c r="N745" s="4">
        <v>100</v>
      </c>
      <c r="O745" s="4">
        <v>50</v>
      </c>
      <c r="P745" s="4">
        <v>100</v>
      </c>
      <c r="Q745" s="13">
        <v>0.80783353733170138</v>
      </c>
      <c r="R745" s="16">
        <v>1.2790697674418605</v>
      </c>
      <c r="S745" s="16">
        <v>0.74051407588739293</v>
      </c>
      <c r="T745" s="16">
        <v>1.0771113831089352</v>
      </c>
      <c r="U745" s="16">
        <v>0.94247246022031828</v>
      </c>
      <c r="V745" s="16">
        <v>0.16156670746634028</v>
      </c>
      <c r="W745" s="16">
        <v>0</v>
      </c>
      <c r="X745" s="16">
        <v>1.1444308445532436</v>
      </c>
      <c r="Y745" s="16">
        <v>1.4810281517747859</v>
      </c>
      <c r="Z745" s="16">
        <v>1.346389228886169</v>
      </c>
      <c r="AA745" s="16">
        <v>0.67319461444308448</v>
      </c>
      <c r="AB745" s="17">
        <v>1.346389228886169</v>
      </c>
      <c r="AC745" s="15">
        <v>31679.22</v>
      </c>
      <c r="AD745" s="14">
        <v>74.272727272727266</v>
      </c>
      <c r="AE745" s="14">
        <v>80.5</v>
      </c>
      <c r="AF745" s="5">
        <v>0</v>
      </c>
      <c r="AG745" s="6">
        <v>765</v>
      </c>
      <c r="AH745" s="4">
        <v>0</v>
      </c>
      <c r="AI745" s="23">
        <v>765</v>
      </c>
      <c r="AJ745" s="4">
        <v>400</v>
      </c>
      <c r="AK745" s="4">
        <v>200</v>
      </c>
      <c r="AL745" s="24">
        <v>600</v>
      </c>
      <c r="AM745" s="7">
        <v>10.299877600979194</v>
      </c>
      <c r="AN745" s="7">
        <v>0</v>
      </c>
      <c r="AO745" s="8">
        <v>5.3855569155446759</v>
      </c>
      <c r="AP745" s="9">
        <v>2.6927784577723379</v>
      </c>
      <c r="AQ745" s="25">
        <v>18.378212974296208</v>
      </c>
      <c r="AR745" s="18">
        <v>9.5031055900621126</v>
      </c>
      <c r="AS745" s="7">
        <v>0</v>
      </c>
      <c r="AT745" s="8">
        <v>4.9689440993788816</v>
      </c>
      <c r="AU745" s="9">
        <v>2.4844720496894408</v>
      </c>
      <c r="AV745" s="10">
        <v>16.956521739130434</v>
      </c>
      <c r="AW745" s="22">
        <f t="shared" si="11"/>
        <v>0</v>
      </c>
      <c r="AX745" s="5">
        <f>IF(OR(AND(Tabela1[[#This Row],[GRUPO | ITEM]]="PALHETAS",MID(Tabela1[[#This Row],[ITEM]],1,5)&lt;&gt;"YN-PC"),AND(Tabela1[[#This Row],[GRUPO | ITEM]]="PALHETAS",MID(Tabela1[[#This Row],[ITEM]],1,5)&lt;&gt;"YN-PF"))=TRUE,0,
IF(
ROUNDUP(
IF(
IF(D745="A",13-SUM(AM745:AP745),IF(D745="B",11-SUM(AM745:AP745),IF(D745="C",7-SUM(AM745:AP745))))
&lt;0,0,
IF(D745="A",13-SUM(AM745:AP745),IF(D745="B",11-SUM(AM745:AP745),IF(D745="C",7-SUM(AM745:AP745)))))
*AD745/C745,0)
*C745
=0,0,
ROUNDUP(
IF(
IF(D745="A",13-SUM(AM745:AP745),IF(D745="B",11-SUM(AM745:AP745),IF(D745="C",7-SUM(AM745:AP745))))
&lt;0,0,
IF(D745="A",13-SUM(AM745:AP745),IF(D745="B",11-SUM(AM745:AP745),IF(D745="C",7-SUM(AM745:AP745)))))
*AD745/C745,0)
*C745)
)</f>
        <v>0</v>
      </c>
      <c r="AY745" s="4">
        <f>IF(OR(AND(Tabela1[[#This Row],[GRUPO | ITEM]]="PALHETAS",MID(Tabela1[[#This Row],[ITEM]],1,5)&lt;&gt;"YN-PC"),AND(Tabela1[[#This Row],[GRUPO | ITEM]]="PALHETAS",MID(Tabela1[[#This Row],[ITEM]],1,5)&lt;&gt;"YN-PF"))=TRUE,0,
IF(
ROUNDUP(
IF(
IF(D745="A",13-SUM(AR745:AU745),IF(D745="B",11-SUM(AR745:AU745),IF(D745="C",7-SUM(AR745:AU745))))
&lt;0,0,
IF(D745="A",13-SUM(AR745:AU745),IF(D745="B",11-SUM(AR745:AU745),IF(D745="C",7-SUM(AR745:AU745)))))
*AE745/C745,0)
*C745
=0,0,
ROUNDUP(
IF(
IF(D745="A",13-SUM(AR745:AU745),IF(D745="B",11-SUM(AR745:AU745),IF(D745="C",7-SUM(AR745:AU745))))
&lt;0,0,
IF(D745="A",13-SUM(AR745:AU745),IF(D745="B",11-SUM(AR745:AU745),IF(D745="C",7-SUM(AR745:AU745)))))
*AE745/C745,0)
*C745)
)</f>
        <v>0</v>
      </c>
      <c r="AZ7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+IFERROR(BA745*C745,0),
IFERROR(AVERAGEIF(Tabela1[[#This Row],[COMPRA PADRÃO]:[COMPRA &gt;30%]],"&gt;"&amp;0,Tabela1[[#This Row],[COMPRA PADRÃO]:[COMPRA &gt;30%]]),
0))/Tabela1[[#This Row],[U/CX]],0)*Tabela1[[#This Row],[U/CX]]</f>
        <v>0</v>
      </c>
      <c r="BA745" s="33"/>
      <c r="BB745" s="33"/>
      <c r="BC745" s="44"/>
      <c r="BD745" s="41">
        <v>3.0830188679245283</v>
      </c>
      <c r="BE745" s="42">
        <v>462.45283018867923</v>
      </c>
      <c r="BF745" s="42">
        <v>610.43773584905659</v>
      </c>
      <c r="BG745" s="42">
        <v>1365</v>
      </c>
      <c r="BH745" s="43">
        <v>0</v>
      </c>
      <c r="BJ745" s="32"/>
      <c r="BK745" s="32"/>
    </row>
    <row r="746" spans="1:63" s="3" customFormat="1" x14ac:dyDescent="0.2">
      <c r="A746" s="4" t="s">
        <v>35</v>
      </c>
      <c r="B746" s="4" t="s">
        <v>589</v>
      </c>
      <c r="C746" s="4">
        <v>200</v>
      </c>
      <c r="D746" s="4" t="s">
        <v>83</v>
      </c>
      <c r="E746" s="5">
        <v>90</v>
      </c>
      <c r="F746" s="4">
        <v>40</v>
      </c>
      <c r="G746" s="4">
        <v>45</v>
      </c>
      <c r="H746" s="4">
        <v>40</v>
      </c>
      <c r="I746" s="4">
        <v>35</v>
      </c>
      <c r="J746" s="4">
        <v>10</v>
      </c>
      <c r="K746" s="4">
        <v>26</v>
      </c>
      <c r="L746" s="4">
        <v>65</v>
      </c>
      <c r="M746" s="4">
        <v>30</v>
      </c>
      <c r="N746" s="4">
        <v>20</v>
      </c>
      <c r="O746" s="4">
        <v>10</v>
      </c>
      <c r="P746" s="4">
        <v>70</v>
      </c>
      <c r="Q746" s="13">
        <v>2.245322245322245</v>
      </c>
      <c r="R746" s="16">
        <v>0.99792099792099787</v>
      </c>
      <c r="S746" s="16">
        <v>1.1226611226611225</v>
      </c>
      <c r="T746" s="16">
        <v>0.99792099792099787</v>
      </c>
      <c r="U746" s="16">
        <v>0.87318087318087312</v>
      </c>
      <c r="V746" s="16">
        <v>0.24948024948024947</v>
      </c>
      <c r="W746" s="16">
        <v>0.64864864864864857</v>
      </c>
      <c r="X746" s="16">
        <v>1.6216216216216215</v>
      </c>
      <c r="Y746" s="16">
        <v>0.74844074844074837</v>
      </c>
      <c r="Z746" s="16">
        <v>0.49896049896049893</v>
      </c>
      <c r="AA746" s="16">
        <v>0.24948024948024947</v>
      </c>
      <c r="AB746" s="17">
        <v>1.7463617463617462</v>
      </c>
      <c r="AC746" s="15">
        <v>15662.18</v>
      </c>
      <c r="AD746" s="14">
        <v>40.083333333333336</v>
      </c>
      <c r="AE746" s="14">
        <v>46.1</v>
      </c>
      <c r="AF746" s="5">
        <v>0</v>
      </c>
      <c r="AG746" s="6">
        <v>450</v>
      </c>
      <c r="AH746" s="4">
        <v>0</v>
      </c>
      <c r="AI746" s="23">
        <v>450</v>
      </c>
      <c r="AJ746" s="4">
        <v>800</v>
      </c>
      <c r="AK746" s="4">
        <v>0</v>
      </c>
      <c r="AL746" s="24">
        <v>800</v>
      </c>
      <c r="AM746" s="7">
        <v>11.226611226611226</v>
      </c>
      <c r="AN746" s="7">
        <v>0</v>
      </c>
      <c r="AO746" s="8">
        <v>19.958419958419956</v>
      </c>
      <c r="AP746" s="9">
        <v>0</v>
      </c>
      <c r="AQ746" s="25">
        <v>31.185031185031182</v>
      </c>
      <c r="AR746" s="18">
        <v>9.7613882863340553</v>
      </c>
      <c r="AS746" s="7">
        <v>0</v>
      </c>
      <c r="AT746" s="8">
        <v>17.35357917570499</v>
      </c>
      <c r="AU746" s="9">
        <v>0</v>
      </c>
      <c r="AV746" s="10">
        <v>27.114967462039047</v>
      </c>
      <c r="AW746" s="22">
        <f t="shared" si="11"/>
        <v>0</v>
      </c>
      <c r="AX746" s="5">
        <f>IF(OR(AND(Tabela1[[#This Row],[GRUPO | ITEM]]="PALHETAS",MID(Tabela1[[#This Row],[ITEM]],1,5)&lt;&gt;"YN-PC"),AND(Tabela1[[#This Row],[GRUPO | ITEM]]="PALHETAS",MID(Tabela1[[#This Row],[ITEM]],1,5)&lt;&gt;"YN-PF"))=TRUE,0,
IF(
ROUNDUP(
IF(
IF(D746="A",13-SUM(AM746:AP746),IF(D746="B",11-SUM(AM746:AP746),IF(D746="C",7-SUM(AM746:AP746))))
&lt;0,0,
IF(D746="A",13-SUM(AM746:AP746),IF(D746="B",11-SUM(AM746:AP746),IF(D746="C",7-SUM(AM746:AP746)))))
*AD746/C746,0)
*C746
=0,0,
ROUNDUP(
IF(
IF(D746="A",13-SUM(AM746:AP746),IF(D746="B",11-SUM(AM746:AP746),IF(D746="C",7-SUM(AM746:AP746))))
&lt;0,0,
IF(D746="A",13-SUM(AM746:AP746),IF(D746="B",11-SUM(AM746:AP746),IF(D746="C",7-SUM(AM746:AP746)))))
*AD746/C746,0)
*C746)
)</f>
        <v>0</v>
      </c>
      <c r="AY746" s="4">
        <f>IF(OR(AND(Tabela1[[#This Row],[GRUPO | ITEM]]="PALHETAS",MID(Tabela1[[#This Row],[ITEM]],1,5)&lt;&gt;"YN-PC"),AND(Tabela1[[#This Row],[GRUPO | ITEM]]="PALHETAS",MID(Tabela1[[#This Row],[ITEM]],1,5)&lt;&gt;"YN-PF"))=TRUE,0,
IF(
ROUNDUP(
IF(
IF(D746="A",13-SUM(AR746:AU746),IF(D746="B",11-SUM(AR746:AU746),IF(D746="C",7-SUM(AR746:AU746))))
&lt;0,0,
IF(D746="A",13-SUM(AR746:AU746),IF(D746="B",11-SUM(AR746:AU746),IF(D746="C",7-SUM(AR746:AU746)))))
*AE746/C746,0)
*C746
=0,0,
ROUNDUP(
IF(
IF(D746="A",13-SUM(AR746:AU746),IF(D746="B",11-SUM(AR746:AU746),IF(D746="C",7-SUM(AR746:AU746))))
&lt;0,0,
IF(D746="A",13-SUM(AR746:AU746),IF(D746="B",11-SUM(AR746:AU746),IF(D746="C",7-SUM(AR746:AU746)))))
*AE746/C746,0)
*C746)
)</f>
        <v>0</v>
      </c>
      <c r="AZ7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+IFERROR(BA746*C746,0),
IFERROR(AVERAGEIF(Tabela1[[#This Row],[COMPRA PADRÃO]:[COMPRA &gt;30%]],"&gt;"&amp;0,Tabela1[[#This Row],[COMPRA PADRÃO]:[COMPRA &gt;30%]]),
0))/Tabela1[[#This Row],[U/CX]],0)*Tabela1[[#This Row],[U/CX]]</f>
        <v>0</v>
      </c>
      <c r="BA746" s="33"/>
      <c r="BB746" s="33"/>
      <c r="BC746" s="44"/>
      <c r="BD746" s="41">
        <v>1.8150943396226416</v>
      </c>
      <c r="BE746" s="42">
        <v>272.26415094339626</v>
      </c>
      <c r="BF746" s="42">
        <v>119.79622641509434</v>
      </c>
      <c r="BG746" s="42">
        <v>1250</v>
      </c>
      <c r="BH746" s="43">
        <v>0</v>
      </c>
      <c r="BJ746" s="32"/>
      <c r="BK746" s="32"/>
    </row>
    <row r="747" spans="1:63" s="3" customFormat="1" x14ac:dyDescent="0.2">
      <c r="A747" s="4" t="s">
        <v>35</v>
      </c>
      <c r="B747" s="4" t="s">
        <v>590</v>
      </c>
      <c r="C747" s="4">
        <v>200</v>
      </c>
      <c r="D747" s="4" t="s">
        <v>83</v>
      </c>
      <c r="E747" s="5">
        <v>30</v>
      </c>
      <c r="F747" s="4">
        <v>50</v>
      </c>
      <c r="G747" s="4">
        <v>40</v>
      </c>
      <c r="H747" s="4">
        <v>20</v>
      </c>
      <c r="I747" s="4">
        <v>15</v>
      </c>
      <c r="J747" s="4">
        <v>50</v>
      </c>
      <c r="K747" s="4">
        <v>10</v>
      </c>
      <c r="L747" s="4">
        <v>85</v>
      </c>
      <c r="M747" s="4">
        <v>30</v>
      </c>
      <c r="N747" s="4"/>
      <c r="O747" s="4">
        <v>20</v>
      </c>
      <c r="P747" s="4">
        <v>40</v>
      </c>
      <c r="Q747" s="13">
        <v>0.84615384615384615</v>
      </c>
      <c r="R747" s="16">
        <v>1.4102564102564104</v>
      </c>
      <c r="S747" s="16">
        <v>1.1282051282051282</v>
      </c>
      <c r="T747" s="16">
        <v>0.5641025641025641</v>
      </c>
      <c r="U747" s="16">
        <v>0.42307692307692307</v>
      </c>
      <c r="V747" s="16">
        <v>1.4102564102564104</v>
      </c>
      <c r="W747" s="16">
        <v>0.28205128205128205</v>
      </c>
      <c r="X747" s="16">
        <v>2.3974358974358974</v>
      </c>
      <c r="Y747" s="16">
        <v>0.84615384615384615</v>
      </c>
      <c r="Z747" s="16">
        <v>0</v>
      </c>
      <c r="AA747" s="16">
        <v>0.5641025641025641</v>
      </c>
      <c r="AB747" s="17">
        <v>1.1282051282051282</v>
      </c>
      <c r="AC747" s="15">
        <v>11441.35</v>
      </c>
      <c r="AD747" s="14">
        <v>35.454545454545453</v>
      </c>
      <c r="AE747" s="14">
        <v>38</v>
      </c>
      <c r="AF747" s="5">
        <v>0</v>
      </c>
      <c r="AG747" s="6">
        <v>422</v>
      </c>
      <c r="AH747" s="4">
        <v>0</v>
      </c>
      <c r="AI747" s="23">
        <v>422</v>
      </c>
      <c r="AJ747" s="4">
        <v>200</v>
      </c>
      <c r="AK747" s="4">
        <v>0</v>
      </c>
      <c r="AL747" s="24">
        <v>200</v>
      </c>
      <c r="AM747" s="7">
        <v>11.902564102564103</v>
      </c>
      <c r="AN747" s="7">
        <v>0</v>
      </c>
      <c r="AO747" s="8">
        <v>5.6410256410256414</v>
      </c>
      <c r="AP747" s="9">
        <v>0</v>
      </c>
      <c r="AQ747" s="25">
        <v>17.543589743589745</v>
      </c>
      <c r="AR747" s="18">
        <v>11.105263157894736</v>
      </c>
      <c r="AS747" s="7">
        <v>0</v>
      </c>
      <c r="AT747" s="8">
        <v>5.2631578947368425</v>
      </c>
      <c r="AU747" s="9">
        <v>0</v>
      </c>
      <c r="AV747" s="10">
        <v>16.368421052631579</v>
      </c>
      <c r="AW747" s="22">
        <f t="shared" si="11"/>
        <v>0</v>
      </c>
      <c r="AX747" s="5">
        <f>IF(OR(AND(Tabela1[[#This Row],[GRUPO | ITEM]]="PALHETAS",MID(Tabela1[[#This Row],[ITEM]],1,5)&lt;&gt;"YN-PC"),AND(Tabela1[[#This Row],[GRUPO | ITEM]]="PALHETAS",MID(Tabela1[[#This Row],[ITEM]],1,5)&lt;&gt;"YN-PF"))=TRUE,0,
IF(
ROUNDUP(
IF(
IF(D747="A",13-SUM(AM747:AP747),IF(D747="B",11-SUM(AM747:AP747),IF(D747="C",7-SUM(AM747:AP747))))
&lt;0,0,
IF(D747="A",13-SUM(AM747:AP747),IF(D747="B",11-SUM(AM747:AP747),IF(D747="C",7-SUM(AM747:AP747)))))
*AD747/C747,0)
*C747
=0,0,
ROUNDUP(
IF(
IF(D747="A",13-SUM(AM747:AP747),IF(D747="B",11-SUM(AM747:AP747),IF(D747="C",7-SUM(AM747:AP747))))
&lt;0,0,
IF(D747="A",13-SUM(AM747:AP747),IF(D747="B",11-SUM(AM747:AP747),IF(D747="C",7-SUM(AM747:AP747)))))
*AD747/C747,0)
*C747)
)</f>
        <v>0</v>
      </c>
      <c r="AY747" s="4">
        <f>IF(OR(AND(Tabela1[[#This Row],[GRUPO | ITEM]]="PALHETAS",MID(Tabela1[[#This Row],[ITEM]],1,5)&lt;&gt;"YN-PC"),AND(Tabela1[[#This Row],[GRUPO | ITEM]]="PALHETAS",MID(Tabela1[[#This Row],[ITEM]],1,5)&lt;&gt;"YN-PF"))=TRUE,0,
IF(
ROUNDUP(
IF(
IF(D747="A",13-SUM(AR747:AU747),IF(D747="B",11-SUM(AR747:AU747),IF(D747="C",7-SUM(AR747:AU747))))
&lt;0,0,
IF(D747="A",13-SUM(AR747:AU747),IF(D747="B",11-SUM(AR747:AU747),IF(D747="C",7-SUM(AR747:AU747)))))
*AE747/C747,0)
*C747
=0,0,
ROUNDUP(
IF(
IF(D747="A",13-SUM(AR747:AU747),IF(D747="B",11-SUM(AR747:AU747),IF(D747="C",7-SUM(AR747:AU747))))
&lt;0,0,
IF(D747="A",13-SUM(AR747:AU747),IF(D747="B",11-SUM(AR747:AU747),IF(D747="C",7-SUM(AR747:AU747)))))
*AE747/C747,0)
*C747)
)</f>
        <v>0</v>
      </c>
      <c r="AZ7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+IFERROR(BA747*C747,0),
IFERROR(AVERAGEIF(Tabela1[[#This Row],[COMPRA PADRÃO]:[COMPRA &gt;30%]],"&gt;"&amp;0,Tabela1[[#This Row],[COMPRA PADRÃO]:[COMPRA &gt;30%]]),
0))/Tabela1[[#This Row],[U/CX]],0)*Tabela1[[#This Row],[U/CX]]</f>
        <v>0</v>
      </c>
      <c r="BA747" s="19"/>
      <c r="BB747" s="19"/>
      <c r="BC747" s="5"/>
      <c r="BD747" s="41">
        <v>1.4716981132075471</v>
      </c>
      <c r="BE747" s="42">
        <v>220.75471698113205</v>
      </c>
      <c r="BF747" s="42">
        <v>97.132075471698101</v>
      </c>
      <c r="BG747" s="42">
        <v>622</v>
      </c>
      <c r="BH747" s="43">
        <v>0</v>
      </c>
      <c r="BJ747" s="32"/>
      <c r="BK747" s="32"/>
    </row>
    <row r="748" spans="1:63" s="3" customFormat="1" x14ac:dyDescent="0.2">
      <c r="A748" s="4" t="s">
        <v>35</v>
      </c>
      <c r="B748" s="4" t="s">
        <v>591</v>
      </c>
      <c r="C748" s="4">
        <v>200</v>
      </c>
      <c r="D748" s="4" t="s">
        <v>17</v>
      </c>
      <c r="E748" s="5">
        <v>46</v>
      </c>
      <c r="F748" s="4">
        <v>171</v>
      </c>
      <c r="G748" s="4">
        <v>75</v>
      </c>
      <c r="H748" s="4">
        <v>60</v>
      </c>
      <c r="I748" s="4">
        <v>49</v>
      </c>
      <c r="J748" s="4">
        <v>47</v>
      </c>
      <c r="K748" s="4">
        <v>10</v>
      </c>
      <c r="L748" s="4">
        <v>76</v>
      </c>
      <c r="M748" s="4">
        <v>55</v>
      </c>
      <c r="N748" s="4">
        <v>35</v>
      </c>
      <c r="O748" s="4">
        <v>60</v>
      </c>
      <c r="P748" s="4">
        <v>79</v>
      </c>
      <c r="Q748" s="13">
        <v>0.72346002621231975</v>
      </c>
      <c r="R748" s="16">
        <v>2.689384010484928</v>
      </c>
      <c r="S748" s="16">
        <v>1.1795543905635648</v>
      </c>
      <c r="T748" s="16">
        <v>0.94364351245085187</v>
      </c>
      <c r="U748" s="16">
        <v>0.77064220183486232</v>
      </c>
      <c r="V748" s="16">
        <v>0.73918741808650068</v>
      </c>
      <c r="W748" s="16">
        <v>0.15727391874180865</v>
      </c>
      <c r="X748" s="16">
        <v>1.1952817824377457</v>
      </c>
      <c r="Y748" s="16">
        <v>0.86500655307994756</v>
      </c>
      <c r="Z748" s="16">
        <v>0.55045871559633031</v>
      </c>
      <c r="AA748" s="16">
        <v>0.94364351245085187</v>
      </c>
      <c r="AB748" s="17">
        <v>1.2424639580602883</v>
      </c>
      <c r="AC748" s="15">
        <v>47669.23</v>
      </c>
      <c r="AD748" s="14">
        <v>63.583333333333336</v>
      </c>
      <c r="AE748" s="14">
        <v>68.454545454545453</v>
      </c>
      <c r="AF748" s="5">
        <v>0</v>
      </c>
      <c r="AG748" s="6">
        <v>1156</v>
      </c>
      <c r="AH748" s="4">
        <v>0</v>
      </c>
      <c r="AI748" s="23">
        <v>1156</v>
      </c>
      <c r="AJ748" s="4">
        <v>0</v>
      </c>
      <c r="AK748" s="4">
        <v>0</v>
      </c>
      <c r="AL748" s="24">
        <v>0</v>
      </c>
      <c r="AM748" s="7">
        <v>18.180865006553081</v>
      </c>
      <c r="AN748" s="7">
        <v>0</v>
      </c>
      <c r="AO748" s="8">
        <v>0</v>
      </c>
      <c r="AP748" s="9">
        <v>0</v>
      </c>
      <c r="AQ748" s="25">
        <v>18.180865006553081</v>
      </c>
      <c r="AR748" s="18">
        <v>16.887118193891101</v>
      </c>
      <c r="AS748" s="7">
        <v>0</v>
      </c>
      <c r="AT748" s="8">
        <v>0</v>
      </c>
      <c r="AU748" s="9">
        <v>0</v>
      </c>
      <c r="AV748" s="10">
        <v>16.887118193891101</v>
      </c>
      <c r="AW748" s="22">
        <f t="shared" si="11"/>
        <v>0</v>
      </c>
      <c r="AX748" s="5">
        <f>IF(OR(AND(Tabela1[[#This Row],[GRUPO | ITEM]]="PALHETAS",MID(Tabela1[[#This Row],[ITEM]],1,5)&lt;&gt;"YN-PC"),AND(Tabela1[[#This Row],[GRUPO | ITEM]]="PALHETAS",MID(Tabela1[[#This Row],[ITEM]],1,5)&lt;&gt;"YN-PF"))=TRUE,0,
IF(
ROUNDUP(
IF(
IF(D748="A",13-SUM(AM748:AP748),IF(D748="B",11-SUM(AM748:AP748),IF(D748="C",7-SUM(AM748:AP748))))
&lt;0,0,
IF(D748="A",13-SUM(AM748:AP748),IF(D748="B",11-SUM(AM748:AP748),IF(D748="C",7-SUM(AM748:AP748)))))
*AD748/C748,0)
*C748
=0,0,
ROUNDUP(
IF(
IF(D748="A",13-SUM(AM748:AP748),IF(D748="B",11-SUM(AM748:AP748),IF(D748="C",7-SUM(AM748:AP748))))
&lt;0,0,
IF(D748="A",13-SUM(AM748:AP748),IF(D748="B",11-SUM(AM748:AP748),IF(D748="C",7-SUM(AM748:AP748)))))
*AD748/C748,0)
*C748)
)</f>
        <v>0</v>
      </c>
      <c r="AY748" s="4">
        <f>IF(OR(AND(Tabela1[[#This Row],[GRUPO | ITEM]]="PALHETAS",MID(Tabela1[[#This Row],[ITEM]],1,5)&lt;&gt;"YN-PC"),AND(Tabela1[[#This Row],[GRUPO | ITEM]]="PALHETAS",MID(Tabela1[[#This Row],[ITEM]],1,5)&lt;&gt;"YN-PF"))=TRUE,0,
IF(
ROUNDUP(
IF(
IF(D748="A",13-SUM(AR748:AU748),IF(D748="B",11-SUM(AR748:AU748),IF(D748="C",7-SUM(AR748:AU748))))
&lt;0,0,
IF(D748="A",13-SUM(AR748:AU748),IF(D748="B",11-SUM(AR748:AU748),IF(D748="C",7-SUM(AR748:AU748)))))
*AE748/C748,0)
*C748
=0,0,
ROUNDUP(
IF(
IF(D748="A",13-SUM(AR748:AU748),IF(D748="B",11-SUM(AR748:AU748),IF(D748="C",7-SUM(AR748:AU748))))
&lt;0,0,
IF(D748="A",13-SUM(AR748:AU748),IF(D748="B",11-SUM(AR748:AU748),IF(D748="C",7-SUM(AR748:AU748)))))
*AE748/C748,0)
*C748)
)</f>
        <v>0</v>
      </c>
      <c r="AZ7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+IFERROR(BA748*C748,0),
IFERROR(AVERAGEIF(Tabela1[[#This Row],[COMPRA PADRÃO]:[COMPRA &gt;30%]],"&gt;"&amp;0,Tabela1[[#This Row],[COMPRA PADRÃO]:[COMPRA &gt;30%]]),
0))/Tabela1[[#This Row],[U/CX]],0)*Tabela1[[#This Row],[U/CX]]</f>
        <v>0</v>
      </c>
      <c r="BA748" s="19"/>
      <c r="BB748" s="19"/>
      <c r="BC748" s="5"/>
      <c r="BD748" s="41">
        <v>2.879245283018868</v>
      </c>
      <c r="BE748" s="42">
        <v>431.88679245283021</v>
      </c>
      <c r="BF748" s="42">
        <v>570.09056603773581</v>
      </c>
      <c r="BG748" s="42">
        <v>1156</v>
      </c>
      <c r="BH748" s="43">
        <v>0</v>
      </c>
      <c r="BJ748" s="32"/>
      <c r="BK748" s="32"/>
    </row>
    <row r="749" spans="1:63" s="3" customFormat="1" x14ac:dyDescent="0.2">
      <c r="A749" s="4" t="s">
        <v>35</v>
      </c>
      <c r="B749" s="4" t="s">
        <v>592</v>
      </c>
      <c r="C749" s="4">
        <v>200</v>
      </c>
      <c r="D749" s="4" t="s">
        <v>17</v>
      </c>
      <c r="E749" s="5">
        <v>110</v>
      </c>
      <c r="F749" s="4">
        <v>71</v>
      </c>
      <c r="G749" s="4">
        <v>75</v>
      </c>
      <c r="H749" s="4">
        <v>66</v>
      </c>
      <c r="I749" s="4">
        <v>65</v>
      </c>
      <c r="J749" s="4">
        <v>76</v>
      </c>
      <c r="K749" s="4">
        <v>10</v>
      </c>
      <c r="L749" s="4">
        <v>89</v>
      </c>
      <c r="M749" s="4">
        <v>60</v>
      </c>
      <c r="N749" s="4">
        <v>70</v>
      </c>
      <c r="O749" s="4">
        <v>80</v>
      </c>
      <c r="P749" s="4">
        <v>160</v>
      </c>
      <c r="Q749" s="13">
        <v>1.4163090128755365</v>
      </c>
      <c r="R749" s="16">
        <v>0.9141630901287553</v>
      </c>
      <c r="S749" s="16">
        <v>0.96566523605150212</v>
      </c>
      <c r="T749" s="16">
        <v>0.84978540772532185</v>
      </c>
      <c r="U749" s="16">
        <v>0.83690987124463512</v>
      </c>
      <c r="V749" s="16">
        <v>0.97854077253218874</v>
      </c>
      <c r="W749" s="16">
        <v>0.12875536480686695</v>
      </c>
      <c r="X749" s="16">
        <v>1.1459227467811157</v>
      </c>
      <c r="Y749" s="16">
        <v>0.77253218884120167</v>
      </c>
      <c r="Z749" s="16">
        <v>0.90128755364806856</v>
      </c>
      <c r="AA749" s="16">
        <v>1.0300429184549356</v>
      </c>
      <c r="AB749" s="17">
        <v>2.0600858369098711</v>
      </c>
      <c r="AC749" s="15">
        <v>34554.120000000003</v>
      </c>
      <c r="AD749" s="14">
        <v>77.666666666666671</v>
      </c>
      <c r="AE749" s="14">
        <v>83.818181818181813</v>
      </c>
      <c r="AF749" s="5">
        <v>0</v>
      </c>
      <c r="AG749" s="6">
        <v>172</v>
      </c>
      <c r="AH749" s="4">
        <v>0</v>
      </c>
      <c r="AI749" s="23">
        <v>172</v>
      </c>
      <c r="AJ749" s="4">
        <v>400</v>
      </c>
      <c r="AK749" s="4">
        <v>600</v>
      </c>
      <c r="AL749" s="24">
        <v>1000</v>
      </c>
      <c r="AM749" s="7">
        <v>2.2145922746781115</v>
      </c>
      <c r="AN749" s="7">
        <v>0</v>
      </c>
      <c r="AO749" s="8">
        <v>5.1502145922746774</v>
      </c>
      <c r="AP749" s="9">
        <v>7.7253218884120169</v>
      </c>
      <c r="AQ749" s="25">
        <v>15.090128755364805</v>
      </c>
      <c r="AR749" s="18">
        <v>2.0520607375271149</v>
      </c>
      <c r="AS749" s="7">
        <v>0</v>
      </c>
      <c r="AT749" s="8">
        <v>4.7722342733188725</v>
      </c>
      <c r="AU749" s="9">
        <v>7.1583514099783088</v>
      </c>
      <c r="AV749" s="10">
        <v>13.982646420824295</v>
      </c>
      <c r="AW749" s="22">
        <f t="shared" si="11"/>
        <v>0</v>
      </c>
      <c r="AX749" s="5">
        <f>IF(OR(AND(Tabela1[[#This Row],[GRUPO | ITEM]]="PALHETAS",MID(Tabela1[[#This Row],[ITEM]],1,5)&lt;&gt;"YN-PC"),AND(Tabela1[[#This Row],[GRUPO | ITEM]]="PALHETAS",MID(Tabela1[[#This Row],[ITEM]],1,5)&lt;&gt;"YN-PF"))=TRUE,0,
IF(
ROUNDUP(
IF(
IF(D749="A",13-SUM(AM749:AP749),IF(D749="B",11-SUM(AM749:AP749),IF(D749="C",7-SUM(AM749:AP749))))
&lt;0,0,
IF(D749="A",13-SUM(AM749:AP749),IF(D749="B",11-SUM(AM749:AP749),IF(D749="C",7-SUM(AM749:AP749)))))
*AD749/C749,0)
*C749
=0,0,
ROUNDUP(
IF(
IF(D749="A",13-SUM(AM749:AP749),IF(D749="B",11-SUM(AM749:AP749),IF(D749="C",7-SUM(AM749:AP749))))
&lt;0,0,
IF(D749="A",13-SUM(AM749:AP749),IF(D749="B",11-SUM(AM749:AP749),IF(D749="C",7-SUM(AM749:AP749)))))
*AD749/C749,0)
*C749)
)</f>
        <v>0</v>
      </c>
      <c r="AY749" s="4">
        <f>IF(OR(AND(Tabela1[[#This Row],[GRUPO | ITEM]]="PALHETAS",MID(Tabela1[[#This Row],[ITEM]],1,5)&lt;&gt;"YN-PC"),AND(Tabela1[[#This Row],[GRUPO | ITEM]]="PALHETAS",MID(Tabela1[[#This Row],[ITEM]],1,5)&lt;&gt;"YN-PF"))=TRUE,0,
IF(
ROUNDUP(
IF(
IF(D749="A",13-SUM(AR749:AU749),IF(D749="B",11-SUM(AR749:AU749),IF(D749="C",7-SUM(AR749:AU749))))
&lt;0,0,
IF(D749="A",13-SUM(AR749:AU749),IF(D749="B",11-SUM(AR749:AU749),IF(D749="C",7-SUM(AR749:AU749)))))
*AE749/C749,0)
*C749
=0,0,
ROUNDUP(
IF(
IF(D749="A",13-SUM(AR749:AU749),IF(D749="B",11-SUM(AR749:AU749),IF(D749="C",7-SUM(AR749:AU749))))
&lt;0,0,
IF(D749="A",13-SUM(AR749:AU749),IF(D749="B",11-SUM(AR749:AU749),IF(D749="C",7-SUM(AR749:AU749)))))
*AE749/C749,0)
*C749)
)</f>
        <v>0</v>
      </c>
      <c r="AZ7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+IFERROR(BA749*C749,0),
IFERROR(AVERAGEIF(Tabela1[[#This Row],[COMPRA PADRÃO]:[COMPRA &gt;30%]],"&gt;"&amp;0,Tabela1[[#This Row],[COMPRA PADRÃO]:[COMPRA &gt;30%]]),
0))/Tabela1[[#This Row],[U/CX]],0)*Tabela1[[#This Row],[U/CX]]</f>
        <v>0</v>
      </c>
      <c r="BA749" s="19"/>
      <c r="BB749" s="19"/>
      <c r="BC749" s="5"/>
      <c r="BD749" s="41">
        <v>3.5169811320754718</v>
      </c>
      <c r="BE749" s="42">
        <v>527.54716981132083</v>
      </c>
      <c r="BF749" s="42">
        <v>696.36226415094347</v>
      </c>
      <c r="BG749" s="42">
        <v>1172</v>
      </c>
      <c r="BH749" s="43">
        <v>0</v>
      </c>
      <c r="BJ749" s="32"/>
      <c r="BK749" s="32"/>
    </row>
    <row r="750" spans="1:63" s="3" customFormat="1" x14ac:dyDescent="0.2">
      <c r="A750" s="4" t="s">
        <v>35</v>
      </c>
      <c r="B750" s="4" t="s">
        <v>1092</v>
      </c>
      <c r="C750" s="4">
        <v>50</v>
      </c>
      <c r="D750" s="4" t="s">
        <v>83</v>
      </c>
      <c r="E750" s="5"/>
      <c r="F750" s="4"/>
      <c r="G750" s="4"/>
      <c r="H750" s="4"/>
      <c r="I750" s="4"/>
      <c r="J750" s="4"/>
      <c r="K750" s="4"/>
      <c r="L750" s="4"/>
      <c r="M750" s="4">
        <v>50</v>
      </c>
      <c r="N750" s="4"/>
      <c r="O750" s="4"/>
      <c r="P750" s="4"/>
      <c r="Q750" s="13">
        <v>0</v>
      </c>
      <c r="R750" s="16">
        <v>0</v>
      </c>
      <c r="S750" s="16">
        <v>0</v>
      </c>
      <c r="T750" s="16">
        <v>0</v>
      </c>
      <c r="U750" s="16">
        <v>0</v>
      </c>
      <c r="V750" s="16">
        <v>0</v>
      </c>
      <c r="W750" s="16">
        <v>0</v>
      </c>
      <c r="X750" s="16">
        <v>0</v>
      </c>
      <c r="Y750" s="16">
        <v>1</v>
      </c>
      <c r="Z750" s="16">
        <v>0</v>
      </c>
      <c r="AA750" s="16">
        <v>0</v>
      </c>
      <c r="AB750" s="17">
        <v>0</v>
      </c>
      <c r="AC750" s="15">
        <v>4801.5</v>
      </c>
      <c r="AD750" s="14">
        <v>50</v>
      </c>
      <c r="AE750" s="14">
        <v>50</v>
      </c>
      <c r="AF750" s="5">
        <v>0</v>
      </c>
      <c r="AG750" s="6">
        <v>0</v>
      </c>
      <c r="AH750" s="4">
        <v>0</v>
      </c>
      <c r="AI750" s="23">
        <v>0</v>
      </c>
      <c r="AJ750" s="4">
        <v>350</v>
      </c>
      <c r="AK750" s="4">
        <v>0</v>
      </c>
      <c r="AL750" s="24">
        <v>350</v>
      </c>
      <c r="AM750" s="7">
        <v>0</v>
      </c>
      <c r="AN750" s="7">
        <v>0</v>
      </c>
      <c r="AO750" s="8">
        <v>7</v>
      </c>
      <c r="AP750" s="9">
        <v>0</v>
      </c>
      <c r="AQ750" s="25">
        <v>7</v>
      </c>
      <c r="AR750" s="18">
        <v>0</v>
      </c>
      <c r="AS750" s="7">
        <v>0</v>
      </c>
      <c r="AT750" s="8">
        <v>7</v>
      </c>
      <c r="AU750" s="9">
        <v>0</v>
      </c>
      <c r="AV750" s="10">
        <v>7</v>
      </c>
      <c r="AW750" s="22">
        <f t="shared" si="11"/>
        <v>0</v>
      </c>
      <c r="AX750" s="5">
        <f>IF(OR(AND(Tabela1[[#This Row],[GRUPO | ITEM]]="PALHETAS",MID(Tabela1[[#This Row],[ITEM]],1,5)&lt;&gt;"YN-PC"),AND(Tabela1[[#This Row],[GRUPO | ITEM]]="PALHETAS",MID(Tabela1[[#This Row],[ITEM]],1,5)&lt;&gt;"YN-PF"))=TRUE,0,
IF(
ROUNDUP(
IF(
IF(D750="A",13-SUM(AM750:AP750),IF(D750="B",11-SUM(AM750:AP750),IF(D750="C",7-SUM(AM750:AP750))))
&lt;0,0,
IF(D750="A",13-SUM(AM750:AP750),IF(D750="B",11-SUM(AM750:AP750),IF(D750="C",7-SUM(AM750:AP750)))))
*AD750/C750,0)
*C750
=0,0,
ROUNDUP(
IF(
IF(D750="A",13-SUM(AM750:AP750),IF(D750="B",11-SUM(AM750:AP750),IF(D750="C",7-SUM(AM750:AP750))))
&lt;0,0,
IF(D750="A",13-SUM(AM750:AP750),IF(D750="B",11-SUM(AM750:AP750),IF(D750="C",7-SUM(AM750:AP750)))))
*AD750/C750,0)
*C750)
)</f>
        <v>0</v>
      </c>
      <c r="AY750" s="4">
        <f>IF(OR(AND(Tabela1[[#This Row],[GRUPO | ITEM]]="PALHETAS",MID(Tabela1[[#This Row],[ITEM]],1,5)&lt;&gt;"YN-PC"),AND(Tabela1[[#This Row],[GRUPO | ITEM]]="PALHETAS",MID(Tabela1[[#This Row],[ITEM]],1,5)&lt;&gt;"YN-PF"))=TRUE,0,
IF(
ROUNDUP(
IF(
IF(D750="A",13-SUM(AR750:AU750),IF(D750="B",11-SUM(AR750:AU750),IF(D750="C",7-SUM(AR750:AU750))))
&lt;0,0,
IF(D750="A",13-SUM(AR750:AU750),IF(D750="B",11-SUM(AR750:AU750),IF(D750="C",7-SUM(AR750:AU750)))))
*AE750/C750,0)
*C750
=0,0,
ROUNDUP(
IF(
IF(D750="A",13-SUM(AR750:AU750),IF(D750="B",11-SUM(AR750:AU750),IF(D750="C",7-SUM(AR750:AU750))))
&lt;0,0,
IF(D750="A",13-SUM(AR750:AU750),IF(D750="B",11-SUM(AR750:AU750),IF(D750="C",7-SUM(AR750:AU750)))))
*AE750/C750,0)
*C750)
)</f>
        <v>0</v>
      </c>
      <c r="AZ7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+IFERROR(BA750*C750,0),
IFERROR(AVERAGEIF(Tabela1[[#This Row],[COMPRA PADRÃO]:[COMPRA &gt;30%]],"&gt;"&amp;0,Tabela1[[#This Row],[COMPRA PADRÃO]:[COMPRA &gt;30%]]),
0))/Tabela1[[#This Row],[U/CX]],0)*Tabela1[[#This Row],[U/CX]]</f>
        <v>0</v>
      </c>
      <c r="BA750" s="33"/>
      <c r="BB750" s="33"/>
      <c r="BC750" s="44"/>
      <c r="BD750" s="41">
        <v>0.18867924528301888</v>
      </c>
      <c r="BE750" s="42">
        <v>28.301886792452834</v>
      </c>
      <c r="BF750" s="42">
        <v>12.452830188679247</v>
      </c>
      <c r="BG750" s="42">
        <v>350</v>
      </c>
      <c r="BH750" s="43">
        <v>0</v>
      </c>
      <c r="BJ750" s="32"/>
      <c r="BK750" s="32"/>
    </row>
    <row r="751" spans="1:63" s="3" customFormat="1" x14ac:dyDescent="0.2">
      <c r="A751" s="4" t="s">
        <v>35</v>
      </c>
      <c r="B751" s="4" t="s">
        <v>1172</v>
      </c>
      <c r="C751" s="4">
        <v>100</v>
      </c>
      <c r="D751" s="4" t="s">
        <v>83</v>
      </c>
      <c r="E751" s="5"/>
      <c r="F751" s="4"/>
      <c r="G751" s="4"/>
      <c r="H751" s="4"/>
      <c r="I751" s="4"/>
      <c r="J751" s="4"/>
      <c r="K751" s="4"/>
      <c r="L751" s="4"/>
      <c r="M751" s="4"/>
      <c r="N751" s="4">
        <v>2</v>
      </c>
      <c r="O751" s="4">
        <v>2</v>
      </c>
      <c r="P751" s="4"/>
      <c r="Q751" s="13">
        <v>0</v>
      </c>
      <c r="R751" s="16">
        <v>0</v>
      </c>
      <c r="S751" s="16">
        <v>0</v>
      </c>
      <c r="T751" s="16">
        <v>0</v>
      </c>
      <c r="U751" s="16">
        <v>0</v>
      </c>
      <c r="V751" s="16">
        <v>0</v>
      </c>
      <c r="W751" s="16">
        <v>0</v>
      </c>
      <c r="X751" s="16">
        <v>0</v>
      </c>
      <c r="Y751" s="16">
        <v>0</v>
      </c>
      <c r="Z751" s="16">
        <v>1</v>
      </c>
      <c r="AA751" s="16">
        <v>1</v>
      </c>
      <c r="AB751" s="17">
        <v>0</v>
      </c>
      <c r="AC751" s="15">
        <v>58.16</v>
      </c>
      <c r="AD751" s="14">
        <v>2</v>
      </c>
      <c r="AE751" s="14">
        <v>2</v>
      </c>
      <c r="AF751" s="5">
        <v>0</v>
      </c>
      <c r="AG751" s="6">
        <v>96</v>
      </c>
      <c r="AH751" s="4">
        <v>0</v>
      </c>
      <c r="AI751" s="23">
        <v>96</v>
      </c>
      <c r="AJ751" s="4">
        <v>0</v>
      </c>
      <c r="AK751" s="4">
        <v>0</v>
      </c>
      <c r="AL751" s="24">
        <v>0</v>
      </c>
      <c r="AM751" s="7">
        <v>48</v>
      </c>
      <c r="AN751" s="7">
        <v>0</v>
      </c>
      <c r="AO751" s="8">
        <v>0</v>
      </c>
      <c r="AP751" s="9">
        <v>0</v>
      </c>
      <c r="AQ751" s="25">
        <v>48</v>
      </c>
      <c r="AR751" s="18">
        <v>48</v>
      </c>
      <c r="AS751" s="7">
        <v>0</v>
      </c>
      <c r="AT751" s="8">
        <v>0</v>
      </c>
      <c r="AU751" s="9">
        <v>0</v>
      </c>
      <c r="AV751" s="10">
        <v>48</v>
      </c>
      <c r="AW751" s="22">
        <f t="shared" si="11"/>
        <v>0</v>
      </c>
      <c r="AX751" s="5">
        <f>IF(OR(AND(Tabela1[[#This Row],[GRUPO | ITEM]]="PALHETAS",MID(Tabela1[[#This Row],[ITEM]],1,5)&lt;&gt;"YN-PC"),AND(Tabela1[[#This Row],[GRUPO | ITEM]]="PALHETAS",MID(Tabela1[[#This Row],[ITEM]],1,5)&lt;&gt;"YN-PF"))=TRUE,0,
IF(
ROUNDUP(
IF(
IF(D751="A",13-SUM(AM751:AP751),IF(D751="B",11-SUM(AM751:AP751),IF(D751="C",7-SUM(AM751:AP751))))
&lt;0,0,
IF(D751="A",13-SUM(AM751:AP751),IF(D751="B",11-SUM(AM751:AP751),IF(D751="C",7-SUM(AM751:AP751)))))
*AD751/C751,0)
*C751
=0,0,
ROUNDUP(
IF(
IF(D751="A",13-SUM(AM751:AP751),IF(D751="B",11-SUM(AM751:AP751),IF(D751="C",7-SUM(AM751:AP751))))
&lt;0,0,
IF(D751="A",13-SUM(AM751:AP751),IF(D751="B",11-SUM(AM751:AP751),IF(D751="C",7-SUM(AM751:AP751)))))
*AD751/C751,0)
*C751)
)</f>
        <v>0</v>
      </c>
      <c r="AY751" s="4">
        <f>IF(OR(AND(Tabela1[[#This Row],[GRUPO | ITEM]]="PALHETAS",MID(Tabela1[[#This Row],[ITEM]],1,5)&lt;&gt;"YN-PC"),AND(Tabela1[[#This Row],[GRUPO | ITEM]]="PALHETAS",MID(Tabela1[[#This Row],[ITEM]],1,5)&lt;&gt;"YN-PF"))=TRUE,0,
IF(
ROUNDUP(
IF(
IF(D751="A",13-SUM(AR751:AU751),IF(D751="B",11-SUM(AR751:AU751),IF(D751="C",7-SUM(AR751:AU751))))
&lt;0,0,
IF(D751="A",13-SUM(AR751:AU751),IF(D751="B",11-SUM(AR751:AU751),IF(D751="C",7-SUM(AR751:AU751)))))
*AE751/C751,0)
*C751
=0,0,
ROUNDUP(
IF(
IF(D751="A",13-SUM(AR751:AU751),IF(D751="B",11-SUM(AR751:AU751),IF(D751="C",7-SUM(AR751:AU751))))
&lt;0,0,
IF(D751="A",13-SUM(AR751:AU751),IF(D751="B",11-SUM(AR751:AU751),IF(D751="C",7-SUM(AR751:AU751)))))
*AE751/C751,0)
*C751)
)</f>
        <v>0</v>
      </c>
      <c r="AZ7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+IFERROR(BA751*C751,0),
IFERROR(AVERAGEIF(Tabela1[[#This Row],[COMPRA PADRÃO]:[COMPRA &gt;30%]],"&gt;"&amp;0,Tabela1[[#This Row],[COMPRA PADRÃO]:[COMPRA &gt;30%]]),
0))/Tabela1[[#This Row],[U/CX]],0)*Tabela1[[#This Row],[U/CX]]</f>
        <v>0</v>
      </c>
      <c r="BA751" s="19"/>
      <c r="BB751" s="19"/>
      <c r="BC751" s="5"/>
      <c r="BD751" s="41">
        <v>1.509433962264151E-2</v>
      </c>
      <c r="BE751" s="42">
        <v>2.2641509433962264</v>
      </c>
      <c r="BF751" s="42">
        <v>0.99622641509433962</v>
      </c>
      <c r="BG751" s="42">
        <v>96</v>
      </c>
      <c r="BH751" s="43">
        <v>0</v>
      </c>
      <c r="BJ751" s="32"/>
      <c r="BK751" s="32"/>
    </row>
    <row r="752" spans="1:63" s="3" customFormat="1" x14ac:dyDescent="0.2">
      <c r="A752" s="4" t="s">
        <v>35</v>
      </c>
      <c r="B752" s="4" t="s">
        <v>1173</v>
      </c>
      <c r="C752" s="4">
        <v>100</v>
      </c>
      <c r="D752" s="4" t="s">
        <v>83</v>
      </c>
      <c r="E752" s="5"/>
      <c r="F752" s="4"/>
      <c r="G752" s="4"/>
      <c r="H752" s="4"/>
      <c r="I752" s="4"/>
      <c r="J752" s="4"/>
      <c r="K752" s="4"/>
      <c r="L752" s="4"/>
      <c r="M752" s="4"/>
      <c r="N752" s="4">
        <v>2</v>
      </c>
      <c r="O752" s="4">
        <v>2</v>
      </c>
      <c r="P752" s="4"/>
      <c r="Q752" s="13">
        <v>0</v>
      </c>
      <c r="R752" s="16">
        <v>0</v>
      </c>
      <c r="S752" s="16">
        <v>0</v>
      </c>
      <c r="T752" s="16">
        <v>0</v>
      </c>
      <c r="U752" s="16">
        <v>0</v>
      </c>
      <c r="V752" s="16">
        <v>0</v>
      </c>
      <c r="W752" s="16">
        <v>0</v>
      </c>
      <c r="X752" s="16">
        <v>0</v>
      </c>
      <c r="Y752" s="16">
        <v>0</v>
      </c>
      <c r="Z752" s="16">
        <v>1</v>
      </c>
      <c r="AA752" s="16">
        <v>1</v>
      </c>
      <c r="AB752" s="17">
        <v>0</v>
      </c>
      <c r="AC752" s="15">
        <v>61.36</v>
      </c>
      <c r="AD752" s="14">
        <v>2</v>
      </c>
      <c r="AE752" s="14">
        <v>2</v>
      </c>
      <c r="AF752" s="5">
        <v>0</v>
      </c>
      <c r="AG752" s="6">
        <v>96</v>
      </c>
      <c r="AH752" s="4">
        <v>0</v>
      </c>
      <c r="AI752" s="23">
        <v>96</v>
      </c>
      <c r="AJ752" s="4">
        <v>0</v>
      </c>
      <c r="AK752" s="4">
        <v>0</v>
      </c>
      <c r="AL752" s="24">
        <v>0</v>
      </c>
      <c r="AM752" s="7">
        <v>48</v>
      </c>
      <c r="AN752" s="7">
        <v>0</v>
      </c>
      <c r="AO752" s="8">
        <v>0</v>
      </c>
      <c r="AP752" s="9">
        <v>0</v>
      </c>
      <c r="AQ752" s="25">
        <v>48</v>
      </c>
      <c r="AR752" s="18">
        <v>48</v>
      </c>
      <c r="AS752" s="7">
        <v>0</v>
      </c>
      <c r="AT752" s="8">
        <v>0</v>
      </c>
      <c r="AU752" s="9">
        <v>0</v>
      </c>
      <c r="AV752" s="10">
        <v>48</v>
      </c>
      <c r="AW752" s="22">
        <f t="shared" si="11"/>
        <v>0</v>
      </c>
      <c r="AX752" s="5">
        <f>IF(OR(AND(Tabela1[[#This Row],[GRUPO | ITEM]]="PALHETAS",MID(Tabela1[[#This Row],[ITEM]],1,5)&lt;&gt;"YN-PC"),AND(Tabela1[[#This Row],[GRUPO | ITEM]]="PALHETAS",MID(Tabela1[[#This Row],[ITEM]],1,5)&lt;&gt;"YN-PF"))=TRUE,0,
IF(
ROUNDUP(
IF(
IF(D752="A",13-SUM(AM752:AP752),IF(D752="B",11-SUM(AM752:AP752),IF(D752="C",7-SUM(AM752:AP752))))
&lt;0,0,
IF(D752="A",13-SUM(AM752:AP752),IF(D752="B",11-SUM(AM752:AP752),IF(D752="C",7-SUM(AM752:AP752)))))
*AD752/C752,0)
*C752
=0,0,
ROUNDUP(
IF(
IF(D752="A",13-SUM(AM752:AP752),IF(D752="B",11-SUM(AM752:AP752),IF(D752="C",7-SUM(AM752:AP752))))
&lt;0,0,
IF(D752="A",13-SUM(AM752:AP752),IF(D752="B",11-SUM(AM752:AP752),IF(D752="C",7-SUM(AM752:AP752)))))
*AD752/C752,0)
*C752)
)</f>
        <v>0</v>
      </c>
      <c r="AY752" s="4">
        <f>IF(OR(AND(Tabela1[[#This Row],[GRUPO | ITEM]]="PALHETAS",MID(Tabela1[[#This Row],[ITEM]],1,5)&lt;&gt;"YN-PC"),AND(Tabela1[[#This Row],[GRUPO | ITEM]]="PALHETAS",MID(Tabela1[[#This Row],[ITEM]],1,5)&lt;&gt;"YN-PF"))=TRUE,0,
IF(
ROUNDUP(
IF(
IF(D752="A",13-SUM(AR752:AU752),IF(D752="B",11-SUM(AR752:AU752),IF(D752="C",7-SUM(AR752:AU752))))
&lt;0,0,
IF(D752="A",13-SUM(AR752:AU752),IF(D752="B",11-SUM(AR752:AU752),IF(D752="C",7-SUM(AR752:AU752)))))
*AE752/C752,0)
*C752
=0,0,
ROUNDUP(
IF(
IF(D752="A",13-SUM(AR752:AU752),IF(D752="B",11-SUM(AR752:AU752),IF(D752="C",7-SUM(AR752:AU752))))
&lt;0,0,
IF(D752="A",13-SUM(AR752:AU752),IF(D752="B",11-SUM(AR752:AU752),IF(D752="C",7-SUM(AR752:AU752)))))
*AE752/C752,0)
*C752)
)</f>
        <v>0</v>
      </c>
      <c r="AZ7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+IFERROR(BA752*C752,0),
IFERROR(AVERAGEIF(Tabela1[[#This Row],[COMPRA PADRÃO]:[COMPRA &gt;30%]],"&gt;"&amp;0,Tabela1[[#This Row],[COMPRA PADRÃO]:[COMPRA &gt;30%]]),
0))/Tabela1[[#This Row],[U/CX]],0)*Tabela1[[#This Row],[U/CX]]</f>
        <v>0</v>
      </c>
      <c r="BA752" s="19"/>
      <c r="BB752" s="19"/>
      <c r="BC752" s="5"/>
      <c r="BD752" s="41">
        <v>1.509433962264151E-2</v>
      </c>
      <c r="BE752" s="42">
        <v>2.2641509433962264</v>
      </c>
      <c r="BF752" s="42">
        <v>0.99622641509433962</v>
      </c>
      <c r="BG752" s="42">
        <v>96</v>
      </c>
      <c r="BH752" s="43">
        <v>0</v>
      </c>
      <c r="BJ752" s="32"/>
      <c r="BK752" s="32"/>
    </row>
    <row r="753" spans="1:63" s="3" customFormat="1" x14ac:dyDescent="0.2">
      <c r="A753" s="4" t="s">
        <v>35</v>
      </c>
      <c r="B753" s="4" t="s">
        <v>1174</v>
      </c>
      <c r="C753" s="4">
        <v>50</v>
      </c>
      <c r="D753" s="4" t="s">
        <v>83</v>
      </c>
      <c r="E753" s="5"/>
      <c r="F753" s="4"/>
      <c r="G753" s="4"/>
      <c r="H753" s="4"/>
      <c r="I753" s="4"/>
      <c r="J753" s="4"/>
      <c r="K753" s="4"/>
      <c r="L753" s="4"/>
      <c r="M753" s="4"/>
      <c r="N753" s="4">
        <v>6</v>
      </c>
      <c r="O753" s="4">
        <v>2</v>
      </c>
      <c r="P753" s="4"/>
      <c r="Q753" s="13">
        <v>0</v>
      </c>
      <c r="R753" s="16">
        <v>0</v>
      </c>
      <c r="S753" s="16">
        <v>0</v>
      </c>
      <c r="T753" s="16">
        <v>0</v>
      </c>
      <c r="U753" s="16">
        <v>0</v>
      </c>
      <c r="V753" s="16">
        <v>0</v>
      </c>
      <c r="W753" s="16">
        <v>0</v>
      </c>
      <c r="X753" s="16">
        <v>0</v>
      </c>
      <c r="Y753" s="16">
        <v>0</v>
      </c>
      <c r="Z753" s="16">
        <v>1.5</v>
      </c>
      <c r="AA753" s="16">
        <v>0.5</v>
      </c>
      <c r="AB753" s="17">
        <v>0</v>
      </c>
      <c r="AC753" s="15">
        <v>2894.08</v>
      </c>
      <c r="AD753" s="14">
        <v>4</v>
      </c>
      <c r="AE753" s="14">
        <v>4</v>
      </c>
      <c r="AF753" s="5">
        <v>0</v>
      </c>
      <c r="AG753" s="6">
        <v>42</v>
      </c>
      <c r="AH753" s="4">
        <v>0</v>
      </c>
      <c r="AI753" s="23">
        <v>42</v>
      </c>
      <c r="AJ753" s="4">
        <v>0</v>
      </c>
      <c r="AK753" s="4">
        <v>0</v>
      </c>
      <c r="AL753" s="24">
        <v>0</v>
      </c>
      <c r="AM753" s="7">
        <v>10.5</v>
      </c>
      <c r="AN753" s="7">
        <v>0</v>
      </c>
      <c r="AO753" s="8">
        <v>0</v>
      </c>
      <c r="AP753" s="9">
        <v>0</v>
      </c>
      <c r="AQ753" s="25">
        <v>10.5</v>
      </c>
      <c r="AR753" s="18">
        <v>10.5</v>
      </c>
      <c r="AS753" s="7">
        <v>0</v>
      </c>
      <c r="AT753" s="8">
        <v>0</v>
      </c>
      <c r="AU753" s="9">
        <v>0</v>
      </c>
      <c r="AV753" s="10">
        <v>10.5</v>
      </c>
      <c r="AW753" s="22">
        <f t="shared" si="11"/>
        <v>0</v>
      </c>
      <c r="AX753" s="5">
        <f>IF(OR(AND(Tabela1[[#This Row],[GRUPO | ITEM]]="PALHETAS",MID(Tabela1[[#This Row],[ITEM]],1,5)&lt;&gt;"YN-PC"),AND(Tabela1[[#This Row],[GRUPO | ITEM]]="PALHETAS",MID(Tabela1[[#This Row],[ITEM]],1,5)&lt;&gt;"YN-PF"))=TRUE,0,
IF(
ROUNDUP(
IF(
IF(D753="A",13-SUM(AM753:AP753),IF(D753="B",11-SUM(AM753:AP753),IF(D753="C",7-SUM(AM753:AP753))))
&lt;0,0,
IF(D753="A",13-SUM(AM753:AP753),IF(D753="B",11-SUM(AM753:AP753),IF(D753="C",7-SUM(AM753:AP753)))))
*AD753/C753,0)
*C753
=0,0,
ROUNDUP(
IF(
IF(D753="A",13-SUM(AM753:AP753),IF(D753="B",11-SUM(AM753:AP753),IF(D753="C",7-SUM(AM753:AP753))))
&lt;0,0,
IF(D753="A",13-SUM(AM753:AP753),IF(D753="B",11-SUM(AM753:AP753),IF(D753="C",7-SUM(AM753:AP753)))))
*AD753/C753,0)
*C753)
)</f>
        <v>0</v>
      </c>
      <c r="AY753" s="4">
        <f>IF(OR(AND(Tabela1[[#This Row],[GRUPO | ITEM]]="PALHETAS",MID(Tabela1[[#This Row],[ITEM]],1,5)&lt;&gt;"YN-PC"),AND(Tabela1[[#This Row],[GRUPO | ITEM]]="PALHETAS",MID(Tabela1[[#This Row],[ITEM]],1,5)&lt;&gt;"YN-PF"))=TRUE,0,
IF(
ROUNDUP(
IF(
IF(D753="A",13-SUM(AR753:AU753),IF(D753="B",11-SUM(AR753:AU753),IF(D753="C",7-SUM(AR753:AU753))))
&lt;0,0,
IF(D753="A",13-SUM(AR753:AU753),IF(D753="B",11-SUM(AR753:AU753),IF(D753="C",7-SUM(AR753:AU753)))))
*AE753/C753,0)
*C753
=0,0,
ROUNDUP(
IF(
IF(D753="A",13-SUM(AR753:AU753),IF(D753="B",11-SUM(AR753:AU753),IF(D753="C",7-SUM(AR753:AU753))))
&lt;0,0,
IF(D753="A",13-SUM(AR753:AU753),IF(D753="B",11-SUM(AR753:AU753),IF(D753="C",7-SUM(AR753:AU753)))))
*AE753/C753,0)
*C753)
)</f>
        <v>0</v>
      </c>
      <c r="AZ7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+IFERROR(BA753*C753,0),
IFERROR(AVERAGEIF(Tabela1[[#This Row],[COMPRA PADRÃO]:[COMPRA &gt;30%]],"&gt;"&amp;0,Tabela1[[#This Row],[COMPRA PADRÃO]:[COMPRA &gt;30%]]),
0))/Tabela1[[#This Row],[U/CX]],0)*Tabela1[[#This Row],[U/CX]]</f>
        <v>0</v>
      </c>
      <c r="BA753" s="33"/>
      <c r="BB753" s="33"/>
      <c r="BC753" s="44"/>
      <c r="BD753" s="41">
        <v>3.0188679245283019E-2</v>
      </c>
      <c r="BE753" s="42">
        <v>4.5283018867924527</v>
      </c>
      <c r="BF753" s="42">
        <v>1.9924528301886792</v>
      </c>
      <c r="BG753" s="42">
        <v>42</v>
      </c>
      <c r="BH753" s="43">
        <v>0</v>
      </c>
      <c r="BJ753" s="32"/>
      <c r="BK753" s="32"/>
    </row>
    <row r="754" spans="1:63" s="3" customFormat="1" x14ac:dyDescent="0.2">
      <c r="A754" s="4" t="s">
        <v>35</v>
      </c>
      <c r="B754" s="4" t="s">
        <v>1175</v>
      </c>
      <c r="C754" s="4">
        <v>50</v>
      </c>
      <c r="D754" s="4" t="s">
        <v>83</v>
      </c>
      <c r="E754" s="5"/>
      <c r="F754" s="4"/>
      <c r="G754" s="4"/>
      <c r="H754" s="4"/>
      <c r="I754" s="4"/>
      <c r="J754" s="4"/>
      <c r="K754" s="4"/>
      <c r="L754" s="4"/>
      <c r="M754" s="4"/>
      <c r="N754" s="4">
        <v>6</v>
      </c>
      <c r="O754" s="4"/>
      <c r="P754" s="4"/>
      <c r="Q754" s="13">
        <v>0</v>
      </c>
      <c r="R754" s="16">
        <v>0</v>
      </c>
      <c r="S754" s="16">
        <v>0</v>
      </c>
      <c r="T754" s="16">
        <v>0</v>
      </c>
      <c r="U754" s="16">
        <v>0</v>
      </c>
      <c r="V754" s="16">
        <v>0</v>
      </c>
      <c r="W754" s="16">
        <v>0</v>
      </c>
      <c r="X754" s="16">
        <v>0</v>
      </c>
      <c r="Y754" s="16">
        <v>0</v>
      </c>
      <c r="Z754" s="16">
        <v>1</v>
      </c>
      <c r="AA754" s="16">
        <v>0</v>
      </c>
      <c r="AB754" s="17">
        <v>0</v>
      </c>
      <c r="AC754" s="15">
        <v>2204.46</v>
      </c>
      <c r="AD754" s="14">
        <v>6</v>
      </c>
      <c r="AE754" s="14">
        <v>6</v>
      </c>
      <c r="AF754" s="5">
        <v>0</v>
      </c>
      <c r="AG754" s="6">
        <v>44</v>
      </c>
      <c r="AH754" s="4">
        <v>0</v>
      </c>
      <c r="AI754" s="23">
        <v>44</v>
      </c>
      <c r="AJ754" s="4">
        <v>0</v>
      </c>
      <c r="AK754" s="4">
        <v>0</v>
      </c>
      <c r="AL754" s="24">
        <v>0</v>
      </c>
      <c r="AM754" s="7">
        <v>7.333333333333333</v>
      </c>
      <c r="AN754" s="7">
        <v>0</v>
      </c>
      <c r="AO754" s="8">
        <v>0</v>
      </c>
      <c r="AP754" s="9">
        <v>0</v>
      </c>
      <c r="AQ754" s="25">
        <v>7.333333333333333</v>
      </c>
      <c r="AR754" s="18">
        <v>7.333333333333333</v>
      </c>
      <c r="AS754" s="7">
        <v>0</v>
      </c>
      <c r="AT754" s="8">
        <v>0</v>
      </c>
      <c r="AU754" s="9">
        <v>0</v>
      </c>
      <c r="AV754" s="10">
        <v>7.333333333333333</v>
      </c>
      <c r="AW754" s="22">
        <f t="shared" si="11"/>
        <v>0</v>
      </c>
      <c r="AX754" s="5">
        <f>IF(OR(AND(Tabela1[[#This Row],[GRUPO | ITEM]]="PALHETAS",MID(Tabela1[[#This Row],[ITEM]],1,5)&lt;&gt;"YN-PC"),AND(Tabela1[[#This Row],[GRUPO | ITEM]]="PALHETAS",MID(Tabela1[[#This Row],[ITEM]],1,5)&lt;&gt;"YN-PF"))=TRUE,0,
IF(
ROUNDUP(
IF(
IF(D754="A",13-SUM(AM754:AP754),IF(D754="B",11-SUM(AM754:AP754),IF(D754="C",7-SUM(AM754:AP754))))
&lt;0,0,
IF(D754="A",13-SUM(AM754:AP754),IF(D754="B",11-SUM(AM754:AP754),IF(D754="C",7-SUM(AM754:AP754)))))
*AD754/C754,0)
*C754
=0,0,
ROUNDUP(
IF(
IF(D754="A",13-SUM(AM754:AP754),IF(D754="B",11-SUM(AM754:AP754),IF(D754="C",7-SUM(AM754:AP754))))
&lt;0,0,
IF(D754="A",13-SUM(AM754:AP754),IF(D754="B",11-SUM(AM754:AP754),IF(D754="C",7-SUM(AM754:AP754)))))
*AD754/C754,0)
*C754)
)</f>
        <v>0</v>
      </c>
      <c r="AY754" s="4">
        <f>IF(OR(AND(Tabela1[[#This Row],[GRUPO | ITEM]]="PALHETAS",MID(Tabela1[[#This Row],[ITEM]],1,5)&lt;&gt;"YN-PC"),AND(Tabela1[[#This Row],[GRUPO | ITEM]]="PALHETAS",MID(Tabela1[[#This Row],[ITEM]],1,5)&lt;&gt;"YN-PF"))=TRUE,0,
IF(
ROUNDUP(
IF(
IF(D754="A",13-SUM(AR754:AU754),IF(D754="B",11-SUM(AR754:AU754),IF(D754="C",7-SUM(AR754:AU754))))
&lt;0,0,
IF(D754="A",13-SUM(AR754:AU754),IF(D754="B",11-SUM(AR754:AU754),IF(D754="C",7-SUM(AR754:AU754)))))
*AE754/C754,0)
*C754
=0,0,
ROUNDUP(
IF(
IF(D754="A",13-SUM(AR754:AU754),IF(D754="B",11-SUM(AR754:AU754),IF(D754="C",7-SUM(AR754:AU754))))
&lt;0,0,
IF(D754="A",13-SUM(AR754:AU754),IF(D754="B",11-SUM(AR754:AU754),IF(D754="C",7-SUM(AR754:AU754)))))
*AE754/C754,0)
*C754)
)</f>
        <v>0</v>
      </c>
      <c r="AZ7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+IFERROR(BA754*C754,0),
IFERROR(AVERAGEIF(Tabela1[[#This Row],[COMPRA PADRÃO]:[COMPRA &gt;30%]],"&gt;"&amp;0,Tabela1[[#This Row],[COMPRA PADRÃO]:[COMPRA &gt;30%]]),
0))/Tabela1[[#This Row],[U/CX]],0)*Tabela1[[#This Row],[U/CX]]</f>
        <v>0</v>
      </c>
      <c r="BA754" s="33"/>
      <c r="BB754" s="33"/>
      <c r="BC754" s="44"/>
      <c r="BD754" s="41">
        <v>2.2641509433962263E-2</v>
      </c>
      <c r="BE754" s="42">
        <v>3.3962264150943393</v>
      </c>
      <c r="BF754" s="42">
        <v>1.4943396226415093</v>
      </c>
      <c r="BG754" s="42">
        <v>44</v>
      </c>
      <c r="BH754" s="43">
        <v>0</v>
      </c>
      <c r="BJ754" s="32"/>
      <c r="BK754" s="32"/>
    </row>
    <row r="755" spans="1:63" s="3" customFormat="1" x14ac:dyDescent="0.2">
      <c r="A755" s="4" t="s">
        <v>35</v>
      </c>
      <c r="B755" s="4" t="s">
        <v>1176</v>
      </c>
      <c r="C755" s="4">
        <v>50</v>
      </c>
      <c r="D755" s="4" t="s">
        <v>83</v>
      </c>
      <c r="E755" s="5"/>
      <c r="F755" s="4"/>
      <c r="G755" s="4"/>
      <c r="H755" s="4"/>
      <c r="I755" s="4"/>
      <c r="J755" s="4"/>
      <c r="K755" s="4"/>
      <c r="L755" s="4"/>
      <c r="M755" s="4"/>
      <c r="N755" s="4">
        <v>6</v>
      </c>
      <c r="O755" s="4"/>
      <c r="P755" s="4"/>
      <c r="Q755" s="13">
        <v>0</v>
      </c>
      <c r="R755" s="16">
        <v>0</v>
      </c>
      <c r="S755" s="16">
        <v>0</v>
      </c>
      <c r="T755" s="16">
        <v>0</v>
      </c>
      <c r="U755" s="16">
        <v>0</v>
      </c>
      <c r="V755" s="16">
        <v>0</v>
      </c>
      <c r="W755" s="16">
        <v>0</v>
      </c>
      <c r="X755" s="16">
        <v>0</v>
      </c>
      <c r="Y755" s="16">
        <v>0</v>
      </c>
      <c r="Z755" s="16">
        <v>1</v>
      </c>
      <c r="AA755" s="16">
        <v>0</v>
      </c>
      <c r="AB755" s="17">
        <v>0</v>
      </c>
      <c r="AC755" s="15">
        <v>2228.6999999999998</v>
      </c>
      <c r="AD755" s="14">
        <v>6</v>
      </c>
      <c r="AE755" s="14">
        <v>6</v>
      </c>
      <c r="AF755" s="5">
        <v>0</v>
      </c>
      <c r="AG755" s="6">
        <v>44</v>
      </c>
      <c r="AH755" s="4">
        <v>0</v>
      </c>
      <c r="AI755" s="23">
        <v>44</v>
      </c>
      <c r="AJ755" s="4">
        <v>0</v>
      </c>
      <c r="AK755" s="4">
        <v>0</v>
      </c>
      <c r="AL755" s="24">
        <v>0</v>
      </c>
      <c r="AM755" s="7">
        <v>7.333333333333333</v>
      </c>
      <c r="AN755" s="7">
        <v>0</v>
      </c>
      <c r="AO755" s="8">
        <v>0</v>
      </c>
      <c r="AP755" s="9">
        <v>0</v>
      </c>
      <c r="AQ755" s="25">
        <v>7.333333333333333</v>
      </c>
      <c r="AR755" s="18">
        <v>7.333333333333333</v>
      </c>
      <c r="AS755" s="7">
        <v>0</v>
      </c>
      <c r="AT755" s="8">
        <v>0</v>
      </c>
      <c r="AU755" s="9">
        <v>0</v>
      </c>
      <c r="AV755" s="10">
        <v>7.333333333333333</v>
      </c>
      <c r="AW755" s="22">
        <f t="shared" si="11"/>
        <v>0</v>
      </c>
      <c r="AX755" s="5">
        <f>IF(OR(AND(Tabela1[[#This Row],[GRUPO | ITEM]]="PALHETAS",MID(Tabela1[[#This Row],[ITEM]],1,5)&lt;&gt;"YN-PC"),AND(Tabela1[[#This Row],[GRUPO | ITEM]]="PALHETAS",MID(Tabela1[[#This Row],[ITEM]],1,5)&lt;&gt;"YN-PF"))=TRUE,0,
IF(
ROUNDUP(
IF(
IF(D755="A",13-SUM(AM755:AP755),IF(D755="B",11-SUM(AM755:AP755),IF(D755="C",7-SUM(AM755:AP755))))
&lt;0,0,
IF(D755="A",13-SUM(AM755:AP755),IF(D755="B",11-SUM(AM755:AP755),IF(D755="C",7-SUM(AM755:AP755)))))
*AD755/C755,0)
*C755
=0,0,
ROUNDUP(
IF(
IF(D755="A",13-SUM(AM755:AP755),IF(D755="B",11-SUM(AM755:AP755),IF(D755="C",7-SUM(AM755:AP755))))
&lt;0,0,
IF(D755="A",13-SUM(AM755:AP755),IF(D755="B",11-SUM(AM755:AP755),IF(D755="C",7-SUM(AM755:AP755)))))
*AD755/C755,0)
*C755)
)</f>
        <v>0</v>
      </c>
      <c r="AY755" s="4">
        <f>IF(OR(AND(Tabela1[[#This Row],[GRUPO | ITEM]]="PALHETAS",MID(Tabela1[[#This Row],[ITEM]],1,5)&lt;&gt;"YN-PC"),AND(Tabela1[[#This Row],[GRUPO | ITEM]]="PALHETAS",MID(Tabela1[[#This Row],[ITEM]],1,5)&lt;&gt;"YN-PF"))=TRUE,0,
IF(
ROUNDUP(
IF(
IF(D755="A",13-SUM(AR755:AU755),IF(D755="B",11-SUM(AR755:AU755),IF(D755="C",7-SUM(AR755:AU755))))
&lt;0,0,
IF(D755="A",13-SUM(AR755:AU755),IF(D755="B",11-SUM(AR755:AU755),IF(D755="C",7-SUM(AR755:AU755)))))
*AE755/C755,0)
*C755
=0,0,
ROUNDUP(
IF(
IF(D755="A",13-SUM(AR755:AU755),IF(D755="B",11-SUM(AR755:AU755),IF(D755="C",7-SUM(AR755:AU755))))
&lt;0,0,
IF(D755="A",13-SUM(AR755:AU755),IF(D755="B",11-SUM(AR755:AU755),IF(D755="C",7-SUM(AR755:AU755)))))
*AE755/C755,0)
*C755)
)</f>
        <v>0</v>
      </c>
      <c r="AZ7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+IFERROR(BA755*C755,0),
IFERROR(AVERAGEIF(Tabela1[[#This Row],[COMPRA PADRÃO]:[COMPRA &gt;30%]],"&gt;"&amp;0,Tabela1[[#This Row],[COMPRA PADRÃO]:[COMPRA &gt;30%]]),
0))/Tabela1[[#This Row],[U/CX]],0)*Tabela1[[#This Row],[U/CX]]</f>
        <v>0</v>
      </c>
      <c r="BA755" s="33"/>
      <c r="BB755" s="33"/>
      <c r="BC755" s="5"/>
      <c r="BD755" s="41">
        <v>2.2641509433962263E-2</v>
      </c>
      <c r="BE755" s="42">
        <v>3.3962264150943393</v>
      </c>
      <c r="BF755" s="42">
        <v>1.4943396226415093</v>
      </c>
      <c r="BG755" s="42">
        <v>44</v>
      </c>
      <c r="BH755" s="43">
        <v>0</v>
      </c>
      <c r="BJ755" s="32"/>
      <c r="BK755" s="32"/>
    </row>
    <row r="756" spans="1:63" s="3" customFormat="1" x14ac:dyDescent="0.2">
      <c r="A756" s="4" t="s">
        <v>35</v>
      </c>
      <c r="B756" s="4" t="s">
        <v>1095</v>
      </c>
      <c r="C756" s="4">
        <v>300</v>
      </c>
      <c r="D756" s="4" t="s">
        <v>83</v>
      </c>
      <c r="E756" s="5"/>
      <c r="F756" s="4"/>
      <c r="G756" s="4"/>
      <c r="H756" s="4"/>
      <c r="I756" s="4"/>
      <c r="J756" s="4"/>
      <c r="K756" s="4"/>
      <c r="L756" s="4"/>
      <c r="M756" s="4">
        <v>30</v>
      </c>
      <c r="N756" s="4">
        <v>60</v>
      </c>
      <c r="O756" s="4">
        <v>80</v>
      </c>
      <c r="P756" s="4">
        <v>130</v>
      </c>
      <c r="Q756" s="13">
        <v>0</v>
      </c>
      <c r="R756" s="16">
        <v>0</v>
      </c>
      <c r="S756" s="16">
        <v>0</v>
      </c>
      <c r="T756" s="16">
        <v>0</v>
      </c>
      <c r="U756" s="16">
        <v>0</v>
      </c>
      <c r="V756" s="16">
        <v>0</v>
      </c>
      <c r="W756" s="16">
        <v>0</v>
      </c>
      <c r="X756" s="16">
        <v>0</v>
      </c>
      <c r="Y756" s="16">
        <v>0.4</v>
      </c>
      <c r="Z756" s="16">
        <v>0.8</v>
      </c>
      <c r="AA756" s="16">
        <v>1.0666666666666667</v>
      </c>
      <c r="AB756" s="17">
        <v>1.7333333333333334</v>
      </c>
      <c r="AC756" s="15">
        <v>4480.3</v>
      </c>
      <c r="AD756" s="14">
        <v>75</v>
      </c>
      <c r="AE756" s="14">
        <v>75</v>
      </c>
      <c r="AF756" s="5">
        <v>0</v>
      </c>
      <c r="AG756" s="6">
        <v>0</v>
      </c>
      <c r="AH756" s="4">
        <v>0</v>
      </c>
      <c r="AI756" s="23">
        <v>0</v>
      </c>
      <c r="AJ756" s="4">
        <v>0</v>
      </c>
      <c r="AK756" s="4">
        <v>600</v>
      </c>
      <c r="AL756" s="24">
        <v>600</v>
      </c>
      <c r="AM756" s="7">
        <v>0</v>
      </c>
      <c r="AN756" s="7">
        <v>0</v>
      </c>
      <c r="AO756" s="8">
        <v>0</v>
      </c>
      <c r="AP756" s="9">
        <v>8</v>
      </c>
      <c r="AQ756" s="25">
        <v>8</v>
      </c>
      <c r="AR756" s="18">
        <v>0</v>
      </c>
      <c r="AS756" s="7">
        <v>0</v>
      </c>
      <c r="AT756" s="8">
        <v>0</v>
      </c>
      <c r="AU756" s="9">
        <v>8</v>
      </c>
      <c r="AV756" s="10">
        <v>8</v>
      </c>
      <c r="AW756" s="22">
        <f t="shared" si="11"/>
        <v>0</v>
      </c>
      <c r="AX756" s="5">
        <f>IF(OR(AND(Tabela1[[#This Row],[GRUPO | ITEM]]="PALHETAS",MID(Tabela1[[#This Row],[ITEM]],1,5)&lt;&gt;"YN-PC"),AND(Tabela1[[#This Row],[GRUPO | ITEM]]="PALHETAS",MID(Tabela1[[#This Row],[ITEM]],1,5)&lt;&gt;"YN-PF"))=TRUE,0,
IF(
ROUNDUP(
IF(
IF(D756="A",13-SUM(AM756:AP756),IF(D756="B",11-SUM(AM756:AP756),IF(D756="C",7-SUM(AM756:AP756))))
&lt;0,0,
IF(D756="A",13-SUM(AM756:AP756),IF(D756="B",11-SUM(AM756:AP756),IF(D756="C",7-SUM(AM756:AP756)))))
*AD756/C756,0)
*C756
=0,0,
ROUNDUP(
IF(
IF(D756="A",13-SUM(AM756:AP756),IF(D756="B",11-SUM(AM756:AP756),IF(D756="C",7-SUM(AM756:AP756))))
&lt;0,0,
IF(D756="A",13-SUM(AM756:AP756),IF(D756="B",11-SUM(AM756:AP756),IF(D756="C",7-SUM(AM756:AP756)))))
*AD756/C756,0)
*C756)
)</f>
        <v>0</v>
      </c>
      <c r="AY756" s="4">
        <f>IF(OR(AND(Tabela1[[#This Row],[GRUPO | ITEM]]="PALHETAS",MID(Tabela1[[#This Row],[ITEM]],1,5)&lt;&gt;"YN-PC"),AND(Tabela1[[#This Row],[GRUPO | ITEM]]="PALHETAS",MID(Tabela1[[#This Row],[ITEM]],1,5)&lt;&gt;"YN-PF"))=TRUE,0,
IF(
ROUNDUP(
IF(
IF(D756="A",13-SUM(AR756:AU756),IF(D756="B",11-SUM(AR756:AU756),IF(D756="C",7-SUM(AR756:AU756))))
&lt;0,0,
IF(D756="A",13-SUM(AR756:AU756),IF(D756="B",11-SUM(AR756:AU756),IF(D756="C",7-SUM(AR756:AU756)))))
*AE756/C756,0)
*C756
=0,0,
ROUNDUP(
IF(
IF(D756="A",13-SUM(AR756:AU756),IF(D756="B",11-SUM(AR756:AU756),IF(D756="C",7-SUM(AR756:AU756))))
&lt;0,0,
IF(D756="A",13-SUM(AR756:AU756),IF(D756="B",11-SUM(AR756:AU756),IF(D756="C",7-SUM(AR756:AU756)))))
*AE756/C756,0)
*C756)
)</f>
        <v>0</v>
      </c>
      <c r="AZ7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+IFERROR(BA756*C756,0),
IFERROR(AVERAGEIF(Tabela1[[#This Row],[COMPRA PADRÃO]:[COMPRA &gt;30%]],"&gt;"&amp;0,Tabela1[[#This Row],[COMPRA PADRÃO]:[COMPRA &gt;30%]]),
0))/Tabela1[[#This Row],[U/CX]],0)*Tabela1[[#This Row],[U/CX]]</f>
        <v>0</v>
      </c>
      <c r="BA756" s="19"/>
      <c r="BB756" s="19"/>
      <c r="BC756" s="5"/>
      <c r="BD756" s="41">
        <v>1.1320754716981132</v>
      </c>
      <c r="BE756" s="42">
        <v>169.81132075471697</v>
      </c>
      <c r="BF756" s="42">
        <v>74.716981132075475</v>
      </c>
      <c r="BG756" s="42">
        <v>600</v>
      </c>
      <c r="BH756" s="43">
        <v>0</v>
      </c>
      <c r="BJ756" s="32"/>
      <c r="BK756" s="32"/>
    </row>
    <row r="757" spans="1:63" s="3" customFormat="1" x14ac:dyDescent="0.2">
      <c r="A757" s="4" t="s">
        <v>35</v>
      </c>
      <c r="B757" s="4" t="s">
        <v>1096</v>
      </c>
      <c r="C757" s="4">
        <v>300</v>
      </c>
      <c r="D757" s="4" t="s">
        <v>83</v>
      </c>
      <c r="E757" s="5"/>
      <c r="F757" s="4"/>
      <c r="G757" s="4"/>
      <c r="H757" s="4"/>
      <c r="I757" s="4"/>
      <c r="J757" s="4"/>
      <c r="K757" s="4"/>
      <c r="L757" s="4"/>
      <c r="M757" s="4">
        <v>30</v>
      </c>
      <c r="N757" s="4">
        <v>70</v>
      </c>
      <c r="O757" s="4">
        <v>70</v>
      </c>
      <c r="P757" s="4">
        <v>70</v>
      </c>
      <c r="Q757" s="13">
        <v>0</v>
      </c>
      <c r="R757" s="16">
        <v>0</v>
      </c>
      <c r="S757" s="16">
        <v>0</v>
      </c>
      <c r="T757" s="16">
        <v>0</v>
      </c>
      <c r="U757" s="16">
        <v>0</v>
      </c>
      <c r="V757" s="16">
        <v>0</v>
      </c>
      <c r="W757" s="16">
        <v>0</v>
      </c>
      <c r="X757" s="16">
        <v>0</v>
      </c>
      <c r="Y757" s="16">
        <v>0.5</v>
      </c>
      <c r="Z757" s="16">
        <v>1.1666666666666667</v>
      </c>
      <c r="AA757" s="16">
        <v>1.1666666666666667</v>
      </c>
      <c r="AB757" s="17">
        <v>1.1666666666666667</v>
      </c>
      <c r="AC757" s="15">
        <v>3627.6</v>
      </c>
      <c r="AD757" s="14">
        <v>60</v>
      </c>
      <c r="AE757" s="14">
        <v>60</v>
      </c>
      <c r="AF757" s="5">
        <v>0</v>
      </c>
      <c r="AG757" s="6">
        <v>60</v>
      </c>
      <c r="AH757" s="4">
        <v>0</v>
      </c>
      <c r="AI757" s="23">
        <v>60</v>
      </c>
      <c r="AJ757" s="4">
        <v>0</v>
      </c>
      <c r="AK757" s="4">
        <v>600</v>
      </c>
      <c r="AL757" s="24">
        <v>600</v>
      </c>
      <c r="AM757" s="7">
        <v>1</v>
      </c>
      <c r="AN757" s="7">
        <v>0</v>
      </c>
      <c r="AO757" s="8">
        <v>0</v>
      </c>
      <c r="AP757" s="9">
        <v>10</v>
      </c>
      <c r="AQ757" s="25">
        <v>11</v>
      </c>
      <c r="AR757" s="18">
        <v>1</v>
      </c>
      <c r="AS757" s="7">
        <v>0</v>
      </c>
      <c r="AT757" s="8">
        <v>0</v>
      </c>
      <c r="AU757" s="9">
        <v>10</v>
      </c>
      <c r="AV757" s="10">
        <v>11</v>
      </c>
      <c r="AW757" s="22">
        <f t="shared" si="11"/>
        <v>0</v>
      </c>
      <c r="AX757" s="5">
        <f>IF(OR(AND(Tabela1[[#This Row],[GRUPO | ITEM]]="PALHETAS",MID(Tabela1[[#This Row],[ITEM]],1,5)&lt;&gt;"YN-PC"),AND(Tabela1[[#This Row],[GRUPO | ITEM]]="PALHETAS",MID(Tabela1[[#This Row],[ITEM]],1,5)&lt;&gt;"YN-PF"))=TRUE,0,
IF(
ROUNDUP(
IF(
IF(D757="A",13-SUM(AM757:AP757),IF(D757="B",11-SUM(AM757:AP757),IF(D757="C",7-SUM(AM757:AP757))))
&lt;0,0,
IF(D757="A",13-SUM(AM757:AP757),IF(D757="B",11-SUM(AM757:AP757),IF(D757="C",7-SUM(AM757:AP757)))))
*AD757/C757,0)
*C757
=0,0,
ROUNDUP(
IF(
IF(D757="A",13-SUM(AM757:AP757),IF(D757="B",11-SUM(AM757:AP757),IF(D757="C",7-SUM(AM757:AP757))))
&lt;0,0,
IF(D757="A",13-SUM(AM757:AP757),IF(D757="B",11-SUM(AM757:AP757),IF(D757="C",7-SUM(AM757:AP757)))))
*AD757/C757,0)
*C757)
)</f>
        <v>0</v>
      </c>
      <c r="AY757" s="4">
        <f>IF(OR(AND(Tabela1[[#This Row],[GRUPO | ITEM]]="PALHETAS",MID(Tabela1[[#This Row],[ITEM]],1,5)&lt;&gt;"YN-PC"),AND(Tabela1[[#This Row],[GRUPO | ITEM]]="PALHETAS",MID(Tabela1[[#This Row],[ITEM]],1,5)&lt;&gt;"YN-PF"))=TRUE,0,
IF(
ROUNDUP(
IF(
IF(D757="A",13-SUM(AR757:AU757),IF(D757="B",11-SUM(AR757:AU757),IF(D757="C",7-SUM(AR757:AU757))))
&lt;0,0,
IF(D757="A",13-SUM(AR757:AU757),IF(D757="B",11-SUM(AR757:AU757),IF(D757="C",7-SUM(AR757:AU757)))))
*AE757/C757,0)
*C757
=0,0,
ROUNDUP(
IF(
IF(D757="A",13-SUM(AR757:AU757),IF(D757="B",11-SUM(AR757:AU757),IF(D757="C",7-SUM(AR757:AU757))))
&lt;0,0,
IF(D757="A",13-SUM(AR757:AU757),IF(D757="B",11-SUM(AR757:AU757),IF(D757="C",7-SUM(AR757:AU757)))))
*AE757/C757,0)
*C757)
)</f>
        <v>0</v>
      </c>
      <c r="AZ7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+IFERROR(BA757*C757,0),
IFERROR(AVERAGEIF(Tabela1[[#This Row],[COMPRA PADRÃO]:[COMPRA &gt;30%]],"&gt;"&amp;0,Tabela1[[#This Row],[COMPRA PADRÃO]:[COMPRA &gt;30%]]),
0))/Tabela1[[#This Row],[U/CX]],0)*Tabela1[[#This Row],[U/CX]]</f>
        <v>0</v>
      </c>
      <c r="BA757" s="19"/>
      <c r="BB757" s="19"/>
      <c r="BC757" s="5"/>
      <c r="BD757" s="41">
        <v>0.90566037735849059</v>
      </c>
      <c r="BE757" s="42">
        <v>135.84905660377359</v>
      </c>
      <c r="BF757" s="42">
        <v>59.773584905660378</v>
      </c>
      <c r="BG757" s="42">
        <v>660</v>
      </c>
      <c r="BH757" s="43">
        <v>0</v>
      </c>
      <c r="BJ757" s="32"/>
      <c r="BK757" s="32"/>
    </row>
    <row r="758" spans="1:63" s="3" customFormat="1" x14ac:dyDescent="0.2">
      <c r="A758" s="4" t="s">
        <v>35</v>
      </c>
      <c r="B758" s="4" t="s">
        <v>1180</v>
      </c>
      <c r="C758" s="4">
        <v>250</v>
      </c>
      <c r="D758" s="4" t="s">
        <v>17</v>
      </c>
      <c r="E758" s="5">
        <v>110</v>
      </c>
      <c r="F758" s="4">
        <v>100</v>
      </c>
      <c r="G758" s="4">
        <v>112</v>
      </c>
      <c r="H758" s="4">
        <v>70</v>
      </c>
      <c r="I758" s="4">
        <v>130</v>
      </c>
      <c r="J758" s="4">
        <v>618</v>
      </c>
      <c r="K758" s="4"/>
      <c r="L758" s="4"/>
      <c r="M758" s="4"/>
      <c r="N758" s="4">
        <v>60</v>
      </c>
      <c r="O758" s="4">
        <v>130</v>
      </c>
      <c r="P758" s="4">
        <v>60</v>
      </c>
      <c r="Q758" s="13">
        <v>0.71223021582733803</v>
      </c>
      <c r="R758" s="16">
        <v>0.64748201438848918</v>
      </c>
      <c r="S758" s="16">
        <v>0.72517985611510782</v>
      </c>
      <c r="T758" s="16">
        <v>0.4532374100719424</v>
      </c>
      <c r="U758" s="16">
        <v>0.84172661870503596</v>
      </c>
      <c r="V758" s="16">
        <v>4.0014388489208628</v>
      </c>
      <c r="W758" s="16">
        <v>0</v>
      </c>
      <c r="X758" s="16">
        <v>0</v>
      </c>
      <c r="Y758" s="16">
        <v>0</v>
      </c>
      <c r="Z758" s="16">
        <v>0.3884892086330935</v>
      </c>
      <c r="AA758" s="16">
        <v>0.84172661870503596</v>
      </c>
      <c r="AB758" s="17">
        <v>0.3884892086330935</v>
      </c>
      <c r="AC758" s="15">
        <v>38715.839999999997</v>
      </c>
      <c r="AD758" s="14">
        <v>154.44444444444446</v>
      </c>
      <c r="AE758" s="14">
        <v>154.44444444444446</v>
      </c>
      <c r="AF758" s="5">
        <v>0</v>
      </c>
      <c r="AG758" s="6">
        <v>0</v>
      </c>
      <c r="AH758" s="4">
        <v>0</v>
      </c>
      <c r="AI758" s="23">
        <v>0</v>
      </c>
      <c r="AJ758" s="4">
        <v>3750</v>
      </c>
      <c r="AK758" s="4">
        <v>0</v>
      </c>
      <c r="AL758" s="24">
        <v>3750</v>
      </c>
      <c r="AM758" s="7">
        <v>0</v>
      </c>
      <c r="AN758" s="7">
        <v>0</v>
      </c>
      <c r="AO758" s="8">
        <v>24.280575539568343</v>
      </c>
      <c r="AP758" s="9">
        <v>0</v>
      </c>
      <c r="AQ758" s="25">
        <v>24.280575539568343</v>
      </c>
      <c r="AR758" s="18">
        <v>0</v>
      </c>
      <c r="AS758" s="7">
        <v>0</v>
      </c>
      <c r="AT758" s="8">
        <v>24.280575539568343</v>
      </c>
      <c r="AU758" s="9">
        <v>0</v>
      </c>
      <c r="AV758" s="10">
        <v>24.280575539568343</v>
      </c>
      <c r="AW758" s="22">
        <f t="shared" si="11"/>
        <v>0</v>
      </c>
      <c r="AX758" s="5">
        <f>IF(OR(AND(Tabela1[[#This Row],[GRUPO | ITEM]]="PALHETAS",MID(Tabela1[[#This Row],[ITEM]],1,5)&lt;&gt;"YN-PC"),AND(Tabela1[[#This Row],[GRUPO | ITEM]]="PALHETAS",MID(Tabela1[[#This Row],[ITEM]],1,5)&lt;&gt;"YN-PF"))=TRUE,0,
IF(
ROUNDUP(
IF(
IF(D758="A",13-SUM(AM758:AP758),IF(D758="B",11-SUM(AM758:AP758),IF(D758="C",7-SUM(AM758:AP758))))
&lt;0,0,
IF(D758="A",13-SUM(AM758:AP758),IF(D758="B",11-SUM(AM758:AP758),IF(D758="C",7-SUM(AM758:AP758)))))
*AD758/C758,0)
*C758
=0,0,
ROUNDUP(
IF(
IF(D758="A",13-SUM(AM758:AP758),IF(D758="B",11-SUM(AM758:AP758),IF(D758="C",7-SUM(AM758:AP758))))
&lt;0,0,
IF(D758="A",13-SUM(AM758:AP758),IF(D758="B",11-SUM(AM758:AP758),IF(D758="C",7-SUM(AM758:AP758)))))
*AD758/C758,0)
*C758)
)</f>
        <v>0</v>
      </c>
      <c r="AY758" s="4">
        <f>IF(OR(AND(Tabela1[[#This Row],[GRUPO | ITEM]]="PALHETAS",MID(Tabela1[[#This Row],[ITEM]],1,5)&lt;&gt;"YN-PC"),AND(Tabela1[[#This Row],[GRUPO | ITEM]]="PALHETAS",MID(Tabela1[[#This Row],[ITEM]],1,5)&lt;&gt;"YN-PF"))=TRUE,0,
IF(
ROUNDUP(
IF(
IF(D758="A",13-SUM(AR758:AU758),IF(D758="B",11-SUM(AR758:AU758),IF(D758="C",7-SUM(AR758:AU758))))
&lt;0,0,
IF(D758="A",13-SUM(AR758:AU758),IF(D758="B",11-SUM(AR758:AU758),IF(D758="C",7-SUM(AR758:AU758)))))
*AE758/C758,0)
*C758
=0,0,
ROUNDUP(
IF(
IF(D758="A",13-SUM(AR758:AU758),IF(D758="B",11-SUM(AR758:AU758),IF(D758="C",7-SUM(AR758:AU758))))
&lt;0,0,
IF(D758="A",13-SUM(AR758:AU758),IF(D758="B",11-SUM(AR758:AU758),IF(D758="C",7-SUM(AR758:AU758)))))
*AE758/C758,0)
*C758)
)</f>
        <v>0</v>
      </c>
      <c r="AZ7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+IFERROR(BA758*C758,0),
IFERROR(AVERAGEIF(Tabela1[[#This Row],[COMPRA PADRÃO]:[COMPRA &gt;30%]],"&gt;"&amp;0,Tabela1[[#This Row],[COMPRA PADRÃO]:[COMPRA &gt;30%]]),
0))/Tabela1[[#This Row],[U/CX]],0)*Tabela1[[#This Row],[U/CX]]</f>
        <v>0</v>
      </c>
      <c r="BA758" s="19"/>
      <c r="BB758" s="19"/>
      <c r="BC758" s="5"/>
      <c r="BD758" s="41">
        <v>5.2452830188679247</v>
      </c>
      <c r="BE758" s="42">
        <v>786.79245283018872</v>
      </c>
      <c r="BF758" s="42">
        <v>1038.566037735849</v>
      </c>
      <c r="BG758" s="42">
        <v>3750</v>
      </c>
      <c r="BH758" s="43">
        <v>0</v>
      </c>
      <c r="BJ758" s="32"/>
      <c r="BK758" s="32"/>
    </row>
    <row r="759" spans="1:63" s="3" customFormat="1" x14ac:dyDescent="0.2">
      <c r="A759" s="4" t="s">
        <v>35</v>
      </c>
      <c r="B759" s="4" t="s">
        <v>1098</v>
      </c>
      <c r="C759" s="4">
        <v>500</v>
      </c>
      <c r="D759" s="4" t="s">
        <v>83</v>
      </c>
      <c r="E759" s="5"/>
      <c r="F759" s="4"/>
      <c r="G759" s="4"/>
      <c r="H759" s="4"/>
      <c r="I759" s="4"/>
      <c r="J759" s="4"/>
      <c r="K759" s="4"/>
      <c r="L759" s="4"/>
      <c r="M759" s="4">
        <v>10</v>
      </c>
      <c r="N759" s="4">
        <v>60</v>
      </c>
      <c r="O759" s="4">
        <v>80</v>
      </c>
      <c r="P759" s="4">
        <v>40</v>
      </c>
      <c r="Q759" s="13">
        <v>0</v>
      </c>
      <c r="R759" s="16">
        <v>0</v>
      </c>
      <c r="S759" s="16">
        <v>0</v>
      </c>
      <c r="T759" s="16">
        <v>0</v>
      </c>
      <c r="U759" s="16">
        <v>0</v>
      </c>
      <c r="V759" s="16">
        <v>0</v>
      </c>
      <c r="W759" s="16">
        <v>0</v>
      </c>
      <c r="X759" s="16">
        <v>0</v>
      </c>
      <c r="Y759" s="16">
        <v>0.21052631578947367</v>
      </c>
      <c r="Z759" s="16">
        <v>1.263157894736842</v>
      </c>
      <c r="AA759" s="16">
        <v>1.6842105263157894</v>
      </c>
      <c r="AB759" s="17">
        <v>0.84210526315789469</v>
      </c>
      <c r="AC759" s="15">
        <v>1968.3</v>
      </c>
      <c r="AD759" s="14">
        <v>47.5</v>
      </c>
      <c r="AE759" s="14">
        <v>60</v>
      </c>
      <c r="AF759" s="5">
        <v>0</v>
      </c>
      <c r="AG759" s="6">
        <v>300</v>
      </c>
      <c r="AH759" s="4">
        <v>0</v>
      </c>
      <c r="AI759" s="23">
        <v>300</v>
      </c>
      <c r="AJ759" s="4">
        <v>0</v>
      </c>
      <c r="AK759" s="4">
        <v>500</v>
      </c>
      <c r="AL759" s="24">
        <v>500</v>
      </c>
      <c r="AM759" s="7">
        <v>6.3157894736842106</v>
      </c>
      <c r="AN759" s="7">
        <v>0</v>
      </c>
      <c r="AO759" s="8">
        <v>0</v>
      </c>
      <c r="AP759" s="9">
        <v>10.526315789473685</v>
      </c>
      <c r="AQ759" s="25">
        <v>16.842105263157897</v>
      </c>
      <c r="AR759" s="18">
        <v>5</v>
      </c>
      <c r="AS759" s="7">
        <v>0</v>
      </c>
      <c r="AT759" s="8">
        <v>0</v>
      </c>
      <c r="AU759" s="9">
        <v>8.3333333333333339</v>
      </c>
      <c r="AV759" s="10">
        <v>13.333333333333334</v>
      </c>
      <c r="AW759" s="22">
        <f t="shared" si="11"/>
        <v>0</v>
      </c>
      <c r="AX759" s="5">
        <f>IF(OR(AND(Tabela1[[#This Row],[GRUPO | ITEM]]="PALHETAS",MID(Tabela1[[#This Row],[ITEM]],1,5)&lt;&gt;"YN-PC"),AND(Tabela1[[#This Row],[GRUPO | ITEM]]="PALHETAS",MID(Tabela1[[#This Row],[ITEM]],1,5)&lt;&gt;"YN-PF"))=TRUE,0,
IF(
ROUNDUP(
IF(
IF(D759="A",13-SUM(AM759:AP759),IF(D759="B",11-SUM(AM759:AP759),IF(D759="C",7-SUM(AM759:AP759))))
&lt;0,0,
IF(D759="A",13-SUM(AM759:AP759),IF(D759="B",11-SUM(AM759:AP759),IF(D759="C",7-SUM(AM759:AP759)))))
*AD759/C759,0)
*C759
=0,0,
ROUNDUP(
IF(
IF(D759="A",13-SUM(AM759:AP759),IF(D759="B",11-SUM(AM759:AP759),IF(D759="C",7-SUM(AM759:AP759))))
&lt;0,0,
IF(D759="A",13-SUM(AM759:AP759),IF(D759="B",11-SUM(AM759:AP759),IF(D759="C",7-SUM(AM759:AP759)))))
*AD759/C759,0)
*C759)
)</f>
        <v>0</v>
      </c>
      <c r="AY759" s="4">
        <f>IF(OR(AND(Tabela1[[#This Row],[GRUPO | ITEM]]="PALHETAS",MID(Tabela1[[#This Row],[ITEM]],1,5)&lt;&gt;"YN-PC"),AND(Tabela1[[#This Row],[GRUPO | ITEM]]="PALHETAS",MID(Tabela1[[#This Row],[ITEM]],1,5)&lt;&gt;"YN-PF"))=TRUE,0,
IF(
ROUNDUP(
IF(
IF(D759="A",13-SUM(AR759:AU759),IF(D759="B",11-SUM(AR759:AU759),IF(D759="C",7-SUM(AR759:AU759))))
&lt;0,0,
IF(D759="A",13-SUM(AR759:AU759),IF(D759="B",11-SUM(AR759:AU759),IF(D759="C",7-SUM(AR759:AU759)))))
*AE759/C759,0)
*C759
=0,0,
ROUNDUP(
IF(
IF(D759="A",13-SUM(AR759:AU759),IF(D759="B",11-SUM(AR759:AU759),IF(D759="C",7-SUM(AR759:AU759))))
&lt;0,0,
IF(D759="A",13-SUM(AR759:AU759),IF(D759="B",11-SUM(AR759:AU759),IF(D759="C",7-SUM(AR759:AU759)))))
*AE759/C759,0)
*C759)
)</f>
        <v>0</v>
      </c>
      <c r="AZ7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+IFERROR(BA759*C759,0),
IFERROR(AVERAGEIF(Tabela1[[#This Row],[COMPRA PADRÃO]:[COMPRA &gt;30%]],"&gt;"&amp;0,Tabela1[[#This Row],[COMPRA PADRÃO]:[COMPRA &gt;30%]]),
0))/Tabela1[[#This Row],[U/CX]],0)*Tabela1[[#This Row],[U/CX]]</f>
        <v>0</v>
      </c>
      <c r="BA759" s="19"/>
      <c r="BB759" s="19"/>
      <c r="BC759" s="5"/>
      <c r="BD759" s="41">
        <v>0.71698113207547165</v>
      </c>
      <c r="BE759" s="42">
        <v>107.54716981132074</v>
      </c>
      <c r="BF759" s="42">
        <v>47.320754716981128</v>
      </c>
      <c r="BG759" s="42">
        <v>800</v>
      </c>
      <c r="BH759" s="43">
        <v>0</v>
      </c>
      <c r="BJ759" s="32"/>
      <c r="BK759" s="32"/>
    </row>
    <row r="760" spans="1:63" s="3" customFormat="1" x14ac:dyDescent="0.2">
      <c r="A760" s="4" t="s">
        <v>35</v>
      </c>
      <c r="B760" s="4" t="s">
        <v>1181</v>
      </c>
      <c r="C760" s="4">
        <v>250</v>
      </c>
      <c r="D760" s="4" t="s">
        <v>83</v>
      </c>
      <c r="E760" s="5"/>
      <c r="F760" s="4"/>
      <c r="G760" s="4"/>
      <c r="H760" s="4"/>
      <c r="I760" s="4"/>
      <c r="J760" s="4"/>
      <c r="K760" s="4"/>
      <c r="L760" s="4"/>
      <c r="M760" s="4">
        <v>10</v>
      </c>
      <c r="N760" s="4">
        <v>40</v>
      </c>
      <c r="O760" s="4">
        <v>60</v>
      </c>
      <c r="P760" s="4">
        <v>30</v>
      </c>
      <c r="Q760" s="13">
        <v>0</v>
      </c>
      <c r="R760" s="16">
        <v>0</v>
      </c>
      <c r="S760" s="16">
        <v>0</v>
      </c>
      <c r="T760" s="16">
        <v>0</v>
      </c>
      <c r="U760" s="16">
        <v>0</v>
      </c>
      <c r="V760" s="16">
        <v>0</v>
      </c>
      <c r="W760" s="16">
        <v>0</v>
      </c>
      <c r="X760" s="16">
        <v>0</v>
      </c>
      <c r="Y760" s="16">
        <v>0.2857142857142857</v>
      </c>
      <c r="Z760" s="16">
        <v>1.1428571428571428</v>
      </c>
      <c r="AA760" s="16">
        <v>1.7142857142857142</v>
      </c>
      <c r="AB760" s="17">
        <v>0.8571428571428571</v>
      </c>
      <c r="AC760" s="15">
        <v>3739.7</v>
      </c>
      <c r="AD760" s="14">
        <v>35</v>
      </c>
      <c r="AE760" s="14">
        <v>43.333333333333336</v>
      </c>
      <c r="AF760" s="5">
        <v>0</v>
      </c>
      <c r="AG760" s="6">
        <v>100</v>
      </c>
      <c r="AH760" s="4">
        <v>0</v>
      </c>
      <c r="AI760" s="23">
        <v>100</v>
      </c>
      <c r="AJ760" s="4">
        <v>0</v>
      </c>
      <c r="AK760" s="4">
        <v>250</v>
      </c>
      <c r="AL760" s="24">
        <v>250</v>
      </c>
      <c r="AM760" s="7">
        <v>2.8571428571428572</v>
      </c>
      <c r="AN760" s="7">
        <v>0</v>
      </c>
      <c r="AO760" s="8">
        <v>0</v>
      </c>
      <c r="AP760" s="9">
        <v>7.1428571428571432</v>
      </c>
      <c r="AQ760" s="25">
        <v>10</v>
      </c>
      <c r="AR760" s="18">
        <v>2.3076923076923075</v>
      </c>
      <c r="AS760" s="7">
        <v>0</v>
      </c>
      <c r="AT760" s="8">
        <v>0</v>
      </c>
      <c r="AU760" s="9">
        <v>5.7692307692307692</v>
      </c>
      <c r="AV760" s="10">
        <v>8.0769230769230766</v>
      </c>
      <c r="AW760" s="22">
        <f t="shared" si="11"/>
        <v>0</v>
      </c>
      <c r="AX760" s="5">
        <f>IF(OR(AND(Tabela1[[#This Row],[GRUPO | ITEM]]="PALHETAS",MID(Tabela1[[#This Row],[ITEM]],1,5)&lt;&gt;"YN-PC"),AND(Tabela1[[#This Row],[GRUPO | ITEM]]="PALHETAS",MID(Tabela1[[#This Row],[ITEM]],1,5)&lt;&gt;"YN-PF"))=TRUE,0,
IF(
ROUNDUP(
IF(
IF(D760="A",13-SUM(AM760:AP760),IF(D760="B",11-SUM(AM760:AP760),IF(D760="C",7-SUM(AM760:AP760))))
&lt;0,0,
IF(D760="A",13-SUM(AM760:AP760),IF(D760="B",11-SUM(AM760:AP760),IF(D760="C",7-SUM(AM760:AP760)))))
*AD760/C760,0)
*C760
=0,0,
ROUNDUP(
IF(
IF(D760="A",13-SUM(AM760:AP760),IF(D760="B",11-SUM(AM760:AP760),IF(D760="C",7-SUM(AM760:AP760))))
&lt;0,0,
IF(D760="A",13-SUM(AM760:AP760),IF(D760="B",11-SUM(AM760:AP760),IF(D760="C",7-SUM(AM760:AP760)))))
*AD760/C760,0)
*C760)
)</f>
        <v>0</v>
      </c>
      <c r="AY760" s="4">
        <f>IF(OR(AND(Tabela1[[#This Row],[GRUPO | ITEM]]="PALHETAS",MID(Tabela1[[#This Row],[ITEM]],1,5)&lt;&gt;"YN-PC"),AND(Tabela1[[#This Row],[GRUPO | ITEM]]="PALHETAS",MID(Tabela1[[#This Row],[ITEM]],1,5)&lt;&gt;"YN-PF"))=TRUE,0,
IF(
ROUNDUP(
IF(
IF(D760="A",13-SUM(AR760:AU760),IF(D760="B",11-SUM(AR760:AU760),IF(D760="C",7-SUM(AR760:AU760))))
&lt;0,0,
IF(D760="A",13-SUM(AR760:AU760),IF(D760="B",11-SUM(AR760:AU760),IF(D760="C",7-SUM(AR760:AU760)))))
*AE760/C760,0)
*C760
=0,0,
ROUNDUP(
IF(
IF(D760="A",13-SUM(AR760:AU760),IF(D760="B",11-SUM(AR760:AU760),IF(D760="C",7-SUM(AR760:AU760))))
&lt;0,0,
IF(D760="A",13-SUM(AR760:AU760),IF(D760="B",11-SUM(AR760:AU760),IF(D760="C",7-SUM(AR760:AU760)))))
*AE760/C760,0)
*C760)
)</f>
        <v>0</v>
      </c>
      <c r="AZ7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+IFERROR(BA760*C760,0),
IFERROR(AVERAGEIF(Tabela1[[#This Row],[COMPRA PADRÃO]:[COMPRA &gt;30%]],"&gt;"&amp;0,Tabela1[[#This Row],[COMPRA PADRÃO]:[COMPRA &gt;30%]]),
0))/Tabela1[[#This Row],[U/CX]],0)*Tabela1[[#This Row],[U/CX]]</f>
        <v>0</v>
      </c>
      <c r="BA760" s="19"/>
      <c r="BB760" s="19"/>
      <c r="BC760" s="5"/>
      <c r="BD760" s="41">
        <v>0.52830188679245282</v>
      </c>
      <c r="BE760" s="42">
        <v>79.245283018867923</v>
      </c>
      <c r="BF760" s="42">
        <v>34.867924528301884</v>
      </c>
      <c r="BG760" s="42">
        <v>350</v>
      </c>
      <c r="BH760" s="43">
        <v>0</v>
      </c>
      <c r="BJ760" s="32"/>
      <c r="BK760" s="32"/>
    </row>
    <row r="761" spans="1:63" s="3" customFormat="1" x14ac:dyDescent="0.2">
      <c r="A761" s="4" t="s">
        <v>35</v>
      </c>
      <c r="B761" s="4" t="s">
        <v>1182</v>
      </c>
      <c r="C761" s="4">
        <v>500</v>
      </c>
      <c r="D761" s="4" t="s">
        <v>83</v>
      </c>
      <c r="E761" s="5"/>
      <c r="F761" s="4"/>
      <c r="G761" s="4"/>
      <c r="H761" s="4"/>
      <c r="I761" s="4"/>
      <c r="J761" s="4"/>
      <c r="K761" s="4"/>
      <c r="L761" s="4"/>
      <c r="M761" s="4">
        <v>10</v>
      </c>
      <c r="N761" s="4">
        <v>10</v>
      </c>
      <c r="O761" s="4">
        <v>30</v>
      </c>
      <c r="P761" s="4">
        <v>10</v>
      </c>
      <c r="Q761" s="13">
        <v>0</v>
      </c>
      <c r="R761" s="16">
        <v>0</v>
      </c>
      <c r="S761" s="16">
        <v>0</v>
      </c>
      <c r="T761" s="16">
        <v>0</v>
      </c>
      <c r="U761" s="16">
        <v>0</v>
      </c>
      <c r="V761" s="16">
        <v>0</v>
      </c>
      <c r="W761" s="16">
        <v>0</v>
      </c>
      <c r="X761" s="16">
        <v>0</v>
      </c>
      <c r="Y761" s="16">
        <v>0.66666666666666663</v>
      </c>
      <c r="Z761" s="16">
        <v>0.66666666666666663</v>
      </c>
      <c r="AA761" s="16">
        <v>2</v>
      </c>
      <c r="AB761" s="17">
        <v>0.66666666666666663</v>
      </c>
      <c r="AC761" s="15">
        <v>1128.3</v>
      </c>
      <c r="AD761" s="14">
        <v>15</v>
      </c>
      <c r="AE761" s="14">
        <v>15</v>
      </c>
      <c r="AF761" s="5">
        <v>0</v>
      </c>
      <c r="AG761" s="6">
        <v>440</v>
      </c>
      <c r="AH761" s="4">
        <v>0</v>
      </c>
      <c r="AI761" s="23">
        <v>440</v>
      </c>
      <c r="AJ761" s="4">
        <v>0</v>
      </c>
      <c r="AK761" s="4">
        <v>0</v>
      </c>
      <c r="AL761" s="24">
        <v>0</v>
      </c>
      <c r="AM761" s="7">
        <v>29.333333333333332</v>
      </c>
      <c r="AN761" s="7">
        <v>0</v>
      </c>
      <c r="AO761" s="8">
        <v>0</v>
      </c>
      <c r="AP761" s="9">
        <v>0</v>
      </c>
      <c r="AQ761" s="25">
        <v>29.333333333333332</v>
      </c>
      <c r="AR761" s="18">
        <v>29.333333333333332</v>
      </c>
      <c r="AS761" s="7">
        <v>0</v>
      </c>
      <c r="AT761" s="8">
        <v>0</v>
      </c>
      <c r="AU761" s="9">
        <v>0</v>
      </c>
      <c r="AV761" s="10">
        <v>29.333333333333332</v>
      </c>
      <c r="AW761" s="22">
        <f t="shared" si="11"/>
        <v>0</v>
      </c>
      <c r="AX761" s="5">
        <f>IF(OR(AND(Tabela1[[#This Row],[GRUPO | ITEM]]="PALHETAS",MID(Tabela1[[#This Row],[ITEM]],1,5)&lt;&gt;"YN-PC"),AND(Tabela1[[#This Row],[GRUPO | ITEM]]="PALHETAS",MID(Tabela1[[#This Row],[ITEM]],1,5)&lt;&gt;"YN-PF"))=TRUE,0,
IF(
ROUNDUP(
IF(
IF(D761="A",13-SUM(AM761:AP761),IF(D761="B",11-SUM(AM761:AP761),IF(D761="C",7-SUM(AM761:AP761))))
&lt;0,0,
IF(D761="A",13-SUM(AM761:AP761),IF(D761="B",11-SUM(AM761:AP761),IF(D761="C",7-SUM(AM761:AP761)))))
*AD761/C761,0)
*C761
=0,0,
ROUNDUP(
IF(
IF(D761="A",13-SUM(AM761:AP761),IF(D761="B",11-SUM(AM761:AP761),IF(D761="C",7-SUM(AM761:AP761))))
&lt;0,0,
IF(D761="A",13-SUM(AM761:AP761),IF(D761="B",11-SUM(AM761:AP761),IF(D761="C",7-SUM(AM761:AP761)))))
*AD761/C761,0)
*C761)
)</f>
        <v>0</v>
      </c>
      <c r="AY761" s="4">
        <f>IF(OR(AND(Tabela1[[#This Row],[GRUPO | ITEM]]="PALHETAS",MID(Tabela1[[#This Row],[ITEM]],1,5)&lt;&gt;"YN-PC"),AND(Tabela1[[#This Row],[GRUPO | ITEM]]="PALHETAS",MID(Tabela1[[#This Row],[ITEM]],1,5)&lt;&gt;"YN-PF"))=TRUE,0,
IF(
ROUNDUP(
IF(
IF(D761="A",13-SUM(AR761:AU761),IF(D761="B",11-SUM(AR761:AU761),IF(D761="C",7-SUM(AR761:AU761))))
&lt;0,0,
IF(D761="A",13-SUM(AR761:AU761),IF(D761="B",11-SUM(AR761:AU761),IF(D761="C",7-SUM(AR761:AU761)))))
*AE761/C761,0)
*C761
=0,0,
ROUNDUP(
IF(
IF(D761="A",13-SUM(AR761:AU761),IF(D761="B",11-SUM(AR761:AU761),IF(D761="C",7-SUM(AR761:AU761))))
&lt;0,0,
IF(D761="A",13-SUM(AR761:AU761),IF(D761="B",11-SUM(AR761:AU761),IF(D761="C",7-SUM(AR761:AU761)))))
*AE761/C761,0)
*C761)
)</f>
        <v>0</v>
      </c>
      <c r="AZ7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+IFERROR(BA761*C761,0),
IFERROR(AVERAGEIF(Tabela1[[#This Row],[COMPRA PADRÃO]:[COMPRA &gt;30%]],"&gt;"&amp;0,Tabela1[[#This Row],[COMPRA PADRÃO]:[COMPRA &gt;30%]]),
0))/Tabela1[[#This Row],[U/CX]],0)*Tabela1[[#This Row],[U/CX]]</f>
        <v>0</v>
      </c>
      <c r="BA761" s="19"/>
      <c r="BB761" s="19"/>
      <c r="BC761" s="5"/>
      <c r="BD761" s="41">
        <v>0.22641509433962265</v>
      </c>
      <c r="BE761" s="42">
        <v>33.962264150943398</v>
      </c>
      <c r="BF761" s="42">
        <v>14.943396226415095</v>
      </c>
      <c r="BG761" s="42">
        <v>440</v>
      </c>
      <c r="BH761" s="43">
        <v>0</v>
      </c>
      <c r="BJ761" s="32"/>
      <c r="BK761" s="32"/>
    </row>
    <row r="762" spans="1:63" s="3" customFormat="1" x14ac:dyDescent="0.2">
      <c r="A762" s="4" t="s">
        <v>35</v>
      </c>
      <c r="B762" s="4" t="s">
        <v>1099</v>
      </c>
      <c r="C762" s="4">
        <v>500</v>
      </c>
      <c r="D762" s="4" t="s">
        <v>83</v>
      </c>
      <c r="E762" s="5"/>
      <c r="F762" s="4"/>
      <c r="G762" s="4"/>
      <c r="H762" s="4"/>
      <c r="I762" s="4"/>
      <c r="J762" s="4"/>
      <c r="K762" s="4"/>
      <c r="L762" s="4"/>
      <c r="M762" s="4">
        <v>20</v>
      </c>
      <c r="N762" s="4"/>
      <c r="O762" s="4">
        <v>30</v>
      </c>
      <c r="P762" s="4">
        <v>20</v>
      </c>
      <c r="Q762" s="13">
        <v>0</v>
      </c>
      <c r="R762" s="16">
        <v>0</v>
      </c>
      <c r="S762" s="16">
        <v>0</v>
      </c>
      <c r="T762" s="16">
        <v>0</v>
      </c>
      <c r="U762" s="16">
        <v>0</v>
      </c>
      <c r="V762" s="16">
        <v>0</v>
      </c>
      <c r="W762" s="16">
        <v>0</v>
      </c>
      <c r="X762" s="16">
        <v>0</v>
      </c>
      <c r="Y762" s="16">
        <v>0.85714285714285721</v>
      </c>
      <c r="Z762" s="16">
        <v>0</v>
      </c>
      <c r="AA762" s="16">
        <v>1.2857142857142858</v>
      </c>
      <c r="AB762" s="17">
        <v>0.85714285714285721</v>
      </c>
      <c r="AC762" s="15">
        <v>1093.5999999999999</v>
      </c>
      <c r="AD762" s="14">
        <v>23.333333333333332</v>
      </c>
      <c r="AE762" s="14">
        <v>23.333333333333332</v>
      </c>
      <c r="AF762" s="5">
        <v>0</v>
      </c>
      <c r="AG762" s="6">
        <v>420</v>
      </c>
      <c r="AH762" s="4">
        <v>0</v>
      </c>
      <c r="AI762" s="23">
        <v>420</v>
      </c>
      <c r="AJ762" s="4">
        <v>0</v>
      </c>
      <c r="AK762" s="4">
        <v>0</v>
      </c>
      <c r="AL762" s="24">
        <v>0</v>
      </c>
      <c r="AM762" s="7">
        <v>18</v>
      </c>
      <c r="AN762" s="7">
        <v>0</v>
      </c>
      <c r="AO762" s="8">
        <v>0</v>
      </c>
      <c r="AP762" s="9">
        <v>0</v>
      </c>
      <c r="AQ762" s="25">
        <v>18</v>
      </c>
      <c r="AR762" s="18">
        <v>18</v>
      </c>
      <c r="AS762" s="7">
        <v>0</v>
      </c>
      <c r="AT762" s="8">
        <v>0</v>
      </c>
      <c r="AU762" s="9">
        <v>0</v>
      </c>
      <c r="AV762" s="10">
        <v>18</v>
      </c>
      <c r="AW762" s="22">
        <f t="shared" si="11"/>
        <v>0</v>
      </c>
      <c r="AX762" s="5">
        <f>IF(OR(AND(Tabela1[[#This Row],[GRUPO | ITEM]]="PALHETAS",MID(Tabela1[[#This Row],[ITEM]],1,5)&lt;&gt;"YN-PC"),AND(Tabela1[[#This Row],[GRUPO | ITEM]]="PALHETAS",MID(Tabela1[[#This Row],[ITEM]],1,5)&lt;&gt;"YN-PF"))=TRUE,0,
IF(
ROUNDUP(
IF(
IF(D762="A",13-SUM(AM762:AP762),IF(D762="B",11-SUM(AM762:AP762),IF(D762="C",7-SUM(AM762:AP762))))
&lt;0,0,
IF(D762="A",13-SUM(AM762:AP762),IF(D762="B",11-SUM(AM762:AP762),IF(D762="C",7-SUM(AM762:AP762)))))
*AD762/C762,0)
*C762
=0,0,
ROUNDUP(
IF(
IF(D762="A",13-SUM(AM762:AP762),IF(D762="B",11-SUM(AM762:AP762),IF(D762="C",7-SUM(AM762:AP762))))
&lt;0,0,
IF(D762="A",13-SUM(AM762:AP762),IF(D762="B",11-SUM(AM762:AP762),IF(D762="C",7-SUM(AM762:AP762)))))
*AD762/C762,0)
*C762)
)</f>
        <v>0</v>
      </c>
      <c r="AY762" s="4">
        <f>IF(OR(AND(Tabela1[[#This Row],[GRUPO | ITEM]]="PALHETAS",MID(Tabela1[[#This Row],[ITEM]],1,5)&lt;&gt;"YN-PC"),AND(Tabela1[[#This Row],[GRUPO | ITEM]]="PALHETAS",MID(Tabela1[[#This Row],[ITEM]],1,5)&lt;&gt;"YN-PF"))=TRUE,0,
IF(
ROUNDUP(
IF(
IF(D762="A",13-SUM(AR762:AU762),IF(D762="B",11-SUM(AR762:AU762),IF(D762="C",7-SUM(AR762:AU762))))
&lt;0,0,
IF(D762="A",13-SUM(AR762:AU762),IF(D762="B",11-SUM(AR762:AU762),IF(D762="C",7-SUM(AR762:AU762)))))
*AE762/C762,0)
*C762
=0,0,
ROUNDUP(
IF(
IF(D762="A",13-SUM(AR762:AU762),IF(D762="B",11-SUM(AR762:AU762),IF(D762="C",7-SUM(AR762:AU762))))
&lt;0,0,
IF(D762="A",13-SUM(AR762:AU762),IF(D762="B",11-SUM(AR762:AU762),IF(D762="C",7-SUM(AR762:AU762)))))
*AE762/C762,0)
*C762)
)</f>
        <v>0</v>
      </c>
      <c r="AZ7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+IFERROR(BA762*C762,0),
IFERROR(AVERAGEIF(Tabela1[[#This Row],[COMPRA PADRÃO]:[COMPRA &gt;30%]],"&gt;"&amp;0,Tabela1[[#This Row],[COMPRA PADRÃO]:[COMPRA &gt;30%]]),
0))/Tabela1[[#This Row],[U/CX]],0)*Tabela1[[#This Row],[U/CX]]</f>
        <v>0</v>
      </c>
      <c r="BA762" s="19"/>
      <c r="BB762" s="19"/>
      <c r="BC762" s="5"/>
      <c r="BD762" s="41">
        <v>0.26415094339622641</v>
      </c>
      <c r="BE762" s="42">
        <v>39.622641509433961</v>
      </c>
      <c r="BF762" s="42">
        <v>17.433962264150942</v>
      </c>
      <c r="BG762" s="42">
        <v>420</v>
      </c>
      <c r="BH762" s="43">
        <v>0</v>
      </c>
      <c r="BJ762" s="32"/>
      <c r="BK762" s="32"/>
    </row>
    <row r="763" spans="1:63" s="3" customFormat="1" x14ac:dyDescent="0.2">
      <c r="A763" s="4" t="s">
        <v>35</v>
      </c>
      <c r="B763" s="4" t="s">
        <v>1100</v>
      </c>
      <c r="C763" s="4">
        <v>500</v>
      </c>
      <c r="D763" s="4" t="s">
        <v>83</v>
      </c>
      <c r="E763" s="5"/>
      <c r="F763" s="4"/>
      <c r="G763" s="4"/>
      <c r="H763" s="4"/>
      <c r="I763" s="4"/>
      <c r="J763" s="4"/>
      <c r="K763" s="4"/>
      <c r="L763" s="4"/>
      <c r="M763" s="4">
        <v>40</v>
      </c>
      <c r="N763" s="4">
        <v>60</v>
      </c>
      <c r="O763" s="4">
        <v>90</v>
      </c>
      <c r="P763" s="4">
        <v>50</v>
      </c>
      <c r="Q763" s="13">
        <v>0</v>
      </c>
      <c r="R763" s="16">
        <v>0</v>
      </c>
      <c r="S763" s="16">
        <v>0</v>
      </c>
      <c r="T763" s="16">
        <v>0</v>
      </c>
      <c r="U763" s="16">
        <v>0</v>
      </c>
      <c r="V763" s="16">
        <v>0</v>
      </c>
      <c r="W763" s="16">
        <v>0</v>
      </c>
      <c r="X763" s="16">
        <v>0</v>
      </c>
      <c r="Y763" s="16">
        <v>0.66666666666666663</v>
      </c>
      <c r="Z763" s="16">
        <v>1</v>
      </c>
      <c r="AA763" s="16">
        <v>1.5</v>
      </c>
      <c r="AB763" s="17">
        <v>0.83333333333333337</v>
      </c>
      <c r="AC763" s="15">
        <v>4178.7</v>
      </c>
      <c r="AD763" s="14">
        <v>60</v>
      </c>
      <c r="AE763" s="14">
        <v>60</v>
      </c>
      <c r="AF763" s="5">
        <v>0</v>
      </c>
      <c r="AG763" s="6">
        <v>250</v>
      </c>
      <c r="AH763" s="4">
        <v>0</v>
      </c>
      <c r="AI763" s="23">
        <v>250</v>
      </c>
      <c r="AJ763" s="4">
        <v>0</v>
      </c>
      <c r="AK763" s="4">
        <v>500</v>
      </c>
      <c r="AL763" s="24">
        <v>500</v>
      </c>
      <c r="AM763" s="7">
        <v>4.166666666666667</v>
      </c>
      <c r="AN763" s="7">
        <v>0</v>
      </c>
      <c r="AO763" s="8">
        <v>0</v>
      </c>
      <c r="AP763" s="9">
        <v>8.3333333333333339</v>
      </c>
      <c r="AQ763" s="25">
        <v>12.5</v>
      </c>
      <c r="AR763" s="18">
        <v>4.166666666666667</v>
      </c>
      <c r="AS763" s="7">
        <v>0</v>
      </c>
      <c r="AT763" s="8">
        <v>0</v>
      </c>
      <c r="AU763" s="9">
        <v>8.3333333333333339</v>
      </c>
      <c r="AV763" s="10">
        <v>12.5</v>
      </c>
      <c r="AW763" s="22">
        <f t="shared" si="11"/>
        <v>0</v>
      </c>
      <c r="AX763" s="5">
        <f>IF(OR(AND(Tabela1[[#This Row],[GRUPO | ITEM]]="PALHETAS",MID(Tabela1[[#This Row],[ITEM]],1,5)&lt;&gt;"YN-PC"),AND(Tabela1[[#This Row],[GRUPO | ITEM]]="PALHETAS",MID(Tabela1[[#This Row],[ITEM]],1,5)&lt;&gt;"YN-PF"))=TRUE,0,
IF(
ROUNDUP(
IF(
IF(D763="A",13-SUM(AM763:AP763),IF(D763="B",11-SUM(AM763:AP763),IF(D763="C",7-SUM(AM763:AP763))))
&lt;0,0,
IF(D763="A",13-SUM(AM763:AP763),IF(D763="B",11-SUM(AM763:AP763),IF(D763="C",7-SUM(AM763:AP763)))))
*AD763/C763,0)
*C763
=0,0,
ROUNDUP(
IF(
IF(D763="A",13-SUM(AM763:AP763),IF(D763="B",11-SUM(AM763:AP763),IF(D763="C",7-SUM(AM763:AP763))))
&lt;0,0,
IF(D763="A",13-SUM(AM763:AP763),IF(D763="B",11-SUM(AM763:AP763),IF(D763="C",7-SUM(AM763:AP763)))))
*AD763/C763,0)
*C763)
)</f>
        <v>0</v>
      </c>
      <c r="AY763" s="4">
        <f>IF(OR(AND(Tabela1[[#This Row],[GRUPO | ITEM]]="PALHETAS",MID(Tabela1[[#This Row],[ITEM]],1,5)&lt;&gt;"YN-PC"),AND(Tabela1[[#This Row],[GRUPO | ITEM]]="PALHETAS",MID(Tabela1[[#This Row],[ITEM]],1,5)&lt;&gt;"YN-PF"))=TRUE,0,
IF(
ROUNDUP(
IF(
IF(D763="A",13-SUM(AR763:AU763),IF(D763="B",11-SUM(AR763:AU763),IF(D763="C",7-SUM(AR763:AU763))))
&lt;0,0,
IF(D763="A",13-SUM(AR763:AU763),IF(D763="B",11-SUM(AR763:AU763),IF(D763="C",7-SUM(AR763:AU763)))))
*AE763/C763,0)
*C763
=0,0,
ROUNDUP(
IF(
IF(D763="A",13-SUM(AR763:AU763),IF(D763="B",11-SUM(AR763:AU763),IF(D763="C",7-SUM(AR763:AU763))))
&lt;0,0,
IF(D763="A",13-SUM(AR763:AU763),IF(D763="B",11-SUM(AR763:AU763),IF(D763="C",7-SUM(AR763:AU763)))))
*AE763/C763,0)
*C763)
)</f>
        <v>0</v>
      </c>
      <c r="AZ7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+IFERROR(BA763*C763,0),
IFERROR(AVERAGEIF(Tabela1[[#This Row],[COMPRA PADRÃO]:[COMPRA &gt;30%]],"&gt;"&amp;0,Tabela1[[#This Row],[COMPRA PADRÃO]:[COMPRA &gt;30%]]),
0))/Tabela1[[#This Row],[U/CX]],0)*Tabela1[[#This Row],[U/CX]]</f>
        <v>0</v>
      </c>
      <c r="BA763" s="33"/>
      <c r="BB763" s="33"/>
      <c r="BC763" s="44"/>
      <c r="BD763" s="41">
        <v>0.90566037735849059</v>
      </c>
      <c r="BE763" s="42">
        <v>135.84905660377359</v>
      </c>
      <c r="BF763" s="42">
        <v>59.773584905660378</v>
      </c>
      <c r="BG763" s="42">
        <v>750</v>
      </c>
      <c r="BH763" s="43">
        <v>0</v>
      </c>
      <c r="BJ763" s="32"/>
      <c r="BK763" s="32"/>
    </row>
    <row r="764" spans="1:63" s="3" customFormat="1" x14ac:dyDescent="0.2">
      <c r="A764" s="4" t="s">
        <v>35</v>
      </c>
      <c r="B764" s="4" t="s">
        <v>1183</v>
      </c>
      <c r="C764" s="4">
        <v>500</v>
      </c>
      <c r="D764" s="4" t="s">
        <v>83</v>
      </c>
      <c r="E764" s="5"/>
      <c r="F764" s="4"/>
      <c r="G764" s="4"/>
      <c r="H764" s="4"/>
      <c r="I764" s="4"/>
      <c r="J764" s="4"/>
      <c r="K764" s="4"/>
      <c r="L764" s="4"/>
      <c r="M764" s="4">
        <v>10</v>
      </c>
      <c r="N764" s="4">
        <v>50</v>
      </c>
      <c r="O764" s="4">
        <v>130</v>
      </c>
      <c r="P764" s="4">
        <v>40</v>
      </c>
      <c r="Q764" s="13">
        <v>0</v>
      </c>
      <c r="R764" s="16">
        <v>0</v>
      </c>
      <c r="S764" s="16">
        <v>0</v>
      </c>
      <c r="T764" s="16">
        <v>0</v>
      </c>
      <c r="U764" s="16">
        <v>0</v>
      </c>
      <c r="V764" s="16">
        <v>0</v>
      </c>
      <c r="W764" s="16">
        <v>0</v>
      </c>
      <c r="X764" s="16">
        <v>0</v>
      </c>
      <c r="Y764" s="16">
        <v>0.17391304347826086</v>
      </c>
      <c r="Z764" s="16">
        <v>0.86956521739130432</v>
      </c>
      <c r="AA764" s="16">
        <v>2.2608695652173911</v>
      </c>
      <c r="AB764" s="17">
        <v>0.69565217391304346</v>
      </c>
      <c r="AC764" s="15">
        <v>3643.1</v>
      </c>
      <c r="AD764" s="14">
        <v>57.5</v>
      </c>
      <c r="AE764" s="14">
        <v>73.333333333333329</v>
      </c>
      <c r="AF764" s="5">
        <v>0</v>
      </c>
      <c r="AG764" s="6">
        <v>270</v>
      </c>
      <c r="AH764" s="4">
        <v>0</v>
      </c>
      <c r="AI764" s="23">
        <v>270</v>
      </c>
      <c r="AJ764" s="4">
        <v>0</v>
      </c>
      <c r="AK764" s="4">
        <v>500</v>
      </c>
      <c r="AL764" s="24">
        <v>500</v>
      </c>
      <c r="AM764" s="7">
        <v>4.6956521739130439</v>
      </c>
      <c r="AN764" s="7">
        <v>0</v>
      </c>
      <c r="AO764" s="8">
        <v>0</v>
      </c>
      <c r="AP764" s="9">
        <v>8.695652173913043</v>
      </c>
      <c r="AQ764" s="25">
        <v>13.391304347826086</v>
      </c>
      <c r="AR764" s="18">
        <v>3.6818181818181821</v>
      </c>
      <c r="AS764" s="7">
        <v>0</v>
      </c>
      <c r="AT764" s="8">
        <v>0</v>
      </c>
      <c r="AU764" s="9">
        <v>6.8181818181818183</v>
      </c>
      <c r="AV764" s="10">
        <v>10.5</v>
      </c>
      <c r="AW764" s="22">
        <f t="shared" si="11"/>
        <v>0</v>
      </c>
      <c r="AX764" s="5">
        <f>IF(OR(AND(Tabela1[[#This Row],[GRUPO | ITEM]]="PALHETAS",MID(Tabela1[[#This Row],[ITEM]],1,5)&lt;&gt;"YN-PC"),AND(Tabela1[[#This Row],[GRUPO | ITEM]]="PALHETAS",MID(Tabela1[[#This Row],[ITEM]],1,5)&lt;&gt;"YN-PF"))=TRUE,0,
IF(
ROUNDUP(
IF(
IF(D764="A",13-SUM(AM764:AP764),IF(D764="B",11-SUM(AM764:AP764),IF(D764="C",7-SUM(AM764:AP764))))
&lt;0,0,
IF(D764="A",13-SUM(AM764:AP764),IF(D764="B",11-SUM(AM764:AP764),IF(D764="C",7-SUM(AM764:AP764)))))
*AD764/C764,0)
*C764
=0,0,
ROUNDUP(
IF(
IF(D764="A",13-SUM(AM764:AP764),IF(D764="B",11-SUM(AM764:AP764),IF(D764="C",7-SUM(AM764:AP764))))
&lt;0,0,
IF(D764="A",13-SUM(AM764:AP764),IF(D764="B",11-SUM(AM764:AP764),IF(D764="C",7-SUM(AM764:AP764)))))
*AD764/C764,0)
*C764)
)</f>
        <v>0</v>
      </c>
      <c r="AY764" s="4">
        <f>IF(OR(AND(Tabela1[[#This Row],[GRUPO | ITEM]]="PALHETAS",MID(Tabela1[[#This Row],[ITEM]],1,5)&lt;&gt;"YN-PC"),AND(Tabela1[[#This Row],[GRUPO | ITEM]]="PALHETAS",MID(Tabela1[[#This Row],[ITEM]],1,5)&lt;&gt;"YN-PF"))=TRUE,0,
IF(
ROUNDUP(
IF(
IF(D764="A",13-SUM(AR764:AU764),IF(D764="B",11-SUM(AR764:AU764),IF(D764="C",7-SUM(AR764:AU764))))
&lt;0,0,
IF(D764="A",13-SUM(AR764:AU764),IF(D764="B",11-SUM(AR764:AU764),IF(D764="C",7-SUM(AR764:AU764)))))
*AE764/C764,0)
*C764
=0,0,
ROUNDUP(
IF(
IF(D764="A",13-SUM(AR764:AU764),IF(D764="B",11-SUM(AR764:AU764),IF(D764="C",7-SUM(AR764:AU764))))
&lt;0,0,
IF(D764="A",13-SUM(AR764:AU764),IF(D764="B",11-SUM(AR764:AU764),IF(D764="C",7-SUM(AR764:AU764)))))
*AE764/C764,0)
*C764)
)</f>
        <v>0</v>
      </c>
      <c r="AZ7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+IFERROR(BA764*C764,0),
IFERROR(AVERAGEIF(Tabela1[[#This Row],[COMPRA PADRÃO]:[COMPRA &gt;30%]],"&gt;"&amp;0,Tabela1[[#This Row],[COMPRA PADRÃO]:[COMPRA &gt;30%]]),
0))/Tabela1[[#This Row],[U/CX]],0)*Tabela1[[#This Row],[U/CX]]</f>
        <v>0</v>
      </c>
      <c r="BA764" s="19"/>
      <c r="BB764" s="19"/>
      <c r="BC764" s="5"/>
      <c r="BD764" s="41">
        <v>0.86792452830188682</v>
      </c>
      <c r="BE764" s="42">
        <v>130.18867924528303</v>
      </c>
      <c r="BF764" s="42">
        <v>57.283018867924532</v>
      </c>
      <c r="BG764" s="42">
        <v>770</v>
      </c>
      <c r="BH764" s="43">
        <v>0</v>
      </c>
      <c r="BJ764" s="32"/>
      <c r="BK764" s="32"/>
    </row>
    <row r="765" spans="1:63" s="3" customFormat="1" x14ac:dyDescent="0.2">
      <c r="A765" s="4" t="s">
        <v>35</v>
      </c>
      <c r="B765" s="4" t="s">
        <v>1187</v>
      </c>
      <c r="C765" s="4">
        <v>100</v>
      </c>
      <c r="D765" s="4" t="s">
        <v>83</v>
      </c>
      <c r="E765" s="5"/>
      <c r="F765" s="4"/>
      <c r="G765" s="4"/>
      <c r="H765" s="4"/>
      <c r="I765" s="4"/>
      <c r="J765" s="4"/>
      <c r="K765" s="4"/>
      <c r="L765" s="4"/>
      <c r="M765" s="4"/>
      <c r="N765" s="4">
        <v>2</v>
      </c>
      <c r="O765" s="4">
        <v>4</v>
      </c>
      <c r="P765" s="4">
        <v>10</v>
      </c>
      <c r="Q765" s="13">
        <v>0</v>
      </c>
      <c r="R765" s="16">
        <v>0</v>
      </c>
      <c r="S765" s="16">
        <v>0</v>
      </c>
      <c r="T765" s="16">
        <v>0</v>
      </c>
      <c r="U765" s="16">
        <v>0</v>
      </c>
      <c r="V765" s="16">
        <v>0</v>
      </c>
      <c r="W765" s="16">
        <v>0</v>
      </c>
      <c r="X765" s="16">
        <v>0</v>
      </c>
      <c r="Y765" s="16">
        <v>0</v>
      </c>
      <c r="Z765" s="16">
        <v>0.375</v>
      </c>
      <c r="AA765" s="16">
        <v>0.75</v>
      </c>
      <c r="AB765" s="17">
        <v>1.875</v>
      </c>
      <c r="AC765" s="15">
        <v>1912.16</v>
      </c>
      <c r="AD765" s="14">
        <v>5.333333333333333</v>
      </c>
      <c r="AE765" s="14">
        <v>5.333333333333333</v>
      </c>
      <c r="AF765" s="5">
        <v>0</v>
      </c>
      <c r="AG765" s="6">
        <v>84</v>
      </c>
      <c r="AH765" s="4">
        <v>0</v>
      </c>
      <c r="AI765" s="23">
        <v>84</v>
      </c>
      <c r="AJ765" s="4">
        <v>0</v>
      </c>
      <c r="AK765" s="4">
        <v>0</v>
      </c>
      <c r="AL765" s="24">
        <v>0</v>
      </c>
      <c r="AM765" s="7">
        <v>15.75</v>
      </c>
      <c r="AN765" s="7">
        <v>0</v>
      </c>
      <c r="AO765" s="8">
        <v>0</v>
      </c>
      <c r="AP765" s="9">
        <v>0</v>
      </c>
      <c r="AQ765" s="25">
        <v>15.75</v>
      </c>
      <c r="AR765" s="18">
        <v>15.75</v>
      </c>
      <c r="AS765" s="7">
        <v>0</v>
      </c>
      <c r="AT765" s="8">
        <v>0</v>
      </c>
      <c r="AU765" s="9">
        <v>0</v>
      </c>
      <c r="AV765" s="10">
        <v>15.75</v>
      </c>
      <c r="AW765" s="22">
        <f t="shared" si="11"/>
        <v>0</v>
      </c>
      <c r="AX765" s="5">
        <f>IF(OR(AND(Tabela1[[#This Row],[GRUPO | ITEM]]="PALHETAS",MID(Tabela1[[#This Row],[ITEM]],1,5)&lt;&gt;"YN-PC"),AND(Tabela1[[#This Row],[GRUPO | ITEM]]="PALHETAS",MID(Tabela1[[#This Row],[ITEM]],1,5)&lt;&gt;"YN-PF"))=TRUE,0,
IF(
ROUNDUP(
IF(
IF(D765="A",13-SUM(AM765:AP765),IF(D765="B",11-SUM(AM765:AP765),IF(D765="C",7-SUM(AM765:AP765))))
&lt;0,0,
IF(D765="A",13-SUM(AM765:AP765),IF(D765="B",11-SUM(AM765:AP765),IF(D765="C",7-SUM(AM765:AP765)))))
*AD765/C765,0)
*C765
=0,0,
ROUNDUP(
IF(
IF(D765="A",13-SUM(AM765:AP765),IF(D765="B",11-SUM(AM765:AP765),IF(D765="C",7-SUM(AM765:AP765))))
&lt;0,0,
IF(D765="A",13-SUM(AM765:AP765),IF(D765="B",11-SUM(AM765:AP765),IF(D765="C",7-SUM(AM765:AP765)))))
*AD765/C765,0)
*C765)
)</f>
        <v>0</v>
      </c>
      <c r="AY765" s="4">
        <f>IF(OR(AND(Tabela1[[#This Row],[GRUPO | ITEM]]="PALHETAS",MID(Tabela1[[#This Row],[ITEM]],1,5)&lt;&gt;"YN-PC"),AND(Tabela1[[#This Row],[GRUPO | ITEM]]="PALHETAS",MID(Tabela1[[#This Row],[ITEM]],1,5)&lt;&gt;"YN-PF"))=TRUE,0,
IF(
ROUNDUP(
IF(
IF(D765="A",13-SUM(AR765:AU765),IF(D765="B",11-SUM(AR765:AU765),IF(D765="C",7-SUM(AR765:AU765))))
&lt;0,0,
IF(D765="A",13-SUM(AR765:AU765),IF(D765="B",11-SUM(AR765:AU765),IF(D765="C",7-SUM(AR765:AU765)))))
*AE765/C765,0)
*C765
=0,0,
ROUNDUP(
IF(
IF(D765="A",13-SUM(AR765:AU765),IF(D765="B",11-SUM(AR765:AU765),IF(D765="C",7-SUM(AR765:AU765))))
&lt;0,0,
IF(D765="A",13-SUM(AR765:AU765),IF(D765="B",11-SUM(AR765:AU765),IF(D765="C",7-SUM(AR765:AU765)))))
*AE765/C765,0)
*C765)
)</f>
        <v>0</v>
      </c>
      <c r="AZ7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+IFERROR(BA765*C765,0),
IFERROR(AVERAGEIF(Tabela1[[#This Row],[COMPRA PADRÃO]:[COMPRA &gt;30%]],"&gt;"&amp;0,Tabela1[[#This Row],[COMPRA PADRÃO]:[COMPRA &gt;30%]]),
0))/Tabela1[[#This Row],[U/CX]],0)*Tabela1[[#This Row],[U/CX]]</f>
        <v>0</v>
      </c>
      <c r="BA765" s="19"/>
      <c r="BB765" s="19"/>
      <c r="BC765" s="5"/>
      <c r="BD765" s="41">
        <v>6.0377358490566038E-2</v>
      </c>
      <c r="BE765" s="42">
        <v>9.0566037735849054</v>
      </c>
      <c r="BF765" s="42">
        <v>3.9849056603773585</v>
      </c>
      <c r="BG765" s="42">
        <v>84</v>
      </c>
      <c r="BH765" s="43">
        <v>0</v>
      </c>
      <c r="BJ765" s="32"/>
      <c r="BK765" s="32"/>
    </row>
    <row r="766" spans="1:63" s="3" customFormat="1" x14ac:dyDescent="0.2">
      <c r="A766" s="4" t="s">
        <v>35</v>
      </c>
      <c r="B766" s="4" t="s">
        <v>1188</v>
      </c>
      <c r="C766" s="4">
        <v>100</v>
      </c>
      <c r="D766" s="4" t="s">
        <v>83</v>
      </c>
      <c r="E766" s="5"/>
      <c r="F766" s="4"/>
      <c r="G766" s="4"/>
      <c r="H766" s="4"/>
      <c r="I766" s="4"/>
      <c r="J766" s="4"/>
      <c r="K766" s="4"/>
      <c r="L766" s="4"/>
      <c r="M766" s="4"/>
      <c r="N766" s="4">
        <v>2</v>
      </c>
      <c r="O766" s="4">
        <v>4</v>
      </c>
      <c r="P766" s="4"/>
      <c r="Q766" s="13">
        <v>0</v>
      </c>
      <c r="R766" s="16">
        <v>0</v>
      </c>
      <c r="S766" s="16">
        <v>0</v>
      </c>
      <c r="T766" s="16">
        <v>0</v>
      </c>
      <c r="U766" s="16">
        <v>0</v>
      </c>
      <c r="V766" s="16">
        <v>0</v>
      </c>
      <c r="W766" s="16">
        <v>0</v>
      </c>
      <c r="X766" s="16">
        <v>0</v>
      </c>
      <c r="Y766" s="16">
        <v>0</v>
      </c>
      <c r="Z766" s="16">
        <v>0.66666666666666663</v>
      </c>
      <c r="AA766" s="16">
        <v>1.3333333333333333</v>
      </c>
      <c r="AB766" s="17">
        <v>0</v>
      </c>
      <c r="AC766" s="15">
        <v>532.98</v>
      </c>
      <c r="AD766" s="14">
        <v>3</v>
      </c>
      <c r="AE766" s="14">
        <v>3</v>
      </c>
      <c r="AF766" s="5">
        <v>0</v>
      </c>
      <c r="AG766" s="6">
        <v>94</v>
      </c>
      <c r="AH766" s="4">
        <v>0</v>
      </c>
      <c r="AI766" s="23">
        <v>94</v>
      </c>
      <c r="AJ766" s="4">
        <v>0</v>
      </c>
      <c r="AK766" s="4">
        <v>0</v>
      </c>
      <c r="AL766" s="24">
        <v>0</v>
      </c>
      <c r="AM766" s="7">
        <v>31.333333333333332</v>
      </c>
      <c r="AN766" s="7">
        <v>0</v>
      </c>
      <c r="AO766" s="8">
        <v>0</v>
      </c>
      <c r="AP766" s="9">
        <v>0</v>
      </c>
      <c r="AQ766" s="25">
        <v>31.333333333333332</v>
      </c>
      <c r="AR766" s="18">
        <v>31.333333333333332</v>
      </c>
      <c r="AS766" s="7">
        <v>0</v>
      </c>
      <c r="AT766" s="8">
        <v>0</v>
      </c>
      <c r="AU766" s="9">
        <v>0</v>
      </c>
      <c r="AV766" s="10">
        <v>31.333333333333332</v>
      </c>
      <c r="AW766" s="22">
        <f t="shared" si="11"/>
        <v>0</v>
      </c>
      <c r="AX766" s="5">
        <f>IF(OR(AND(Tabela1[[#This Row],[GRUPO | ITEM]]="PALHETAS",MID(Tabela1[[#This Row],[ITEM]],1,5)&lt;&gt;"YN-PC"),AND(Tabela1[[#This Row],[GRUPO | ITEM]]="PALHETAS",MID(Tabela1[[#This Row],[ITEM]],1,5)&lt;&gt;"YN-PF"))=TRUE,0,
IF(
ROUNDUP(
IF(
IF(D766="A",13-SUM(AM766:AP766),IF(D766="B",11-SUM(AM766:AP766),IF(D766="C",7-SUM(AM766:AP766))))
&lt;0,0,
IF(D766="A",13-SUM(AM766:AP766),IF(D766="B",11-SUM(AM766:AP766),IF(D766="C",7-SUM(AM766:AP766)))))
*AD766/C766,0)
*C766
=0,0,
ROUNDUP(
IF(
IF(D766="A",13-SUM(AM766:AP766),IF(D766="B",11-SUM(AM766:AP766),IF(D766="C",7-SUM(AM766:AP766))))
&lt;0,0,
IF(D766="A",13-SUM(AM766:AP766),IF(D766="B",11-SUM(AM766:AP766),IF(D766="C",7-SUM(AM766:AP766)))))
*AD766/C766,0)
*C766)
)</f>
        <v>0</v>
      </c>
      <c r="AY766" s="4">
        <f>IF(OR(AND(Tabela1[[#This Row],[GRUPO | ITEM]]="PALHETAS",MID(Tabela1[[#This Row],[ITEM]],1,5)&lt;&gt;"YN-PC"),AND(Tabela1[[#This Row],[GRUPO | ITEM]]="PALHETAS",MID(Tabela1[[#This Row],[ITEM]],1,5)&lt;&gt;"YN-PF"))=TRUE,0,
IF(
ROUNDUP(
IF(
IF(D766="A",13-SUM(AR766:AU766),IF(D766="B",11-SUM(AR766:AU766),IF(D766="C",7-SUM(AR766:AU766))))
&lt;0,0,
IF(D766="A",13-SUM(AR766:AU766),IF(D766="B",11-SUM(AR766:AU766),IF(D766="C",7-SUM(AR766:AU766)))))
*AE766/C766,0)
*C766
=0,0,
ROUNDUP(
IF(
IF(D766="A",13-SUM(AR766:AU766),IF(D766="B",11-SUM(AR766:AU766),IF(D766="C",7-SUM(AR766:AU766))))
&lt;0,0,
IF(D766="A",13-SUM(AR766:AU766),IF(D766="B",11-SUM(AR766:AU766),IF(D766="C",7-SUM(AR766:AU766)))))
*AE766/C766,0)
*C766)
)</f>
        <v>0</v>
      </c>
      <c r="AZ7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+IFERROR(BA766*C766,0),
IFERROR(AVERAGEIF(Tabela1[[#This Row],[COMPRA PADRÃO]:[COMPRA &gt;30%]],"&gt;"&amp;0,Tabela1[[#This Row],[COMPRA PADRÃO]:[COMPRA &gt;30%]]),
0))/Tabela1[[#This Row],[U/CX]],0)*Tabela1[[#This Row],[U/CX]]</f>
        <v>0</v>
      </c>
      <c r="BA766" s="33"/>
      <c r="BB766" s="33"/>
      <c r="BC766" s="44"/>
      <c r="BD766" s="41">
        <v>2.2641509433962263E-2</v>
      </c>
      <c r="BE766" s="42">
        <v>3.3962264150943393</v>
      </c>
      <c r="BF766" s="42">
        <v>1.4943396226415093</v>
      </c>
      <c r="BG766" s="42">
        <v>94</v>
      </c>
      <c r="BH766" s="43">
        <v>0</v>
      </c>
      <c r="BJ766" s="32"/>
      <c r="BK766" s="32"/>
    </row>
    <row r="767" spans="1:63" s="3" customFormat="1" x14ac:dyDescent="0.2">
      <c r="A767" s="4" t="s">
        <v>35</v>
      </c>
      <c r="B767" s="4" t="s">
        <v>1189</v>
      </c>
      <c r="C767" s="4">
        <v>100</v>
      </c>
      <c r="D767" s="4" t="s">
        <v>83</v>
      </c>
      <c r="E767" s="5"/>
      <c r="F767" s="4"/>
      <c r="G767" s="4"/>
      <c r="H767" s="4"/>
      <c r="I767" s="4"/>
      <c r="J767" s="4"/>
      <c r="K767" s="4"/>
      <c r="L767" s="4"/>
      <c r="M767" s="4"/>
      <c r="N767" s="4">
        <v>2</v>
      </c>
      <c r="O767" s="4"/>
      <c r="P767" s="4">
        <v>5</v>
      </c>
      <c r="Q767" s="13">
        <v>0</v>
      </c>
      <c r="R767" s="16">
        <v>0</v>
      </c>
      <c r="S767" s="16">
        <v>0</v>
      </c>
      <c r="T767" s="16">
        <v>0</v>
      </c>
      <c r="U767" s="16">
        <v>0</v>
      </c>
      <c r="V767" s="16">
        <v>0</v>
      </c>
      <c r="W767" s="16">
        <v>0</v>
      </c>
      <c r="X767" s="16">
        <v>0</v>
      </c>
      <c r="Y767" s="16">
        <v>0</v>
      </c>
      <c r="Z767" s="16">
        <v>0.5714285714285714</v>
      </c>
      <c r="AA767" s="16">
        <v>0</v>
      </c>
      <c r="AB767" s="17">
        <v>1.4285714285714286</v>
      </c>
      <c r="AC767" s="15">
        <v>763.07</v>
      </c>
      <c r="AD767" s="14">
        <v>3.5</v>
      </c>
      <c r="AE767" s="14">
        <v>3.5</v>
      </c>
      <c r="AF767" s="5">
        <v>0</v>
      </c>
      <c r="AG767" s="6">
        <v>93</v>
      </c>
      <c r="AH767" s="4">
        <v>0</v>
      </c>
      <c r="AI767" s="23">
        <v>93</v>
      </c>
      <c r="AJ767" s="4">
        <v>0</v>
      </c>
      <c r="AK767" s="4">
        <v>0</v>
      </c>
      <c r="AL767" s="24">
        <v>0</v>
      </c>
      <c r="AM767" s="7">
        <v>26.571428571428573</v>
      </c>
      <c r="AN767" s="7">
        <v>0</v>
      </c>
      <c r="AO767" s="8">
        <v>0</v>
      </c>
      <c r="AP767" s="9">
        <v>0</v>
      </c>
      <c r="AQ767" s="25">
        <v>26.571428571428573</v>
      </c>
      <c r="AR767" s="18">
        <v>26.571428571428573</v>
      </c>
      <c r="AS767" s="7">
        <v>0</v>
      </c>
      <c r="AT767" s="8">
        <v>0</v>
      </c>
      <c r="AU767" s="9">
        <v>0</v>
      </c>
      <c r="AV767" s="10">
        <v>26.571428571428573</v>
      </c>
      <c r="AW767" s="22">
        <f t="shared" si="11"/>
        <v>0</v>
      </c>
      <c r="AX767" s="5">
        <f>IF(OR(AND(Tabela1[[#This Row],[GRUPO | ITEM]]="PALHETAS",MID(Tabela1[[#This Row],[ITEM]],1,5)&lt;&gt;"YN-PC"),AND(Tabela1[[#This Row],[GRUPO | ITEM]]="PALHETAS",MID(Tabela1[[#This Row],[ITEM]],1,5)&lt;&gt;"YN-PF"))=TRUE,0,
IF(
ROUNDUP(
IF(
IF(D767="A",13-SUM(AM767:AP767),IF(D767="B",11-SUM(AM767:AP767),IF(D767="C",7-SUM(AM767:AP767))))
&lt;0,0,
IF(D767="A",13-SUM(AM767:AP767),IF(D767="B",11-SUM(AM767:AP767),IF(D767="C",7-SUM(AM767:AP767)))))
*AD767/C767,0)
*C767
=0,0,
ROUNDUP(
IF(
IF(D767="A",13-SUM(AM767:AP767),IF(D767="B",11-SUM(AM767:AP767),IF(D767="C",7-SUM(AM767:AP767))))
&lt;0,0,
IF(D767="A",13-SUM(AM767:AP767),IF(D767="B",11-SUM(AM767:AP767),IF(D767="C",7-SUM(AM767:AP767)))))
*AD767/C767,0)
*C767)
)</f>
        <v>0</v>
      </c>
      <c r="AY767" s="4">
        <f>IF(OR(AND(Tabela1[[#This Row],[GRUPO | ITEM]]="PALHETAS",MID(Tabela1[[#This Row],[ITEM]],1,5)&lt;&gt;"YN-PC"),AND(Tabela1[[#This Row],[GRUPO | ITEM]]="PALHETAS",MID(Tabela1[[#This Row],[ITEM]],1,5)&lt;&gt;"YN-PF"))=TRUE,0,
IF(
ROUNDUP(
IF(
IF(D767="A",13-SUM(AR767:AU767),IF(D767="B",11-SUM(AR767:AU767),IF(D767="C",7-SUM(AR767:AU767))))
&lt;0,0,
IF(D767="A",13-SUM(AR767:AU767),IF(D767="B",11-SUM(AR767:AU767),IF(D767="C",7-SUM(AR767:AU767)))))
*AE767/C767,0)
*C767
=0,0,
ROUNDUP(
IF(
IF(D767="A",13-SUM(AR767:AU767),IF(D767="B",11-SUM(AR767:AU767),IF(D767="C",7-SUM(AR767:AU767))))
&lt;0,0,
IF(D767="A",13-SUM(AR767:AU767),IF(D767="B",11-SUM(AR767:AU767),IF(D767="C",7-SUM(AR767:AU767)))))
*AE767/C767,0)
*C767)
)</f>
        <v>0</v>
      </c>
      <c r="AZ7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+IFERROR(BA767*C767,0),
IFERROR(AVERAGEIF(Tabela1[[#This Row],[COMPRA PADRÃO]:[COMPRA &gt;30%]],"&gt;"&amp;0,Tabela1[[#This Row],[COMPRA PADRÃO]:[COMPRA &gt;30%]]),
0))/Tabela1[[#This Row],[U/CX]],0)*Tabela1[[#This Row],[U/CX]]</f>
        <v>0</v>
      </c>
      <c r="BA767" s="19"/>
      <c r="BB767" s="19"/>
      <c r="BC767" s="5"/>
      <c r="BD767" s="41">
        <v>2.6415094339622643E-2</v>
      </c>
      <c r="BE767" s="42">
        <v>3.9622641509433962</v>
      </c>
      <c r="BF767" s="42">
        <v>1.7433962264150944</v>
      </c>
      <c r="BG767" s="42">
        <v>93</v>
      </c>
      <c r="BH767" s="43">
        <v>0</v>
      </c>
      <c r="BJ767" s="32"/>
      <c r="BK767" s="32"/>
    </row>
    <row r="768" spans="1:63" s="3" customFormat="1" x14ac:dyDescent="0.2">
      <c r="A768" s="4" t="s">
        <v>35</v>
      </c>
      <c r="B768" s="4" t="s">
        <v>1190</v>
      </c>
      <c r="C768" s="4">
        <v>50</v>
      </c>
      <c r="D768" s="4" t="s">
        <v>83</v>
      </c>
      <c r="E768" s="5"/>
      <c r="F768" s="4"/>
      <c r="G768" s="4"/>
      <c r="H768" s="4"/>
      <c r="I768" s="4"/>
      <c r="J768" s="4"/>
      <c r="K768" s="4"/>
      <c r="L768" s="4"/>
      <c r="M768" s="4"/>
      <c r="N768" s="4">
        <v>2</v>
      </c>
      <c r="O768" s="4"/>
      <c r="P768" s="4"/>
      <c r="Q768" s="13">
        <v>0</v>
      </c>
      <c r="R768" s="16">
        <v>0</v>
      </c>
      <c r="S768" s="16">
        <v>0</v>
      </c>
      <c r="T768" s="16">
        <v>0</v>
      </c>
      <c r="U768" s="16">
        <v>0</v>
      </c>
      <c r="V768" s="16">
        <v>0</v>
      </c>
      <c r="W768" s="16">
        <v>0</v>
      </c>
      <c r="X768" s="16">
        <v>0</v>
      </c>
      <c r="Y768" s="16">
        <v>0</v>
      </c>
      <c r="Z768" s="16">
        <v>1</v>
      </c>
      <c r="AA768" s="16">
        <v>0</v>
      </c>
      <c r="AB768" s="17">
        <v>0</v>
      </c>
      <c r="AC768" s="15">
        <v>710.6</v>
      </c>
      <c r="AD768" s="14">
        <v>2</v>
      </c>
      <c r="AE768" s="14">
        <v>2</v>
      </c>
      <c r="AF768" s="5">
        <v>0</v>
      </c>
      <c r="AG768" s="6">
        <v>48</v>
      </c>
      <c r="AH768" s="4">
        <v>0</v>
      </c>
      <c r="AI768" s="23">
        <v>48</v>
      </c>
      <c r="AJ768" s="4">
        <v>0</v>
      </c>
      <c r="AK768" s="4">
        <v>0</v>
      </c>
      <c r="AL768" s="24">
        <v>0</v>
      </c>
      <c r="AM768" s="7">
        <v>24</v>
      </c>
      <c r="AN768" s="7">
        <v>0</v>
      </c>
      <c r="AO768" s="8">
        <v>0</v>
      </c>
      <c r="AP768" s="9">
        <v>0</v>
      </c>
      <c r="AQ768" s="25">
        <v>24</v>
      </c>
      <c r="AR768" s="18">
        <v>24</v>
      </c>
      <c r="AS768" s="7">
        <v>0</v>
      </c>
      <c r="AT768" s="8">
        <v>0</v>
      </c>
      <c r="AU768" s="9">
        <v>0</v>
      </c>
      <c r="AV768" s="10">
        <v>24</v>
      </c>
      <c r="AW768" s="22">
        <f t="shared" si="11"/>
        <v>0</v>
      </c>
      <c r="AX768" s="5">
        <f>IF(OR(AND(Tabela1[[#This Row],[GRUPO | ITEM]]="PALHETAS",MID(Tabela1[[#This Row],[ITEM]],1,5)&lt;&gt;"YN-PC"),AND(Tabela1[[#This Row],[GRUPO | ITEM]]="PALHETAS",MID(Tabela1[[#This Row],[ITEM]],1,5)&lt;&gt;"YN-PF"))=TRUE,0,
IF(
ROUNDUP(
IF(
IF(D768="A",13-SUM(AM768:AP768),IF(D768="B",11-SUM(AM768:AP768),IF(D768="C",7-SUM(AM768:AP768))))
&lt;0,0,
IF(D768="A",13-SUM(AM768:AP768),IF(D768="B",11-SUM(AM768:AP768),IF(D768="C",7-SUM(AM768:AP768)))))
*AD768/C768,0)
*C768
=0,0,
ROUNDUP(
IF(
IF(D768="A",13-SUM(AM768:AP768),IF(D768="B",11-SUM(AM768:AP768),IF(D768="C",7-SUM(AM768:AP768))))
&lt;0,0,
IF(D768="A",13-SUM(AM768:AP768),IF(D768="B",11-SUM(AM768:AP768),IF(D768="C",7-SUM(AM768:AP768)))))
*AD768/C768,0)
*C768)
)</f>
        <v>0</v>
      </c>
      <c r="AY768" s="4">
        <f>IF(OR(AND(Tabela1[[#This Row],[GRUPO | ITEM]]="PALHETAS",MID(Tabela1[[#This Row],[ITEM]],1,5)&lt;&gt;"YN-PC"),AND(Tabela1[[#This Row],[GRUPO | ITEM]]="PALHETAS",MID(Tabela1[[#This Row],[ITEM]],1,5)&lt;&gt;"YN-PF"))=TRUE,0,
IF(
ROUNDUP(
IF(
IF(D768="A",13-SUM(AR768:AU768),IF(D768="B",11-SUM(AR768:AU768),IF(D768="C",7-SUM(AR768:AU768))))
&lt;0,0,
IF(D768="A",13-SUM(AR768:AU768),IF(D768="B",11-SUM(AR768:AU768),IF(D768="C",7-SUM(AR768:AU768)))))
*AE768/C768,0)
*C768
=0,0,
ROUNDUP(
IF(
IF(D768="A",13-SUM(AR768:AU768),IF(D768="B",11-SUM(AR768:AU768),IF(D768="C",7-SUM(AR768:AU768))))
&lt;0,0,
IF(D768="A",13-SUM(AR768:AU768),IF(D768="B",11-SUM(AR768:AU768),IF(D768="C",7-SUM(AR768:AU768)))))
*AE768/C768,0)
*C768)
)</f>
        <v>0</v>
      </c>
      <c r="AZ7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+IFERROR(BA768*C768,0),
IFERROR(AVERAGEIF(Tabela1[[#This Row],[COMPRA PADRÃO]:[COMPRA &gt;30%]],"&gt;"&amp;0,Tabela1[[#This Row],[COMPRA PADRÃO]:[COMPRA &gt;30%]]),
0))/Tabela1[[#This Row],[U/CX]],0)*Tabela1[[#This Row],[U/CX]]</f>
        <v>0</v>
      </c>
      <c r="BA768" s="19"/>
      <c r="BB768" s="19"/>
      <c r="BC768" s="5"/>
      <c r="BD768" s="41">
        <v>7.5471698113207548E-3</v>
      </c>
      <c r="BE768" s="42">
        <v>1.1320754716981132</v>
      </c>
      <c r="BF768" s="42">
        <v>0.49811320754716981</v>
      </c>
      <c r="BG768" s="42">
        <v>48</v>
      </c>
      <c r="BH768" s="43">
        <v>0</v>
      </c>
      <c r="BJ768" s="32"/>
      <c r="BK768" s="32"/>
    </row>
    <row r="769" spans="1:63" s="3" customFormat="1" x14ac:dyDescent="0.2">
      <c r="A769" s="4" t="s">
        <v>35</v>
      </c>
      <c r="B769" s="4" t="s">
        <v>1358</v>
      </c>
      <c r="C769" s="4">
        <v>50</v>
      </c>
      <c r="D769" s="4" t="s">
        <v>83</v>
      </c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>
        <v>2</v>
      </c>
      <c r="P769" s="4"/>
      <c r="Q769" s="13">
        <v>0</v>
      </c>
      <c r="R769" s="16">
        <v>0</v>
      </c>
      <c r="S769" s="16">
        <v>0</v>
      </c>
      <c r="T769" s="16">
        <v>0</v>
      </c>
      <c r="U769" s="16">
        <v>0</v>
      </c>
      <c r="V769" s="16">
        <v>0</v>
      </c>
      <c r="W769" s="16">
        <v>0</v>
      </c>
      <c r="X769" s="16">
        <v>0</v>
      </c>
      <c r="Y769" s="16">
        <v>0</v>
      </c>
      <c r="Z769" s="16">
        <v>0</v>
      </c>
      <c r="AA769" s="16">
        <v>1</v>
      </c>
      <c r="AB769" s="17">
        <v>0</v>
      </c>
      <c r="AC769" s="15">
        <v>613.70000000000005</v>
      </c>
      <c r="AD769" s="14">
        <v>2</v>
      </c>
      <c r="AE769" s="14">
        <v>2</v>
      </c>
      <c r="AF769" s="5">
        <v>0</v>
      </c>
      <c r="AG769" s="6">
        <v>48</v>
      </c>
      <c r="AH769" s="4">
        <v>0</v>
      </c>
      <c r="AI769" s="23">
        <v>48</v>
      </c>
      <c r="AJ769" s="4">
        <v>0</v>
      </c>
      <c r="AK769" s="4">
        <v>0</v>
      </c>
      <c r="AL769" s="24">
        <v>0</v>
      </c>
      <c r="AM769" s="7">
        <v>24</v>
      </c>
      <c r="AN769" s="7">
        <v>0</v>
      </c>
      <c r="AO769" s="8">
        <v>0</v>
      </c>
      <c r="AP769" s="9">
        <v>0</v>
      </c>
      <c r="AQ769" s="25">
        <v>24</v>
      </c>
      <c r="AR769" s="18">
        <v>24</v>
      </c>
      <c r="AS769" s="7">
        <v>0</v>
      </c>
      <c r="AT769" s="8">
        <v>0</v>
      </c>
      <c r="AU769" s="9">
        <v>0</v>
      </c>
      <c r="AV769" s="10">
        <v>24</v>
      </c>
      <c r="AW769" s="22">
        <f t="shared" si="11"/>
        <v>0</v>
      </c>
      <c r="AX769" s="5">
        <f>IF(OR(AND(Tabela1[[#This Row],[GRUPO | ITEM]]="PALHETAS",MID(Tabela1[[#This Row],[ITEM]],1,5)&lt;&gt;"YN-PC"),AND(Tabela1[[#This Row],[GRUPO | ITEM]]="PALHETAS",MID(Tabela1[[#This Row],[ITEM]],1,5)&lt;&gt;"YN-PF"))=TRUE,0,
IF(
ROUNDUP(
IF(
IF(D769="A",13-SUM(AM769:AP769),IF(D769="B",11-SUM(AM769:AP769),IF(D769="C",7-SUM(AM769:AP769))))
&lt;0,0,
IF(D769="A",13-SUM(AM769:AP769),IF(D769="B",11-SUM(AM769:AP769),IF(D769="C",7-SUM(AM769:AP769)))))
*AD769/C769,0)
*C769
=0,0,
ROUNDUP(
IF(
IF(D769="A",13-SUM(AM769:AP769),IF(D769="B",11-SUM(AM769:AP769),IF(D769="C",7-SUM(AM769:AP769))))
&lt;0,0,
IF(D769="A",13-SUM(AM769:AP769),IF(D769="B",11-SUM(AM769:AP769),IF(D769="C",7-SUM(AM769:AP769)))))
*AD769/C769,0)
*C769)
)</f>
        <v>0</v>
      </c>
      <c r="AY769" s="4">
        <f>IF(OR(AND(Tabela1[[#This Row],[GRUPO | ITEM]]="PALHETAS",MID(Tabela1[[#This Row],[ITEM]],1,5)&lt;&gt;"YN-PC"),AND(Tabela1[[#This Row],[GRUPO | ITEM]]="PALHETAS",MID(Tabela1[[#This Row],[ITEM]],1,5)&lt;&gt;"YN-PF"))=TRUE,0,
IF(
ROUNDUP(
IF(
IF(D769="A",13-SUM(AR769:AU769),IF(D769="B",11-SUM(AR769:AU769),IF(D769="C",7-SUM(AR769:AU769))))
&lt;0,0,
IF(D769="A",13-SUM(AR769:AU769),IF(D769="B",11-SUM(AR769:AU769),IF(D769="C",7-SUM(AR769:AU769)))))
*AE769/C769,0)
*C769
=0,0,
ROUNDUP(
IF(
IF(D769="A",13-SUM(AR769:AU769),IF(D769="B",11-SUM(AR769:AU769),IF(D769="C",7-SUM(AR769:AU769))))
&lt;0,0,
IF(D769="A",13-SUM(AR769:AU769),IF(D769="B",11-SUM(AR769:AU769),IF(D769="C",7-SUM(AR769:AU769)))))
*AE769/C769,0)
*C769)
)</f>
        <v>0</v>
      </c>
      <c r="AZ7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+IFERROR(BA769*C769,0),
IFERROR(AVERAGEIF(Tabela1[[#This Row],[COMPRA PADRÃO]:[COMPRA &gt;30%]],"&gt;"&amp;0,Tabela1[[#This Row],[COMPRA PADRÃO]:[COMPRA &gt;30%]]),
0))/Tabela1[[#This Row],[U/CX]],0)*Tabela1[[#This Row],[U/CX]]</f>
        <v>0</v>
      </c>
      <c r="BA769" s="19"/>
      <c r="BB769" s="19"/>
      <c r="BC769" s="5"/>
      <c r="BD769" s="41">
        <v>7.5471698113207548E-3</v>
      </c>
      <c r="BE769" s="42">
        <v>1.1320754716981132</v>
      </c>
      <c r="BF769" s="42">
        <v>0.49811320754716981</v>
      </c>
      <c r="BG769" s="42">
        <v>48</v>
      </c>
      <c r="BH769" s="43">
        <v>0</v>
      </c>
      <c r="BJ769" s="32"/>
      <c r="BK769" s="32"/>
    </row>
    <row r="770" spans="1:63" s="3" customFormat="1" x14ac:dyDescent="0.2">
      <c r="A770" s="4" t="s">
        <v>35</v>
      </c>
      <c r="B770" s="4" t="s">
        <v>593</v>
      </c>
      <c r="C770" s="4">
        <v>250</v>
      </c>
      <c r="D770" s="4" t="s">
        <v>83</v>
      </c>
      <c r="E770" s="5">
        <v>20</v>
      </c>
      <c r="F770" s="4">
        <v>110</v>
      </c>
      <c r="G770" s="4">
        <v>40</v>
      </c>
      <c r="H770" s="4">
        <v>95</v>
      </c>
      <c r="I770" s="4">
        <v>130</v>
      </c>
      <c r="J770" s="4">
        <v>100</v>
      </c>
      <c r="K770" s="4">
        <v>25</v>
      </c>
      <c r="L770" s="4">
        <v>20</v>
      </c>
      <c r="M770" s="4">
        <v>65</v>
      </c>
      <c r="N770" s="4">
        <v>20</v>
      </c>
      <c r="O770" s="4">
        <v>30</v>
      </c>
      <c r="P770" s="4">
        <v>90</v>
      </c>
      <c r="Q770" s="13">
        <v>0.32214765100671139</v>
      </c>
      <c r="R770" s="16">
        <v>1.7718120805369126</v>
      </c>
      <c r="S770" s="16">
        <v>0.64429530201342278</v>
      </c>
      <c r="T770" s="16">
        <v>1.5302013422818792</v>
      </c>
      <c r="U770" s="16">
        <v>2.0939597315436242</v>
      </c>
      <c r="V770" s="16">
        <v>1.6107382550335569</v>
      </c>
      <c r="W770" s="16">
        <v>0.40268456375838924</v>
      </c>
      <c r="X770" s="16">
        <v>0.32214765100671139</v>
      </c>
      <c r="Y770" s="16">
        <v>1.0469798657718121</v>
      </c>
      <c r="Z770" s="16">
        <v>0.32214765100671139</v>
      </c>
      <c r="AA770" s="16">
        <v>0.48322147651006708</v>
      </c>
      <c r="AB770" s="17">
        <v>1.4496644295302012</v>
      </c>
      <c r="AC770" s="15">
        <v>15382.05</v>
      </c>
      <c r="AD770" s="14">
        <v>62.083333333333336</v>
      </c>
      <c r="AE770" s="14">
        <v>62.083333333333336</v>
      </c>
      <c r="AF770" s="5">
        <v>0</v>
      </c>
      <c r="AG770" s="6">
        <v>265</v>
      </c>
      <c r="AH770" s="4">
        <v>0</v>
      </c>
      <c r="AI770" s="23">
        <v>265</v>
      </c>
      <c r="AJ770" s="4">
        <v>750</v>
      </c>
      <c r="AK770" s="4">
        <v>0</v>
      </c>
      <c r="AL770" s="24">
        <v>750</v>
      </c>
      <c r="AM770" s="7">
        <v>4.2684563758389258</v>
      </c>
      <c r="AN770" s="7">
        <v>0</v>
      </c>
      <c r="AO770" s="8">
        <v>12.080536912751677</v>
      </c>
      <c r="AP770" s="9">
        <v>0</v>
      </c>
      <c r="AQ770" s="25">
        <v>16.348993288590602</v>
      </c>
      <c r="AR770" s="18">
        <v>4.2684563758389258</v>
      </c>
      <c r="AS770" s="7">
        <v>0</v>
      </c>
      <c r="AT770" s="8">
        <v>12.080536912751677</v>
      </c>
      <c r="AU770" s="9">
        <v>0</v>
      </c>
      <c r="AV770" s="10">
        <v>16.348993288590602</v>
      </c>
      <c r="AW770" s="22">
        <f t="shared" ref="AW770:AW833" si="12">IFERROR(AZ770/AVERAGE(AD770:AE770),0)</f>
        <v>0</v>
      </c>
      <c r="AX770" s="5">
        <f>IF(OR(AND(Tabela1[[#This Row],[GRUPO | ITEM]]="PALHETAS",MID(Tabela1[[#This Row],[ITEM]],1,5)&lt;&gt;"YN-PC"),AND(Tabela1[[#This Row],[GRUPO | ITEM]]="PALHETAS",MID(Tabela1[[#This Row],[ITEM]],1,5)&lt;&gt;"YN-PF"))=TRUE,0,
IF(
ROUNDUP(
IF(
IF(D770="A",13-SUM(AM770:AP770),IF(D770="B",11-SUM(AM770:AP770),IF(D770="C",7-SUM(AM770:AP770))))
&lt;0,0,
IF(D770="A",13-SUM(AM770:AP770),IF(D770="B",11-SUM(AM770:AP770),IF(D770="C",7-SUM(AM770:AP770)))))
*AD770/C770,0)
*C770
=0,0,
ROUNDUP(
IF(
IF(D770="A",13-SUM(AM770:AP770),IF(D770="B",11-SUM(AM770:AP770),IF(D770="C",7-SUM(AM770:AP770))))
&lt;0,0,
IF(D770="A",13-SUM(AM770:AP770),IF(D770="B",11-SUM(AM770:AP770),IF(D770="C",7-SUM(AM770:AP770)))))
*AD770/C770,0)
*C770)
)</f>
        <v>0</v>
      </c>
      <c r="AY770" s="4">
        <f>IF(OR(AND(Tabela1[[#This Row],[GRUPO | ITEM]]="PALHETAS",MID(Tabela1[[#This Row],[ITEM]],1,5)&lt;&gt;"YN-PC"),AND(Tabela1[[#This Row],[GRUPO | ITEM]]="PALHETAS",MID(Tabela1[[#This Row],[ITEM]],1,5)&lt;&gt;"YN-PF"))=TRUE,0,
IF(
ROUNDUP(
IF(
IF(D770="A",13-SUM(AR770:AU770),IF(D770="B",11-SUM(AR770:AU770),IF(D770="C",7-SUM(AR770:AU770))))
&lt;0,0,
IF(D770="A",13-SUM(AR770:AU770),IF(D770="B",11-SUM(AR770:AU770),IF(D770="C",7-SUM(AR770:AU770)))))
*AE770/C770,0)
*C770
=0,0,
ROUNDUP(
IF(
IF(D770="A",13-SUM(AR770:AU770),IF(D770="B",11-SUM(AR770:AU770),IF(D770="C",7-SUM(AR770:AU770))))
&lt;0,0,
IF(D770="A",13-SUM(AR770:AU770),IF(D770="B",11-SUM(AR770:AU770),IF(D770="C",7-SUM(AR770:AU770)))))
*AE770/C770,0)
*C770)
)</f>
        <v>0</v>
      </c>
      <c r="AZ7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+IFERROR(BA770*C770,0),
IFERROR(AVERAGEIF(Tabela1[[#This Row],[COMPRA PADRÃO]:[COMPRA &gt;30%]],"&gt;"&amp;0,Tabela1[[#This Row],[COMPRA PADRÃO]:[COMPRA &gt;30%]]),
0))/Tabela1[[#This Row],[U/CX]],0)*Tabela1[[#This Row],[U/CX]]</f>
        <v>0</v>
      </c>
      <c r="BA770" s="33"/>
      <c r="BB770" s="33"/>
      <c r="BC770" s="44"/>
      <c r="BD770" s="41">
        <v>2.8113207547169812</v>
      </c>
      <c r="BE770" s="42">
        <v>421.69811320754718</v>
      </c>
      <c r="BF770" s="42">
        <v>185.54716981132077</v>
      </c>
      <c r="BG770" s="42">
        <v>1015</v>
      </c>
      <c r="BH770" s="43">
        <v>0</v>
      </c>
      <c r="BJ770" s="32"/>
      <c r="BK770" s="32"/>
    </row>
    <row r="771" spans="1:63" s="3" customFormat="1" x14ac:dyDescent="0.2">
      <c r="A771" s="4" t="s">
        <v>35</v>
      </c>
      <c r="B771" s="4" t="s">
        <v>594</v>
      </c>
      <c r="C771" s="4">
        <v>500</v>
      </c>
      <c r="D771" s="4" t="s">
        <v>83</v>
      </c>
      <c r="E771" s="5">
        <v>20</v>
      </c>
      <c r="F771" s="4">
        <v>20</v>
      </c>
      <c r="G771" s="4">
        <v>40</v>
      </c>
      <c r="H771" s="4">
        <v>180</v>
      </c>
      <c r="I771" s="4">
        <v>50</v>
      </c>
      <c r="J771" s="4">
        <v>30</v>
      </c>
      <c r="K771" s="4"/>
      <c r="L771" s="4">
        <v>20</v>
      </c>
      <c r="M771" s="4">
        <v>10</v>
      </c>
      <c r="N771" s="4"/>
      <c r="O771" s="4">
        <v>20</v>
      </c>
      <c r="P771" s="4">
        <v>30</v>
      </c>
      <c r="Q771" s="13">
        <v>0.47619047619047616</v>
      </c>
      <c r="R771" s="16">
        <v>0.47619047619047616</v>
      </c>
      <c r="S771" s="16">
        <v>0.95238095238095233</v>
      </c>
      <c r="T771" s="16">
        <v>4.2857142857142856</v>
      </c>
      <c r="U771" s="16">
        <v>1.1904761904761905</v>
      </c>
      <c r="V771" s="16">
        <v>0.7142857142857143</v>
      </c>
      <c r="W771" s="16">
        <v>0</v>
      </c>
      <c r="X771" s="16">
        <v>0.47619047619047616</v>
      </c>
      <c r="Y771" s="16">
        <v>0.23809523809523808</v>
      </c>
      <c r="Z771" s="16">
        <v>0</v>
      </c>
      <c r="AA771" s="16">
        <v>0.47619047619047616</v>
      </c>
      <c r="AB771" s="17">
        <v>0.7142857142857143</v>
      </c>
      <c r="AC771" s="15">
        <v>5622.8</v>
      </c>
      <c r="AD771" s="14">
        <v>42</v>
      </c>
      <c r="AE771" s="14">
        <v>45.555555555555557</v>
      </c>
      <c r="AF771" s="5">
        <v>0</v>
      </c>
      <c r="AG771" s="6">
        <v>1215</v>
      </c>
      <c r="AH771" s="4">
        <v>0</v>
      </c>
      <c r="AI771" s="23">
        <v>1215</v>
      </c>
      <c r="AJ771" s="4">
        <v>0</v>
      </c>
      <c r="AK771" s="4">
        <v>0</v>
      </c>
      <c r="AL771" s="24">
        <v>0</v>
      </c>
      <c r="AM771" s="7">
        <v>28.928571428571427</v>
      </c>
      <c r="AN771" s="7">
        <v>0</v>
      </c>
      <c r="AO771" s="8">
        <v>0</v>
      </c>
      <c r="AP771" s="9">
        <v>0</v>
      </c>
      <c r="AQ771" s="25">
        <v>28.928571428571427</v>
      </c>
      <c r="AR771" s="18">
        <v>26.670731707317071</v>
      </c>
      <c r="AS771" s="7">
        <v>0</v>
      </c>
      <c r="AT771" s="8">
        <v>0</v>
      </c>
      <c r="AU771" s="9">
        <v>0</v>
      </c>
      <c r="AV771" s="10">
        <v>26.670731707317071</v>
      </c>
      <c r="AW771" s="22">
        <f t="shared" si="12"/>
        <v>0</v>
      </c>
      <c r="AX771" s="5">
        <f>IF(OR(AND(Tabela1[[#This Row],[GRUPO | ITEM]]="PALHETAS",MID(Tabela1[[#This Row],[ITEM]],1,5)&lt;&gt;"YN-PC"),AND(Tabela1[[#This Row],[GRUPO | ITEM]]="PALHETAS",MID(Tabela1[[#This Row],[ITEM]],1,5)&lt;&gt;"YN-PF"))=TRUE,0,
IF(
ROUNDUP(
IF(
IF(D771="A",13-SUM(AM771:AP771),IF(D771="B",11-SUM(AM771:AP771),IF(D771="C",7-SUM(AM771:AP771))))
&lt;0,0,
IF(D771="A",13-SUM(AM771:AP771),IF(D771="B",11-SUM(AM771:AP771),IF(D771="C",7-SUM(AM771:AP771)))))
*AD771/C771,0)
*C771
=0,0,
ROUNDUP(
IF(
IF(D771="A",13-SUM(AM771:AP771),IF(D771="B",11-SUM(AM771:AP771),IF(D771="C",7-SUM(AM771:AP771))))
&lt;0,0,
IF(D771="A",13-SUM(AM771:AP771),IF(D771="B",11-SUM(AM771:AP771),IF(D771="C",7-SUM(AM771:AP771)))))
*AD771/C771,0)
*C771)
)</f>
        <v>0</v>
      </c>
      <c r="AY771" s="4">
        <f>IF(OR(AND(Tabela1[[#This Row],[GRUPO | ITEM]]="PALHETAS",MID(Tabela1[[#This Row],[ITEM]],1,5)&lt;&gt;"YN-PC"),AND(Tabela1[[#This Row],[GRUPO | ITEM]]="PALHETAS",MID(Tabela1[[#This Row],[ITEM]],1,5)&lt;&gt;"YN-PF"))=TRUE,0,
IF(
ROUNDUP(
IF(
IF(D771="A",13-SUM(AR771:AU771),IF(D771="B",11-SUM(AR771:AU771),IF(D771="C",7-SUM(AR771:AU771))))
&lt;0,0,
IF(D771="A",13-SUM(AR771:AU771),IF(D771="B",11-SUM(AR771:AU771),IF(D771="C",7-SUM(AR771:AU771)))))
*AE771/C771,0)
*C771
=0,0,
ROUNDUP(
IF(
IF(D771="A",13-SUM(AR771:AU771),IF(D771="B",11-SUM(AR771:AU771),IF(D771="C",7-SUM(AR771:AU771))))
&lt;0,0,
IF(D771="A",13-SUM(AR771:AU771),IF(D771="B",11-SUM(AR771:AU771),IF(D771="C",7-SUM(AR771:AU771)))))
*AE771/C771,0)
*C771)
)</f>
        <v>0</v>
      </c>
      <c r="AZ7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+IFERROR(BA771*C771,0),
IFERROR(AVERAGEIF(Tabela1[[#This Row],[COMPRA PADRÃO]:[COMPRA &gt;30%]],"&gt;"&amp;0,Tabela1[[#This Row],[COMPRA PADRÃO]:[COMPRA &gt;30%]]),
0))/Tabela1[[#This Row],[U/CX]],0)*Tabela1[[#This Row],[U/CX]]</f>
        <v>0</v>
      </c>
      <c r="BA771" s="19"/>
      <c r="BB771" s="19"/>
      <c r="BC771" s="5"/>
      <c r="BD771" s="41">
        <v>1.5849056603773586</v>
      </c>
      <c r="BE771" s="42">
        <v>237.7358490566038</v>
      </c>
      <c r="BF771" s="42">
        <v>104.60377358490567</v>
      </c>
      <c r="BG771" s="42">
        <v>1215</v>
      </c>
      <c r="BH771" s="43">
        <v>0</v>
      </c>
      <c r="BJ771" s="32"/>
      <c r="BK771" s="32"/>
    </row>
    <row r="772" spans="1:63" s="3" customFormat="1" x14ac:dyDescent="0.2">
      <c r="A772" s="4" t="s">
        <v>35</v>
      </c>
      <c r="B772" s="4" t="s">
        <v>1191</v>
      </c>
      <c r="C772" s="4">
        <v>500</v>
      </c>
      <c r="D772" s="4" t="s">
        <v>83</v>
      </c>
      <c r="E772" s="5"/>
      <c r="F772" s="4"/>
      <c r="G772" s="4"/>
      <c r="H772" s="4"/>
      <c r="I772" s="4"/>
      <c r="J772" s="4"/>
      <c r="K772" s="4"/>
      <c r="L772" s="4"/>
      <c r="M772" s="4">
        <v>10</v>
      </c>
      <c r="N772" s="4">
        <v>20</v>
      </c>
      <c r="O772" s="4">
        <v>80</v>
      </c>
      <c r="P772" s="4">
        <v>40</v>
      </c>
      <c r="Q772" s="13">
        <v>0</v>
      </c>
      <c r="R772" s="16">
        <v>0</v>
      </c>
      <c r="S772" s="16">
        <v>0</v>
      </c>
      <c r="T772" s="16">
        <v>0</v>
      </c>
      <c r="U772" s="16">
        <v>0</v>
      </c>
      <c r="V772" s="16">
        <v>0</v>
      </c>
      <c r="W772" s="16">
        <v>0</v>
      </c>
      <c r="X772" s="16">
        <v>0</v>
      </c>
      <c r="Y772" s="16">
        <v>0.26666666666666666</v>
      </c>
      <c r="Z772" s="16">
        <v>0.53333333333333333</v>
      </c>
      <c r="AA772" s="16">
        <v>2.1333333333333333</v>
      </c>
      <c r="AB772" s="17">
        <v>1.0666666666666667</v>
      </c>
      <c r="AC772" s="15">
        <v>1829</v>
      </c>
      <c r="AD772" s="14">
        <v>37.5</v>
      </c>
      <c r="AE772" s="14">
        <v>46.666666666666664</v>
      </c>
      <c r="AF772" s="5">
        <v>0</v>
      </c>
      <c r="AG772" s="6">
        <v>350</v>
      </c>
      <c r="AH772" s="4">
        <v>0</v>
      </c>
      <c r="AI772" s="23">
        <v>350</v>
      </c>
      <c r="AJ772" s="4">
        <v>0</v>
      </c>
      <c r="AK772" s="4">
        <v>500</v>
      </c>
      <c r="AL772" s="24">
        <v>500</v>
      </c>
      <c r="AM772" s="7">
        <v>9.3333333333333339</v>
      </c>
      <c r="AN772" s="7">
        <v>0</v>
      </c>
      <c r="AO772" s="8">
        <v>0</v>
      </c>
      <c r="AP772" s="9">
        <v>13.333333333333334</v>
      </c>
      <c r="AQ772" s="25">
        <v>22.666666666666668</v>
      </c>
      <c r="AR772" s="18">
        <v>7.5</v>
      </c>
      <c r="AS772" s="7">
        <v>0</v>
      </c>
      <c r="AT772" s="8">
        <v>0</v>
      </c>
      <c r="AU772" s="9">
        <v>10.714285714285715</v>
      </c>
      <c r="AV772" s="10">
        <v>18.214285714285715</v>
      </c>
      <c r="AW772" s="22">
        <f t="shared" si="12"/>
        <v>0</v>
      </c>
      <c r="AX772" s="5">
        <f>IF(OR(AND(Tabela1[[#This Row],[GRUPO | ITEM]]="PALHETAS",MID(Tabela1[[#This Row],[ITEM]],1,5)&lt;&gt;"YN-PC"),AND(Tabela1[[#This Row],[GRUPO | ITEM]]="PALHETAS",MID(Tabela1[[#This Row],[ITEM]],1,5)&lt;&gt;"YN-PF"))=TRUE,0,
IF(
ROUNDUP(
IF(
IF(D772="A",13-SUM(AM772:AP772),IF(D772="B",11-SUM(AM772:AP772),IF(D772="C",7-SUM(AM772:AP772))))
&lt;0,0,
IF(D772="A",13-SUM(AM772:AP772),IF(D772="B",11-SUM(AM772:AP772),IF(D772="C",7-SUM(AM772:AP772)))))
*AD772/C772,0)
*C772
=0,0,
ROUNDUP(
IF(
IF(D772="A",13-SUM(AM772:AP772),IF(D772="B",11-SUM(AM772:AP772),IF(D772="C",7-SUM(AM772:AP772))))
&lt;0,0,
IF(D772="A",13-SUM(AM772:AP772),IF(D772="B",11-SUM(AM772:AP772),IF(D772="C",7-SUM(AM772:AP772)))))
*AD772/C772,0)
*C772)
)</f>
        <v>0</v>
      </c>
      <c r="AY772" s="4">
        <f>IF(OR(AND(Tabela1[[#This Row],[GRUPO | ITEM]]="PALHETAS",MID(Tabela1[[#This Row],[ITEM]],1,5)&lt;&gt;"YN-PC"),AND(Tabela1[[#This Row],[GRUPO | ITEM]]="PALHETAS",MID(Tabela1[[#This Row],[ITEM]],1,5)&lt;&gt;"YN-PF"))=TRUE,0,
IF(
ROUNDUP(
IF(
IF(D772="A",13-SUM(AR772:AU772),IF(D772="B",11-SUM(AR772:AU772),IF(D772="C",7-SUM(AR772:AU772))))
&lt;0,0,
IF(D772="A",13-SUM(AR772:AU772),IF(D772="B",11-SUM(AR772:AU772),IF(D772="C",7-SUM(AR772:AU772)))))
*AE772/C772,0)
*C772
=0,0,
ROUNDUP(
IF(
IF(D772="A",13-SUM(AR772:AU772),IF(D772="B",11-SUM(AR772:AU772),IF(D772="C",7-SUM(AR772:AU772))))
&lt;0,0,
IF(D772="A",13-SUM(AR772:AU772),IF(D772="B",11-SUM(AR772:AU772),IF(D772="C",7-SUM(AR772:AU772)))))
*AE772/C772,0)
*C772)
)</f>
        <v>0</v>
      </c>
      <c r="AZ7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+IFERROR(BA772*C772,0),
IFERROR(AVERAGEIF(Tabela1[[#This Row],[COMPRA PADRÃO]:[COMPRA &gt;30%]],"&gt;"&amp;0,Tabela1[[#This Row],[COMPRA PADRÃO]:[COMPRA &gt;30%]]),
0))/Tabela1[[#This Row],[U/CX]],0)*Tabela1[[#This Row],[U/CX]]</f>
        <v>0</v>
      </c>
      <c r="BA772" s="33"/>
      <c r="BB772" s="33"/>
      <c r="BC772" s="44"/>
      <c r="BD772" s="41">
        <v>0.56603773584905659</v>
      </c>
      <c r="BE772" s="42">
        <v>84.905660377358487</v>
      </c>
      <c r="BF772" s="42">
        <v>37.358490566037737</v>
      </c>
      <c r="BG772" s="42">
        <v>850</v>
      </c>
      <c r="BH772" s="43">
        <v>0</v>
      </c>
      <c r="BJ772" s="32"/>
      <c r="BK772" s="32"/>
    </row>
    <row r="773" spans="1:63" s="3" customFormat="1" x14ac:dyDescent="0.2">
      <c r="A773" s="4" t="s">
        <v>15</v>
      </c>
      <c r="B773" s="4" t="s">
        <v>595</v>
      </c>
      <c r="C773" s="4">
        <v>2000</v>
      </c>
      <c r="D773" s="4" t="s">
        <v>20</v>
      </c>
      <c r="E773" s="5">
        <v>16800</v>
      </c>
      <c r="F773" s="4">
        <v>34100</v>
      </c>
      <c r="G773" s="4">
        <v>20250</v>
      </c>
      <c r="H773" s="4">
        <v>19600</v>
      </c>
      <c r="I773" s="4">
        <v>26100</v>
      </c>
      <c r="J773" s="4">
        <v>29400</v>
      </c>
      <c r="K773" s="4">
        <v>5600</v>
      </c>
      <c r="L773" s="4">
        <v>17050</v>
      </c>
      <c r="M773" s="4">
        <v>18100</v>
      </c>
      <c r="N773" s="4">
        <v>26400</v>
      </c>
      <c r="O773" s="4">
        <v>13600</v>
      </c>
      <c r="P773" s="4">
        <v>15450</v>
      </c>
      <c r="Q773" s="13">
        <v>0.83151165188698695</v>
      </c>
      <c r="R773" s="16">
        <v>1.6877706743658485</v>
      </c>
      <c r="S773" s="16">
        <v>1.0022685089709218</v>
      </c>
      <c r="T773" s="16">
        <v>0.97009692720148477</v>
      </c>
      <c r="U773" s="16">
        <v>1.2918127448958547</v>
      </c>
      <c r="V773" s="16">
        <v>1.4551453908022272</v>
      </c>
      <c r="W773" s="16">
        <v>0.27717055062899565</v>
      </c>
      <c r="X773" s="16">
        <v>0.84388533718292424</v>
      </c>
      <c r="Y773" s="16">
        <v>0.89585481542586098</v>
      </c>
      <c r="Z773" s="16">
        <v>1.3066611672509796</v>
      </c>
      <c r="AA773" s="16">
        <v>0.6731284800989894</v>
      </c>
      <c r="AB773" s="17">
        <v>0.76469375128892547</v>
      </c>
      <c r="AC773" s="15">
        <v>134948</v>
      </c>
      <c r="AD773" s="14">
        <v>20204.166666666668</v>
      </c>
      <c r="AE773" s="14">
        <v>21531.81818181818</v>
      </c>
      <c r="AF773" s="5">
        <v>0</v>
      </c>
      <c r="AG773" s="6">
        <v>195438</v>
      </c>
      <c r="AH773" s="4">
        <v>0</v>
      </c>
      <c r="AI773" s="23">
        <v>195438</v>
      </c>
      <c r="AJ773" s="4">
        <v>40000</v>
      </c>
      <c r="AK773" s="4">
        <v>46000</v>
      </c>
      <c r="AL773" s="24">
        <v>86000</v>
      </c>
      <c r="AM773" s="7">
        <v>9.6731532274695802</v>
      </c>
      <c r="AN773" s="7">
        <v>0</v>
      </c>
      <c r="AO773" s="8">
        <v>1.979789647349969</v>
      </c>
      <c r="AP773" s="9">
        <v>2.2767580944524641</v>
      </c>
      <c r="AQ773" s="25">
        <v>13.929700969272014</v>
      </c>
      <c r="AR773" s="18">
        <v>9.0767067764407852</v>
      </c>
      <c r="AS773" s="7">
        <v>0</v>
      </c>
      <c r="AT773" s="8">
        <v>1.8577158539159808</v>
      </c>
      <c r="AU773" s="9">
        <v>2.1363732320033777</v>
      </c>
      <c r="AV773" s="10">
        <v>13.070795862360143</v>
      </c>
      <c r="AW773" s="22">
        <f t="shared" si="12"/>
        <v>0</v>
      </c>
      <c r="AX773" s="5">
        <f>IF(OR(AND(Tabela1[[#This Row],[GRUPO | ITEM]]="PALHETAS",MID(Tabela1[[#This Row],[ITEM]],1,5)&lt;&gt;"YN-PC"),AND(Tabela1[[#This Row],[GRUPO | ITEM]]="PALHETAS",MID(Tabela1[[#This Row],[ITEM]],1,5)&lt;&gt;"YN-PF"))=TRUE,0,
IF(
ROUNDUP(
IF(
IF(D773="A",13-SUM(AM773:AP773),IF(D773="B",11-SUM(AM773:AP773),IF(D773="C",7-SUM(AM773:AP773))))
&lt;0,0,
IF(D773="A",13-SUM(AM773:AP773),IF(D773="B",11-SUM(AM773:AP773),IF(D773="C",7-SUM(AM773:AP773)))))
*AD773/C773,0)
*C773
=0,0,
ROUNDUP(
IF(
IF(D773="A",13-SUM(AM773:AP773),IF(D773="B",11-SUM(AM773:AP773),IF(D773="C",7-SUM(AM773:AP773))))
&lt;0,0,
IF(D773="A",13-SUM(AM773:AP773),IF(D773="B",11-SUM(AM773:AP773),IF(D773="C",7-SUM(AM773:AP773)))))
*AD773/C773,0)
*C773)
)</f>
        <v>0</v>
      </c>
      <c r="AY773" s="4">
        <f>IF(OR(AND(Tabela1[[#This Row],[GRUPO | ITEM]]="PALHETAS",MID(Tabela1[[#This Row],[ITEM]],1,5)&lt;&gt;"YN-PC"),AND(Tabela1[[#This Row],[GRUPO | ITEM]]="PALHETAS",MID(Tabela1[[#This Row],[ITEM]],1,5)&lt;&gt;"YN-PF"))=TRUE,0,
IF(
ROUNDUP(
IF(
IF(D773="A",13-SUM(AR773:AU773),IF(D773="B",11-SUM(AR773:AU773),IF(D773="C",7-SUM(AR773:AU773))))
&lt;0,0,
IF(D773="A",13-SUM(AR773:AU773),IF(D773="B",11-SUM(AR773:AU773),IF(D773="C",7-SUM(AR773:AU773)))))
*AE773/C773,0)
*C773
=0,0,
ROUNDUP(
IF(
IF(D773="A",13-SUM(AR773:AU773),IF(D773="B",11-SUM(AR773:AU773),IF(D773="C",7-SUM(AR773:AU773))))
&lt;0,0,
IF(D773="A",13-SUM(AR773:AU773),IF(D773="B",11-SUM(AR773:AU773),IF(D773="C",7-SUM(AR773:AU773)))))
*AE773/C773,0)
*C773)
)</f>
        <v>0</v>
      </c>
      <c r="AZ7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+IFERROR(BA773*C773,0),
IFERROR(AVERAGEIF(Tabela1[[#This Row],[COMPRA PADRÃO]:[COMPRA &gt;30%]],"&gt;"&amp;0,Tabela1[[#This Row],[COMPRA PADRÃO]:[COMPRA &gt;30%]]),
0))/Tabela1[[#This Row],[U/CX]],0)*Tabela1[[#This Row],[U/CX]]</f>
        <v>0</v>
      </c>
      <c r="BA773" s="19"/>
      <c r="BB773" s="19"/>
      <c r="BC773" s="5"/>
      <c r="BD773" s="41">
        <v>914.90566037735846</v>
      </c>
      <c r="BE773" s="42">
        <v>137235.84905660377</v>
      </c>
      <c r="BF773" s="42">
        <v>261663.01886792452</v>
      </c>
      <c r="BG773" s="42">
        <v>281438</v>
      </c>
      <c r="BH773" s="43">
        <v>118000</v>
      </c>
      <c r="BJ773" s="32"/>
      <c r="BK773" s="32"/>
    </row>
    <row r="774" spans="1:63" s="3" customFormat="1" x14ac:dyDescent="0.2">
      <c r="A774" s="4" t="s">
        <v>15</v>
      </c>
      <c r="B774" s="4" t="s">
        <v>596</v>
      </c>
      <c r="C774" s="4">
        <v>3000</v>
      </c>
      <c r="D774" s="4" t="s">
        <v>17</v>
      </c>
      <c r="E774" s="5">
        <v>7900</v>
      </c>
      <c r="F774" s="4">
        <v>19300</v>
      </c>
      <c r="G774" s="4">
        <v>3800</v>
      </c>
      <c r="H774" s="4">
        <v>5700</v>
      </c>
      <c r="I774" s="4">
        <v>10450</v>
      </c>
      <c r="J774" s="4">
        <v>11300</v>
      </c>
      <c r="K774" s="4">
        <v>3400</v>
      </c>
      <c r="L774" s="4">
        <v>3100</v>
      </c>
      <c r="M774" s="4">
        <v>11100</v>
      </c>
      <c r="N774" s="4">
        <v>4657</v>
      </c>
      <c r="O774" s="4">
        <v>5100</v>
      </c>
      <c r="P774" s="4">
        <v>8700</v>
      </c>
      <c r="Q774" s="13">
        <v>1.0031002994487181</v>
      </c>
      <c r="R774" s="16">
        <v>2.4506121239696532</v>
      </c>
      <c r="S774" s="16">
        <v>0.48250394150697834</v>
      </c>
      <c r="T774" s="16">
        <v>0.72375591226046754</v>
      </c>
      <c r="U774" s="16">
        <v>1.3268858391441904</v>
      </c>
      <c r="V774" s="16">
        <v>1.4348143523760146</v>
      </c>
      <c r="W774" s="16">
        <v>0.43171405292729642</v>
      </c>
      <c r="X774" s="16">
        <v>0.39362163649253495</v>
      </c>
      <c r="Y774" s="16">
        <v>1.4094194080861735</v>
      </c>
      <c r="Z774" s="16">
        <v>0.59132127778894683</v>
      </c>
      <c r="AA774" s="16">
        <v>0.6475710793909446</v>
      </c>
      <c r="AB774" s="17">
        <v>1.104680076608082</v>
      </c>
      <c r="AC774" s="15">
        <v>42496.51</v>
      </c>
      <c r="AD774" s="14">
        <v>7875.583333333333</v>
      </c>
      <c r="AE774" s="14">
        <v>7875.583333333333</v>
      </c>
      <c r="AF774" s="5">
        <v>6</v>
      </c>
      <c r="AG774" s="6">
        <v>79570</v>
      </c>
      <c r="AH774" s="4">
        <v>0</v>
      </c>
      <c r="AI774" s="23">
        <v>79570</v>
      </c>
      <c r="AJ774" s="4">
        <v>96000</v>
      </c>
      <c r="AK774" s="4">
        <v>0</v>
      </c>
      <c r="AL774" s="24">
        <v>96000</v>
      </c>
      <c r="AM774" s="7">
        <v>10.103378585713228</v>
      </c>
      <c r="AN774" s="7">
        <v>0</v>
      </c>
      <c r="AO774" s="8">
        <v>12.189573259123664</v>
      </c>
      <c r="AP774" s="9">
        <v>0</v>
      </c>
      <c r="AQ774" s="25">
        <v>22.292951844836892</v>
      </c>
      <c r="AR774" s="18">
        <v>10.103378585713228</v>
      </c>
      <c r="AS774" s="7">
        <v>0</v>
      </c>
      <c r="AT774" s="8">
        <v>12.189573259123664</v>
      </c>
      <c r="AU774" s="9">
        <v>0</v>
      </c>
      <c r="AV774" s="10">
        <v>22.292951844836892</v>
      </c>
      <c r="AW774" s="22">
        <f t="shared" si="12"/>
        <v>0</v>
      </c>
      <c r="AX774" s="5">
        <f>IF(OR(AND(Tabela1[[#This Row],[GRUPO | ITEM]]="PALHETAS",MID(Tabela1[[#This Row],[ITEM]],1,5)&lt;&gt;"YN-PC"),AND(Tabela1[[#This Row],[GRUPO | ITEM]]="PALHETAS",MID(Tabela1[[#This Row],[ITEM]],1,5)&lt;&gt;"YN-PF"))=TRUE,0,
IF(
ROUNDUP(
IF(
IF(D774="A",13-SUM(AM774:AP774),IF(D774="B",11-SUM(AM774:AP774),IF(D774="C",7-SUM(AM774:AP774))))
&lt;0,0,
IF(D774="A",13-SUM(AM774:AP774),IF(D774="B",11-SUM(AM774:AP774),IF(D774="C",7-SUM(AM774:AP774)))))
*AD774/C774,0)
*C774
=0,0,
ROUNDUP(
IF(
IF(D774="A",13-SUM(AM774:AP774),IF(D774="B",11-SUM(AM774:AP774),IF(D774="C",7-SUM(AM774:AP774))))
&lt;0,0,
IF(D774="A",13-SUM(AM774:AP774),IF(D774="B",11-SUM(AM774:AP774),IF(D774="C",7-SUM(AM774:AP774)))))
*AD774/C774,0)
*C774)
)</f>
        <v>0</v>
      </c>
      <c r="AY774" s="4">
        <f>IF(OR(AND(Tabela1[[#This Row],[GRUPO | ITEM]]="PALHETAS",MID(Tabela1[[#This Row],[ITEM]],1,5)&lt;&gt;"YN-PC"),AND(Tabela1[[#This Row],[GRUPO | ITEM]]="PALHETAS",MID(Tabela1[[#This Row],[ITEM]],1,5)&lt;&gt;"YN-PF"))=TRUE,0,
IF(
ROUNDUP(
IF(
IF(D774="A",13-SUM(AR774:AU774),IF(D774="B",11-SUM(AR774:AU774),IF(D774="C",7-SUM(AR774:AU774))))
&lt;0,0,
IF(D774="A",13-SUM(AR774:AU774),IF(D774="B",11-SUM(AR774:AU774),IF(D774="C",7-SUM(AR774:AU774)))))
*AE774/C774,0)
*C774
=0,0,
ROUNDUP(
IF(
IF(D774="A",13-SUM(AR774:AU774),IF(D774="B",11-SUM(AR774:AU774),IF(D774="C",7-SUM(AR774:AU774))))
&lt;0,0,
IF(D774="A",13-SUM(AR774:AU774),IF(D774="B",11-SUM(AR774:AU774),IF(D774="C",7-SUM(AR774:AU774)))))
*AE774/C774,0)
*C774)
)</f>
        <v>0</v>
      </c>
      <c r="AZ7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+IFERROR(BA774*C774,0),
IFERROR(AVERAGEIF(Tabela1[[#This Row],[COMPRA PADRÃO]:[COMPRA &gt;30%]],"&gt;"&amp;0,Tabela1[[#This Row],[COMPRA PADRÃO]:[COMPRA &gt;30%]]),
0))/Tabela1[[#This Row],[U/CX]],0)*Tabela1[[#This Row],[U/CX]]</f>
        <v>0</v>
      </c>
      <c r="BA774" s="19"/>
      <c r="BB774" s="19"/>
      <c r="BC774" s="5"/>
      <c r="BD774" s="41">
        <v>356.63018867924529</v>
      </c>
      <c r="BE774" s="42">
        <v>53494.528301886792</v>
      </c>
      <c r="BF774" s="42">
        <v>70612.777358490566</v>
      </c>
      <c r="BG774" s="42">
        <v>175570</v>
      </c>
      <c r="BH774" s="43">
        <v>0</v>
      </c>
      <c r="BJ774" s="32"/>
      <c r="BK774" s="32"/>
    </row>
    <row r="775" spans="1:63" s="3" customFormat="1" x14ac:dyDescent="0.2">
      <c r="A775" s="4" t="s">
        <v>15</v>
      </c>
      <c r="B775" s="4" t="s">
        <v>598</v>
      </c>
      <c r="C775" s="4">
        <v>1000</v>
      </c>
      <c r="D775" s="4" t="s">
        <v>17</v>
      </c>
      <c r="E775" s="5">
        <v>2800</v>
      </c>
      <c r="F775" s="4">
        <v>5920</v>
      </c>
      <c r="G775" s="4">
        <v>1700</v>
      </c>
      <c r="H775" s="4">
        <v>1300</v>
      </c>
      <c r="I775" s="4">
        <v>2670</v>
      </c>
      <c r="J775" s="4">
        <v>2600</v>
      </c>
      <c r="K775" s="4">
        <v>1000</v>
      </c>
      <c r="L775" s="4">
        <v>3300</v>
      </c>
      <c r="M775" s="4">
        <v>3800</v>
      </c>
      <c r="N775" s="4">
        <v>5850</v>
      </c>
      <c r="O775" s="4">
        <v>2150</v>
      </c>
      <c r="P775" s="4">
        <v>4500</v>
      </c>
      <c r="Q775" s="13">
        <v>0.8938547486033519</v>
      </c>
      <c r="R775" s="16">
        <v>1.8898643256185155</v>
      </c>
      <c r="S775" s="16">
        <v>0.54269752593774945</v>
      </c>
      <c r="T775" s="16">
        <v>0.41500399042298486</v>
      </c>
      <c r="U775" s="16">
        <v>0.85235434956105349</v>
      </c>
      <c r="V775" s="16">
        <v>0.83000798084596972</v>
      </c>
      <c r="W775" s="16">
        <v>0.31923383878691142</v>
      </c>
      <c r="X775" s="16">
        <v>1.0534716679968077</v>
      </c>
      <c r="Y775" s="16">
        <v>1.2130885873902633</v>
      </c>
      <c r="Z775" s="16">
        <v>1.8675179569034317</v>
      </c>
      <c r="AA775" s="16">
        <v>0.68635275339185953</v>
      </c>
      <c r="AB775" s="17">
        <v>1.4365522745411015</v>
      </c>
      <c r="AC775" s="15">
        <v>30396.2</v>
      </c>
      <c r="AD775" s="14">
        <v>3132.5</v>
      </c>
      <c r="AE775" s="14">
        <v>3132.5</v>
      </c>
      <c r="AF775" s="5">
        <v>0</v>
      </c>
      <c r="AG775" s="6">
        <v>9700</v>
      </c>
      <c r="AH775" s="4">
        <v>29000</v>
      </c>
      <c r="AI775" s="23">
        <v>38700</v>
      </c>
      <c r="AJ775" s="4">
        <v>0</v>
      </c>
      <c r="AK775" s="4">
        <v>0</v>
      </c>
      <c r="AL775" s="24">
        <v>0</v>
      </c>
      <c r="AM775" s="7">
        <v>3.0965682362330407</v>
      </c>
      <c r="AN775" s="7">
        <v>9.2577813248204315</v>
      </c>
      <c r="AO775" s="8">
        <v>0</v>
      </c>
      <c r="AP775" s="9">
        <v>0</v>
      </c>
      <c r="AQ775" s="25">
        <v>12.354349561053471</v>
      </c>
      <c r="AR775" s="18">
        <v>3.0965682362330407</v>
      </c>
      <c r="AS775" s="7">
        <v>9.2577813248204315</v>
      </c>
      <c r="AT775" s="8">
        <v>0</v>
      </c>
      <c r="AU775" s="9">
        <v>0</v>
      </c>
      <c r="AV775" s="10">
        <v>12.354349561053471</v>
      </c>
      <c r="AW775" s="22">
        <f t="shared" si="12"/>
        <v>0</v>
      </c>
      <c r="AX775" s="5">
        <f>IF(OR(AND(Tabela1[[#This Row],[GRUPO | ITEM]]="PALHETAS",MID(Tabela1[[#This Row],[ITEM]],1,5)&lt;&gt;"YN-PC"),AND(Tabela1[[#This Row],[GRUPO | ITEM]]="PALHETAS",MID(Tabela1[[#This Row],[ITEM]],1,5)&lt;&gt;"YN-PF"))=TRUE,0,
IF(
ROUNDUP(
IF(
IF(D775="A",13-SUM(AM775:AP775),IF(D775="B",11-SUM(AM775:AP775),IF(D775="C",7-SUM(AM775:AP775))))
&lt;0,0,
IF(D775="A",13-SUM(AM775:AP775),IF(D775="B",11-SUM(AM775:AP775),IF(D775="C",7-SUM(AM775:AP775)))))
*AD775/C775,0)
*C775
=0,0,
ROUNDUP(
IF(
IF(D775="A",13-SUM(AM775:AP775),IF(D775="B",11-SUM(AM775:AP775),IF(D775="C",7-SUM(AM775:AP775))))
&lt;0,0,
IF(D775="A",13-SUM(AM775:AP775),IF(D775="B",11-SUM(AM775:AP775),IF(D775="C",7-SUM(AM775:AP775)))))
*AD775/C775,0)
*C775)
)</f>
        <v>0</v>
      </c>
      <c r="AY775" s="4">
        <f>IF(OR(AND(Tabela1[[#This Row],[GRUPO | ITEM]]="PALHETAS",MID(Tabela1[[#This Row],[ITEM]],1,5)&lt;&gt;"YN-PC"),AND(Tabela1[[#This Row],[GRUPO | ITEM]]="PALHETAS",MID(Tabela1[[#This Row],[ITEM]],1,5)&lt;&gt;"YN-PF"))=TRUE,0,
IF(
ROUNDUP(
IF(
IF(D775="A",13-SUM(AR775:AU775),IF(D775="B",11-SUM(AR775:AU775),IF(D775="C",7-SUM(AR775:AU775))))
&lt;0,0,
IF(D775="A",13-SUM(AR775:AU775),IF(D775="B",11-SUM(AR775:AU775),IF(D775="C",7-SUM(AR775:AU775)))))
*AE775/C775,0)
*C775
=0,0,
ROUNDUP(
IF(
IF(D775="A",13-SUM(AR775:AU775),IF(D775="B",11-SUM(AR775:AU775),IF(D775="C",7-SUM(AR775:AU775))))
&lt;0,0,
IF(D775="A",13-SUM(AR775:AU775),IF(D775="B",11-SUM(AR775:AU775),IF(D775="C",7-SUM(AR775:AU775)))))
*AE775/C775,0)
*C775)
)</f>
        <v>0</v>
      </c>
      <c r="AZ7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+IFERROR(BA775*C775,0),
IFERROR(AVERAGEIF(Tabela1[[#This Row],[COMPRA PADRÃO]:[COMPRA &gt;30%]],"&gt;"&amp;0,Tabela1[[#This Row],[COMPRA PADRÃO]:[COMPRA &gt;30%]]),
0))/Tabela1[[#This Row],[U/CX]],0)*Tabela1[[#This Row],[U/CX]]</f>
        <v>0</v>
      </c>
      <c r="BA775" s="19"/>
      <c r="BB775" s="19"/>
      <c r="BC775" s="5"/>
      <c r="BD775" s="41">
        <v>141.84905660377359</v>
      </c>
      <c r="BE775" s="42">
        <v>21277.358490566039</v>
      </c>
      <c r="BF775" s="42">
        <v>28086.113207547172</v>
      </c>
      <c r="BG775" s="42">
        <v>38700</v>
      </c>
      <c r="BH775" s="43">
        <v>11000</v>
      </c>
      <c r="BJ775" s="32"/>
      <c r="BK775" s="32"/>
    </row>
    <row r="776" spans="1:63" s="3" customFormat="1" x14ac:dyDescent="0.2">
      <c r="A776" s="4" t="s">
        <v>15</v>
      </c>
      <c r="B776" s="4" t="s">
        <v>600</v>
      </c>
      <c r="C776" s="4">
        <v>1000</v>
      </c>
      <c r="D776" s="4" t="s">
        <v>83</v>
      </c>
      <c r="E776" s="5">
        <v>4500</v>
      </c>
      <c r="F776" s="4">
        <v>3650</v>
      </c>
      <c r="G776" s="4">
        <v>2900</v>
      </c>
      <c r="H776" s="4">
        <v>200</v>
      </c>
      <c r="I776" s="4">
        <v>100</v>
      </c>
      <c r="J776" s="4">
        <v>2700</v>
      </c>
      <c r="K776" s="4">
        <v>500</v>
      </c>
      <c r="L776" s="4">
        <v>1300</v>
      </c>
      <c r="M776" s="4"/>
      <c r="N776" s="4">
        <v>500</v>
      </c>
      <c r="O776" s="4">
        <v>1000</v>
      </c>
      <c r="P776" s="4">
        <v>2500</v>
      </c>
      <c r="Q776" s="13">
        <v>2.4937027707808563</v>
      </c>
      <c r="R776" s="16">
        <v>2.0226700251889169</v>
      </c>
      <c r="S776" s="16">
        <v>1.6070528967254409</v>
      </c>
      <c r="T776" s="16">
        <v>0.11083123425692695</v>
      </c>
      <c r="U776" s="16">
        <v>5.5415617128463476E-2</v>
      </c>
      <c r="V776" s="16">
        <v>1.4962216624685138</v>
      </c>
      <c r="W776" s="16">
        <v>0.2770780856423174</v>
      </c>
      <c r="X776" s="16">
        <v>0.72040302267002521</v>
      </c>
      <c r="Y776" s="16">
        <v>0</v>
      </c>
      <c r="Z776" s="16">
        <v>0.2770780856423174</v>
      </c>
      <c r="AA776" s="16">
        <v>0.55415617128463479</v>
      </c>
      <c r="AB776" s="17">
        <v>1.385390428211587</v>
      </c>
      <c r="AC776" s="15">
        <v>18857.5</v>
      </c>
      <c r="AD776" s="14">
        <v>1804.5454545454545</v>
      </c>
      <c r="AE776" s="14">
        <v>2650</v>
      </c>
      <c r="AF776" s="5">
        <v>0</v>
      </c>
      <c r="AG776" s="6">
        <v>41230</v>
      </c>
      <c r="AH776" s="4">
        <v>0</v>
      </c>
      <c r="AI776" s="23">
        <v>41230</v>
      </c>
      <c r="AJ776" s="4">
        <v>0</v>
      </c>
      <c r="AK776" s="4">
        <v>0</v>
      </c>
      <c r="AL776" s="24">
        <v>0</v>
      </c>
      <c r="AM776" s="7">
        <v>22.847858942065493</v>
      </c>
      <c r="AN776" s="7">
        <v>0</v>
      </c>
      <c r="AO776" s="8">
        <v>0</v>
      </c>
      <c r="AP776" s="9">
        <v>0</v>
      </c>
      <c r="AQ776" s="25">
        <v>22.847858942065493</v>
      </c>
      <c r="AR776" s="18">
        <v>15.558490566037737</v>
      </c>
      <c r="AS776" s="7">
        <v>0</v>
      </c>
      <c r="AT776" s="8">
        <v>0</v>
      </c>
      <c r="AU776" s="9">
        <v>0</v>
      </c>
      <c r="AV776" s="10">
        <v>15.558490566037737</v>
      </c>
      <c r="AW776" s="22">
        <f t="shared" si="12"/>
        <v>0</v>
      </c>
      <c r="AX776" s="5">
        <f>IF(OR(AND(Tabela1[[#This Row],[GRUPO | ITEM]]="PALHETAS",MID(Tabela1[[#This Row],[ITEM]],1,5)&lt;&gt;"YN-PC"),AND(Tabela1[[#This Row],[GRUPO | ITEM]]="PALHETAS",MID(Tabela1[[#This Row],[ITEM]],1,5)&lt;&gt;"YN-PF"))=TRUE,0,
IF(
ROUNDUP(
IF(
IF(D776="A",13-SUM(AM776:AP776),IF(D776="B",11-SUM(AM776:AP776),IF(D776="C",7-SUM(AM776:AP776))))
&lt;0,0,
IF(D776="A",13-SUM(AM776:AP776),IF(D776="B",11-SUM(AM776:AP776),IF(D776="C",7-SUM(AM776:AP776)))))
*AD776/C776,0)
*C776
=0,0,
ROUNDUP(
IF(
IF(D776="A",13-SUM(AM776:AP776),IF(D776="B",11-SUM(AM776:AP776),IF(D776="C",7-SUM(AM776:AP776))))
&lt;0,0,
IF(D776="A",13-SUM(AM776:AP776),IF(D776="B",11-SUM(AM776:AP776),IF(D776="C",7-SUM(AM776:AP776)))))
*AD776/C776,0)
*C776)
)</f>
        <v>0</v>
      </c>
      <c r="AY776" s="4">
        <f>IF(OR(AND(Tabela1[[#This Row],[GRUPO | ITEM]]="PALHETAS",MID(Tabela1[[#This Row],[ITEM]],1,5)&lt;&gt;"YN-PC"),AND(Tabela1[[#This Row],[GRUPO | ITEM]]="PALHETAS",MID(Tabela1[[#This Row],[ITEM]],1,5)&lt;&gt;"YN-PF"))=TRUE,0,
IF(
ROUNDUP(
IF(
IF(D776="A",13-SUM(AR776:AU776),IF(D776="B",11-SUM(AR776:AU776),IF(D776="C",7-SUM(AR776:AU776))))
&lt;0,0,
IF(D776="A",13-SUM(AR776:AU776),IF(D776="B",11-SUM(AR776:AU776),IF(D776="C",7-SUM(AR776:AU776)))))
*AE776/C776,0)
*C776
=0,0,
ROUNDUP(
IF(
IF(D776="A",13-SUM(AR776:AU776),IF(D776="B",11-SUM(AR776:AU776),IF(D776="C",7-SUM(AR776:AU776))))
&lt;0,0,
IF(D776="A",13-SUM(AR776:AU776),IF(D776="B",11-SUM(AR776:AU776),IF(D776="C",7-SUM(AR776:AU776)))))
*AE776/C776,0)
*C776)
)</f>
        <v>0</v>
      </c>
      <c r="AZ7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+IFERROR(BA776*C776,0),
IFERROR(AVERAGEIF(Tabela1[[#This Row],[COMPRA PADRÃO]:[COMPRA &gt;30%]],"&gt;"&amp;0,Tabela1[[#This Row],[COMPRA PADRÃO]:[COMPRA &gt;30%]]),
0))/Tabela1[[#This Row],[U/CX]],0)*Tabela1[[#This Row],[U/CX]]</f>
        <v>0</v>
      </c>
      <c r="BA776" s="33"/>
      <c r="BB776" s="33"/>
      <c r="BC776" s="44"/>
      <c r="BD776" s="41">
        <v>74.905660377358487</v>
      </c>
      <c r="BE776" s="42">
        <v>11235.849056603773</v>
      </c>
      <c r="BF776" s="42">
        <v>4943.7735849056598</v>
      </c>
      <c r="BG776" s="42">
        <v>41230</v>
      </c>
      <c r="BH776" s="43">
        <v>0</v>
      </c>
      <c r="BJ776" s="32"/>
      <c r="BK776" s="32"/>
    </row>
    <row r="777" spans="1:63" s="3" customFormat="1" x14ac:dyDescent="0.2">
      <c r="A777" s="4" t="s">
        <v>15</v>
      </c>
      <c r="B777" s="4" t="s">
        <v>603</v>
      </c>
      <c r="C777" s="4">
        <v>1000</v>
      </c>
      <c r="D777" s="4" t="s">
        <v>83</v>
      </c>
      <c r="E777" s="5"/>
      <c r="F777" s="4">
        <v>500</v>
      </c>
      <c r="G777" s="4">
        <v>400</v>
      </c>
      <c r="H777" s="4">
        <v>200</v>
      </c>
      <c r="I777" s="4">
        <v>1000</v>
      </c>
      <c r="J777" s="4">
        <v>500</v>
      </c>
      <c r="K777" s="4"/>
      <c r="L777" s="4">
        <v>200</v>
      </c>
      <c r="M777" s="4"/>
      <c r="N777" s="4">
        <v>100</v>
      </c>
      <c r="O777" s="4">
        <v>200</v>
      </c>
      <c r="P777" s="4">
        <v>100</v>
      </c>
      <c r="Q777" s="13">
        <v>0</v>
      </c>
      <c r="R777" s="16">
        <v>1.40625</v>
      </c>
      <c r="S777" s="16">
        <v>1.125</v>
      </c>
      <c r="T777" s="16">
        <v>0.5625</v>
      </c>
      <c r="U777" s="16">
        <v>2.8125</v>
      </c>
      <c r="V777" s="16">
        <v>1.40625</v>
      </c>
      <c r="W777" s="16">
        <v>0</v>
      </c>
      <c r="X777" s="16">
        <v>0.5625</v>
      </c>
      <c r="Y777" s="16">
        <v>0</v>
      </c>
      <c r="Z777" s="16">
        <v>0.28125</v>
      </c>
      <c r="AA777" s="16">
        <v>0.5625</v>
      </c>
      <c r="AB777" s="17">
        <v>0.28125</v>
      </c>
      <c r="AC777" s="15">
        <v>2462</v>
      </c>
      <c r="AD777" s="14">
        <v>355.55555555555554</v>
      </c>
      <c r="AE777" s="14">
        <v>428.57142857142856</v>
      </c>
      <c r="AF777" s="5">
        <v>0</v>
      </c>
      <c r="AG777" s="6">
        <v>10790</v>
      </c>
      <c r="AH777" s="4">
        <v>15000</v>
      </c>
      <c r="AI777" s="23">
        <v>25790</v>
      </c>
      <c r="AJ777" s="4">
        <v>0</v>
      </c>
      <c r="AK777" s="4">
        <v>0</v>
      </c>
      <c r="AL777" s="24">
        <v>0</v>
      </c>
      <c r="AM777" s="7">
        <v>30.346875000000001</v>
      </c>
      <c r="AN777" s="7">
        <v>42.1875</v>
      </c>
      <c r="AO777" s="8">
        <v>0</v>
      </c>
      <c r="AP777" s="9">
        <v>0</v>
      </c>
      <c r="AQ777" s="25">
        <v>72.534374999999997</v>
      </c>
      <c r="AR777" s="18">
        <v>25.176666666666666</v>
      </c>
      <c r="AS777" s="7">
        <v>35</v>
      </c>
      <c r="AT777" s="8">
        <v>0</v>
      </c>
      <c r="AU777" s="9">
        <v>0</v>
      </c>
      <c r="AV777" s="10">
        <v>60.176666666666662</v>
      </c>
      <c r="AW777" s="22">
        <f t="shared" si="12"/>
        <v>0</v>
      </c>
      <c r="AX777" s="5">
        <f>IF(OR(AND(Tabela1[[#This Row],[GRUPO | ITEM]]="PALHETAS",MID(Tabela1[[#This Row],[ITEM]],1,5)&lt;&gt;"YN-PC"),AND(Tabela1[[#This Row],[GRUPO | ITEM]]="PALHETAS",MID(Tabela1[[#This Row],[ITEM]],1,5)&lt;&gt;"YN-PF"))=TRUE,0,
IF(
ROUNDUP(
IF(
IF(D777="A",13-SUM(AM777:AP777),IF(D777="B",11-SUM(AM777:AP777),IF(D777="C",7-SUM(AM777:AP777))))
&lt;0,0,
IF(D777="A",13-SUM(AM777:AP777),IF(D777="B",11-SUM(AM777:AP777),IF(D777="C",7-SUM(AM777:AP777)))))
*AD777/C777,0)
*C777
=0,0,
ROUNDUP(
IF(
IF(D777="A",13-SUM(AM777:AP777),IF(D777="B",11-SUM(AM777:AP777),IF(D777="C",7-SUM(AM777:AP777))))
&lt;0,0,
IF(D777="A",13-SUM(AM777:AP777),IF(D777="B",11-SUM(AM777:AP777),IF(D777="C",7-SUM(AM777:AP777)))))
*AD777/C777,0)
*C777)
)</f>
        <v>0</v>
      </c>
      <c r="AY777" s="4">
        <f>IF(OR(AND(Tabela1[[#This Row],[GRUPO | ITEM]]="PALHETAS",MID(Tabela1[[#This Row],[ITEM]],1,5)&lt;&gt;"YN-PC"),AND(Tabela1[[#This Row],[GRUPO | ITEM]]="PALHETAS",MID(Tabela1[[#This Row],[ITEM]],1,5)&lt;&gt;"YN-PF"))=TRUE,0,
IF(
ROUNDUP(
IF(
IF(D777="A",13-SUM(AR777:AU777),IF(D777="B",11-SUM(AR777:AU777),IF(D777="C",7-SUM(AR777:AU777))))
&lt;0,0,
IF(D777="A",13-SUM(AR777:AU777),IF(D777="B",11-SUM(AR777:AU777),IF(D777="C",7-SUM(AR777:AU777)))))
*AE777/C777,0)
*C777
=0,0,
ROUNDUP(
IF(
IF(D777="A",13-SUM(AR777:AU777),IF(D777="B",11-SUM(AR777:AU777),IF(D777="C",7-SUM(AR777:AU777))))
&lt;0,0,
IF(D777="A",13-SUM(AR777:AU777),IF(D777="B",11-SUM(AR777:AU777),IF(D777="C",7-SUM(AR777:AU777)))))
*AE777/C777,0)
*C777)
)</f>
        <v>0</v>
      </c>
      <c r="AZ7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+IFERROR(BA777*C777,0),
IFERROR(AVERAGEIF(Tabela1[[#This Row],[COMPRA PADRÃO]:[COMPRA &gt;30%]],"&gt;"&amp;0,Tabela1[[#This Row],[COMPRA PADRÃO]:[COMPRA &gt;30%]]),
0))/Tabela1[[#This Row],[U/CX]],0)*Tabela1[[#This Row],[U/CX]]</f>
        <v>0</v>
      </c>
      <c r="BA777" s="33"/>
      <c r="BB777" s="33"/>
      <c r="BC777" s="44"/>
      <c r="BD777" s="41">
        <v>12.075471698113208</v>
      </c>
      <c r="BE777" s="42">
        <v>1811.3207547169814</v>
      </c>
      <c r="BF777" s="42">
        <v>796.98113207547181</v>
      </c>
      <c r="BG777" s="42">
        <v>25790</v>
      </c>
      <c r="BH777" s="43">
        <v>0</v>
      </c>
      <c r="BJ777" s="32"/>
      <c r="BK777" s="32"/>
    </row>
    <row r="778" spans="1:63" s="3" customFormat="1" x14ac:dyDescent="0.2">
      <c r="A778" s="4" t="s">
        <v>15</v>
      </c>
      <c r="B778" s="4" t="s">
        <v>606</v>
      </c>
      <c r="C778" s="4">
        <v>5000</v>
      </c>
      <c r="D778" s="4" t="s">
        <v>83</v>
      </c>
      <c r="E778" s="5">
        <v>2200</v>
      </c>
      <c r="F778" s="4">
        <v>2600</v>
      </c>
      <c r="G778" s="4">
        <v>2000</v>
      </c>
      <c r="H778" s="4">
        <v>600</v>
      </c>
      <c r="I778" s="4">
        <v>1400</v>
      </c>
      <c r="J778" s="4">
        <v>2200</v>
      </c>
      <c r="K778" s="4">
        <v>1000</v>
      </c>
      <c r="L778" s="4">
        <v>600</v>
      </c>
      <c r="M778" s="4">
        <v>500</v>
      </c>
      <c r="N778" s="4">
        <v>1300</v>
      </c>
      <c r="O778" s="4"/>
      <c r="P778" s="4">
        <v>800</v>
      </c>
      <c r="Q778" s="13">
        <v>1.5921052631578949</v>
      </c>
      <c r="R778" s="16">
        <v>1.8815789473684212</v>
      </c>
      <c r="S778" s="16">
        <v>1.4473684210526316</v>
      </c>
      <c r="T778" s="16">
        <v>0.43421052631578949</v>
      </c>
      <c r="U778" s="16">
        <v>1.0131578947368423</v>
      </c>
      <c r="V778" s="16">
        <v>1.5921052631578949</v>
      </c>
      <c r="W778" s="16">
        <v>0.72368421052631582</v>
      </c>
      <c r="X778" s="16">
        <v>0.43421052631578949</v>
      </c>
      <c r="Y778" s="16">
        <v>0.36184210526315791</v>
      </c>
      <c r="Z778" s="16">
        <v>0.94078947368421062</v>
      </c>
      <c r="AA778" s="16">
        <v>0</v>
      </c>
      <c r="AB778" s="17">
        <v>0.57894736842105265</v>
      </c>
      <c r="AC778" s="15">
        <v>9711</v>
      </c>
      <c r="AD778" s="14">
        <v>1381.8181818181818</v>
      </c>
      <c r="AE778" s="14">
        <v>1381.8181818181818</v>
      </c>
      <c r="AF778" s="5">
        <v>0</v>
      </c>
      <c r="AG778" s="6">
        <v>101900</v>
      </c>
      <c r="AH778" s="4">
        <v>0</v>
      </c>
      <c r="AI778" s="23">
        <v>101900</v>
      </c>
      <c r="AJ778" s="4">
        <v>0</v>
      </c>
      <c r="AK778" s="4">
        <v>0</v>
      </c>
      <c r="AL778" s="24">
        <v>0</v>
      </c>
      <c r="AM778" s="7">
        <v>73.743421052631575</v>
      </c>
      <c r="AN778" s="7">
        <v>0</v>
      </c>
      <c r="AO778" s="8">
        <v>0</v>
      </c>
      <c r="AP778" s="9">
        <v>0</v>
      </c>
      <c r="AQ778" s="25">
        <v>73.743421052631575</v>
      </c>
      <c r="AR778" s="18">
        <v>73.743421052631575</v>
      </c>
      <c r="AS778" s="7">
        <v>0</v>
      </c>
      <c r="AT778" s="8">
        <v>0</v>
      </c>
      <c r="AU778" s="9">
        <v>0</v>
      </c>
      <c r="AV778" s="10">
        <v>73.743421052631575</v>
      </c>
      <c r="AW778" s="22">
        <f t="shared" si="12"/>
        <v>0</v>
      </c>
      <c r="AX778" s="5">
        <f>IF(OR(AND(Tabela1[[#This Row],[GRUPO | ITEM]]="PALHETAS",MID(Tabela1[[#This Row],[ITEM]],1,5)&lt;&gt;"YN-PC"),AND(Tabela1[[#This Row],[GRUPO | ITEM]]="PALHETAS",MID(Tabela1[[#This Row],[ITEM]],1,5)&lt;&gt;"YN-PF"))=TRUE,0,
IF(
ROUNDUP(
IF(
IF(D778="A",13-SUM(AM778:AP778),IF(D778="B",11-SUM(AM778:AP778),IF(D778="C",7-SUM(AM778:AP778))))
&lt;0,0,
IF(D778="A",13-SUM(AM778:AP778),IF(D778="B",11-SUM(AM778:AP778),IF(D778="C",7-SUM(AM778:AP778)))))
*AD778/C778,0)
*C778
=0,0,
ROUNDUP(
IF(
IF(D778="A",13-SUM(AM778:AP778),IF(D778="B",11-SUM(AM778:AP778),IF(D778="C",7-SUM(AM778:AP778))))
&lt;0,0,
IF(D778="A",13-SUM(AM778:AP778),IF(D778="B",11-SUM(AM778:AP778),IF(D778="C",7-SUM(AM778:AP778)))))
*AD778/C778,0)
*C778)
)</f>
        <v>0</v>
      </c>
      <c r="AY778" s="4">
        <f>IF(OR(AND(Tabela1[[#This Row],[GRUPO | ITEM]]="PALHETAS",MID(Tabela1[[#This Row],[ITEM]],1,5)&lt;&gt;"YN-PC"),AND(Tabela1[[#This Row],[GRUPO | ITEM]]="PALHETAS",MID(Tabela1[[#This Row],[ITEM]],1,5)&lt;&gt;"YN-PF"))=TRUE,0,
IF(
ROUNDUP(
IF(
IF(D778="A",13-SUM(AR778:AU778),IF(D778="B",11-SUM(AR778:AU778),IF(D778="C",7-SUM(AR778:AU778))))
&lt;0,0,
IF(D778="A",13-SUM(AR778:AU778),IF(D778="B",11-SUM(AR778:AU778),IF(D778="C",7-SUM(AR778:AU778)))))
*AE778/C778,0)
*C778
=0,0,
ROUNDUP(
IF(
IF(D778="A",13-SUM(AR778:AU778),IF(D778="B",11-SUM(AR778:AU778),IF(D778="C",7-SUM(AR778:AU778))))
&lt;0,0,
IF(D778="A",13-SUM(AR778:AU778),IF(D778="B",11-SUM(AR778:AU778),IF(D778="C",7-SUM(AR778:AU778)))))
*AE778/C778,0)
*C778)
)</f>
        <v>0</v>
      </c>
      <c r="AZ7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+IFERROR(BA778*C778,0),
IFERROR(AVERAGEIF(Tabela1[[#This Row],[COMPRA PADRÃO]:[COMPRA &gt;30%]],"&gt;"&amp;0,Tabela1[[#This Row],[COMPRA PADRÃO]:[COMPRA &gt;30%]]),
0))/Tabela1[[#This Row],[U/CX]],0)*Tabela1[[#This Row],[U/CX]]</f>
        <v>0</v>
      </c>
      <c r="BA778" s="33"/>
      <c r="BB778" s="33"/>
      <c r="BC778" s="44"/>
      <c r="BD778" s="41">
        <v>57.358490566037737</v>
      </c>
      <c r="BE778" s="42">
        <v>8603.7735849056608</v>
      </c>
      <c r="BF778" s="42">
        <v>3785.6603773584907</v>
      </c>
      <c r="BG778" s="42">
        <v>101900</v>
      </c>
      <c r="BH778" s="43">
        <v>0</v>
      </c>
      <c r="BJ778" s="32"/>
      <c r="BK778" s="32"/>
    </row>
    <row r="779" spans="1:63" s="3" customFormat="1" x14ac:dyDescent="0.2">
      <c r="A779" s="4" t="s">
        <v>15</v>
      </c>
      <c r="B779" s="4" t="s">
        <v>607</v>
      </c>
      <c r="C779" s="4">
        <v>5000</v>
      </c>
      <c r="D779" s="4" t="s">
        <v>83</v>
      </c>
      <c r="E779" s="5">
        <v>2200</v>
      </c>
      <c r="F779" s="4">
        <v>3650</v>
      </c>
      <c r="G779" s="4">
        <v>1650</v>
      </c>
      <c r="H779" s="4">
        <v>800</v>
      </c>
      <c r="I779" s="4">
        <v>2900</v>
      </c>
      <c r="J779" s="4">
        <v>3250</v>
      </c>
      <c r="K779" s="4">
        <v>500</v>
      </c>
      <c r="L779" s="4">
        <v>1700</v>
      </c>
      <c r="M779" s="4">
        <v>800</v>
      </c>
      <c r="N779" s="4">
        <v>3300</v>
      </c>
      <c r="O779" s="4">
        <v>1500</v>
      </c>
      <c r="P779" s="4">
        <v>2500</v>
      </c>
      <c r="Q779" s="13">
        <v>1.0666666666666667</v>
      </c>
      <c r="R779" s="16">
        <v>1.7696969696969698</v>
      </c>
      <c r="S779" s="16">
        <v>0.8</v>
      </c>
      <c r="T779" s="16">
        <v>0.38787878787878788</v>
      </c>
      <c r="U779" s="16">
        <v>1.406060606060606</v>
      </c>
      <c r="V779" s="16">
        <v>1.5757575757575757</v>
      </c>
      <c r="W779" s="16">
        <v>0.24242424242424243</v>
      </c>
      <c r="X779" s="16">
        <v>0.82424242424242422</v>
      </c>
      <c r="Y779" s="16">
        <v>0.38787878787878788</v>
      </c>
      <c r="Z779" s="16">
        <v>1.6</v>
      </c>
      <c r="AA779" s="16">
        <v>0.72727272727272729</v>
      </c>
      <c r="AB779" s="17">
        <v>1.2121212121212122</v>
      </c>
      <c r="AC779" s="15">
        <v>14379</v>
      </c>
      <c r="AD779" s="14">
        <v>2062.5</v>
      </c>
      <c r="AE779" s="14">
        <v>2204.5454545454545</v>
      </c>
      <c r="AF779" s="5">
        <v>0</v>
      </c>
      <c r="AG779" s="6">
        <v>60430</v>
      </c>
      <c r="AH779" s="4">
        <v>0</v>
      </c>
      <c r="AI779" s="23">
        <v>60430</v>
      </c>
      <c r="AJ779" s="4">
        <v>0</v>
      </c>
      <c r="AK779" s="4">
        <v>0</v>
      </c>
      <c r="AL779" s="24">
        <v>0</v>
      </c>
      <c r="AM779" s="7">
        <v>29.299393939393941</v>
      </c>
      <c r="AN779" s="7">
        <v>0</v>
      </c>
      <c r="AO779" s="8">
        <v>0</v>
      </c>
      <c r="AP779" s="9">
        <v>0</v>
      </c>
      <c r="AQ779" s="25">
        <v>29.299393939393941</v>
      </c>
      <c r="AR779" s="18">
        <v>27.411546391752577</v>
      </c>
      <c r="AS779" s="7">
        <v>0</v>
      </c>
      <c r="AT779" s="8">
        <v>0</v>
      </c>
      <c r="AU779" s="9">
        <v>0</v>
      </c>
      <c r="AV779" s="10">
        <v>27.411546391752577</v>
      </c>
      <c r="AW779" s="22">
        <f t="shared" si="12"/>
        <v>0</v>
      </c>
      <c r="AX779" s="5">
        <f>IF(OR(AND(Tabela1[[#This Row],[GRUPO | ITEM]]="PALHETAS",MID(Tabela1[[#This Row],[ITEM]],1,5)&lt;&gt;"YN-PC"),AND(Tabela1[[#This Row],[GRUPO | ITEM]]="PALHETAS",MID(Tabela1[[#This Row],[ITEM]],1,5)&lt;&gt;"YN-PF"))=TRUE,0,
IF(
ROUNDUP(
IF(
IF(D779="A",13-SUM(AM779:AP779),IF(D779="B",11-SUM(AM779:AP779),IF(D779="C",7-SUM(AM779:AP779))))
&lt;0,0,
IF(D779="A",13-SUM(AM779:AP779),IF(D779="B",11-SUM(AM779:AP779),IF(D779="C",7-SUM(AM779:AP779)))))
*AD779/C779,0)
*C779
=0,0,
ROUNDUP(
IF(
IF(D779="A",13-SUM(AM779:AP779),IF(D779="B",11-SUM(AM779:AP779),IF(D779="C",7-SUM(AM779:AP779))))
&lt;0,0,
IF(D779="A",13-SUM(AM779:AP779),IF(D779="B",11-SUM(AM779:AP779),IF(D779="C",7-SUM(AM779:AP779)))))
*AD779/C779,0)
*C779)
)</f>
        <v>0</v>
      </c>
      <c r="AY779" s="4">
        <f>IF(OR(AND(Tabela1[[#This Row],[GRUPO | ITEM]]="PALHETAS",MID(Tabela1[[#This Row],[ITEM]],1,5)&lt;&gt;"YN-PC"),AND(Tabela1[[#This Row],[GRUPO | ITEM]]="PALHETAS",MID(Tabela1[[#This Row],[ITEM]],1,5)&lt;&gt;"YN-PF"))=TRUE,0,
IF(
ROUNDUP(
IF(
IF(D779="A",13-SUM(AR779:AU779),IF(D779="B",11-SUM(AR779:AU779),IF(D779="C",7-SUM(AR779:AU779))))
&lt;0,0,
IF(D779="A",13-SUM(AR779:AU779),IF(D779="B",11-SUM(AR779:AU779),IF(D779="C",7-SUM(AR779:AU779)))))
*AE779/C779,0)
*C779
=0,0,
ROUNDUP(
IF(
IF(D779="A",13-SUM(AR779:AU779),IF(D779="B",11-SUM(AR779:AU779),IF(D779="C",7-SUM(AR779:AU779))))
&lt;0,0,
IF(D779="A",13-SUM(AR779:AU779),IF(D779="B",11-SUM(AR779:AU779),IF(D779="C",7-SUM(AR779:AU779)))))
*AE779/C779,0)
*C779)
)</f>
        <v>0</v>
      </c>
      <c r="AZ7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+IFERROR(BA779*C779,0),
IFERROR(AVERAGEIF(Tabela1[[#This Row],[COMPRA PADRÃO]:[COMPRA &gt;30%]],"&gt;"&amp;0,Tabela1[[#This Row],[COMPRA PADRÃO]:[COMPRA &gt;30%]]),
0))/Tabela1[[#This Row],[U/CX]],0)*Tabela1[[#This Row],[U/CX]]</f>
        <v>0</v>
      </c>
      <c r="BA779" s="19"/>
      <c r="BB779" s="19"/>
      <c r="BC779" s="5"/>
      <c r="BD779" s="41">
        <v>93.396226415094333</v>
      </c>
      <c r="BE779" s="42">
        <v>14009.433962264149</v>
      </c>
      <c r="BF779" s="42">
        <v>6164.1509433962256</v>
      </c>
      <c r="BG779" s="42">
        <v>60430</v>
      </c>
      <c r="BH779" s="43">
        <v>0</v>
      </c>
      <c r="BJ779" s="32"/>
      <c r="BK779" s="32"/>
    </row>
    <row r="780" spans="1:63" s="3" customFormat="1" x14ac:dyDescent="0.2">
      <c r="A780" s="4" t="s">
        <v>15</v>
      </c>
      <c r="B780" s="4" t="s">
        <v>609</v>
      </c>
      <c r="C780" s="4">
        <v>1000</v>
      </c>
      <c r="D780" s="4" t="s">
        <v>17</v>
      </c>
      <c r="E780" s="5">
        <v>1000</v>
      </c>
      <c r="F780" s="4">
        <v>1100</v>
      </c>
      <c r="G780" s="4">
        <v>1900</v>
      </c>
      <c r="H780" s="4">
        <v>650</v>
      </c>
      <c r="I780" s="4">
        <v>800</v>
      </c>
      <c r="J780" s="4">
        <v>600</v>
      </c>
      <c r="K780" s="4"/>
      <c r="L780" s="4">
        <v>750</v>
      </c>
      <c r="M780" s="4">
        <v>50</v>
      </c>
      <c r="N780" s="4">
        <v>1100</v>
      </c>
      <c r="O780" s="4">
        <v>290</v>
      </c>
      <c r="P780" s="4">
        <v>900</v>
      </c>
      <c r="Q780" s="13">
        <v>1.2035010940919038</v>
      </c>
      <c r="R780" s="16">
        <v>1.3238512035010941</v>
      </c>
      <c r="S780" s="16">
        <v>2.2866520787746172</v>
      </c>
      <c r="T780" s="16">
        <v>0.78227571115973749</v>
      </c>
      <c r="U780" s="16">
        <v>0.96280087527352298</v>
      </c>
      <c r="V780" s="16">
        <v>0.72210065645514221</v>
      </c>
      <c r="W780" s="16">
        <v>0</v>
      </c>
      <c r="X780" s="16">
        <v>0.90262582056892782</v>
      </c>
      <c r="Y780" s="16">
        <v>6.0175054704595186E-2</v>
      </c>
      <c r="Z780" s="16">
        <v>1.3238512035010941</v>
      </c>
      <c r="AA780" s="16">
        <v>0.34901531728665208</v>
      </c>
      <c r="AB780" s="17">
        <v>1.0831509846827134</v>
      </c>
      <c r="AC780" s="15">
        <v>48619.6</v>
      </c>
      <c r="AD780" s="14">
        <v>830.90909090909088</v>
      </c>
      <c r="AE780" s="14">
        <v>909</v>
      </c>
      <c r="AF780" s="5">
        <v>0</v>
      </c>
      <c r="AG780" s="6">
        <v>17090</v>
      </c>
      <c r="AH780" s="4">
        <v>0</v>
      </c>
      <c r="AI780" s="23">
        <v>17090</v>
      </c>
      <c r="AJ780" s="4">
        <v>0</v>
      </c>
      <c r="AK780" s="4">
        <v>0</v>
      </c>
      <c r="AL780" s="24">
        <v>0</v>
      </c>
      <c r="AM780" s="7">
        <v>20.567833698030636</v>
      </c>
      <c r="AN780" s="7">
        <v>0</v>
      </c>
      <c r="AO780" s="8">
        <v>0</v>
      </c>
      <c r="AP780" s="9">
        <v>0</v>
      </c>
      <c r="AQ780" s="25">
        <v>20.567833698030636</v>
      </c>
      <c r="AR780" s="18">
        <v>18.8008800880088</v>
      </c>
      <c r="AS780" s="7">
        <v>0</v>
      </c>
      <c r="AT780" s="8">
        <v>0</v>
      </c>
      <c r="AU780" s="9">
        <v>0</v>
      </c>
      <c r="AV780" s="10">
        <v>18.8008800880088</v>
      </c>
      <c r="AW780" s="22">
        <f t="shared" si="12"/>
        <v>0</v>
      </c>
      <c r="AX780" s="5">
        <f>IF(OR(AND(Tabela1[[#This Row],[GRUPO | ITEM]]="PALHETAS",MID(Tabela1[[#This Row],[ITEM]],1,5)&lt;&gt;"YN-PC"),AND(Tabela1[[#This Row],[GRUPO | ITEM]]="PALHETAS",MID(Tabela1[[#This Row],[ITEM]],1,5)&lt;&gt;"YN-PF"))=TRUE,0,
IF(
ROUNDUP(
IF(
IF(D780="A",13-SUM(AM780:AP780),IF(D780="B",11-SUM(AM780:AP780),IF(D780="C",7-SUM(AM780:AP780))))
&lt;0,0,
IF(D780="A",13-SUM(AM780:AP780),IF(D780="B",11-SUM(AM780:AP780),IF(D780="C",7-SUM(AM780:AP780)))))
*AD780/C780,0)
*C780
=0,0,
ROUNDUP(
IF(
IF(D780="A",13-SUM(AM780:AP780),IF(D780="B",11-SUM(AM780:AP780),IF(D780="C",7-SUM(AM780:AP780))))
&lt;0,0,
IF(D780="A",13-SUM(AM780:AP780),IF(D780="B",11-SUM(AM780:AP780),IF(D780="C",7-SUM(AM780:AP780)))))
*AD780/C780,0)
*C780)
)</f>
        <v>0</v>
      </c>
      <c r="AY780" s="4">
        <f>IF(OR(AND(Tabela1[[#This Row],[GRUPO | ITEM]]="PALHETAS",MID(Tabela1[[#This Row],[ITEM]],1,5)&lt;&gt;"YN-PC"),AND(Tabela1[[#This Row],[GRUPO | ITEM]]="PALHETAS",MID(Tabela1[[#This Row],[ITEM]],1,5)&lt;&gt;"YN-PF"))=TRUE,0,
IF(
ROUNDUP(
IF(
IF(D780="A",13-SUM(AR780:AU780),IF(D780="B",11-SUM(AR780:AU780),IF(D780="C",7-SUM(AR780:AU780))))
&lt;0,0,
IF(D780="A",13-SUM(AR780:AU780),IF(D780="B",11-SUM(AR780:AU780),IF(D780="C",7-SUM(AR780:AU780)))))
*AE780/C780,0)
*C780
=0,0,
ROUNDUP(
IF(
IF(D780="A",13-SUM(AR780:AU780),IF(D780="B",11-SUM(AR780:AU780),IF(D780="C",7-SUM(AR780:AU780))))
&lt;0,0,
IF(D780="A",13-SUM(AR780:AU780),IF(D780="B",11-SUM(AR780:AU780),IF(D780="C",7-SUM(AR780:AU780)))))
*AE780/C780,0)
*C780)
)</f>
        <v>0</v>
      </c>
      <c r="AZ7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+IFERROR(BA780*C780,0),
IFERROR(AVERAGEIF(Tabela1[[#This Row],[COMPRA PADRÃO]:[COMPRA &gt;30%]],"&gt;"&amp;0,Tabela1[[#This Row],[COMPRA PADRÃO]:[COMPRA &gt;30%]]),
0))/Tabela1[[#This Row],[U/CX]],0)*Tabela1[[#This Row],[U/CX]]</f>
        <v>0</v>
      </c>
      <c r="BA780" s="19"/>
      <c r="BB780" s="19"/>
      <c r="BC780" s="5"/>
      <c r="BD780" s="41">
        <v>34.490566037735846</v>
      </c>
      <c r="BE780" s="42">
        <v>5173.5849056603765</v>
      </c>
      <c r="BF780" s="42">
        <v>6829.1320754716971</v>
      </c>
      <c r="BG780" s="42">
        <v>17090</v>
      </c>
      <c r="BH780" s="43">
        <v>0</v>
      </c>
      <c r="BJ780" s="32"/>
      <c r="BK780" s="32"/>
    </row>
    <row r="781" spans="1:63" s="3" customFormat="1" x14ac:dyDescent="0.2">
      <c r="A781" s="4" t="s">
        <v>15</v>
      </c>
      <c r="B781" s="4" t="s">
        <v>610</v>
      </c>
      <c r="C781" s="4">
        <v>1000</v>
      </c>
      <c r="D781" s="4" t="s">
        <v>83</v>
      </c>
      <c r="E781" s="5"/>
      <c r="F781" s="4"/>
      <c r="G781" s="4"/>
      <c r="H781" s="4"/>
      <c r="I781" s="4">
        <v>100</v>
      </c>
      <c r="J781" s="4">
        <v>1400</v>
      </c>
      <c r="K781" s="4">
        <v>100</v>
      </c>
      <c r="L781" s="4"/>
      <c r="M781" s="4">
        <v>200</v>
      </c>
      <c r="N781" s="4">
        <v>200</v>
      </c>
      <c r="O781" s="4">
        <v>300</v>
      </c>
      <c r="P781" s="4">
        <v>600</v>
      </c>
      <c r="Q781" s="13">
        <v>0</v>
      </c>
      <c r="R781" s="16">
        <v>0</v>
      </c>
      <c r="S781" s="16">
        <v>0</v>
      </c>
      <c r="T781" s="16">
        <v>0</v>
      </c>
      <c r="U781" s="16">
        <v>0.2413793103448276</v>
      </c>
      <c r="V781" s="16">
        <v>3.3793103448275863</v>
      </c>
      <c r="W781" s="16">
        <v>0.2413793103448276</v>
      </c>
      <c r="X781" s="16">
        <v>0</v>
      </c>
      <c r="Y781" s="16">
        <v>0.48275862068965519</v>
      </c>
      <c r="Z781" s="16">
        <v>0.48275862068965519</v>
      </c>
      <c r="AA781" s="16">
        <v>0.72413793103448276</v>
      </c>
      <c r="AB781" s="17">
        <v>1.4482758620689655</v>
      </c>
      <c r="AC781" s="15">
        <v>6133</v>
      </c>
      <c r="AD781" s="14">
        <v>414.28571428571428</v>
      </c>
      <c r="AE781" s="14">
        <v>540</v>
      </c>
      <c r="AF781" s="5">
        <v>0</v>
      </c>
      <c r="AG781" s="6">
        <v>7091</v>
      </c>
      <c r="AH781" s="4">
        <v>0</v>
      </c>
      <c r="AI781" s="23">
        <v>7091</v>
      </c>
      <c r="AJ781" s="4">
        <v>60000</v>
      </c>
      <c r="AK781" s="4">
        <v>0</v>
      </c>
      <c r="AL781" s="24">
        <v>60000</v>
      </c>
      <c r="AM781" s="7">
        <v>17.116206896551724</v>
      </c>
      <c r="AN781" s="7">
        <v>0</v>
      </c>
      <c r="AO781" s="8">
        <v>144.82758620689654</v>
      </c>
      <c r="AP781" s="9">
        <v>0</v>
      </c>
      <c r="AQ781" s="25">
        <v>161.94379310344826</v>
      </c>
      <c r="AR781" s="18">
        <v>13.131481481481481</v>
      </c>
      <c r="AS781" s="7">
        <v>0</v>
      </c>
      <c r="AT781" s="8">
        <v>111.11111111111111</v>
      </c>
      <c r="AU781" s="9">
        <v>0</v>
      </c>
      <c r="AV781" s="10">
        <v>124.2425925925926</v>
      </c>
      <c r="AW781" s="22">
        <f t="shared" si="12"/>
        <v>0</v>
      </c>
      <c r="AX781" s="5">
        <f>IF(OR(AND(Tabela1[[#This Row],[GRUPO | ITEM]]="PALHETAS",MID(Tabela1[[#This Row],[ITEM]],1,5)&lt;&gt;"YN-PC"),AND(Tabela1[[#This Row],[GRUPO | ITEM]]="PALHETAS",MID(Tabela1[[#This Row],[ITEM]],1,5)&lt;&gt;"YN-PF"))=TRUE,0,
IF(
ROUNDUP(
IF(
IF(D781="A",13-SUM(AM781:AP781),IF(D781="B",11-SUM(AM781:AP781),IF(D781="C",7-SUM(AM781:AP781))))
&lt;0,0,
IF(D781="A",13-SUM(AM781:AP781),IF(D781="B",11-SUM(AM781:AP781),IF(D781="C",7-SUM(AM781:AP781)))))
*AD781/C781,0)
*C781
=0,0,
ROUNDUP(
IF(
IF(D781="A",13-SUM(AM781:AP781),IF(D781="B",11-SUM(AM781:AP781),IF(D781="C",7-SUM(AM781:AP781))))
&lt;0,0,
IF(D781="A",13-SUM(AM781:AP781),IF(D781="B",11-SUM(AM781:AP781),IF(D781="C",7-SUM(AM781:AP781)))))
*AD781/C781,0)
*C781)
)</f>
        <v>0</v>
      </c>
      <c r="AY781" s="4">
        <f>IF(OR(AND(Tabela1[[#This Row],[GRUPO | ITEM]]="PALHETAS",MID(Tabela1[[#This Row],[ITEM]],1,5)&lt;&gt;"YN-PC"),AND(Tabela1[[#This Row],[GRUPO | ITEM]]="PALHETAS",MID(Tabela1[[#This Row],[ITEM]],1,5)&lt;&gt;"YN-PF"))=TRUE,0,
IF(
ROUNDUP(
IF(
IF(D781="A",13-SUM(AR781:AU781),IF(D781="B",11-SUM(AR781:AU781),IF(D781="C",7-SUM(AR781:AU781))))
&lt;0,0,
IF(D781="A",13-SUM(AR781:AU781),IF(D781="B",11-SUM(AR781:AU781),IF(D781="C",7-SUM(AR781:AU781)))))
*AE781/C781,0)
*C781
=0,0,
ROUNDUP(
IF(
IF(D781="A",13-SUM(AR781:AU781),IF(D781="B",11-SUM(AR781:AU781),IF(D781="C",7-SUM(AR781:AU781))))
&lt;0,0,
IF(D781="A",13-SUM(AR781:AU781),IF(D781="B",11-SUM(AR781:AU781),IF(D781="C",7-SUM(AR781:AU781)))))
*AE781/C781,0)
*C781)
)</f>
        <v>0</v>
      </c>
      <c r="AZ7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+IFERROR(BA781*C781,0),
IFERROR(AVERAGEIF(Tabela1[[#This Row],[COMPRA PADRÃO]:[COMPRA &gt;30%]],"&gt;"&amp;0,Tabela1[[#This Row],[COMPRA PADRÃO]:[COMPRA &gt;30%]]),
0))/Tabela1[[#This Row],[U/CX]],0)*Tabela1[[#This Row],[U/CX]]</f>
        <v>0</v>
      </c>
      <c r="BA781" s="33"/>
      <c r="BB781" s="33"/>
      <c r="BC781" s="44"/>
      <c r="BD781" s="41">
        <v>10.943396226415095</v>
      </c>
      <c r="BE781" s="42">
        <v>1641.5094339622642</v>
      </c>
      <c r="BF781" s="42">
        <v>722.2641509433962</v>
      </c>
      <c r="BG781" s="42">
        <v>67091</v>
      </c>
      <c r="BH781" s="43">
        <v>0</v>
      </c>
      <c r="BJ781" s="32"/>
      <c r="BK781" s="32"/>
    </row>
    <row r="782" spans="1:63" s="3" customFormat="1" x14ac:dyDescent="0.2">
      <c r="A782" s="4" t="s">
        <v>15</v>
      </c>
      <c r="B782" s="4" t="s">
        <v>612</v>
      </c>
      <c r="C782" s="4">
        <v>1000</v>
      </c>
      <c r="D782" s="4" t="s">
        <v>17</v>
      </c>
      <c r="E782" s="5">
        <v>1030</v>
      </c>
      <c r="F782" s="4">
        <v>1300</v>
      </c>
      <c r="G782" s="4">
        <v>1450</v>
      </c>
      <c r="H782" s="4">
        <v>800</v>
      </c>
      <c r="I782" s="4">
        <v>660</v>
      </c>
      <c r="J782" s="4">
        <v>300</v>
      </c>
      <c r="K782" s="4"/>
      <c r="L782" s="4">
        <v>580</v>
      </c>
      <c r="M782" s="4">
        <v>50</v>
      </c>
      <c r="N782" s="4">
        <v>1350</v>
      </c>
      <c r="O782" s="4">
        <v>310</v>
      </c>
      <c r="P782" s="4">
        <v>350</v>
      </c>
      <c r="Q782" s="13">
        <v>1.3850855745721271</v>
      </c>
      <c r="R782" s="16">
        <v>1.7481662591687042</v>
      </c>
      <c r="S782" s="16">
        <v>1.949877750611247</v>
      </c>
      <c r="T782" s="16">
        <v>1.0757946210268949</v>
      </c>
      <c r="U782" s="16">
        <v>0.8875305623471883</v>
      </c>
      <c r="V782" s="16">
        <v>0.4034229828850856</v>
      </c>
      <c r="W782" s="16">
        <v>0</v>
      </c>
      <c r="X782" s="16">
        <v>0.77995110024449876</v>
      </c>
      <c r="Y782" s="16">
        <v>6.7237163814180934E-2</v>
      </c>
      <c r="Z782" s="16">
        <v>1.815403422982885</v>
      </c>
      <c r="AA782" s="16">
        <v>0.41687041564792177</v>
      </c>
      <c r="AB782" s="17">
        <v>0.47066014669926654</v>
      </c>
      <c r="AC782" s="15">
        <v>43563.4</v>
      </c>
      <c r="AD782" s="14">
        <v>743.63636363636363</v>
      </c>
      <c r="AE782" s="14">
        <v>813</v>
      </c>
      <c r="AF782" s="5">
        <v>0</v>
      </c>
      <c r="AG782" s="6">
        <v>23070</v>
      </c>
      <c r="AH782" s="4">
        <v>0</v>
      </c>
      <c r="AI782" s="23">
        <v>23070</v>
      </c>
      <c r="AJ782" s="4">
        <v>0</v>
      </c>
      <c r="AK782" s="4">
        <v>0</v>
      </c>
      <c r="AL782" s="24">
        <v>0</v>
      </c>
      <c r="AM782" s="7">
        <v>31.02322738386308</v>
      </c>
      <c r="AN782" s="7">
        <v>0</v>
      </c>
      <c r="AO782" s="8">
        <v>0</v>
      </c>
      <c r="AP782" s="9">
        <v>0</v>
      </c>
      <c r="AQ782" s="25">
        <v>31.02322738386308</v>
      </c>
      <c r="AR782" s="18">
        <v>28.376383763837637</v>
      </c>
      <c r="AS782" s="7">
        <v>0</v>
      </c>
      <c r="AT782" s="8">
        <v>0</v>
      </c>
      <c r="AU782" s="9">
        <v>0</v>
      </c>
      <c r="AV782" s="10">
        <v>28.376383763837637</v>
      </c>
      <c r="AW782" s="22">
        <f t="shared" si="12"/>
        <v>0</v>
      </c>
      <c r="AX782" s="5">
        <f>IF(OR(AND(Tabela1[[#This Row],[GRUPO | ITEM]]="PALHETAS",MID(Tabela1[[#This Row],[ITEM]],1,5)&lt;&gt;"YN-PC"),AND(Tabela1[[#This Row],[GRUPO | ITEM]]="PALHETAS",MID(Tabela1[[#This Row],[ITEM]],1,5)&lt;&gt;"YN-PF"))=TRUE,0,
IF(
ROUNDUP(
IF(
IF(D782="A",13-SUM(AM782:AP782),IF(D782="B",11-SUM(AM782:AP782),IF(D782="C",7-SUM(AM782:AP782))))
&lt;0,0,
IF(D782="A",13-SUM(AM782:AP782),IF(D782="B",11-SUM(AM782:AP782),IF(D782="C",7-SUM(AM782:AP782)))))
*AD782/C782,0)
*C782
=0,0,
ROUNDUP(
IF(
IF(D782="A",13-SUM(AM782:AP782),IF(D782="B",11-SUM(AM782:AP782),IF(D782="C",7-SUM(AM782:AP782))))
&lt;0,0,
IF(D782="A",13-SUM(AM782:AP782),IF(D782="B",11-SUM(AM782:AP782),IF(D782="C",7-SUM(AM782:AP782)))))
*AD782/C782,0)
*C782)
)</f>
        <v>0</v>
      </c>
      <c r="AY782" s="4">
        <f>IF(OR(AND(Tabela1[[#This Row],[GRUPO | ITEM]]="PALHETAS",MID(Tabela1[[#This Row],[ITEM]],1,5)&lt;&gt;"YN-PC"),AND(Tabela1[[#This Row],[GRUPO | ITEM]]="PALHETAS",MID(Tabela1[[#This Row],[ITEM]],1,5)&lt;&gt;"YN-PF"))=TRUE,0,
IF(
ROUNDUP(
IF(
IF(D782="A",13-SUM(AR782:AU782),IF(D782="B",11-SUM(AR782:AU782),IF(D782="C",7-SUM(AR782:AU782))))
&lt;0,0,
IF(D782="A",13-SUM(AR782:AU782),IF(D782="B",11-SUM(AR782:AU782),IF(D782="C",7-SUM(AR782:AU782)))))
*AE782/C782,0)
*C782
=0,0,
ROUNDUP(
IF(
IF(D782="A",13-SUM(AR782:AU782),IF(D782="B",11-SUM(AR782:AU782),IF(D782="C",7-SUM(AR782:AU782))))
&lt;0,0,
IF(D782="A",13-SUM(AR782:AU782),IF(D782="B",11-SUM(AR782:AU782),IF(D782="C",7-SUM(AR782:AU782)))))
*AE782/C782,0)
*C782)
)</f>
        <v>0</v>
      </c>
      <c r="AZ7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+IFERROR(BA782*C782,0),
IFERROR(AVERAGEIF(Tabela1[[#This Row],[COMPRA PADRÃO]:[COMPRA &gt;30%]],"&gt;"&amp;0,Tabela1[[#This Row],[COMPRA PADRÃO]:[COMPRA &gt;30%]]),
0))/Tabela1[[#This Row],[U/CX]],0)*Tabela1[[#This Row],[U/CX]]</f>
        <v>0</v>
      </c>
      <c r="BA782" s="19"/>
      <c r="BB782" s="19"/>
      <c r="BC782" s="5"/>
      <c r="BD782" s="41">
        <v>30.867924528301888</v>
      </c>
      <c r="BE782" s="42">
        <v>4630.1886792452833</v>
      </c>
      <c r="BF782" s="42">
        <v>6111.8490566037735</v>
      </c>
      <c r="BG782" s="42">
        <v>23070</v>
      </c>
      <c r="BH782" s="43">
        <v>0</v>
      </c>
      <c r="BJ782" s="32"/>
      <c r="BK782" s="32"/>
    </row>
    <row r="783" spans="1:63" s="3" customFormat="1" x14ac:dyDescent="0.2">
      <c r="A783" s="4" t="s">
        <v>15</v>
      </c>
      <c r="B783" s="4" t="s">
        <v>613</v>
      </c>
      <c r="C783" s="4">
        <v>1000</v>
      </c>
      <c r="D783" s="4" t="s">
        <v>83</v>
      </c>
      <c r="E783" s="5"/>
      <c r="F783" s="4"/>
      <c r="G783" s="4"/>
      <c r="H783" s="4"/>
      <c r="I783" s="4"/>
      <c r="J783" s="4">
        <v>100</v>
      </c>
      <c r="K783" s="4">
        <v>100</v>
      </c>
      <c r="L783" s="4"/>
      <c r="M783" s="4">
        <v>100</v>
      </c>
      <c r="N783" s="4">
        <v>300</v>
      </c>
      <c r="O783" s="4">
        <v>400</v>
      </c>
      <c r="P783" s="4">
        <v>300</v>
      </c>
      <c r="Q783" s="13">
        <v>0</v>
      </c>
      <c r="R783" s="16">
        <v>0</v>
      </c>
      <c r="S783" s="16">
        <v>0</v>
      </c>
      <c r="T783" s="16">
        <v>0</v>
      </c>
      <c r="U783" s="16">
        <v>0</v>
      </c>
      <c r="V783" s="16">
        <v>0.46153846153846156</v>
      </c>
      <c r="W783" s="16">
        <v>0.46153846153846156</v>
      </c>
      <c r="X783" s="16">
        <v>0</v>
      </c>
      <c r="Y783" s="16">
        <v>0.46153846153846156</v>
      </c>
      <c r="Z783" s="16">
        <v>1.3846153846153846</v>
      </c>
      <c r="AA783" s="16">
        <v>1.8461538461538463</v>
      </c>
      <c r="AB783" s="17">
        <v>1.3846153846153846</v>
      </c>
      <c r="AC783" s="15">
        <v>2801</v>
      </c>
      <c r="AD783" s="14">
        <v>216.66666666666666</v>
      </c>
      <c r="AE783" s="14">
        <v>216.66666666666666</v>
      </c>
      <c r="AF783" s="5">
        <v>0</v>
      </c>
      <c r="AG783" s="6">
        <v>8700</v>
      </c>
      <c r="AH783" s="4">
        <v>0</v>
      </c>
      <c r="AI783" s="23">
        <v>8700</v>
      </c>
      <c r="AJ783" s="4">
        <v>0</v>
      </c>
      <c r="AK783" s="4">
        <v>0</v>
      </c>
      <c r="AL783" s="24">
        <v>0</v>
      </c>
      <c r="AM783" s="7">
        <v>40.153846153846153</v>
      </c>
      <c r="AN783" s="7">
        <v>0</v>
      </c>
      <c r="AO783" s="8">
        <v>0</v>
      </c>
      <c r="AP783" s="9">
        <v>0</v>
      </c>
      <c r="AQ783" s="25">
        <v>40.153846153846153</v>
      </c>
      <c r="AR783" s="18">
        <v>40.153846153846153</v>
      </c>
      <c r="AS783" s="7">
        <v>0</v>
      </c>
      <c r="AT783" s="8">
        <v>0</v>
      </c>
      <c r="AU783" s="9">
        <v>0</v>
      </c>
      <c r="AV783" s="10">
        <v>40.153846153846153</v>
      </c>
      <c r="AW783" s="22">
        <f t="shared" si="12"/>
        <v>0</v>
      </c>
      <c r="AX783" s="5">
        <f>IF(OR(AND(Tabela1[[#This Row],[GRUPO | ITEM]]="PALHETAS",MID(Tabela1[[#This Row],[ITEM]],1,5)&lt;&gt;"YN-PC"),AND(Tabela1[[#This Row],[GRUPO | ITEM]]="PALHETAS",MID(Tabela1[[#This Row],[ITEM]],1,5)&lt;&gt;"YN-PF"))=TRUE,0,
IF(
ROUNDUP(
IF(
IF(D783="A",13-SUM(AM783:AP783),IF(D783="B",11-SUM(AM783:AP783),IF(D783="C",7-SUM(AM783:AP783))))
&lt;0,0,
IF(D783="A",13-SUM(AM783:AP783),IF(D783="B",11-SUM(AM783:AP783),IF(D783="C",7-SUM(AM783:AP783)))))
*AD783/C783,0)
*C783
=0,0,
ROUNDUP(
IF(
IF(D783="A",13-SUM(AM783:AP783),IF(D783="B",11-SUM(AM783:AP783),IF(D783="C",7-SUM(AM783:AP783))))
&lt;0,0,
IF(D783="A",13-SUM(AM783:AP783),IF(D783="B",11-SUM(AM783:AP783),IF(D783="C",7-SUM(AM783:AP783)))))
*AD783/C783,0)
*C783)
)</f>
        <v>0</v>
      </c>
      <c r="AY783" s="4">
        <f>IF(OR(AND(Tabela1[[#This Row],[GRUPO | ITEM]]="PALHETAS",MID(Tabela1[[#This Row],[ITEM]],1,5)&lt;&gt;"YN-PC"),AND(Tabela1[[#This Row],[GRUPO | ITEM]]="PALHETAS",MID(Tabela1[[#This Row],[ITEM]],1,5)&lt;&gt;"YN-PF"))=TRUE,0,
IF(
ROUNDUP(
IF(
IF(D783="A",13-SUM(AR783:AU783),IF(D783="B",11-SUM(AR783:AU783),IF(D783="C",7-SUM(AR783:AU783))))
&lt;0,0,
IF(D783="A",13-SUM(AR783:AU783),IF(D783="B",11-SUM(AR783:AU783),IF(D783="C",7-SUM(AR783:AU783)))))
*AE783/C783,0)
*C783
=0,0,
ROUNDUP(
IF(
IF(D783="A",13-SUM(AR783:AU783),IF(D783="B",11-SUM(AR783:AU783),IF(D783="C",7-SUM(AR783:AU783))))
&lt;0,0,
IF(D783="A",13-SUM(AR783:AU783),IF(D783="B",11-SUM(AR783:AU783),IF(D783="C",7-SUM(AR783:AU783)))))
*AE783/C783,0)
*C783)
)</f>
        <v>0</v>
      </c>
      <c r="AZ7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+IFERROR(BA783*C783,0),
IFERROR(AVERAGEIF(Tabela1[[#This Row],[COMPRA PADRÃO]:[COMPRA &gt;30%]],"&gt;"&amp;0,Tabela1[[#This Row],[COMPRA PADRÃO]:[COMPRA &gt;30%]]),
0))/Tabela1[[#This Row],[U/CX]],0)*Tabela1[[#This Row],[U/CX]]</f>
        <v>0</v>
      </c>
      <c r="BA783" s="19"/>
      <c r="BB783" s="19"/>
      <c r="BC783" s="5"/>
      <c r="BD783" s="41">
        <v>4.9056603773584904</v>
      </c>
      <c r="BE783" s="42">
        <v>735.84905660377353</v>
      </c>
      <c r="BF783" s="42">
        <v>323.77358490566036</v>
      </c>
      <c r="BG783" s="42">
        <v>8700</v>
      </c>
      <c r="BH783" s="43">
        <v>0</v>
      </c>
      <c r="BJ783" s="32"/>
      <c r="BK783" s="32"/>
    </row>
    <row r="784" spans="1:63" s="3" customFormat="1" x14ac:dyDescent="0.2">
      <c r="A784" s="4" t="s">
        <v>15</v>
      </c>
      <c r="B784" s="4" t="s">
        <v>614</v>
      </c>
      <c r="C784" s="4">
        <v>1000</v>
      </c>
      <c r="D784" s="4" t="s">
        <v>83</v>
      </c>
      <c r="E784" s="5"/>
      <c r="F784" s="4">
        <v>3000</v>
      </c>
      <c r="G784" s="4">
        <v>500</v>
      </c>
      <c r="H784" s="4">
        <v>2200</v>
      </c>
      <c r="I784" s="4">
        <v>3700</v>
      </c>
      <c r="J784" s="4">
        <v>4050</v>
      </c>
      <c r="K784" s="4">
        <v>2500</v>
      </c>
      <c r="L784" s="4">
        <v>3700</v>
      </c>
      <c r="M784" s="4">
        <v>700</v>
      </c>
      <c r="N784" s="4">
        <v>1000</v>
      </c>
      <c r="O784" s="4">
        <v>1500</v>
      </c>
      <c r="P784" s="4">
        <v>600</v>
      </c>
      <c r="Q784" s="13">
        <v>0</v>
      </c>
      <c r="R784" s="16">
        <v>1.4072494669509594</v>
      </c>
      <c r="S784" s="16">
        <v>0.23454157782515989</v>
      </c>
      <c r="T784" s="16">
        <v>1.0319829424307037</v>
      </c>
      <c r="U784" s="16">
        <v>1.7356076759061831</v>
      </c>
      <c r="V784" s="16">
        <v>1.8997867803837951</v>
      </c>
      <c r="W784" s="16">
        <v>1.1727078891257994</v>
      </c>
      <c r="X784" s="16">
        <v>1.7356076759061831</v>
      </c>
      <c r="Y784" s="16">
        <v>0.32835820895522383</v>
      </c>
      <c r="Z784" s="16">
        <v>0.46908315565031977</v>
      </c>
      <c r="AA784" s="16">
        <v>0.70362473347547971</v>
      </c>
      <c r="AB784" s="17">
        <v>0.28144989339019189</v>
      </c>
      <c r="AC784" s="15">
        <v>28792.5</v>
      </c>
      <c r="AD784" s="14">
        <v>2131.818181818182</v>
      </c>
      <c r="AE784" s="14">
        <v>2483.3333333333335</v>
      </c>
      <c r="AF784" s="5">
        <v>0</v>
      </c>
      <c r="AG784" s="6">
        <v>115350</v>
      </c>
      <c r="AH784" s="4">
        <v>0</v>
      </c>
      <c r="AI784" s="23">
        <v>115350</v>
      </c>
      <c r="AJ784" s="4">
        <v>0</v>
      </c>
      <c r="AK784" s="4">
        <v>0</v>
      </c>
      <c r="AL784" s="24">
        <v>0</v>
      </c>
      <c r="AM784" s="7">
        <v>54.108742004264386</v>
      </c>
      <c r="AN784" s="7">
        <v>0</v>
      </c>
      <c r="AO784" s="8">
        <v>0</v>
      </c>
      <c r="AP784" s="9">
        <v>0</v>
      </c>
      <c r="AQ784" s="25">
        <v>54.108742004264386</v>
      </c>
      <c r="AR784" s="18">
        <v>46.449664429530202</v>
      </c>
      <c r="AS784" s="7">
        <v>0</v>
      </c>
      <c r="AT784" s="8">
        <v>0</v>
      </c>
      <c r="AU784" s="9">
        <v>0</v>
      </c>
      <c r="AV784" s="10">
        <v>46.449664429530202</v>
      </c>
      <c r="AW784" s="22">
        <f t="shared" si="12"/>
        <v>0</v>
      </c>
      <c r="AX784" s="5">
        <f>IF(OR(AND(Tabela1[[#This Row],[GRUPO | ITEM]]="PALHETAS",MID(Tabela1[[#This Row],[ITEM]],1,5)&lt;&gt;"YN-PC"),AND(Tabela1[[#This Row],[GRUPO | ITEM]]="PALHETAS",MID(Tabela1[[#This Row],[ITEM]],1,5)&lt;&gt;"YN-PF"))=TRUE,0,
IF(
ROUNDUP(
IF(
IF(D784="A",13-SUM(AM784:AP784),IF(D784="B",11-SUM(AM784:AP784),IF(D784="C",7-SUM(AM784:AP784))))
&lt;0,0,
IF(D784="A",13-SUM(AM784:AP784),IF(D784="B",11-SUM(AM784:AP784),IF(D784="C",7-SUM(AM784:AP784)))))
*AD784/C784,0)
*C784
=0,0,
ROUNDUP(
IF(
IF(D784="A",13-SUM(AM784:AP784),IF(D784="B",11-SUM(AM784:AP784),IF(D784="C",7-SUM(AM784:AP784))))
&lt;0,0,
IF(D784="A",13-SUM(AM784:AP784),IF(D784="B",11-SUM(AM784:AP784),IF(D784="C",7-SUM(AM784:AP784)))))
*AD784/C784,0)
*C784)
)</f>
        <v>0</v>
      </c>
      <c r="AY784" s="4">
        <f>IF(OR(AND(Tabela1[[#This Row],[GRUPO | ITEM]]="PALHETAS",MID(Tabela1[[#This Row],[ITEM]],1,5)&lt;&gt;"YN-PC"),AND(Tabela1[[#This Row],[GRUPO | ITEM]]="PALHETAS",MID(Tabela1[[#This Row],[ITEM]],1,5)&lt;&gt;"YN-PF"))=TRUE,0,
IF(
ROUNDUP(
IF(
IF(D784="A",13-SUM(AR784:AU784),IF(D784="B",11-SUM(AR784:AU784),IF(D784="C",7-SUM(AR784:AU784))))
&lt;0,0,
IF(D784="A",13-SUM(AR784:AU784),IF(D784="B",11-SUM(AR784:AU784),IF(D784="C",7-SUM(AR784:AU784)))))
*AE784/C784,0)
*C784
=0,0,
ROUNDUP(
IF(
IF(D784="A",13-SUM(AR784:AU784),IF(D784="B",11-SUM(AR784:AU784),IF(D784="C",7-SUM(AR784:AU784))))
&lt;0,0,
IF(D784="A",13-SUM(AR784:AU784),IF(D784="B",11-SUM(AR784:AU784),IF(D784="C",7-SUM(AR784:AU784)))))
*AE784/C784,0)
*C784)
)</f>
        <v>0</v>
      </c>
      <c r="AZ7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+IFERROR(BA784*C784,0),
IFERROR(AVERAGEIF(Tabela1[[#This Row],[COMPRA PADRÃO]:[COMPRA &gt;30%]],"&gt;"&amp;0,Tabela1[[#This Row],[COMPRA PADRÃO]:[COMPRA &gt;30%]]),
0))/Tabela1[[#This Row],[U/CX]],0)*Tabela1[[#This Row],[U/CX]]</f>
        <v>0</v>
      </c>
      <c r="BA784" s="19"/>
      <c r="BB784" s="19"/>
      <c r="BC784" s="5"/>
      <c r="BD784" s="41">
        <v>88.490566037735846</v>
      </c>
      <c r="BE784" s="42">
        <v>13273.584905660377</v>
      </c>
      <c r="BF784" s="42">
        <v>5840.3773584905657</v>
      </c>
      <c r="BG784" s="42">
        <v>115350</v>
      </c>
      <c r="BH784" s="43">
        <v>0</v>
      </c>
      <c r="BJ784" s="32"/>
      <c r="BK784" s="32"/>
    </row>
    <row r="785" spans="1:63" s="3" customFormat="1" x14ac:dyDescent="0.2">
      <c r="A785" s="4" t="s">
        <v>15</v>
      </c>
      <c r="B785" s="4" t="s">
        <v>615</v>
      </c>
      <c r="C785" s="4">
        <v>50</v>
      </c>
      <c r="D785" s="4" t="s">
        <v>17</v>
      </c>
      <c r="E785" s="5">
        <v>150</v>
      </c>
      <c r="F785" s="4">
        <v>220</v>
      </c>
      <c r="G785" s="4">
        <v>200</v>
      </c>
      <c r="H785" s="4">
        <v>400</v>
      </c>
      <c r="I785" s="4">
        <v>127</v>
      </c>
      <c r="J785" s="4">
        <v>150</v>
      </c>
      <c r="K785" s="4"/>
      <c r="L785" s="4">
        <v>250</v>
      </c>
      <c r="M785" s="4">
        <v>50</v>
      </c>
      <c r="N785" s="4">
        <v>150</v>
      </c>
      <c r="O785" s="4">
        <v>80</v>
      </c>
      <c r="P785" s="4">
        <v>250</v>
      </c>
      <c r="Q785" s="13">
        <v>0.81401085347804636</v>
      </c>
      <c r="R785" s="16">
        <v>1.1938825851011345</v>
      </c>
      <c r="S785" s="16">
        <v>1.0853478046373952</v>
      </c>
      <c r="T785" s="16">
        <v>2.1706956092747904</v>
      </c>
      <c r="U785" s="16">
        <v>0.68919585594474586</v>
      </c>
      <c r="V785" s="16">
        <v>0.81401085347804636</v>
      </c>
      <c r="W785" s="16">
        <v>0</v>
      </c>
      <c r="X785" s="16">
        <v>1.3566847557967439</v>
      </c>
      <c r="Y785" s="16">
        <v>0.2713369511593488</v>
      </c>
      <c r="Z785" s="16">
        <v>0.81401085347804636</v>
      </c>
      <c r="AA785" s="16">
        <v>0.43413912185495807</v>
      </c>
      <c r="AB785" s="17">
        <v>1.3566847557967439</v>
      </c>
      <c r="AC785" s="15">
        <v>35623.18</v>
      </c>
      <c r="AD785" s="14">
        <v>184.27272727272728</v>
      </c>
      <c r="AE785" s="14">
        <v>197.7</v>
      </c>
      <c r="AF785" s="5">
        <v>45</v>
      </c>
      <c r="AG785" s="6">
        <v>410</v>
      </c>
      <c r="AH785" s="4">
        <v>1400</v>
      </c>
      <c r="AI785" s="23">
        <v>1810</v>
      </c>
      <c r="AJ785" s="4">
        <v>400</v>
      </c>
      <c r="AK785" s="4">
        <v>0</v>
      </c>
      <c r="AL785" s="24">
        <v>400</v>
      </c>
      <c r="AM785" s="7">
        <v>2.2249629995066602</v>
      </c>
      <c r="AN785" s="7">
        <v>7.5974346324617654</v>
      </c>
      <c r="AO785" s="8">
        <v>2.1706956092747904</v>
      </c>
      <c r="AP785" s="9">
        <v>0</v>
      </c>
      <c r="AQ785" s="25">
        <v>11.993093241243216</v>
      </c>
      <c r="AR785" s="18">
        <v>2.0738492665655035</v>
      </c>
      <c r="AS785" s="7">
        <v>7.0814365199797678</v>
      </c>
      <c r="AT785" s="8">
        <v>2.0232675771370765</v>
      </c>
      <c r="AU785" s="9">
        <v>0</v>
      </c>
      <c r="AV785" s="10">
        <v>11.178553363682347</v>
      </c>
      <c r="AW785" s="22">
        <f t="shared" si="12"/>
        <v>0</v>
      </c>
      <c r="AX785" s="5">
        <f>IF(OR(AND(Tabela1[[#This Row],[GRUPO | ITEM]]="PALHETAS",MID(Tabela1[[#This Row],[ITEM]],1,5)&lt;&gt;"YN-PC"),AND(Tabela1[[#This Row],[GRUPO | ITEM]]="PALHETAS",MID(Tabela1[[#This Row],[ITEM]],1,5)&lt;&gt;"YN-PF"))=TRUE,0,
IF(
ROUNDUP(
IF(
IF(D785="A",13-SUM(AM785:AP785),IF(D785="B",11-SUM(AM785:AP785),IF(D785="C",7-SUM(AM785:AP785))))
&lt;0,0,
IF(D785="A",13-SUM(AM785:AP785),IF(D785="B",11-SUM(AM785:AP785),IF(D785="C",7-SUM(AM785:AP785)))))
*AD785/C785,0)
*C785
=0,0,
ROUNDUP(
IF(
IF(D785="A",13-SUM(AM785:AP785),IF(D785="B",11-SUM(AM785:AP785),IF(D785="C",7-SUM(AM785:AP785))))
&lt;0,0,
IF(D785="A",13-SUM(AM785:AP785),IF(D785="B",11-SUM(AM785:AP785),IF(D785="C",7-SUM(AM785:AP785)))))
*AD785/C785,0)
*C785)
)</f>
        <v>0</v>
      </c>
      <c r="AY785" s="4">
        <f>IF(OR(AND(Tabela1[[#This Row],[GRUPO | ITEM]]="PALHETAS",MID(Tabela1[[#This Row],[ITEM]],1,5)&lt;&gt;"YN-PC"),AND(Tabela1[[#This Row],[GRUPO | ITEM]]="PALHETAS",MID(Tabela1[[#This Row],[ITEM]],1,5)&lt;&gt;"YN-PF"))=TRUE,0,
IF(
ROUNDUP(
IF(
IF(D785="A",13-SUM(AR785:AU785),IF(D785="B",11-SUM(AR785:AU785),IF(D785="C",7-SUM(AR785:AU785))))
&lt;0,0,
IF(D785="A",13-SUM(AR785:AU785),IF(D785="B",11-SUM(AR785:AU785),IF(D785="C",7-SUM(AR785:AU785)))))
*AE785/C785,0)
*C785
=0,0,
ROUNDUP(
IF(
IF(D785="A",13-SUM(AR785:AU785),IF(D785="B",11-SUM(AR785:AU785),IF(D785="C",7-SUM(AR785:AU785))))
&lt;0,0,
IF(D785="A",13-SUM(AR785:AU785),IF(D785="B",11-SUM(AR785:AU785),IF(D785="C",7-SUM(AR785:AU785)))))
*AE785/C785,0)
*C785)
)</f>
        <v>0</v>
      </c>
      <c r="AZ7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+IFERROR(BA785*C785,0),
IFERROR(AVERAGEIF(Tabela1[[#This Row],[COMPRA PADRÃO]:[COMPRA &gt;30%]],"&gt;"&amp;0,Tabela1[[#This Row],[COMPRA PADRÃO]:[COMPRA &gt;30%]]),
0))/Tabela1[[#This Row],[U/CX]],0)*Tabela1[[#This Row],[U/CX]]</f>
        <v>0</v>
      </c>
      <c r="BA785" s="33"/>
      <c r="BB785" s="33"/>
      <c r="BC785" s="5"/>
      <c r="BD785" s="41">
        <v>7.6490566037735848</v>
      </c>
      <c r="BE785" s="42">
        <v>1147.3584905660377</v>
      </c>
      <c r="BF785" s="42">
        <v>1514.5132075471697</v>
      </c>
      <c r="BG785" s="42">
        <v>2210</v>
      </c>
      <c r="BH785" s="43">
        <v>450</v>
      </c>
      <c r="BJ785" s="32"/>
      <c r="BK785" s="32"/>
    </row>
    <row r="786" spans="1:63" s="3" customFormat="1" x14ac:dyDescent="0.2">
      <c r="A786" s="4" t="s">
        <v>15</v>
      </c>
      <c r="B786" s="4" t="s">
        <v>616</v>
      </c>
      <c r="C786" s="4">
        <v>250</v>
      </c>
      <c r="D786" s="4" t="s">
        <v>83</v>
      </c>
      <c r="E786" s="5"/>
      <c r="F786" s="4">
        <v>50</v>
      </c>
      <c r="G786" s="4">
        <v>100</v>
      </c>
      <c r="H786" s="4">
        <v>130</v>
      </c>
      <c r="I786" s="4">
        <v>100</v>
      </c>
      <c r="J786" s="4">
        <v>350</v>
      </c>
      <c r="K786" s="4"/>
      <c r="L786" s="4">
        <v>40</v>
      </c>
      <c r="M786" s="4">
        <v>500</v>
      </c>
      <c r="N786" s="4"/>
      <c r="O786" s="4">
        <v>250</v>
      </c>
      <c r="P786" s="4">
        <v>250</v>
      </c>
      <c r="Q786" s="13">
        <v>0</v>
      </c>
      <c r="R786" s="16">
        <v>0.25423728813559321</v>
      </c>
      <c r="S786" s="16">
        <v>0.50847457627118642</v>
      </c>
      <c r="T786" s="16">
        <v>0.66101694915254239</v>
      </c>
      <c r="U786" s="16">
        <v>0.50847457627118642</v>
      </c>
      <c r="V786" s="16">
        <v>1.7796610169491527</v>
      </c>
      <c r="W786" s="16">
        <v>0</v>
      </c>
      <c r="X786" s="16">
        <v>0.20338983050847459</v>
      </c>
      <c r="Y786" s="16">
        <v>2.5423728813559325</v>
      </c>
      <c r="Z786" s="16">
        <v>0</v>
      </c>
      <c r="AA786" s="16">
        <v>1.2711864406779663</v>
      </c>
      <c r="AB786" s="17">
        <v>1.2711864406779663</v>
      </c>
      <c r="AC786" s="15">
        <v>10631.4</v>
      </c>
      <c r="AD786" s="14">
        <v>196.66666666666666</v>
      </c>
      <c r="AE786" s="14">
        <v>240</v>
      </c>
      <c r="AF786" s="5">
        <v>0</v>
      </c>
      <c r="AG786" s="6">
        <v>6</v>
      </c>
      <c r="AH786" s="4">
        <v>0</v>
      </c>
      <c r="AI786" s="23">
        <v>6</v>
      </c>
      <c r="AJ786" s="4">
        <v>750</v>
      </c>
      <c r="AK786" s="4">
        <v>2500</v>
      </c>
      <c r="AL786" s="24">
        <v>3250</v>
      </c>
      <c r="AM786" s="7">
        <v>3.0508474576271188E-2</v>
      </c>
      <c r="AN786" s="7">
        <v>0</v>
      </c>
      <c r="AO786" s="8">
        <v>3.8135593220338984</v>
      </c>
      <c r="AP786" s="9">
        <v>12.711864406779661</v>
      </c>
      <c r="AQ786" s="25">
        <v>16.55593220338983</v>
      </c>
      <c r="AR786" s="18">
        <v>2.5000000000000001E-2</v>
      </c>
      <c r="AS786" s="7">
        <v>0</v>
      </c>
      <c r="AT786" s="8">
        <v>3.125</v>
      </c>
      <c r="AU786" s="9">
        <v>10.416666666666666</v>
      </c>
      <c r="AV786" s="10">
        <v>13.566666666666666</v>
      </c>
      <c r="AW786" s="22">
        <f t="shared" si="12"/>
        <v>0</v>
      </c>
      <c r="AX786" s="5">
        <f>IF(OR(AND(Tabela1[[#This Row],[GRUPO | ITEM]]="PALHETAS",MID(Tabela1[[#This Row],[ITEM]],1,5)&lt;&gt;"YN-PC"),AND(Tabela1[[#This Row],[GRUPO | ITEM]]="PALHETAS",MID(Tabela1[[#This Row],[ITEM]],1,5)&lt;&gt;"YN-PF"))=TRUE,0,
IF(
ROUNDUP(
IF(
IF(D786="A",13-SUM(AM786:AP786),IF(D786="B",11-SUM(AM786:AP786),IF(D786="C",7-SUM(AM786:AP786))))
&lt;0,0,
IF(D786="A",13-SUM(AM786:AP786),IF(D786="B",11-SUM(AM786:AP786),IF(D786="C",7-SUM(AM786:AP786)))))
*AD786/C786,0)
*C786
=0,0,
ROUNDUP(
IF(
IF(D786="A",13-SUM(AM786:AP786),IF(D786="B",11-SUM(AM786:AP786),IF(D786="C",7-SUM(AM786:AP786))))
&lt;0,0,
IF(D786="A",13-SUM(AM786:AP786),IF(D786="B",11-SUM(AM786:AP786),IF(D786="C",7-SUM(AM786:AP786)))))
*AD786/C786,0)
*C786)
)</f>
        <v>0</v>
      </c>
      <c r="AY786" s="4">
        <f>IF(OR(AND(Tabela1[[#This Row],[GRUPO | ITEM]]="PALHETAS",MID(Tabela1[[#This Row],[ITEM]],1,5)&lt;&gt;"YN-PC"),AND(Tabela1[[#This Row],[GRUPO | ITEM]]="PALHETAS",MID(Tabela1[[#This Row],[ITEM]],1,5)&lt;&gt;"YN-PF"))=TRUE,0,
IF(
ROUNDUP(
IF(
IF(D786="A",13-SUM(AR786:AU786),IF(D786="B",11-SUM(AR786:AU786),IF(D786="C",7-SUM(AR786:AU786))))
&lt;0,0,
IF(D786="A",13-SUM(AR786:AU786),IF(D786="B",11-SUM(AR786:AU786),IF(D786="C",7-SUM(AR786:AU786)))))
*AE786/C786,0)
*C786
=0,0,
ROUNDUP(
IF(
IF(D786="A",13-SUM(AR786:AU786),IF(D786="B",11-SUM(AR786:AU786),IF(D786="C",7-SUM(AR786:AU786))))
&lt;0,0,
IF(D786="A",13-SUM(AR786:AU786),IF(D786="B",11-SUM(AR786:AU786),IF(D786="C",7-SUM(AR786:AU786)))))
*AE786/C786,0)
*C786)
)</f>
        <v>0</v>
      </c>
      <c r="AZ7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+IFERROR(BA786*C786,0),
IFERROR(AVERAGEIF(Tabela1[[#This Row],[COMPRA PADRÃO]:[COMPRA &gt;30%]],"&gt;"&amp;0,Tabela1[[#This Row],[COMPRA PADRÃO]:[COMPRA &gt;30%]]),
0))/Tabela1[[#This Row],[U/CX]],0)*Tabela1[[#This Row],[U/CX]]</f>
        <v>0</v>
      </c>
      <c r="BA786" s="19"/>
      <c r="BB786" s="19"/>
      <c r="BC786" s="5"/>
      <c r="BD786" s="41">
        <v>6.6792452830188678</v>
      </c>
      <c r="BE786" s="42">
        <v>1001.8867924528302</v>
      </c>
      <c r="BF786" s="42">
        <v>440.83018867924528</v>
      </c>
      <c r="BG786" s="42">
        <v>3256</v>
      </c>
      <c r="BH786" s="43">
        <v>0</v>
      </c>
      <c r="BJ786" s="32"/>
      <c r="BK786" s="32"/>
    </row>
    <row r="787" spans="1:63" s="3" customFormat="1" x14ac:dyDescent="0.2">
      <c r="A787" s="4" t="s">
        <v>15</v>
      </c>
      <c r="B787" s="4" t="s">
        <v>617</v>
      </c>
      <c r="C787" s="4">
        <v>250</v>
      </c>
      <c r="D787" s="4" t="s">
        <v>83</v>
      </c>
      <c r="E787" s="5">
        <v>100</v>
      </c>
      <c r="F787" s="4">
        <v>700</v>
      </c>
      <c r="G787" s="4">
        <v>800</v>
      </c>
      <c r="H787" s="4">
        <v>100</v>
      </c>
      <c r="I787" s="4">
        <v>200</v>
      </c>
      <c r="J787" s="4">
        <v>700</v>
      </c>
      <c r="K787" s="4">
        <v>200</v>
      </c>
      <c r="L787" s="4">
        <v>130</v>
      </c>
      <c r="M787" s="4">
        <v>570</v>
      </c>
      <c r="N787" s="4">
        <v>150</v>
      </c>
      <c r="O787" s="4">
        <v>150</v>
      </c>
      <c r="P787" s="4">
        <v>429</v>
      </c>
      <c r="Q787" s="13">
        <v>0.28375502482856468</v>
      </c>
      <c r="R787" s="16">
        <v>1.9862851737999525</v>
      </c>
      <c r="S787" s="16">
        <v>2.2700401986285175</v>
      </c>
      <c r="T787" s="16">
        <v>0.28375502482856468</v>
      </c>
      <c r="U787" s="16">
        <v>0.56751004965712937</v>
      </c>
      <c r="V787" s="16">
        <v>1.9862851737999525</v>
      </c>
      <c r="W787" s="16">
        <v>0.56751004965712937</v>
      </c>
      <c r="X787" s="16">
        <v>0.36888153227713405</v>
      </c>
      <c r="Y787" s="16">
        <v>1.6174036415228186</v>
      </c>
      <c r="Z787" s="16">
        <v>0.425632537242847</v>
      </c>
      <c r="AA787" s="16">
        <v>0.425632537242847</v>
      </c>
      <c r="AB787" s="17">
        <v>1.2173090565145424</v>
      </c>
      <c r="AC787" s="15">
        <v>25567.96</v>
      </c>
      <c r="AD787" s="14">
        <v>352.41666666666669</v>
      </c>
      <c r="AE787" s="14">
        <v>402.9</v>
      </c>
      <c r="AF787" s="5">
        <v>1</v>
      </c>
      <c r="AG787" s="6">
        <v>0</v>
      </c>
      <c r="AH787" s="4">
        <v>0</v>
      </c>
      <c r="AI787" s="23">
        <v>0</v>
      </c>
      <c r="AJ787" s="4">
        <v>3000</v>
      </c>
      <c r="AK787" s="4">
        <v>0</v>
      </c>
      <c r="AL787" s="24">
        <v>3000</v>
      </c>
      <c r="AM787" s="7">
        <v>0</v>
      </c>
      <c r="AN787" s="7">
        <v>0</v>
      </c>
      <c r="AO787" s="8">
        <v>8.5126507448569395</v>
      </c>
      <c r="AP787" s="9">
        <v>0</v>
      </c>
      <c r="AQ787" s="25">
        <v>8.5126507448569395</v>
      </c>
      <c r="AR787" s="18">
        <v>0</v>
      </c>
      <c r="AS787" s="7">
        <v>0</v>
      </c>
      <c r="AT787" s="8">
        <v>7.4460163812360394</v>
      </c>
      <c r="AU787" s="9">
        <v>0</v>
      </c>
      <c r="AV787" s="10">
        <v>7.4460163812360394</v>
      </c>
      <c r="AW787" s="22">
        <f t="shared" si="12"/>
        <v>0</v>
      </c>
      <c r="AX787" s="5">
        <f>IF(OR(AND(Tabela1[[#This Row],[GRUPO | ITEM]]="PALHETAS",MID(Tabela1[[#This Row],[ITEM]],1,5)&lt;&gt;"YN-PC"),AND(Tabela1[[#This Row],[GRUPO | ITEM]]="PALHETAS",MID(Tabela1[[#This Row],[ITEM]],1,5)&lt;&gt;"YN-PF"))=TRUE,0,
IF(
ROUNDUP(
IF(
IF(D787="A",13-SUM(AM787:AP787),IF(D787="B",11-SUM(AM787:AP787),IF(D787="C",7-SUM(AM787:AP787))))
&lt;0,0,
IF(D787="A",13-SUM(AM787:AP787),IF(D787="B",11-SUM(AM787:AP787),IF(D787="C",7-SUM(AM787:AP787)))))
*AD787/C787,0)
*C787
=0,0,
ROUNDUP(
IF(
IF(D787="A",13-SUM(AM787:AP787),IF(D787="B",11-SUM(AM787:AP787),IF(D787="C",7-SUM(AM787:AP787))))
&lt;0,0,
IF(D787="A",13-SUM(AM787:AP787),IF(D787="B",11-SUM(AM787:AP787),IF(D787="C",7-SUM(AM787:AP787)))))
*AD787/C787,0)
*C787)
)</f>
        <v>0</v>
      </c>
      <c r="AY787" s="4">
        <f>IF(OR(AND(Tabela1[[#This Row],[GRUPO | ITEM]]="PALHETAS",MID(Tabela1[[#This Row],[ITEM]],1,5)&lt;&gt;"YN-PC"),AND(Tabela1[[#This Row],[GRUPO | ITEM]]="PALHETAS",MID(Tabela1[[#This Row],[ITEM]],1,5)&lt;&gt;"YN-PF"))=TRUE,0,
IF(
ROUNDUP(
IF(
IF(D787="A",13-SUM(AR787:AU787),IF(D787="B",11-SUM(AR787:AU787),IF(D787="C",7-SUM(AR787:AU787))))
&lt;0,0,
IF(D787="A",13-SUM(AR787:AU787),IF(D787="B",11-SUM(AR787:AU787),IF(D787="C",7-SUM(AR787:AU787)))))
*AE787/C787,0)
*C787
=0,0,
ROUNDUP(
IF(
IF(D787="A",13-SUM(AR787:AU787),IF(D787="B",11-SUM(AR787:AU787),IF(D787="C",7-SUM(AR787:AU787))))
&lt;0,0,
IF(D787="A",13-SUM(AR787:AU787),IF(D787="B",11-SUM(AR787:AU787),IF(D787="C",7-SUM(AR787:AU787)))))
*AE787/C787,0)
*C787)
)</f>
        <v>0</v>
      </c>
      <c r="AZ7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+IFERROR(BA787*C787,0),
IFERROR(AVERAGEIF(Tabela1[[#This Row],[COMPRA PADRÃO]:[COMPRA &gt;30%]],"&gt;"&amp;0,Tabela1[[#This Row],[COMPRA PADRÃO]:[COMPRA &gt;30%]]),
0))/Tabela1[[#This Row],[U/CX]],0)*Tabela1[[#This Row],[U/CX]]</f>
        <v>0</v>
      </c>
      <c r="BA787" s="19"/>
      <c r="BB787" s="19"/>
      <c r="BC787" s="5"/>
      <c r="BD787" s="41">
        <v>15.958490566037735</v>
      </c>
      <c r="BE787" s="42">
        <v>2393.7735849056603</v>
      </c>
      <c r="BF787" s="42">
        <v>1053.2603773584906</v>
      </c>
      <c r="BG787" s="42">
        <v>3000</v>
      </c>
      <c r="BH787" s="43">
        <v>500</v>
      </c>
      <c r="BJ787" s="32"/>
      <c r="BK787" s="32"/>
    </row>
    <row r="788" spans="1:63" s="3" customFormat="1" x14ac:dyDescent="0.2">
      <c r="A788" s="4" t="s">
        <v>15</v>
      </c>
      <c r="B788" s="4" t="s">
        <v>619</v>
      </c>
      <c r="C788" s="4">
        <v>250</v>
      </c>
      <c r="D788" s="4" t="s">
        <v>17</v>
      </c>
      <c r="E788" s="5">
        <v>200</v>
      </c>
      <c r="F788" s="4">
        <v>850</v>
      </c>
      <c r="G788" s="4">
        <v>600</v>
      </c>
      <c r="H788" s="4">
        <v>400</v>
      </c>
      <c r="I788" s="4">
        <v>380</v>
      </c>
      <c r="J788" s="4">
        <v>600</v>
      </c>
      <c r="K788" s="4"/>
      <c r="L788" s="4">
        <v>760</v>
      </c>
      <c r="M788" s="4">
        <v>250</v>
      </c>
      <c r="N788" s="4">
        <v>1060</v>
      </c>
      <c r="O788" s="4">
        <v>350</v>
      </c>
      <c r="P788" s="4">
        <v>1000</v>
      </c>
      <c r="Q788" s="13">
        <v>0.34108527131782945</v>
      </c>
      <c r="R788" s="16">
        <v>1.4496124031007751</v>
      </c>
      <c r="S788" s="16">
        <v>1.0232558139534884</v>
      </c>
      <c r="T788" s="16">
        <v>0.68217054263565891</v>
      </c>
      <c r="U788" s="16">
        <v>0.64806201550387599</v>
      </c>
      <c r="V788" s="16">
        <v>1.0232558139534884</v>
      </c>
      <c r="W788" s="16">
        <v>0</v>
      </c>
      <c r="X788" s="16">
        <v>1.296124031007752</v>
      </c>
      <c r="Y788" s="16">
        <v>0.4263565891472868</v>
      </c>
      <c r="Z788" s="16">
        <v>1.8077519379844962</v>
      </c>
      <c r="AA788" s="16">
        <v>0.5968992248062015</v>
      </c>
      <c r="AB788" s="17">
        <v>1.7054263565891472</v>
      </c>
      <c r="AC788" s="15">
        <v>42861.7</v>
      </c>
      <c r="AD788" s="14">
        <v>586.36363636363637</v>
      </c>
      <c r="AE788" s="14">
        <v>586.36363636363637</v>
      </c>
      <c r="AF788" s="5">
        <v>2</v>
      </c>
      <c r="AG788" s="6">
        <v>914</v>
      </c>
      <c r="AH788" s="4">
        <v>2250</v>
      </c>
      <c r="AI788" s="23">
        <v>3164</v>
      </c>
      <c r="AJ788" s="4">
        <v>3500</v>
      </c>
      <c r="AK788" s="4">
        <v>250</v>
      </c>
      <c r="AL788" s="24">
        <v>3750</v>
      </c>
      <c r="AM788" s="7">
        <v>1.5587596899224805</v>
      </c>
      <c r="AN788" s="7">
        <v>3.8372093023255811</v>
      </c>
      <c r="AO788" s="8">
        <v>5.9689922480620154</v>
      </c>
      <c r="AP788" s="9">
        <v>0.4263565891472868</v>
      </c>
      <c r="AQ788" s="25">
        <v>11.791317829457364</v>
      </c>
      <c r="AR788" s="18">
        <v>1.5587596899224805</v>
      </c>
      <c r="AS788" s="7">
        <v>3.8372093023255811</v>
      </c>
      <c r="AT788" s="8">
        <v>5.9689922480620154</v>
      </c>
      <c r="AU788" s="9">
        <v>0.4263565891472868</v>
      </c>
      <c r="AV788" s="10">
        <v>11.791317829457364</v>
      </c>
      <c r="AW788" s="22">
        <f t="shared" si="12"/>
        <v>0</v>
      </c>
      <c r="AX788" s="5">
        <f>IF(OR(AND(Tabela1[[#This Row],[GRUPO | ITEM]]="PALHETAS",MID(Tabela1[[#This Row],[ITEM]],1,5)&lt;&gt;"YN-PC"),AND(Tabela1[[#This Row],[GRUPO | ITEM]]="PALHETAS",MID(Tabela1[[#This Row],[ITEM]],1,5)&lt;&gt;"YN-PF"))=TRUE,0,
IF(
ROUNDUP(
IF(
IF(D788="A",13-SUM(AM788:AP788),IF(D788="B",11-SUM(AM788:AP788),IF(D788="C",7-SUM(AM788:AP788))))
&lt;0,0,
IF(D788="A",13-SUM(AM788:AP788),IF(D788="B",11-SUM(AM788:AP788),IF(D788="C",7-SUM(AM788:AP788)))))
*AD788/C788,0)
*C788
=0,0,
ROUNDUP(
IF(
IF(D788="A",13-SUM(AM788:AP788),IF(D788="B",11-SUM(AM788:AP788),IF(D788="C",7-SUM(AM788:AP788))))
&lt;0,0,
IF(D788="A",13-SUM(AM788:AP788),IF(D788="B",11-SUM(AM788:AP788),IF(D788="C",7-SUM(AM788:AP788)))))
*AD788/C788,0)
*C788)
)</f>
        <v>0</v>
      </c>
      <c r="AY788" s="4">
        <f>IF(OR(AND(Tabela1[[#This Row],[GRUPO | ITEM]]="PALHETAS",MID(Tabela1[[#This Row],[ITEM]],1,5)&lt;&gt;"YN-PC"),AND(Tabela1[[#This Row],[GRUPO | ITEM]]="PALHETAS",MID(Tabela1[[#This Row],[ITEM]],1,5)&lt;&gt;"YN-PF"))=TRUE,0,
IF(
ROUNDUP(
IF(
IF(D788="A",13-SUM(AR788:AU788),IF(D788="B",11-SUM(AR788:AU788),IF(D788="C",7-SUM(AR788:AU788))))
&lt;0,0,
IF(D788="A",13-SUM(AR788:AU788),IF(D788="B",11-SUM(AR788:AU788),IF(D788="C",7-SUM(AR788:AU788)))))
*AE788/C788,0)
*C788
=0,0,
ROUNDUP(
IF(
IF(D788="A",13-SUM(AR788:AU788),IF(D788="B",11-SUM(AR788:AU788),IF(D788="C",7-SUM(AR788:AU788))))
&lt;0,0,
IF(D788="A",13-SUM(AR788:AU788),IF(D788="B",11-SUM(AR788:AU788),IF(D788="C",7-SUM(AR788:AU788)))))
*AE788/C788,0)
*C788)
)</f>
        <v>0</v>
      </c>
      <c r="AZ7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+IFERROR(BA788*C788,0),
IFERROR(AVERAGEIF(Tabela1[[#This Row],[COMPRA PADRÃO]:[COMPRA &gt;30%]],"&gt;"&amp;0,Tabela1[[#This Row],[COMPRA PADRÃO]:[COMPRA &gt;30%]]),
0))/Tabela1[[#This Row],[U/CX]],0)*Tabela1[[#This Row],[U/CX]]</f>
        <v>0</v>
      </c>
      <c r="BA788" s="33"/>
      <c r="BB788" s="33"/>
      <c r="BC788" s="44"/>
      <c r="BD788" s="41">
        <v>24.339622641509433</v>
      </c>
      <c r="BE788" s="42">
        <v>3650.9433962264147</v>
      </c>
      <c r="BF788" s="42">
        <v>4819.2452830188677</v>
      </c>
      <c r="BG788" s="42">
        <v>6914</v>
      </c>
      <c r="BH788" s="43">
        <v>1500</v>
      </c>
      <c r="BJ788" s="32"/>
      <c r="BK788" s="32"/>
    </row>
    <row r="789" spans="1:63" s="3" customFormat="1" x14ac:dyDescent="0.2">
      <c r="A789" s="4" t="s">
        <v>15</v>
      </c>
      <c r="B789" s="4" t="s">
        <v>621</v>
      </c>
      <c r="C789" s="4">
        <v>200</v>
      </c>
      <c r="D789" s="4" t="s">
        <v>83</v>
      </c>
      <c r="E789" s="5"/>
      <c r="F789" s="4"/>
      <c r="G789" s="4">
        <v>50</v>
      </c>
      <c r="H789" s="4">
        <v>100</v>
      </c>
      <c r="I789" s="4">
        <v>50</v>
      </c>
      <c r="J789" s="4">
        <v>50</v>
      </c>
      <c r="K789" s="4"/>
      <c r="L789" s="4">
        <v>50</v>
      </c>
      <c r="M789" s="4">
        <v>50</v>
      </c>
      <c r="N789" s="4">
        <v>70</v>
      </c>
      <c r="O789" s="4"/>
      <c r="P789" s="4">
        <v>190</v>
      </c>
      <c r="Q789" s="13">
        <v>0</v>
      </c>
      <c r="R789" s="16">
        <v>0</v>
      </c>
      <c r="S789" s="16">
        <v>0.65573770491803274</v>
      </c>
      <c r="T789" s="16">
        <v>1.3114754098360655</v>
      </c>
      <c r="U789" s="16">
        <v>0.65573770491803274</v>
      </c>
      <c r="V789" s="16">
        <v>0.65573770491803274</v>
      </c>
      <c r="W789" s="16">
        <v>0</v>
      </c>
      <c r="X789" s="16">
        <v>0.65573770491803274</v>
      </c>
      <c r="Y789" s="16">
        <v>0.65573770491803274</v>
      </c>
      <c r="Z789" s="16">
        <v>0.91803278688524592</v>
      </c>
      <c r="AA789" s="16">
        <v>0</v>
      </c>
      <c r="AB789" s="17">
        <v>2.4918032786885247</v>
      </c>
      <c r="AC789" s="15">
        <v>7258.3</v>
      </c>
      <c r="AD789" s="14">
        <v>76.25</v>
      </c>
      <c r="AE789" s="14">
        <v>76.25</v>
      </c>
      <c r="AF789" s="5">
        <v>0</v>
      </c>
      <c r="AG789" s="6">
        <v>2390</v>
      </c>
      <c r="AH789" s="4">
        <v>0</v>
      </c>
      <c r="AI789" s="23">
        <v>2390</v>
      </c>
      <c r="AJ789" s="4">
        <v>0</v>
      </c>
      <c r="AK789" s="4">
        <v>0</v>
      </c>
      <c r="AL789" s="24">
        <v>0</v>
      </c>
      <c r="AM789" s="7">
        <v>31.344262295081968</v>
      </c>
      <c r="AN789" s="7">
        <v>0</v>
      </c>
      <c r="AO789" s="8">
        <v>0</v>
      </c>
      <c r="AP789" s="9">
        <v>0</v>
      </c>
      <c r="AQ789" s="25">
        <v>31.344262295081968</v>
      </c>
      <c r="AR789" s="18">
        <v>31.344262295081968</v>
      </c>
      <c r="AS789" s="7">
        <v>0</v>
      </c>
      <c r="AT789" s="8">
        <v>0</v>
      </c>
      <c r="AU789" s="9">
        <v>0</v>
      </c>
      <c r="AV789" s="10">
        <v>31.344262295081968</v>
      </c>
      <c r="AW789" s="22">
        <f t="shared" si="12"/>
        <v>0</v>
      </c>
      <c r="AX789" s="5">
        <f>IF(OR(AND(Tabela1[[#This Row],[GRUPO | ITEM]]="PALHETAS",MID(Tabela1[[#This Row],[ITEM]],1,5)&lt;&gt;"YN-PC"),AND(Tabela1[[#This Row],[GRUPO | ITEM]]="PALHETAS",MID(Tabela1[[#This Row],[ITEM]],1,5)&lt;&gt;"YN-PF"))=TRUE,0,
IF(
ROUNDUP(
IF(
IF(D789="A",13-SUM(AM789:AP789),IF(D789="B",11-SUM(AM789:AP789),IF(D789="C",7-SUM(AM789:AP789))))
&lt;0,0,
IF(D789="A",13-SUM(AM789:AP789),IF(D789="B",11-SUM(AM789:AP789),IF(D789="C",7-SUM(AM789:AP789)))))
*AD789/C789,0)
*C789
=0,0,
ROUNDUP(
IF(
IF(D789="A",13-SUM(AM789:AP789),IF(D789="B",11-SUM(AM789:AP789),IF(D789="C",7-SUM(AM789:AP789))))
&lt;0,0,
IF(D789="A",13-SUM(AM789:AP789),IF(D789="B",11-SUM(AM789:AP789),IF(D789="C",7-SUM(AM789:AP789)))))
*AD789/C789,0)
*C789)
)</f>
        <v>0</v>
      </c>
      <c r="AY789" s="4">
        <f>IF(OR(AND(Tabela1[[#This Row],[GRUPO | ITEM]]="PALHETAS",MID(Tabela1[[#This Row],[ITEM]],1,5)&lt;&gt;"YN-PC"),AND(Tabela1[[#This Row],[GRUPO | ITEM]]="PALHETAS",MID(Tabela1[[#This Row],[ITEM]],1,5)&lt;&gt;"YN-PF"))=TRUE,0,
IF(
ROUNDUP(
IF(
IF(D789="A",13-SUM(AR789:AU789),IF(D789="B",11-SUM(AR789:AU789),IF(D789="C",7-SUM(AR789:AU789))))
&lt;0,0,
IF(D789="A",13-SUM(AR789:AU789),IF(D789="B",11-SUM(AR789:AU789),IF(D789="C",7-SUM(AR789:AU789)))))
*AE789/C789,0)
*C789
=0,0,
ROUNDUP(
IF(
IF(D789="A",13-SUM(AR789:AU789),IF(D789="B",11-SUM(AR789:AU789),IF(D789="C",7-SUM(AR789:AU789))))
&lt;0,0,
IF(D789="A",13-SUM(AR789:AU789),IF(D789="B",11-SUM(AR789:AU789),IF(D789="C",7-SUM(AR789:AU789)))))
*AE789/C789,0)
*C789)
)</f>
        <v>0</v>
      </c>
      <c r="AZ7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+IFERROR(BA789*C789,0),
IFERROR(AVERAGEIF(Tabela1[[#This Row],[COMPRA PADRÃO]:[COMPRA &gt;30%]],"&gt;"&amp;0,Tabela1[[#This Row],[COMPRA PADRÃO]:[COMPRA &gt;30%]]),
0))/Tabela1[[#This Row],[U/CX]],0)*Tabela1[[#This Row],[U/CX]]</f>
        <v>0</v>
      </c>
      <c r="BA789" s="19"/>
      <c r="BB789" s="19"/>
      <c r="BC789" s="5"/>
      <c r="BD789" s="41">
        <v>2.3018867924528301</v>
      </c>
      <c r="BE789" s="42">
        <v>345.28301886792451</v>
      </c>
      <c r="BF789" s="42">
        <v>151.9245283018868</v>
      </c>
      <c r="BG789" s="42">
        <v>2390</v>
      </c>
      <c r="BH789" s="43">
        <v>0</v>
      </c>
      <c r="BJ789" s="32"/>
      <c r="BK789" s="32"/>
    </row>
    <row r="790" spans="1:63" s="3" customFormat="1" x14ac:dyDescent="0.2">
      <c r="A790" s="4" t="s">
        <v>15</v>
      </c>
      <c r="B790" s="4" t="s">
        <v>622</v>
      </c>
      <c r="C790" s="4">
        <v>200</v>
      </c>
      <c r="D790" s="4" t="s">
        <v>83</v>
      </c>
      <c r="E790" s="5">
        <v>100</v>
      </c>
      <c r="F790" s="4">
        <v>170</v>
      </c>
      <c r="G790" s="4">
        <v>70</v>
      </c>
      <c r="H790" s="4"/>
      <c r="I790" s="4">
        <v>100</v>
      </c>
      <c r="J790" s="4">
        <v>100</v>
      </c>
      <c r="K790" s="4"/>
      <c r="L790" s="4">
        <v>10</v>
      </c>
      <c r="M790" s="4">
        <v>70</v>
      </c>
      <c r="N790" s="4">
        <v>150</v>
      </c>
      <c r="O790" s="4">
        <v>50</v>
      </c>
      <c r="P790" s="4">
        <v>300</v>
      </c>
      <c r="Q790" s="13">
        <v>0.8928571428571429</v>
      </c>
      <c r="R790" s="16">
        <v>1.5178571428571428</v>
      </c>
      <c r="S790" s="16">
        <v>0.625</v>
      </c>
      <c r="T790" s="16">
        <v>0</v>
      </c>
      <c r="U790" s="16">
        <v>0.8928571428571429</v>
      </c>
      <c r="V790" s="16">
        <v>0.8928571428571429</v>
      </c>
      <c r="W790" s="16">
        <v>0</v>
      </c>
      <c r="X790" s="16">
        <v>8.9285714285714288E-2</v>
      </c>
      <c r="Y790" s="16">
        <v>0.625</v>
      </c>
      <c r="Z790" s="16">
        <v>1.3392857142857142</v>
      </c>
      <c r="AA790" s="16">
        <v>0.44642857142857145</v>
      </c>
      <c r="AB790" s="17">
        <v>2.6785714285714284</v>
      </c>
      <c r="AC790" s="15">
        <v>21904.7</v>
      </c>
      <c r="AD790" s="14">
        <v>112</v>
      </c>
      <c r="AE790" s="14">
        <v>123.33333333333333</v>
      </c>
      <c r="AF790" s="5">
        <v>0</v>
      </c>
      <c r="AG790" s="6">
        <v>1350</v>
      </c>
      <c r="AH790" s="4">
        <v>0</v>
      </c>
      <c r="AI790" s="23">
        <v>1350</v>
      </c>
      <c r="AJ790" s="4">
        <v>0</v>
      </c>
      <c r="AK790" s="4">
        <v>0</v>
      </c>
      <c r="AL790" s="24">
        <v>0</v>
      </c>
      <c r="AM790" s="7">
        <v>12.053571428571429</v>
      </c>
      <c r="AN790" s="7">
        <v>0</v>
      </c>
      <c r="AO790" s="8">
        <v>0</v>
      </c>
      <c r="AP790" s="9">
        <v>0</v>
      </c>
      <c r="AQ790" s="25">
        <v>12.053571428571429</v>
      </c>
      <c r="AR790" s="18">
        <v>10.945945945945946</v>
      </c>
      <c r="AS790" s="7">
        <v>0</v>
      </c>
      <c r="AT790" s="8">
        <v>0</v>
      </c>
      <c r="AU790" s="9">
        <v>0</v>
      </c>
      <c r="AV790" s="10">
        <v>10.945945945945946</v>
      </c>
      <c r="AW790" s="22">
        <f t="shared" si="12"/>
        <v>0</v>
      </c>
      <c r="AX790" s="5">
        <f>IF(OR(AND(Tabela1[[#This Row],[GRUPO | ITEM]]="PALHETAS",MID(Tabela1[[#This Row],[ITEM]],1,5)&lt;&gt;"YN-PC"),AND(Tabela1[[#This Row],[GRUPO | ITEM]]="PALHETAS",MID(Tabela1[[#This Row],[ITEM]],1,5)&lt;&gt;"YN-PF"))=TRUE,0,
IF(
ROUNDUP(
IF(
IF(D790="A",13-SUM(AM790:AP790),IF(D790="B",11-SUM(AM790:AP790),IF(D790="C",7-SUM(AM790:AP790))))
&lt;0,0,
IF(D790="A",13-SUM(AM790:AP790),IF(D790="B",11-SUM(AM790:AP790),IF(D790="C",7-SUM(AM790:AP790)))))
*AD790/C790,0)
*C790
=0,0,
ROUNDUP(
IF(
IF(D790="A",13-SUM(AM790:AP790),IF(D790="B",11-SUM(AM790:AP790),IF(D790="C",7-SUM(AM790:AP790))))
&lt;0,0,
IF(D790="A",13-SUM(AM790:AP790),IF(D790="B",11-SUM(AM790:AP790),IF(D790="C",7-SUM(AM790:AP790)))))
*AD790/C790,0)
*C790)
)</f>
        <v>0</v>
      </c>
      <c r="AY790" s="4">
        <f>IF(OR(AND(Tabela1[[#This Row],[GRUPO | ITEM]]="PALHETAS",MID(Tabela1[[#This Row],[ITEM]],1,5)&lt;&gt;"YN-PC"),AND(Tabela1[[#This Row],[GRUPO | ITEM]]="PALHETAS",MID(Tabela1[[#This Row],[ITEM]],1,5)&lt;&gt;"YN-PF"))=TRUE,0,
IF(
ROUNDUP(
IF(
IF(D790="A",13-SUM(AR790:AU790),IF(D790="B",11-SUM(AR790:AU790),IF(D790="C",7-SUM(AR790:AU790))))
&lt;0,0,
IF(D790="A",13-SUM(AR790:AU790),IF(D790="B",11-SUM(AR790:AU790),IF(D790="C",7-SUM(AR790:AU790)))))
*AE790/C790,0)
*C790
=0,0,
ROUNDUP(
IF(
IF(D790="A",13-SUM(AR790:AU790),IF(D790="B",11-SUM(AR790:AU790),IF(D790="C",7-SUM(AR790:AU790))))
&lt;0,0,
IF(D790="A",13-SUM(AR790:AU790),IF(D790="B",11-SUM(AR790:AU790),IF(D790="C",7-SUM(AR790:AU790)))))
*AE790/C790,0)
*C790)
)</f>
        <v>0</v>
      </c>
      <c r="AZ7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+IFERROR(BA790*C790,0),
IFERROR(AVERAGEIF(Tabela1[[#This Row],[COMPRA PADRÃO]:[COMPRA &gt;30%]],"&gt;"&amp;0,Tabela1[[#This Row],[COMPRA PADRÃO]:[COMPRA &gt;30%]]),
0))/Tabela1[[#This Row],[U/CX]],0)*Tabela1[[#This Row],[U/CX]]</f>
        <v>0</v>
      </c>
      <c r="BA790" s="19"/>
      <c r="BB790" s="19"/>
      <c r="BC790" s="5"/>
      <c r="BD790" s="41">
        <v>4.2264150943396226</v>
      </c>
      <c r="BE790" s="42">
        <v>633.96226415094338</v>
      </c>
      <c r="BF790" s="42">
        <v>278.94339622641508</v>
      </c>
      <c r="BG790" s="42">
        <v>1350</v>
      </c>
      <c r="BH790" s="43">
        <v>0</v>
      </c>
      <c r="BJ790" s="32"/>
      <c r="BK790" s="32"/>
    </row>
    <row r="791" spans="1:63" s="3" customFormat="1" x14ac:dyDescent="0.2">
      <c r="A791" s="4" t="s">
        <v>15</v>
      </c>
      <c r="B791" s="4" t="s">
        <v>624</v>
      </c>
      <c r="C791" s="4">
        <v>50</v>
      </c>
      <c r="D791" s="4" t="s">
        <v>83</v>
      </c>
      <c r="E791" s="5">
        <v>130</v>
      </c>
      <c r="F791" s="4">
        <v>50</v>
      </c>
      <c r="G791" s="4">
        <v>50</v>
      </c>
      <c r="H791" s="4"/>
      <c r="I791" s="4"/>
      <c r="J791" s="4">
        <v>50</v>
      </c>
      <c r="K791" s="4"/>
      <c r="L791" s="4">
        <v>60</v>
      </c>
      <c r="M791" s="4"/>
      <c r="N791" s="4">
        <v>50</v>
      </c>
      <c r="O791" s="4"/>
      <c r="P791" s="4"/>
      <c r="Q791" s="13">
        <v>2</v>
      </c>
      <c r="R791" s="16">
        <v>0.76923076923076927</v>
      </c>
      <c r="S791" s="16">
        <v>0.76923076923076927</v>
      </c>
      <c r="T791" s="16">
        <v>0</v>
      </c>
      <c r="U791" s="16">
        <v>0</v>
      </c>
      <c r="V791" s="16">
        <v>0.76923076923076927</v>
      </c>
      <c r="W791" s="16">
        <v>0</v>
      </c>
      <c r="X791" s="16">
        <v>0.92307692307692313</v>
      </c>
      <c r="Y791" s="16">
        <v>0</v>
      </c>
      <c r="Z791" s="16">
        <v>0.76923076923076927</v>
      </c>
      <c r="AA791" s="16">
        <v>0</v>
      </c>
      <c r="AB791" s="17">
        <v>0</v>
      </c>
      <c r="AC791" s="15">
        <v>6493.3</v>
      </c>
      <c r="AD791" s="14">
        <v>65</v>
      </c>
      <c r="AE791" s="14">
        <v>65</v>
      </c>
      <c r="AF791" s="5">
        <v>0</v>
      </c>
      <c r="AG791" s="6">
        <v>0</v>
      </c>
      <c r="AH791" s="4">
        <v>650</v>
      </c>
      <c r="AI791" s="23">
        <v>650</v>
      </c>
      <c r="AJ791" s="4">
        <v>50</v>
      </c>
      <c r="AK791" s="4">
        <v>0</v>
      </c>
      <c r="AL791" s="24">
        <v>50</v>
      </c>
      <c r="AM791" s="7">
        <v>0</v>
      </c>
      <c r="AN791" s="7">
        <v>10</v>
      </c>
      <c r="AO791" s="8">
        <v>0.76923076923076927</v>
      </c>
      <c r="AP791" s="9">
        <v>0</v>
      </c>
      <c r="AQ791" s="25">
        <v>10.76923076923077</v>
      </c>
      <c r="AR791" s="18">
        <v>0</v>
      </c>
      <c r="AS791" s="7">
        <v>10</v>
      </c>
      <c r="AT791" s="8">
        <v>0.76923076923076927</v>
      </c>
      <c r="AU791" s="9">
        <v>0</v>
      </c>
      <c r="AV791" s="10">
        <v>10.76923076923077</v>
      </c>
      <c r="AW791" s="22">
        <f t="shared" si="12"/>
        <v>0</v>
      </c>
      <c r="AX791" s="5">
        <f>IF(OR(AND(Tabela1[[#This Row],[GRUPO | ITEM]]="PALHETAS",MID(Tabela1[[#This Row],[ITEM]],1,5)&lt;&gt;"YN-PC"),AND(Tabela1[[#This Row],[GRUPO | ITEM]]="PALHETAS",MID(Tabela1[[#This Row],[ITEM]],1,5)&lt;&gt;"YN-PF"))=TRUE,0,
IF(
ROUNDUP(
IF(
IF(D791="A",13-SUM(AM791:AP791),IF(D791="B",11-SUM(AM791:AP791),IF(D791="C",7-SUM(AM791:AP791))))
&lt;0,0,
IF(D791="A",13-SUM(AM791:AP791),IF(D791="B",11-SUM(AM791:AP791),IF(D791="C",7-SUM(AM791:AP791)))))
*AD791/C791,0)
*C791
=0,0,
ROUNDUP(
IF(
IF(D791="A",13-SUM(AM791:AP791),IF(D791="B",11-SUM(AM791:AP791),IF(D791="C",7-SUM(AM791:AP791))))
&lt;0,0,
IF(D791="A",13-SUM(AM791:AP791),IF(D791="B",11-SUM(AM791:AP791),IF(D791="C",7-SUM(AM791:AP791)))))
*AD791/C791,0)
*C791)
)</f>
        <v>0</v>
      </c>
      <c r="AY791" s="4">
        <f>IF(OR(AND(Tabela1[[#This Row],[GRUPO | ITEM]]="PALHETAS",MID(Tabela1[[#This Row],[ITEM]],1,5)&lt;&gt;"YN-PC"),AND(Tabela1[[#This Row],[GRUPO | ITEM]]="PALHETAS",MID(Tabela1[[#This Row],[ITEM]],1,5)&lt;&gt;"YN-PF"))=TRUE,0,
IF(
ROUNDUP(
IF(
IF(D791="A",13-SUM(AR791:AU791),IF(D791="B",11-SUM(AR791:AU791),IF(D791="C",7-SUM(AR791:AU791))))
&lt;0,0,
IF(D791="A",13-SUM(AR791:AU791),IF(D791="B",11-SUM(AR791:AU791),IF(D791="C",7-SUM(AR791:AU791)))))
*AE791/C791,0)
*C791
=0,0,
ROUNDUP(
IF(
IF(D791="A",13-SUM(AR791:AU791),IF(D791="B",11-SUM(AR791:AU791),IF(D791="C",7-SUM(AR791:AU791))))
&lt;0,0,
IF(D791="A",13-SUM(AR791:AU791),IF(D791="B",11-SUM(AR791:AU791),IF(D791="C",7-SUM(AR791:AU791)))))
*AE791/C791,0)
*C791)
)</f>
        <v>0</v>
      </c>
      <c r="AZ7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+IFERROR(BA791*C791,0),
IFERROR(AVERAGEIF(Tabela1[[#This Row],[COMPRA PADRÃO]:[COMPRA &gt;30%]],"&gt;"&amp;0,Tabela1[[#This Row],[COMPRA PADRÃO]:[COMPRA &gt;30%]]),
0))/Tabela1[[#This Row],[U/CX]],0)*Tabela1[[#This Row],[U/CX]]</f>
        <v>0</v>
      </c>
      <c r="BA791" s="19"/>
      <c r="BB791" s="19"/>
      <c r="BC791" s="5"/>
      <c r="BD791" s="41">
        <v>1.4716981132075471</v>
      </c>
      <c r="BE791" s="42">
        <v>220.75471698113205</v>
      </c>
      <c r="BF791" s="42">
        <v>97.132075471698101</v>
      </c>
      <c r="BG791" s="42">
        <v>700</v>
      </c>
      <c r="BH791" s="43">
        <v>0</v>
      </c>
      <c r="BJ791" s="32"/>
      <c r="BK791" s="32"/>
    </row>
    <row r="792" spans="1:63" s="3" customFormat="1" x14ac:dyDescent="0.2">
      <c r="A792" s="4" t="s">
        <v>15</v>
      </c>
      <c r="B792" s="4" t="s">
        <v>625</v>
      </c>
      <c r="C792" s="4">
        <v>500</v>
      </c>
      <c r="D792" s="4" t="s">
        <v>83</v>
      </c>
      <c r="E792" s="5"/>
      <c r="F792" s="4">
        <v>50</v>
      </c>
      <c r="G792" s="4">
        <v>10</v>
      </c>
      <c r="H792" s="4"/>
      <c r="I792" s="4">
        <v>100</v>
      </c>
      <c r="J792" s="4">
        <v>200</v>
      </c>
      <c r="K792" s="4"/>
      <c r="L792" s="4">
        <v>150</v>
      </c>
      <c r="M792" s="4">
        <v>550</v>
      </c>
      <c r="N792" s="4">
        <v>100</v>
      </c>
      <c r="O792" s="4"/>
      <c r="P792" s="4">
        <v>100</v>
      </c>
      <c r="Q792" s="13">
        <v>0</v>
      </c>
      <c r="R792" s="16">
        <v>0.31746031746031744</v>
      </c>
      <c r="S792" s="16">
        <v>6.3492063492063489E-2</v>
      </c>
      <c r="T792" s="16">
        <v>0</v>
      </c>
      <c r="U792" s="16">
        <v>0.63492063492063489</v>
      </c>
      <c r="V792" s="16">
        <v>1.2698412698412698</v>
      </c>
      <c r="W792" s="16">
        <v>0</v>
      </c>
      <c r="X792" s="16">
        <v>0.95238095238095233</v>
      </c>
      <c r="Y792" s="16">
        <v>3.4920634920634921</v>
      </c>
      <c r="Z792" s="16">
        <v>0.63492063492063489</v>
      </c>
      <c r="AA792" s="16">
        <v>0</v>
      </c>
      <c r="AB792" s="17">
        <v>0.63492063492063489</v>
      </c>
      <c r="AC792" s="15">
        <v>12546.3</v>
      </c>
      <c r="AD792" s="14">
        <v>157.5</v>
      </c>
      <c r="AE792" s="14">
        <v>178.57142857142858</v>
      </c>
      <c r="AF792" s="5">
        <v>2</v>
      </c>
      <c r="AG792" s="6">
        <v>1810</v>
      </c>
      <c r="AH792" s="4">
        <v>0</v>
      </c>
      <c r="AI792" s="23">
        <v>1810</v>
      </c>
      <c r="AJ792" s="4">
        <v>0</v>
      </c>
      <c r="AK792" s="4">
        <v>0</v>
      </c>
      <c r="AL792" s="24">
        <v>0</v>
      </c>
      <c r="AM792" s="7">
        <v>11.492063492063492</v>
      </c>
      <c r="AN792" s="7">
        <v>0</v>
      </c>
      <c r="AO792" s="8">
        <v>0</v>
      </c>
      <c r="AP792" s="9">
        <v>0</v>
      </c>
      <c r="AQ792" s="25">
        <v>11.492063492063492</v>
      </c>
      <c r="AR792" s="18">
        <v>10.135999999999999</v>
      </c>
      <c r="AS792" s="7">
        <v>0</v>
      </c>
      <c r="AT792" s="8">
        <v>0</v>
      </c>
      <c r="AU792" s="9">
        <v>0</v>
      </c>
      <c r="AV792" s="10">
        <v>10.135999999999999</v>
      </c>
      <c r="AW792" s="22">
        <f t="shared" si="12"/>
        <v>0</v>
      </c>
      <c r="AX792" s="5">
        <f>IF(OR(AND(Tabela1[[#This Row],[GRUPO | ITEM]]="PALHETAS",MID(Tabela1[[#This Row],[ITEM]],1,5)&lt;&gt;"YN-PC"),AND(Tabela1[[#This Row],[GRUPO | ITEM]]="PALHETAS",MID(Tabela1[[#This Row],[ITEM]],1,5)&lt;&gt;"YN-PF"))=TRUE,0,
IF(
ROUNDUP(
IF(
IF(D792="A",13-SUM(AM792:AP792),IF(D792="B",11-SUM(AM792:AP792),IF(D792="C",7-SUM(AM792:AP792))))
&lt;0,0,
IF(D792="A",13-SUM(AM792:AP792),IF(D792="B",11-SUM(AM792:AP792),IF(D792="C",7-SUM(AM792:AP792)))))
*AD792/C792,0)
*C792
=0,0,
ROUNDUP(
IF(
IF(D792="A",13-SUM(AM792:AP792),IF(D792="B",11-SUM(AM792:AP792),IF(D792="C",7-SUM(AM792:AP792))))
&lt;0,0,
IF(D792="A",13-SUM(AM792:AP792),IF(D792="B",11-SUM(AM792:AP792),IF(D792="C",7-SUM(AM792:AP792)))))
*AD792/C792,0)
*C792)
)</f>
        <v>0</v>
      </c>
      <c r="AY792" s="4">
        <f>IF(OR(AND(Tabela1[[#This Row],[GRUPO | ITEM]]="PALHETAS",MID(Tabela1[[#This Row],[ITEM]],1,5)&lt;&gt;"YN-PC"),AND(Tabela1[[#This Row],[GRUPO | ITEM]]="PALHETAS",MID(Tabela1[[#This Row],[ITEM]],1,5)&lt;&gt;"YN-PF"))=TRUE,0,
IF(
ROUNDUP(
IF(
IF(D792="A",13-SUM(AR792:AU792),IF(D792="B",11-SUM(AR792:AU792),IF(D792="C",7-SUM(AR792:AU792))))
&lt;0,0,
IF(D792="A",13-SUM(AR792:AU792),IF(D792="B",11-SUM(AR792:AU792),IF(D792="C",7-SUM(AR792:AU792)))))
*AE792/C792,0)
*C792
=0,0,
ROUNDUP(
IF(
IF(D792="A",13-SUM(AR792:AU792),IF(D792="B",11-SUM(AR792:AU792),IF(D792="C",7-SUM(AR792:AU792))))
&lt;0,0,
IF(D792="A",13-SUM(AR792:AU792),IF(D792="B",11-SUM(AR792:AU792),IF(D792="C",7-SUM(AR792:AU792)))))
*AE792/C792,0)
*C792)
)</f>
        <v>0</v>
      </c>
      <c r="AZ7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+IFERROR(BA792*C792,0),
IFERROR(AVERAGEIF(Tabela1[[#This Row],[COMPRA PADRÃO]:[COMPRA &gt;30%]],"&gt;"&amp;0,Tabela1[[#This Row],[COMPRA PADRÃO]:[COMPRA &gt;30%]]),
0))/Tabela1[[#This Row],[U/CX]],0)*Tabela1[[#This Row],[U/CX]]</f>
        <v>0</v>
      </c>
      <c r="BA792" s="19"/>
      <c r="BB792" s="19"/>
      <c r="BC792" s="5"/>
      <c r="BD792" s="41">
        <v>4.7547169811320753</v>
      </c>
      <c r="BE792" s="42">
        <v>713.20754716981128</v>
      </c>
      <c r="BF792" s="42">
        <v>313.81132075471697</v>
      </c>
      <c r="BG792" s="42">
        <v>1810</v>
      </c>
      <c r="BH792" s="43">
        <v>0</v>
      </c>
      <c r="BJ792" s="32"/>
      <c r="BK792" s="32"/>
    </row>
    <row r="793" spans="1:63" s="3" customFormat="1" x14ac:dyDescent="0.2">
      <c r="A793" s="4" t="s">
        <v>15</v>
      </c>
      <c r="B793" s="4" t="s">
        <v>626</v>
      </c>
      <c r="C793" s="4">
        <v>250</v>
      </c>
      <c r="D793" s="4" t="s">
        <v>83</v>
      </c>
      <c r="E793" s="5"/>
      <c r="F793" s="4"/>
      <c r="G793" s="4"/>
      <c r="H793" s="4"/>
      <c r="I793" s="4"/>
      <c r="J793" s="4">
        <v>100</v>
      </c>
      <c r="K793" s="4">
        <v>100</v>
      </c>
      <c r="L793" s="4">
        <v>150</v>
      </c>
      <c r="M793" s="4">
        <v>550</v>
      </c>
      <c r="N793" s="4">
        <v>50</v>
      </c>
      <c r="O793" s="4"/>
      <c r="P793" s="4"/>
      <c r="Q793" s="13">
        <v>0</v>
      </c>
      <c r="R793" s="16">
        <v>0</v>
      </c>
      <c r="S793" s="16">
        <v>0</v>
      </c>
      <c r="T793" s="16">
        <v>0</v>
      </c>
      <c r="U793" s="16">
        <v>0</v>
      </c>
      <c r="V793" s="16">
        <v>0.52631578947368418</v>
      </c>
      <c r="W793" s="16">
        <v>0.52631578947368418</v>
      </c>
      <c r="X793" s="16">
        <v>0.78947368421052633</v>
      </c>
      <c r="Y793" s="16">
        <v>2.8947368421052633</v>
      </c>
      <c r="Z793" s="16">
        <v>0.26315789473684209</v>
      </c>
      <c r="AA793" s="16">
        <v>0</v>
      </c>
      <c r="AB793" s="17">
        <v>0</v>
      </c>
      <c r="AC793" s="15">
        <v>6752.5</v>
      </c>
      <c r="AD793" s="14">
        <v>190</v>
      </c>
      <c r="AE793" s="14">
        <v>225</v>
      </c>
      <c r="AF793" s="5">
        <v>0</v>
      </c>
      <c r="AG793" s="6">
        <v>3333</v>
      </c>
      <c r="AH793" s="4">
        <v>0</v>
      </c>
      <c r="AI793" s="23">
        <v>3333</v>
      </c>
      <c r="AJ793" s="4">
        <v>0</v>
      </c>
      <c r="AK793" s="4">
        <v>0</v>
      </c>
      <c r="AL793" s="24">
        <v>0</v>
      </c>
      <c r="AM793" s="7">
        <v>17.542105263157893</v>
      </c>
      <c r="AN793" s="7">
        <v>0</v>
      </c>
      <c r="AO793" s="8">
        <v>0</v>
      </c>
      <c r="AP793" s="9">
        <v>0</v>
      </c>
      <c r="AQ793" s="25">
        <v>17.542105263157893</v>
      </c>
      <c r="AR793" s="18">
        <v>14.813333333333333</v>
      </c>
      <c r="AS793" s="7">
        <v>0</v>
      </c>
      <c r="AT793" s="8">
        <v>0</v>
      </c>
      <c r="AU793" s="9">
        <v>0</v>
      </c>
      <c r="AV793" s="10">
        <v>14.813333333333333</v>
      </c>
      <c r="AW793" s="22">
        <f t="shared" si="12"/>
        <v>0</v>
      </c>
      <c r="AX793" s="5">
        <f>IF(OR(AND(Tabela1[[#This Row],[GRUPO | ITEM]]="PALHETAS",MID(Tabela1[[#This Row],[ITEM]],1,5)&lt;&gt;"YN-PC"),AND(Tabela1[[#This Row],[GRUPO | ITEM]]="PALHETAS",MID(Tabela1[[#This Row],[ITEM]],1,5)&lt;&gt;"YN-PF"))=TRUE,0,
IF(
ROUNDUP(
IF(
IF(D793="A",13-SUM(AM793:AP793),IF(D793="B",11-SUM(AM793:AP793),IF(D793="C",7-SUM(AM793:AP793))))
&lt;0,0,
IF(D793="A",13-SUM(AM793:AP793),IF(D793="B",11-SUM(AM793:AP793),IF(D793="C",7-SUM(AM793:AP793)))))
*AD793/C793,0)
*C793
=0,0,
ROUNDUP(
IF(
IF(D793="A",13-SUM(AM793:AP793),IF(D793="B",11-SUM(AM793:AP793),IF(D793="C",7-SUM(AM793:AP793))))
&lt;0,0,
IF(D793="A",13-SUM(AM793:AP793),IF(D793="B",11-SUM(AM793:AP793),IF(D793="C",7-SUM(AM793:AP793)))))
*AD793/C793,0)
*C793)
)</f>
        <v>0</v>
      </c>
      <c r="AY793" s="4">
        <f>IF(OR(AND(Tabela1[[#This Row],[GRUPO | ITEM]]="PALHETAS",MID(Tabela1[[#This Row],[ITEM]],1,5)&lt;&gt;"YN-PC"),AND(Tabela1[[#This Row],[GRUPO | ITEM]]="PALHETAS",MID(Tabela1[[#This Row],[ITEM]],1,5)&lt;&gt;"YN-PF"))=TRUE,0,
IF(
ROUNDUP(
IF(
IF(D793="A",13-SUM(AR793:AU793),IF(D793="B",11-SUM(AR793:AU793),IF(D793="C",7-SUM(AR793:AU793))))
&lt;0,0,
IF(D793="A",13-SUM(AR793:AU793),IF(D793="B",11-SUM(AR793:AU793),IF(D793="C",7-SUM(AR793:AU793)))))
*AE793/C793,0)
*C793
=0,0,
ROUNDUP(
IF(
IF(D793="A",13-SUM(AR793:AU793),IF(D793="B",11-SUM(AR793:AU793),IF(D793="C",7-SUM(AR793:AU793))))
&lt;0,0,
IF(D793="A",13-SUM(AR793:AU793),IF(D793="B",11-SUM(AR793:AU793),IF(D793="C",7-SUM(AR793:AU793)))))
*AE793/C793,0)
*C793)
)</f>
        <v>0</v>
      </c>
      <c r="AZ7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+IFERROR(BA793*C793,0),
IFERROR(AVERAGEIF(Tabela1[[#This Row],[COMPRA PADRÃO]:[COMPRA &gt;30%]],"&gt;"&amp;0,Tabela1[[#This Row],[COMPRA PADRÃO]:[COMPRA &gt;30%]]),
0))/Tabela1[[#This Row],[U/CX]],0)*Tabela1[[#This Row],[U/CX]]</f>
        <v>0</v>
      </c>
      <c r="BA793" s="19"/>
      <c r="BB793" s="19"/>
      <c r="BC793" s="5"/>
      <c r="BD793" s="41">
        <v>3.5849056603773586</v>
      </c>
      <c r="BE793" s="42">
        <v>537.7358490566038</v>
      </c>
      <c r="BF793" s="42">
        <v>236.60377358490567</v>
      </c>
      <c r="BG793" s="42">
        <v>3333</v>
      </c>
      <c r="BH793" s="43">
        <v>0</v>
      </c>
      <c r="BJ793" s="32"/>
      <c r="BK793" s="32"/>
    </row>
    <row r="794" spans="1:63" s="3" customFormat="1" x14ac:dyDescent="0.2">
      <c r="A794" s="4" t="s">
        <v>15</v>
      </c>
      <c r="B794" s="4" t="s">
        <v>1359</v>
      </c>
      <c r="C794" s="4">
        <v>200</v>
      </c>
      <c r="D794" s="4" t="s">
        <v>83</v>
      </c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>
        <v>10</v>
      </c>
      <c r="P794" s="4">
        <v>230</v>
      </c>
      <c r="Q794" s="13">
        <v>0</v>
      </c>
      <c r="R794" s="16">
        <v>0</v>
      </c>
      <c r="S794" s="16">
        <v>0</v>
      </c>
      <c r="T794" s="16">
        <v>0</v>
      </c>
      <c r="U794" s="16">
        <v>0</v>
      </c>
      <c r="V794" s="16">
        <v>0</v>
      </c>
      <c r="W794" s="16">
        <v>0</v>
      </c>
      <c r="X794" s="16">
        <v>0</v>
      </c>
      <c r="Y794" s="16">
        <v>0</v>
      </c>
      <c r="Z794" s="16">
        <v>0</v>
      </c>
      <c r="AA794" s="16">
        <v>8.3333333333333329E-2</v>
      </c>
      <c r="AB794" s="17">
        <v>1.9166666666666667</v>
      </c>
      <c r="AC794" s="15">
        <v>1919.8</v>
      </c>
      <c r="AD794" s="14">
        <v>120</v>
      </c>
      <c r="AE794" s="14">
        <v>230</v>
      </c>
      <c r="AF794" s="5">
        <v>0</v>
      </c>
      <c r="AG794" s="6">
        <v>2760</v>
      </c>
      <c r="AH794" s="4">
        <v>0</v>
      </c>
      <c r="AI794" s="23">
        <v>2760</v>
      </c>
      <c r="AJ794" s="4">
        <v>0</v>
      </c>
      <c r="AK794" s="4">
        <v>0</v>
      </c>
      <c r="AL794" s="24">
        <v>0</v>
      </c>
      <c r="AM794" s="7">
        <v>23</v>
      </c>
      <c r="AN794" s="7">
        <v>0</v>
      </c>
      <c r="AO794" s="8">
        <v>0</v>
      </c>
      <c r="AP794" s="9">
        <v>0</v>
      </c>
      <c r="AQ794" s="25">
        <v>23</v>
      </c>
      <c r="AR794" s="18">
        <v>12</v>
      </c>
      <c r="AS794" s="7">
        <v>0</v>
      </c>
      <c r="AT794" s="8">
        <v>0</v>
      </c>
      <c r="AU794" s="9">
        <v>0</v>
      </c>
      <c r="AV794" s="10">
        <v>12</v>
      </c>
      <c r="AW794" s="22">
        <f t="shared" si="12"/>
        <v>0</v>
      </c>
      <c r="AX794" s="5">
        <f>IF(OR(AND(Tabela1[[#This Row],[GRUPO | ITEM]]="PALHETAS",MID(Tabela1[[#This Row],[ITEM]],1,5)&lt;&gt;"YN-PC"),AND(Tabela1[[#This Row],[GRUPO | ITEM]]="PALHETAS",MID(Tabela1[[#This Row],[ITEM]],1,5)&lt;&gt;"YN-PF"))=TRUE,0,
IF(
ROUNDUP(
IF(
IF(D794="A",13-SUM(AM794:AP794),IF(D794="B",11-SUM(AM794:AP794),IF(D794="C",7-SUM(AM794:AP794))))
&lt;0,0,
IF(D794="A",13-SUM(AM794:AP794),IF(D794="B",11-SUM(AM794:AP794),IF(D794="C",7-SUM(AM794:AP794)))))
*AD794/C794,0)
*C794
=0,0,
ROUNDUP(
IF(
IF(D794="A",13-SUM(AM794:AP794),IF(D794="B",11-SUM(AM794:AP794),IF(D794="C",7-SUM(AM794:AP794))))
&lt;0,0,
IF(D794="A",13-SUM(AM794:AP794),IF(D794="B",11-SUM(AM794:AP794),IF(D794="C",7-SUM(AM794:AP794)))))
*AD794/C794,0)
*C794)
)</f>
        <v>0</v>
      </c>
      <c r="AY794" s="4">
        <f>IF(OR(AND(Tabela1[[#This Row],[GRUPO | ITEM]]="PALHETAS",MID(Tabela1[[#This Row],[ITEM]],1,5)&lt;&gt;"YN-PC"),AND(Tabela1[[#This Row],[GRUPO | ITEM]]="PALHETAS",MID(Tabela1[[#This Row],[ITEM]],1,5)&lt;&gt;"YN-PF"))=TRUE,0,
IF(
ROUNDUP(
IF(
IF(D794="A",13-SUM(AR794:AU794),IF(D794="B",11-SUM(AR794:AU794),IF(D794="C",7-SUM(AR794:AU794))))
&lt;0,0,
IF(D794="A",13-SUM(AR794:AU794),IF(D794="B",11-SUM(AR794:AU794),IF(D794="C",7-SUM(AR794:AU794)))))
*AE794/C794,0)
*C794
=0,0,
ROUNDUP(
IF(
IF(D794="A",13-SUM(AR794:AU794),IF(D794="B",11-SUM(AR794:AU794),IF(D794="C",7-SUM(AR794:AU794))))
&lt;0,0,
IF(D794="A",13-SUM(AR794:AU794),IF(D794="B",11-SUM(AR794:AU794),IF(D794="C",7-SUM(AR794:AU794)))))
*AE794/C794,0)
*C794)
)</f>
        <v>0</v>
      </c>
      <c r="AZ7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+IFERROR(BA794*C794,0),
IFERROR(AVERAGEIF(Tabela1[[#This Row],[COMPRA PADRÃO]:[COMPRA &gt;30%]],"&gt;"&amp;0,Tabela1[[#This Row],[COMPRA PADRÃO]:[COMPRA &gt;30%]]),
0))/Tabela1[[#This Row],[U/CX]],0)*Tabela1[[#This Row],[U/CX]]</f>
        <v>0</v>
      </c>
      <c r="BA794" s="19"/>
      <c r="BB794" s="19"/>
      <c r="BC794" s="5"/>
      <c r="BD794" s="41">
        <v>0.90566037735849059</v>
      </c>
      <c r="BE794" s="42">
        <v>135.84905660377359</v>
      </c>
      <c r="BF794" s="42">
        <v>59.773584905660378</v>
      </c>
      <c r="BG794" s="42">
        <v>2760</v>
      </c>
      <c r="BH794" s="43">
        <v>0</v>
      </c>
      <c r="BJ794" s="32"/>
      <c r="BK794" s="32"/>
    </row>
    <row r="795" spans="1:63" s="3" customFormat="1" x14ac:dyDescent="0.2">
      <c r="A795" s="4" t="s">
        <v>15</v>
      </c>
      <c r="B795" s="4" t="s">
        <v>627</v>
      </c>
      <c r="C795" s="4">
        <v>50</v>
      </c>
      <c r="D795" s="4" t="s">
        <v>20</v>
      </c>
      <c r="E795" s="5">
        <v>2025</v>
      </c>
      <c r="F795" s="4">
        <v>3550</v>
      </c>
      <c r="G795" s="4">
        <v>1800</v>
      </c>
      <c r="H795" s="4">
        <v>1700</v>
      </c>
      <c r="I795" s="4">
        <v>2100</v>
      </c>
      <c r="J795" s="4">
        <v>1150</v>
      </c>
      <c r="K795" s="4">
        <v>850</v>
      </c>
      <c r="L795" s="4">
        <v>2050</v>
      </c>
      <c r="M795" s="4">
        <v>1150</v>
      </c>
      <c r="N795" s="4">
        <v>1100</v>
      </c>
      <c r="O795" s="4">
        <v>1050</v>
      </c>
      <c r="P795" s="4">
        <v>1450</v>
      </c>
      <c r="Q795" s="13">
        <v>1.2165206508135169</v>
      </c>
      <c r="R795" s="16">
        <v>2.1326658322903631</v>
      </c>
      <c r="S795" s="16">
        <v>1.081351689612015</v>
      </c>
      <c r="T795" s="16">
        <v>1.021276595744681</v>
      </c>
      <c r="U795" s="16">
        <v>1.2615769712140177</v>
      </c>
      <c r="V795" s="16">
        <v>0.69086357947434296</v>
      </c>
      <c r="W795" s="16">
        <v>0.5106382978723405</v>
      </c>
      <c r="X795" s="16">
        <v>1.2315394242803506</v>
      </c>
      <c r="Y795" s="16">
        <v>0.69086357947434296</v>
      </c>
      <c r="Z795" s="16">
        <v>0.66082603254067585</v>
      </c>
      <c r="AA795" s="16">
        <v>0.63078848560700884</v>
      </c>
      <c r="AB795" s="17">
        <v>0.87108886107634542</v>
      </c>
      <c r="AC795" s="15">
        <v>191500</v>
      </c>
      <c r="AD795" s="14">
        <v>1664.5833333333333</v>
      </c>
      <c r="AE795" s="14">
        <v>1664.5833333333333</v>
      </c>
      <c r="AF795" s="5">
        <v>14</v>
      </c>
      <c r="AG795" s="6">
        <v>2100</v>
      </c>
      <c r="AH795" s="4">
        <v>2500</v>
      </c>
      <c r="AI795" s="23">
        <v>4600</v>
      </c>
      <c r="AJ795" s="4">
        <v>15150</v>
      </c>
      <c r="AK795" s="4">
        <v>3200</v>
      </c>
      <c r="AL795" s="24">
        <v>18350</v>
      </c>
      <c r="AM795" s="7">
        <v>1.2615769712140177</v>
      </c>
      <c r="AN795" s="7">
        <v>1.5018773466833542</v>
      </c>
      <c r="AO795" s="8">
        <v>9.1013767209011274</v>
      </c>
      <c r="AP795" s="9">
        <v>1.9224030037546935</v>
      </c>
      <c r="AQ795" s="25">
        <v>13.787234042553193</v>
      </c>
      <c r="AR795" s="18">
        <v>1.2615769712140177</v>
      </c>
      <c r="AS795" s="7">
        <v>1.5018773466833542</v>
      </c>
      <c r="AT795" s="8">
        <v>9.1013767209011274</v>
      </c>
      <c r="AU795" s="9">
        <v>1.9224030037546935</v>
      </c>
      <c r="AV795" s="10">
        <v>13.787234042553193</v>
      </c>
      <c r="AW795" s="22">
        <f t="shared" si="12"/>
        <v>0</v>
      </c>
      <c r="AX795" s="5">
        <f>IF(OR(AND(Tabela1[[#This Row],[GRUPO | ITEM]]="PALHETAS",MID(Tabela1[[#This Row],[ITEM]],1,5)&lt;&gt;"YN-PC"),AND(Tabela1[[#This Row],[GRUPO | ITEM]]="PALHETAS",MID(Tabela1[[#This Row],[ITEM]],1,5)&lt;&gt;"YN-PF"))=TRUE,0,
IF(
ROUNDUP(
IF(
IF(D795="A",13-SUM(AM795:AP795),IF(D795="B",11-SUM(AM795:AP795),IF(D795="C",7-SUM(AM795:AP795))))
&lt;0,0,
IF(D795="A",13-SUM(AM795:AP795),IF(D795="B",11-SUM(AM795:AP795),IF(D795="C",7-SUM(AM795:AP795)))))
*AD795/C795,0)
*C795
=0,0,
ROUNDUP(
IF(
IF(D795="A",13-SUM(AM795:AP795),IF(D795="B",11-SUM(AM795:AP795),IF(D795="C",7-SUM(AM795:AP795))))
&lt;0,0,
IF(D795="A",13-SUM(AM795:AP795),IF(D795="B",11-SUM(AM795:AP795),IF(D795="C",7-SUM(AM795:AP795)))))
*AD795/C795,0)
*C795)
)</f>
        <v>0</v>
      </c>
      <c r="AY795" s="4">
        <f>IF(OR(AND(Tabela1[[#This Row],[GRUPO | ITEM]]="PALHETAS",MID(Tabela1[[#This Row],[ITEM]],1,5)&lt;&gt;"YN-PC"),AND(Tabela1[[#This Row],[GRUPO | ITEM]]="PALHETAS",MID(Tabela1[[#This Row],[ITEM]],1,5)&lt;&gt;"YN-PF"))=TRUE,0,
IF(
ROUNDUP(
IF(
IF(D795="A",13-SUM(AR795:AU795),IF(D795="B",11-SUM(AR795:AU795),IF(D795="C",7-SUM(AR795:AU795))))
&lt;0,0,
IF(D795="A",13-SUM(AR795:AU795),IF(D795="B",11-SUM(AR795:AU795),IF(D795="C",7-SUM(AR795:AU795)))))
*AE795/C795,0)
*C795
=0,0,
ROUNDUP(
IF(
IF(D795="A",13-SUM(AR795:AU795),IF(D795="B",11-SUM(AR795:AU795),IF(D795="C",7-SUM(AR795:AU795))))
&lt;0,0,
IF(D795="A",13-SUM(AR795:AU795),IF(D795="B",11-SUM(AR795:AU795),IF(D795="C",7-SUM(AR795:AU795)))))
*AE795/C795,0)
*C795)
)</f>
        <v>0</v>
      </c>
      <c r="AZ7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+IFERROR(BA795*C795,0),
IFERROR(AVERAGEIF(Tabela1[[#This Row],[COMPRA PADRÃO]:[COMPRA &gt;30%]],"&gt;"&amp;0,Tabela1[[#This Row],[COMPRA PADRÃO]:[COMPRA &gt;30%]]),
0))/Tabela1[[#This Row],[U/CX]],0)*Tabela1[[#This Row],[U/CX]]</f>
        <v>0</v>
      </c>
      <c r="BA795" s="19"/>
      <c r="BB795" s="19"/>
      <c r="BC795" s="5"/>
      <c r="BD795" s="41">
        <v>75.377358490566039</v>
      </c>
      <c r="BE795" s="42">
        <v>11306.603773584906</v>
      </c>
      <c r="BF795" s="42">
        <v>21557.924528301886</v>
      </c>
      <c r="BG795" s="42">
        <v>22950</v>
      </c>
      <c r="BH795" s="43">
        <v>9900</v>
      </c>
      <c r="BJ795" s="32"/>
      <c r="BK795" s="32"/>
    </row>
    <row r="796" spans="1:63" s="3" customFormat="1" x14ac:dyDescent="0.2">
      <c r="A796" s="4" t="s">
        <v>15</v>
      </c>
      <c r="B796" s="4" t="s">
        <v>628</v>
      </c>
      <c r="C796" s="4">
        <v>600</v>
      </c>
      <c r="D796" s="4" t="s">
        <v>17</v>
      </c>
      <c r="E796" s="5">
        <v>1650</v>
      </c>
      <c r="F796" s="4">
        <v>6400</v>
      </c>
      <c r="G796" s="4">
        <v>2950</v>
      </c>
      <c r="H796" s="4">
        <v>2050</v>
      </c>
      <c r="I796" s="4">
        <v>4750</v>
      </c>
      <c r="J796" s="4">
        <v>1350</v>
      </c>
      <c r="K796" s="4">
        <v>400</v>
      </c>
      <c r="L796" s="4">
        <v>2050</v>
      </c>
      <c r="M796" s="4">
        <v>2350</v>
      </c>
      <c r="N796" s="4">
        <v>2250</v>
      </c>
      <c r="O796" s="4">
        <v>1100</v>
      </c>
      <c r="P796" s="4">
        <v>2846</v>
      </c>
      <c r="Q796" s="13">
        <v>0.65680355602733365</v>
      </c>
      <c r="R796" s="16">
        <v>2.5476016718635974</v>
      </c>
      <c r="S796" s="16">
        <v>1.1742851456246268</v>
      </c>
      <c r="T796" s="16">
        <v>0.81602866051880851</v>
      </c>
      <c r="U796" s="16">
        <v>1.8907981158362637</v>
      </c>
      <c r="V796" s="16">
        <v>0.53738472765872758</v>
      </c>
      <c r="W796" s="16">
        <v>0.15922510449147484</v>
      </c>
      <c r="X796" s="16">
        <v>0.81602866051880851</v>
      </c>
      <c r="Y796" s="16">
        <v>0.93544748888741469</v>
      </c>
      <c r="Z796" s="16">
        <v>0.89564121276454589</v>
      </c>
      <c r="AA796" s="16">
        <v>0.4378690373515558</v>
      </c>
      <c r="AB796" s="17">
        <v>1.1328866184568434</v>
      </c>
      <c r="AC796" s="15">
        <v>91784.26</v>
      </c>
      <c r="AD796" s="14">
        <v>2512.1666666666665</v>
      </c>
      <c r="AE796" s="14">
        <v>2704.181818181818</v>
      </c>
      <c r="AF796" s="5">
        <v>1</v>
      </c>
      <c r="AG796" s="6">
        <v>11800</v>
      </c>
      <c r="AH796" s="4">
        <v>0</v>
      </c>
      <c r="AI796" s="23">
        <v>11800</v>
      </c>
      <c r="AJ796" s="4">
        <v>21000</v>
      </c>
      <c r="AK796" s="4">
        <v>0</v>
      </c>
      <c r="AL796" s="24">
        <v>21000</v>
      </c>
      <c r="AM796" s="7">
        <v>4.6971405824985073</v>
      </c>
      <c r="AN796" s="7">
        <v>0</v>
      </c>
      <c r="AO796" s="8">
        <v>8.3593179858024289</v>
      </c>
      <c r="AP796" s="9">
        <v>0</v>
      </c>
      <c r="AQ796" s="25">
        <v>13.056458568300936</v>
      </c>
      <c r="AR796" s="18">
        <v>4.3636119142069525</v>
      </c>
      <c r="AS796" s="7">
        <v>0</v>
      </c>
      <c r="AT796" s="8">
        <v>7.7657500168089832</v>
      </c>
      <c r="AU796" s="9">
        <v>0</v>
      </c>
      <c r="AV796" s="10">
        <v>12.129361931015936</v>
      </c>
      <c r="AW796" s="22">
        <f t="shared" si="12"/>
        <v>0</v>
      </c>
      <c r="AX796" s="5">
        <f>IF(OR(AND(Tabela1[[#This Row],[GRUPO | ITEM]]="PALHETAS",MID(Tabela1[[#This Row],[ITEM]],1,5)&lt;&gt;"YN-PC"),AND(Tabela1[[#This Row],[GRUPO | ITEM]]="PALHETAS",MID(Tabela1[[#This Row],[ITEM]],1,5)&lt;&gt;"YN-PF"))=TRUE,0,
IF(
ROUNDUP(
IF(
IF(D796="A",13-SUM(AM796:AP796),IF(D796="B",11-SUM(AM796:AP796),IF(D796="C",7-SUM(AM796:AP796))))
&lt;0,0,
IF(D796="A",13-SUM(AM796:AP796),IF(D796="B",11-SUM(AM796:AP796),IF(D796="C",7-SUM(AM796:AP796)))))
*AD796/C796,0)
*C796
=0,0,
ROUNDUP(
IF(
IF(D796="A",13-SUM(AM796:AP796),IF(D796="B",11-SUM(AM796:AP796),IF(D796="C",7-SUM(AM796:AP796))))
&lt;0,0,
IF(D796="A",13-SUM(AM796:AP796),IF(D796="B",11-SUM(AM796:AP796),IF(D796="C",7-SUM(AM796:AP796)))))
*AD796/C796,0)
*C796)
)</f>
        <v>0</v>
      </c>
      <c r="AY796" s="4">
        <f>IF(OR(AND(Tabela1[[#This Row],[GRUPO | ITEM]]="PALHETAS",MID(Tabela1[[#This Row],[ITEM]],1,5)&lt;&gt;"YN-PC"),AND(Tabela1[[#This Row],[GRUPO | ITEM]]="PALHETAS",MID(Tabela1[[#This Row],[ITEM]],1,5)&lt;&gt;"YN-PF"))=TRUE,0,
IF(
ROUNDUP(
IF(
IF(D796="A",13-SUM(AR796:AU796),IF(D796="B",11-SUM(AR796:AU796),IF(D796="C",7-SUM(AR796:AU796))))
&lt;0,0,
IF(D796="A",13-SUM(AR796:AU796),IF(D796="B",11-SUM(AR796:AU796),IF(D796="C",7-SUM(AR796:AU796)))))
*AE796/C796,0)
*C796
=0,0,
ROUNDUP(
IF(
IF(D796="A",13-SUM(AR796:AU796),IF(D796="B",11-SUM(AR796:AU796),IF(D796="C",7-SUM(AR796:AU796))))
&lt;0,0,
IF(D796="A",13-SUM(AR796:AU796),IF(D796="B",11-SUM(AR796:AU796),IF(D796="C",7-SUM(AR796:AU796)))))
*AE796/C796,0)
*C796)
)</f>
        <v>0</v>
      </c>
      <c r="AZ7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+IFERROR(BA796*C796,0),
IFERROR(AVERAGEIF(Tabela1[[#This Row],[COMPRA PADRÃO]:[COMPRA &gt;30%]],"&gt;"&amp;0,Tabela1[[#This Row],[COMPRA PADRÃO]:[COMPRA &gt;30%]]),
0))/Tabela1[[#This Row],[U/CX]],0)*Tabela1[[#This Row],[U/CX]]</f>
        <v>0</v>
      </c>
      <c r="BA796" s="33"/>
      <c r="BB796" s="33"/>
      <c r="BC796" s="44"/>
      <c r="BD796" s="41">
        <v>113.75849056603774</v>
      </c>
      <c r="BE796" s="42">
        <v>17063.773584905659</v>
      </c>
      <c r="BF796" s="42">
        <v>22524.181132075471</v>
      </c>
      <c r="BG796" s="42">
        <v>32800</v>
      </c>
      <c r="BH796" s="43">
        <v>6600</v>
      </c>
      <c r="BJ796" s="32"/>
      <c r="BK796" s="32"/>
    </row>
    <row r="797" spans="1:63" s="3" customFormat="1" x14ac:dyDescent="0.2">
      <c r="A797" s="4" t="s">
        <v>15</v>
      </c>
      <c r="B797" s="4" t="s">
        <v>630</v>
      </c>
      <c r="C797" s="4">
        <v>600</v>
      </c>
      <c r="D797" s="4" t="s">
        <v>83</v>
      </c>
      <c r="E797" s="5">
        <v>370</v>
      </c>
      <c r="F797" s="4">
        <v>250</v>
      </c>
      <c r="G797" s="4">
        <v>230</v>
      </c>
      <c r="H797" s="4">
        <v>250</v>
      </c>
      <c r="I797" s="4">
        <v>375</v>
      </c>
      <c r="J797" s="4"/>
      <c r="K797" s="4">
        <v>100</v>
      </c>
      <c r="L797" s="4">
        <v>450</v>
      </c>
      <c r="M797" s="4">
        <v>100</v>
      </c>
      <c r="N797" s="4">
        <v>250</v>
      </c>
      <c r="O797" s="4">
        <v>310</v>
      </c>
      <c r="P797" s="4">
        <v>700</v>
      </c>
      <c r="Q797" s="13">
        <v>1.2023633677991137</v>
      </c>
      <c r="R797" s="16">
        <v>0.8124076809453471</v>
      </c>
      <c r="S797" s="16">
        <v>0.74741506646971934</v>
      </c>
      <c r="T797" s="16">
        <v>0.8124076809453471</v>
      </c>
      <c r="U797" s="16">
        <v>1.2186115214180206</v>
      </c>
      <c r="V797" s="16">
        <v>0</v>
      </c>
      <c r="W797" s="16">
        <v>0.32496307237813882</v>
      </c>
      <c r="X797" s="16">
        <v>1.4623338257016247</v>
      </c>
      <c r="Y797" s="16">
        <v>0.32496307237813882</v>
      </c>
      <c r="Z797" s="16">
        <v>0.8124076809453471</v>
      </c>
      <c r="AA797" s="16">
        <v>1.0073855243722303</v>
      </c>
      <c r="AB797" s="17">
        <v>2.2747415066469716</v>
      </c>
      <c r="AC797" s="15">
        <v>13463.5</v>
      </c>
      <c r="AD797" s="14">
        <v>307.72727272727275</v>
      </c>
      <c r="AE797" s="14">
        <v>307.72727272727275</v>
      </c>
      <c r="AF797" s="5">
        <v>0</v>
      </c>
      <c r="AG797" s="6">
        <v>508</v>
      </c>
      <c r="AH797" s="4">
        <v>0</v>
      </c>
      <c r="AI797" s="23">
        <v>508</v>
      </c>
      <c r="AJ797" s="4">
        <v>1800</v>
      </c>
      <c r="AK797" s="4">
        <v>0</v>
      </c>
      <c r="AL797" s="24">
        <v>1800</v>
      </c>
      <c r="AM797" s="7">
        <v>1.6508124076809452</v>
      </c>
      <c r="AN797" s="7">
        <v>0</v>
      </c>
      <c r="AO797" s="8">
        <v>5.8493353028064989</v>
      </c>
      <c r="AP797" s="9">
        <v>0</v>
      </c>
      <c r="AQ797" s="25">
        <v>7.5001477104874441</v>
      </c>
      <c r="AR797" s="18">
        <v>1.6508124076809452</v>
      </c>
      <c r="AS797" s="7">
        <v>0</v>
      </c>
      <c r="AT797" s="8">
        <v>5.8493353028064989</v>
      </c>
      <c r="AU797" s="9">
        <v>0</v>
      </c>
      <c r="AV797" s="10">
        <v>7.5001477104874441</v>
      </c>
      <c r="AW797" s="22">
        <f t="shared" si="12"/>
        <v>0</v>
      </c>
      <c r="AX797" s="5">
        <f>IF(OR(AND(Tabela1[[#This Row],[GRUPO | ITEM]]="PALHETAS",MID(Tabela1[[#This Row],[ITEM]],1,5)&lt;&gt;"YN-PC"),AND(Tabela1[[#This Row],[GRUPO | ITEM]]="PALHETAS",MID(Tabela1[[#This Row],[ITEM]],1,5)&lt;&gt;"YN-PF"))=TRUE,0,
IF(
ROUNDUP(
IF(
IF(D797="A",13-SUM(AM797:AP797),IF(D797="B",11-SUM(AM797:AP797),IF(D797="C",7-SUM(AM797:AP797))))
&lt;0,0,
IF(D797="A",13-SUM(AM797:AP797),IF(D797="B",11-SUM(AM797:AP797),IF(D797="C",7-SUM(AM797:AP797)))))
*AD797/C797,0)
*C797
=0,0,
ROUNDUP(
IF(
IF(D797="A",13-SUM(AM797:AP797),IF(D797="B",11-SUM(AM797:AP797),IF(D797="C",7-SUM(AM797:AP797))))
&lt;0,0,
IF(D797="A",13-SUM(AM797:AP797),IF(D797="B",11-SUM(AM797:AP797),IF(D797="C",7-SUM(AM797:AP797)))))
*AD797/C797,0)
*C797)
)</f>
        <v>0</v>
      </c>
      <c r="AY797" s="4">
        <f>IF(OR(AND(Tabela1[[#This Row],[GRUPO | ITEM]]="PALHETAS",MID(Tabela1[[#This Row],[ITEM]],1,5)&lt;&gt;"YN-PC"),AND(Tabela1[[#This Row],[GRUPO | ITEM]]="PALHETAS",MID(Tabela1[[#This Row],[ITEM]],1,5)&lt;&gt;"YN-PF"))=TRUE,0,
IF(
ROUNDUP(
IF(
IF(D797="A",13-SUM(AR797:AU797),IF(D797="B",11-SUM(AR797:AU797),IF(D797="C",7-SUM(AR797:AU797))))
&lt;0,0,
IF(D797="A",13-SUM(AR797:AU797),IF(D797="B",11-SUM(AR797:AU797),IF(D797="C",7-SUM(AR797:AU797)))))
*AE797/C797,0)
*C797
=0,0,
ROUNDUP(
IF(
IF(D797="A",13-SUM(AR797:AU797),IF(D797="B",11-SUM(AR797:AU797),IF(D797="C",7-SUM(AR797:AU797))))
&lt;0,0,
IF(D797="A",13-SUM(AR797:AU797),IF(D797="B",11-SUM(AR797:AU797),IF(D797="C",7-SUM(AR797:AU797)))))
*AE797/C797,0)
*C797)
)</f>
        <v>0</v>
      </c>
      <c r="AZ7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+IFERROR(BA797*C797,0),
IFERROR(AVERAGEIF(Tabela1[[#This Row],[COMPRA PADRÃO]:[COMPRA &gt;30%]],"&gt;"&amp;0,Tabela1[[#This Row],[COMPRA PADRÃO]:[COMPRA &gt;30%]]),
0))/Tabela1[[#This Row],[U/CX]],0)*Tabela1[[#This Row],[U/CX]]</f>
        <v>0</v>
      </c>
      <c r="BA797" s="33"/>
      <c r="BB797" s="33"/>
      <c r="BC797" s="44"/>
      <c r="BD797" s="41">
        <v>12.773584905660377</v>
      </c>
      <c r="BE797" s="42">
        <v>1916.0377358490564</v>
      </c>
      <c r="BF797" s="42">
        <v>843.05660377358481</v>
      </c>
      <c r="BG797" s="42">
        <v>2308</v>
      </c>
      <c r="BH797" s="43">
        <v>600</v>
      </c>
      <c r="BJ797" s="32"/>
      <c r="BK797" s="32"/>
    </row>
    <row r="798" spans="1:63" s="3" customFormat="1" x14ac:dyDescent="0.2">
      <c r="A798" s="4" t="s">
        <v>15</v>
      </c>
      <c r="B798" s="4" t="s">
        <v>631</v>
      </c>
      <c r="C798" s="4">
        <v>50</v>
      </c>
      <c r="D798" s="4" t="s">
        <v>17</v>
      </c>
      <c r="E798" s="5">
        <v>280</v>
      </c>
      <c r="F798" s="4">
        <v>350</v>
      </c>
      <c r="G798" s="4">
        <v>400</v>
      </c>
      <c r="H798" s="4">
        <v>475</v>
      </c>
      <c r="I798" s="4">
        <v>400</v>
      </c>
      <c r="J798" s="4">
        <v>300</v>
      </c>
      <c r="K798" s="4"/>
      <c r="L798" s="4">
        <v>400</v>
      </c>
      <c r="M798" s="4">
        <v>100</v>
      </c>
      <c r="N798" s="4">
        <v>300</v>
      </c>
      <c r="O798" s="4">
        <v>100</v>
      </c>
      <c r="P798" s="4">
        <v>200</v>
      </c>
      <c r="Q798" s="13">
        <v>0.9319213313161876</v>
      </c>
      <c r="R798" s="16">
        <v>1.1649016641452345</v>
      </c>
      <c r="S798" s="16">
        <v>1.3313161875945538</v>
      </c>
      <c r="T798" s="16">
        <v>1.5809379727685327</v>
      </c>
      <c r="U798" s="16">
        <v>1.3313161875945538</v>
      </c>
      <c r="V798" s="16">
        <v>0.99848714069591538</v>
      </c>
      <c r="W798" s="16">
        <v>0</v>
      </c>
      <c r="X798" s="16">
        <v>1.3313161875945538</v>
      </c>
      <c r="Y798" s="16">
        <v>0.33282904689863846</v>
      </c>
      <c r="Z798" s="16">
        <v>0.99848714069591538</v>
      </c>
      <c r="AA798" s="16">
        <v>0.33282904689863846</v>
      </c>
      <c r="AB798" s="17">
        <v>0.66565809379727692</v>
      </c>
      <c r="AC798" s="15">
        <v>52685.95</v>
      </c>
      <c r="AD798" s="14">
        <v>300.45454545454544</v>
      </c>
      <c r="AE798" s="14">
        <v>300.45454545454544</v>
      </c>
      <c r="AF798" s="5">
        <v>6</v>
      </c>
      <c r="AG798" s="6">
        <v>1420</v>
      </c>
      <c r="AH798" s="4">
        <v>1100</v>
      </c>
      <c r="AI798" s="23">
        <v>2520</v>
      </c>
      <c r="AJ798" s="4">
        <v>850</v>
      </c>
      <c r="AK798" s="4">
        <v>0</v>
      </c>
      <c r="AL798" s="24">
        <v>850</v>
      </c>
      <c r="AM798" s="7">
        <v>4.7261724659606656</v>
      </c>
      <c r="AN798" s="7">
        <v>3.6611195158850229</v>
      </c>
      <c r="AO798" s="8">
        <v>2.8290468986384267</v>
      </c>
      <c r="AP798" s="9">
        <v>0</v>
      </c>
      <c r="AQ798" s="25">
        <v>11.216338880484116</v>
      </c>
      <c r="AR798" s="18">
        <v>4.7261724659606656</v>
      </c>
      <c r="AS798" s="7">
        <v>3.6611195158850229</v>
      </c>
      <c r="AT798" s="8">
        <v>2.8290468986384267</v>
      </c>
      <c r="AU798" s="9">
        <v>0</v>
      </c>
      <c r="AV798" s="10">
        <v>11.216338880484116</v>
      </c>
      <c r="AW798" s="22">
        <f t="shared" si="12"/>
        <v>0</v>
      </c>
      <c r="AX798" s="5">
        <f>IF(OR(AND(Tabela1[[#This Row],[GRUPO | ITEM]]="PALHETAS",MID(Tabela1[[#This Row],[ITEM]],1,5)&lt;&gt;"YN-PC"),AND(Tabela1[[#This Row],[GRUPO | ITEM]]="PALHETAS",MID(Tabela1[[#This Row],[ITEM]],1,5)&lt;&gt;"YN-PF"))=TRUE,0,
IF(
ROUNDUP(
IF(
IF(D798="A",13-SUM(AM798:AP798),IF(D798="B",11-SUM(AM798:AP798),IF(D798="C",7-SUM(AM798:AP798))))
&lt;0,0,
IF(D798="A",13-SUM(AM798:AP798),IF(D798="B",11-SUM(AM798:AP798),IF(D798="C",7-SUM(AM798:AP798)))))
*AD798/C798,0)
*C798
=0,0,
ROUNDUP(
IF(
IF(D798="A",13-SUM(AM798:AP798),IF(D798="B",11-SUM(AM798:AP798),IF(D798="C",7-SUM(AM798:AP798))))
&lt;0,0,
IF(D798="A",13-SUM(AM798:AP798),IF(D798="B",11-SUM(AM798:AP798),IF(D798="C",7-SUM(AM798:AP798)))))
*AD798/C798,0)
*C798)
)</f>
        <v>0</v>
      </c>
      <c r="AY798" s="4">
        <f>IF(OR(AND(Tabela1[[#This Row],[GRUPO | ITEM]]="PALHETAS",MID(Tabela1[[#This Row],[ITEM]],1,5)&lt;&gt;"YN-PC"),AND(Tabela1[[#This Row],[GRUPO | ITEM]]="PALHETAS",MID(Tabela1[[#This Row],[ITEM]],1,5)&lt;&gt;"YN-PF"))=TRUE,0,
IF(
ROUNDUP(
IF(
IF(D798="A",13-SUM(AR798:AU798),IF(D798="B",11-SUM(AR798:AU798),IF(D798="C",7-SUM(AR798:AU798))))
&lt;0,0,
IF(D798="A",13-SUM(AR798:AU798),IF(D798="B",11-SUM(AR798:AU798),IF(D798="C",7-SUM(AR798:AU798)))))
*AE798/C798,0)
*C798
=0,0,
ROUNDUP(
IF(
IF(D798="A",13-SUM(AR798:AU798),IF(D798="B",11-SUM(AR798:AU798),IF(D798="C",7-SUM(AR798:AU798))))
&lt;0,0,
IF(D798="A",13-SUM(AR798:AU798),IF(D798="B",11-SUM(AR798:AU798),IF(D798="C",7-SUM(AR798:AU798)))))
*AE798/C798,0)
*C798)
)</f>
        <v>0</v>
      </c>
      <c r="AZ7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+IFERROR(BA798*C798,0),
IFERROR(AVERAGEIF(Tabela1[[#This Row],[COMPRA PADRÃO]:[COMPRA &gt;30%]],"&gt;"&amp;0,Tabela1[[#This Row],[COMPRA PADRÃO]:[COMPRA &gt;30%]]),
0))/Tabela1[[#This Row],[U/CX]],0)*Tabela1[[#This Row],[U/CX]]</f>
        <v>0</v>
      </c>
      <c r="BA798" s="19"/>
      <c r="BB798" s="19"/>
      <c r="BC798" s="5"/>
      <c r="BD798" s="41">
        <v>12.471698113207546</v>
      </c>
      <c r="BE798" s="42">
        <v>1870.7547169811319</v>
      </c>
      <c r="BF798" s="42">
        <v>2469.3962264150941</v>
      </c>
      <c r="BG798" s="42">
        <v>3370</v>
      </c>
      <c r="BH798" s="43">
        <v>950</v>
      </c>
      <c r="BJ798" s="32"/>
      <c r="BK798" s="32"/>
    </row>
    <row r="799" spans="1:63" s="3" customFormat="1" x14ac:dyDescent="0.2">
      <c r="A799" s="4" t="s">
        <v>15</v>
      </c>
      <c r="B799" s="4" t="s">
        <v>632</v>
      </c>
      <c r="C799" s="4">
        <v>500</v>
      </c>
      <c r="D799" s="4" t="s">
        <v>83</v>
      </c>
      <c r="E799" s="5">
        <v>100</v>
      </c>
      <c r="F799" s="4">
        <v>150</v>
      </c>
      <c r="G799" s="4">
        <v>350</v>
      </c>
      <c r="H799" s="4">
        <v>150</v>
      </c>
      <c r="I799" s="4"/>
      <c r="J799" s="4">
        <v>400</v>
      </c>
      <c r="K799" s="4">
        <v>50</v>
      </c>
      <c r="L799" s="4">
        <v>600</v>
      </c>
      <c r="M799" s="4">
        <v>700</v>
      </c>
      <c r="N799" s="4">
        <v>150</v>
      </c>
      <c r="O799" s="4"/>
      <c r="P799" s="4">
        <v>150</v>
      </c>
      <c r="Q799" s="13">
        <v>0.35714285714285715</v>
      </c>
      <c r="R799" s="16">
        <v>0.5357142857142857</v>
      </c>
      <c r="S799" s="16">
        <v>1.25</v>
      </c>
      <c r="T799" s="16">
        <v>0.5357142857142857</v>
      </c>
      <c r="U799" s="16">
        <v>0</v>
      </c>
      <c r="V799" s="16">
        <v>1.4285714285714286</v>
      </c>
      <c r="W799" s="16">
        <v>0.17857142857142858</v>
      </c>
      <c r="X799" s="16">
        <v>2.1428571428571428</v>
      </c>
      <c r="Y799" s="16">
        <v>2.5</v>
      </c>
      <c r="Z799" s="16">
        <v>0.5357142857142857</v>
      </c>
      <c r="AA799" s="16">
        <v>0</v>
      </c>
      <c r="AB799" s="17">
        <v>0.5357142857142857</v>
      </c>
      <c r="AC799" s="15">
        <v>14870.5</v>
      </c>
      <c r="AD799" s="14">
        <v>280</v>
      </c>
      <c r="AE799" s="14">
        <v>305.55555555555554</v>
      </c>
      <c r="AF799" s="5">
        <v>0</v>
      </c>
      <c r="AG799" s="6">
        <v>0</v>
      </c>
      <c r="AH799" s="4">
        <v>0</v>
      </c>
      <c r="AI799" s="23">
        <v>0</v>
      </c>
      <c r="AJ799" s="4">
        <v>2500</v>
      </c>
      <c r="AK799" s="4">
        <v>0</v>
      </c>
      <c r="AL799" s="24">
        <v>2500</v>
      </c>
      <c r="AM799" s="7">
        <v>0</v>
      </c>
      <c r="AN799" s="7">
        <v>0</v>
      </c>
      <c r="AO799" s="8">
        <v>8.9285714285714288</v>
      </c>
      <c r="AP799" s="9">
        <v>0</v>
      </c>
      <c r="AQ799" s="25">
        <v>8.9285714285714288</v>
      </c>
      <c r="AR799" s="18">
        <v>0</v>
      </c>
      <c r="AS799" s="7">
        <v>0</v>
      </c>
      <c r="AT799" s="8">
        <v>8.1818181818181817</v>
      </c>
      <c r="AU799" s="9">
        <v>0</v>
      </c>
      <c r="AV799" s="10">
        <v>8.1818181818181817</v>
      </c>
      <c r="AW799" s="22">
        <f t="shared" si="12"/>
        <v>0</v>
      </c>
      <c r="AX799" s="5">
        <f>IF(OR(AND(Tabela1[[#This Row],[GRUPO | ITEM]]="PALHETAS",MID(Tabela1[[#This Row],[ITEM]],1,5)&lt;&gt;"YN-PC"),AND(Tabela1[[#This Row],[GRUPO | ITEM]]="PALHETAS",MID(Tabela1[[#This Row],[ITEM]],1,5)&lt;&gt;"YN-PF"))=TRUE,0,
IF(
ROUNDUP(
IF(
IF(D799="A",13-SUM(AM799:AP799),IF(D799="B",11-SUM(AM799:AP799),IF(D799="C",7-SUM(AM799:AP799))))
&lt;0,0,
IF(D799="A",13-SUM(AM799:AP799),IF(D799="B",11-SUM(AM799:AP799),IF(D799="C",7-SUM(AM799:AP799)))))
*AD799/C799,0)
*C799
=0,0,
ROUNDUP(
IF(
IF(D799="A",13-SUM(AM799:AP799),IF(D799="B",11-SUM(AM799:AP799),IF(D799="C",7-SUM(AM799:AP799))))
&lt;0,0,
IF(D799="A",13-SUM(AM799:AP799),IF(D799="B",11-SUM(AM799:AP799),IF(D799="C",7-SUM(AM799:AP799)))))
*AD799/C799,0)
*C799)
)</f>
        <v>0</v>
      </c>
      <c r="AY799" s="4">
        <f>IF(OR(AND(Tabela1[[#This Row],[GRUPO | ITEM]]="PALHETAS",MID(Tabela1[[#This Row],[ITEM]],1,5)&lt;&gt;"YN-PC"),AND(Tabela1[[#This Row],[GRUPO | ITEM]]="PALHETAS",MID(Tabela1[[#This Row],[ITEM]],1,5)&lt;&gt;"YN-PF"))=TRUE,0,
IF(
ROUNDUP(
IF(
IF(D799="A",13-SUM(AR799:AU799),IF(D799="B",11-SUM(AR799:AU799),IF(D799="C",7-SUM(AR799:AU799))))
&lt;0,0,
IF(D799="A",13-SUM(AR799:AU799),IF(D799="B",11-SUM(AR799:AU799),IF(D799="C",7-SUM(AR799:AU799)))))
*AE799/C799,0)
*C799
=0,0,
ROUNDUP(
IF(
IF(D799="A",13-SUM(AR799:AU799),IF(D799="B",11-SUM(AR799:AU799),IF(D799="C",7-SUM(AR799:AU799))))
&lt;0,0,
IF(D799="A",13-SUM(AR799:AU799),IF(D799="B",11-SUM(AR799:AU799),IF(D799="C",7-SUM(AR799:AU799)))))
*AE799/C799,0)
*C799)
)</f>
        <v>0</v>
      </c>
      <c r="AZ7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+IFERROR(BA799*C799,0),
IFERROR(AVERAGEIF(Tabela1[[#This Row],[COMPRA PADRÃO]:[COMPRA &gt;30%]],"&gt;"&amp;0,Tabela1[[#This Row],[COMPRA PADRÃO]:[COMPRA &gt;30%]]),
0))/Tabela1[[#This Row],[U/CX]],0)*Tabela1[[#This Row],[U/CX]]</f>
        <v>0</v>
      </c>
      <c r="BA799" s="19"/>
      <c r="BB799" s="19"/>
      <c r="BC799" s="5"/>
      <c r="BD799" s="41">
        <v>10.566037735849056</v>
      </c>
      <c r="BE799" s="42">
        <v>1584.9056603773583</v>
      </c>
      <c r="BF799" s="42">
        <v>697.35849056603774</v>
      </c>
      <c r="BG799" s="42">
        <v>2500</v>
      </c>
      <c r="BH799" s="43">
        <v>0</v>
      </c>
      <c r="BJ799" s="32"/>
      <c r="BK799" s="32"/>
    </row>
    <row r="800" spans="1:63" s="3" customFormat="1" x14ac:dyDescent="0.2">
      <c r="A800" s="4" t="s">
        <v>15</v>
      </c>
      <c r="B800" s="4" t="s">
        <v>633</v>
      </c>
      <c r="C800" s="4">
        <v>500</v>
      </c>
      <c r="D800" s="4" t="s">
        <v>17</v>
      </c>
      <c r="E800" s="5">
        <v>1350</v>
      </c>
      <c r="F800" s="4">
        <v>2430</v>
      </c>
      <c r="G800" s="4">
        <v>2250</v>
      </c>
      <c r="H800" s="4">
        <v>1350</v>
      </c>
      <c r="I800" s="4">
        <v>1500</v>
      </c>
      <c r="J800" s="4">
        <v>2850</v>
      </c>
      <c r="K800" s="4">
        <v>1050</v>
      </c>
      <c r="L800" s="4">
        <v>1080</v>
      </c>
      <c r="M800" s="4">
        <v>1130</v>
      </c>
      <c r="N800" s="4">
        <v>1365</v>
      </c>
      <c r="O800" s="4">
        <v>2000</v>
      </c>
      <c r="P800" s="4"/>
      <c r="Q800" s="13">
        <v>0.80904385725960226</v>
      </c>
      <c r="R800" s="16">
        <v>1.456278943067284</v>
      </c>
      <c r="S800" s="16">
        <v>1.3484064287660038</v>
      </c>
      <c r="T800" s="16">
        <v>0.80904385725960226</v>
      </c>
      <c r="U800" s="16">
        <v>0.89893761917733583</v>
      </c>
      <c r="V800" s="16">
        <v>1.7079814764369381</v>
      </c>
      <c r="W800" s="16">
        <v>0.62925633342413512</v>
      </c>
      <c r="X800" s="16">
        <v>0.64723508580768174</v>
      </c>
      <c r="Y800" s="16">
        <v>0.67719967311359297</v>
      </c>
      <c r="Z800" s="16">
        <v>0.81803323345137557</v>
      </c>
      <c r="AA800" s="16">
        <v>1.1985834922364478</v>
      </c>
      <c r="AB800" s="17">
        <v>0</v>
      </c>
      <c r="AC800" s="15">
        <v>87731.1</v>
      </c>
      <c r="AD800" s="14">
        <v>1668.6363636363637</v>
      </c>
      <c r="AE800" s="14">
        <v>1668.6363636363637</v>
      </c>
      <c r="AF800" s="5">
        <v>4</v>
      </c>
      <c r="AG800" s="6">
        <v>1000</v>
      </c>
      <c r="AH800" s="4">
        <v>0</v>
      </c>
      <c r="AI800" s="23">
        <v>1000</v>
      </c>
      <c r="AJ800" s="4">
        <v>18500</v>
      </c>
      <c r="AK800" s="4">
        <v>0</v>
      </c>
      <c r="AL800" s="24">
        <v>18500</v>
      </c>
      <c r="AM800" s="7">
        <v>0.59929174611822389</v>
      </c>
      <c r="AN800" s="7">
        <v>0</v>
      </c>
      <c r="AO800" s="8">
        <v>11.086897303187142</v>
      </c>
      <c r="AP800" s="9">
        <v>0</v>
      </c>
      <c r="AQ800" s="25">
        <v>11.686189049305366</v>
      </c>
      <c r="AR800" s="18">
        <v>0.59929174611822389</v>
      </c>
      <c r="AS800" s="7">
        <v>0</v>
      </c>
      <c r="AT800" s="8">
        <v>11.086897303187142</v>
      </c>
      <c r="AU800" s="9">
        <v>0</v>
      </c>
      <c r="AV800" s="10">
        <v>11.686189049305366</v>
      </c>
      <c r="AW800" s="22">
        <f t="shared" si="12"/>
        <v>0</v>
      </c>
      <c r="AX800" s="5">
        <f>IF(OR(AND(Tabela1[[#This Row],[GRUPO | ITEM]]="PALHETAS",MID(Tabela1[[#This Row],[ITEM]],1,5)&lt;&gt;"YN-PC"),AND(Tabela1[[#This Row],[GRUPO | ITEM]]="PALHETAS",MID(Tabela1[[#This Row],[ITEM]],1,5)&lt;&gt;"YN-PF"))=TRUE,0,
IF(
ROUNDUP(
IF(
IF(D800="A",13-SUM(AM800:AP800),IF(D800="B",11-SUM(AM800:AP800),IF(D800="C",7-SUM(AM800:AP800))))
&lt;0,0,
IF(D800="A",13-SUM(AM800:AP800),IF(D800="B",11-SUM(AM800:AP800),IF(D800="C",7-SUM(AM800:AP800)))))
*AD800/C800,0)
*C800
=0,0,
ROUNDUP(
IF(
IF(D800="A",13-SUM(AM800:AP800),IF(D800="B",11-SUM(AM800:AP800),IF(D800="C",7-SUM(AM800:AP800))))
&lt;0,0,
IF(D800="A",13-SUM(AM800:AP800),IF(D800="B",11-SUM(AM800:AP800),IF(D800="C",7-SUM(AM800:AP800)))))
*AD800/C800,0)
*C800)
)</f>
        <v>0</v>
      </c>
      <c r="AY800" s="4">
        <f>IF(OR(AND(Tabela1[[#This Row],[GRUPO | ITEM]]="PALHETAS",MID(Tabela1[[#This Row],[ITEM]],1,5)&lt;&gt;"YN-PC"),AND(Tabela1[[#This Row],[GRUPO | ITEM]]="PALHETAS",MID(Tabela1[[#This Row],[ITEM]],1,5)&lt;&gt;"YN-PF"))=TRUE,0,
IF(
ROUNDUP(
IF(
IF(D800="A",13-SUM(AR800:AU800),IF(D800="B",11-SUM(AR800:AU800),IF(D800="C",7-SUM(AR800:AU800))))
&lt;0,0,
IF(D800="A",13-SUM(AR800:AU800),IF(D800="B",11-SUM(AR800:AU800),IF(D800="C",7-SUM(AR800:AU800)))))
*AE800/C800,0)
*C800
=0,0,
ROUNDUP(
IF(
IF(D800="A",13-SUM(AR800:AU800),IF(D800="B",11-SUM(AR800:AU800),IF(D800="C",7-SUM(AR800:AU800))))
&lt;0,0,
IF(D800="A",13-SUM(AR800:AU800),IF(D800="B",11-SUM(AR800:AU800),IF(D800="C",7-SUM(AR800:AU800)))))
*AE800/C800,0)
*C800)
)</f>
        <v>0</v>
      </c>
      <c r="AZ8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+IFERROR(BA800*C800,0),
IFERROR(AVERAGEIF(Tabela1[[#This Row],[COMPRA PADRÃO]:[COMPRA &gt;30%]],"&gt;"&amp;0,Tabela1[[#This Row],[COMPRA PADRÃO]:[COMPRA &gt;30%]]),
0))/Tabela1[[#This Row],[U/CX]],0)*Tabela1[[#This Row],[U/CX]]</f>
        <v>0</v>
      </c>
      <c r="BA800" s="19"/>
      <c r="BB800" s="19"/>
      <c r="BC800" s="5"/>
      <c r="BD800" s="41">
        <v>69.264150943396231</v>
      </c>
      <c r="BE800" s="42">
        <v>10389.622641509435</v>
      </c>
      <c r="BF800" s="42">
        <v>13714.301886792453</v>
      </c>
      <c r="BG800" s="42">
        <v>19500</v>
      </c>
      <c r="BH800" s="43">
        <v>4500</v>
      </c>
      <c r="BJ800" s="32"/>
      <c r="BK800" s="32"/>
    </row>
    <row r="801" spans="1:63" s="3" customFormat="1" x14ac:dyDescent="0.2">
      <c r="A801" s="4" t="s">
        <v>15</v>
      </c>
      <c r="B801" s="4" t="s">
        <v>634</v>
      </c>
      <c r="C801" s="4">
        <v>500</v>
      </c>
      <c r="D801" s="4" t="s">
        <v>83</v>
      </c>
      <c r="E801" s="5"/>
      <c r="F801" s="4"/>
      <c r="G801" s="4"/>
      <c r="H801" s="4">
        <v>320</v>
      </c>
      <c r="I801" s="4">
        <v>100</v>
      </c>
      <c r="J801" s="4">
        <v>50</v>
      </c>
      <c r="K801" s="4">
        <v>80</v>
      </c>
      <c r="L801" s="4"/>
      <c r="M801" s="4"/>
      <c r="N801" s="4">
        <v>170</v>
      </c>
      <c r="O801" s="4">
        <v>100</v>
      </c>
      <c r="P801" s="4">
        <v>50</v>
      </c>
      <c r="Q801" s="13">
        <v>0</v>
      </c>
      <c r="R801" s="16">
        <v>0</v>
      </c>
      <c r="S801" s="16">
        <v>0</v>
      </c>
      <c r="T801" s="16">
        <v>2.5747126436781609</v>
      </c>
      <c r="U801" s="16">
        <v>0.80459770114942519</v>
      </c>
      <c r="V801" s="16">
        <v>0.4022988505747126</v>
      </c>
      <c r="W801" s="16">
        <v>0.64367816091954022</v>
      </c>
      <c r="X801" s="16">
        <v>0</v>
      </c>
      <c r="Y801" s="16">
        <v>0</v>
      </c>
      <c r="Z801" s="16">
        <v>1.367816091954023</v>
      </c>
      <c r="AA801" s="16">
        <v>0.80459770114942519</v>
      </c>
      <c r="AB801" s="17">
        <v>0.4022988505747126</v>
      </c>
      <c r="AC801" s="15">
        <v>3551.4</v>
      </c>
      <c r="AD801" s="14">
        <v>124.28571428571429</v>
      </c>
      <c r="AE801" s="14">
        <v>124.28571428571429</v>
      </c>
      <c r="AF801" s="5">
        <v>0</v>
      </c>
      <c r="AG801" s="6">
        <v>2629</v>
      </c>
      <c r="AH801" s="4">
        <v>0</v>
      </c>
      <c r="AI801" s="23">
        <v>2629</v>
      </c>
      <c r="AJ801" s="4">
        <v>0</v>
      </c>
      <c r="AK801" s="4">
        <v>0</v>
      </c>
      <c r="AL801" s="24">
        <v>0</v>
      </c>
      <c r="AM801" s="7">
        <v>21.152873563218389</v>
      </c>
      <c r="AN801" s="7">
        <v>0</v>
      </c>
      <c r="AO801" s="8">
        <v>0</v>
      </c>
      <c r="AP801" s="9">
        <v>0</v>
      </c>
      <c r="AQ801" s="25">
        <v>21.152873563218389</v>
      </c>
      <c r="AR801" s="18">
        <v>21.152873563218389</v>
      </c>
      <c r="AS801" s="7">
        <v>0</v>
      </c>
      <c r="AT801" s="8">
        <v>0</v>
      </c>
      <c r="AU801" s="9">
        <v>0</v>
      </c>
      <c r="AV801" s="10">
        <v>21.152873563218389</v>
      </c>
      <c r="AW801" s="22">
        <f t="shared" si="12"/>
        <v>0</v>
      </c>
      <c r="AX801" s="5">
        <f>IF(OR(AND(Tabela1[[#This Row],[GRUPO | ITEM]]="PALHETAS",MID(Tabela1[[#This Row],[ITEM]],1,5)&lt;&gt;"YN-PC"),AND(Tabela1[[#This Row],[GRUPO | ITEM]]="PALHETAS",MID(Tabela1[[#This Row],[ITEM]],1,5)&lt;&gt;"YN-PF"))=TRUE,0,
IF(
ROUNDUP(
IF(
IF(D801="A",13-SUM(AM801:AP801),IF(D801="B",11-SUM(AM801:AP801),IF(D801="C",7-SUM(AM801:AP801))))
&lt;0,0,
IF(D801="A",13-SUM(AM801:AP801),IF(D801="B",11-SUM(AM801:AP801),IF(D801="C",7-SUM(AM801:AP801)))))
*AD801/C801,0)
*C801
=0,0,
ROUNDUP(
IF(
IF(D801="A",13-SUM(AM801:AP801),IF(D801="B",11-SUM(AM801:AP801),IF(D801="C",7-SUM(AM801:AP801))))
&lt;0,0,
IF(D801="A",13-SUM(AM801:AP801),IF(D801="B",11-SUM(AM801:AP801),IF(D801="C",7-SUM(AM801:AP801)))))
*AD801/C801,0)
*C801)
)</f>
        <v>0</v>
      </c>
      <c r="AY801" s="4">
        <f>IF(OR(AND(Tabela1[[#This Row],[GRUPO | ITEM]]="PALHETAS",MID(Tabela1[[#This Row],[ITEM]],1,5)&lt;&gt;"YN-PC"),AND(Tabela1[[#This Row],[GRUPO | ITEM]]="PALHETAS",MID(Tabela1[[#This Row],[ITEM]],1,5)&lt;&gt;"YN-PF"))=TRUE,0,
IF(
ROUNDUP(
IF(
IF(D801="A",13-SUM(AR801:AU801),IF(D801="B",11-SUM(AR801:AU801),IF(D801="C",7-SUM(AR801:AU801))))
&lt;0,0,
IF(D801="A",13-SUM(AR801:AU801),IF(D801="B",11-SUM(AR801:AU801),IF(D801="C",7-SUM(AR801:AU801)))))
*AE801/C801,0)
*C801
=0,0,
ROUNDUP(
IF(
IF(D801="A",13-SUM(AR801:AU801),IF(D801="B",11-SUM(AR801:AU801),IF(D801="C",7-SUM(AR801:AU801))))
&lt;0,0,
IF(D801="A",13-SUM(AR801:AU801),IF(D801="B",11-SUM(AR801:AU801),IF(D801="C",7-SUM(AR801:AU801)))))
*AE801/C801,0)
*C801)
)</f>
        <v>0</v>
      </c>
      <c r="AZ8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+IFERROR(BA801*C801,0),
IFERROR(AVERAGEIF(Tabela1[[#This Row],[COMPRA PADRÃO]:[COMPRA &gt;30%]],"&gt;"&amp;0,Tabela1[[#This Row],[COMPRA PADRÃO]:[COMPRA &gt;30%]]),
0))/Tabela1[[#This Row],[U/CX]],0)*Tabela1[[#This Row],[U/CX]]</f>
        <v>0</v>
      </c>
      <c r="BA801" s="19"/>
      <c r="BB801" s="19"/>
      <c r="BC801" s="5"/>
      <c r="BD801" s="41">
        <v>3.2830188679245285</v>
      </c>
      <c r="BE801" s="42">
        <v>492.45283018867929</v>
      </c>
      <c r="BF801" s="42">
        <v>216.67924528301887</v>
      </c>
      <c r="BG801" s="42">
        <v>2629</v>
      </c>
      <c r="BH801" s="43">
        <v>0</v>
      </c>
      <c r="BJ801" s="32"/>
      <c r="BK801" s="32"/>
    </row>
    <row r="802" spans="1:63" s="3" customFormat="1" x14ac:dyDescent="0.2">
      <c r="A802" s="4" t="s">
        <v>15</v>
      </c>
      <c r="B802" s="4" t="s">
        <v>131</v>
      </c>
      <c r="C802" s="4">
        <v>600</v>
      </c>
      <c r="D802" s="4" t="s">
        <v>83</v>
      </c>
      <c r="E802" s="5">
        <v>700</v>
      </c>
      <c r="F802" s="4">
        <v>750</v>
      </c>
      <c r="G802" s="4">
        <v>1050</v>
      </c>
      <c r="H802" s="4">
        <v>400</v>
      </c>
      <c r="I802" s="4">
        <v>1000</v>
      </c>
      <c r="J802" s="4">
        <v>700</v>
      </c>
      <c r="K802" s="4">
        <v>50</v>
      </c>
      <c r="L802" s="4">
        <v>269</v>
      </c>
      <c r="M802" s="4">
        <v>550</v>
      </c>
      <c r="N802" s="4">
        <v>650</v>
      </c>
      <c r="O802" s="4">
        <v>100</v>
      </c>
      <c r="P802" s="4">
        <v>750</v>
      </c>
      <c r="Q802" s="13">
        <v>1.2053379250968574</v>
      </c>
      <c r="R802" s="16">
        <v>1.2914334911752046</v>
      </c>
      <c r="S802" s="16">
        <v>1.8080068876452862</v>
      </c>
      <c r="T802" s="16">
        <v>0.68876452862677573</v>
      </c>
      <c r="U802" s="16">
        <v>1.7219113215669393</v>
      </c>
      <c r="V802" s="16">
        <v>1.2053379250968574</v>
      </c>
      <c r="W802" s="16">
        <v>8.6095566078346966E-2</v>
      </c>
      <c r="X802" s="16">
        <v>0.46319414550150667</v>
      </c>
      <c r="Y802" s="16">
        <v>0.94705122686181664</v>
      </c>
      <c r="Z802" s="16">
        <v>1.1192423590185105</v>
      </c>
      <c r="AA802" s="16">
        <v>0.17219113215669393</v>
      </c>
      <c r="AB802" s="17">
        <v>1.2914334911752046</v>
      </c>
      <c r="AC802" s="15">
        <v>21078.28</v>
      </c>
      <c r="AD802" s="14">
        <v>580.75</v>
      </c>
      <c r="AE802" s="14">
        <v>681.9</v>
      </c>
      <c r="AF802" s="5">
        <v>1</v>
      </c>
      <c r="AG802" s="6">
        <v>1550</v>
      </c>
      <c r="AH802" s="4">
        <v>0</v>
      </c>
      <c r="AI802" s="23">
        <v>1550</v>
      </c>
      <c r="AJ802" s="4">
        <v>4200</v>
      </c>
      <c r="AK802" s="4">
        <v>0</v>
      </c>
      <c r="AL802" s="24">
        <v>4200</v>
      </c>
      <c r="AM802" s="7">
        <v>2.6689625484287558</v>
      </c>
      <c r="AN802" s="7">
        <v>0</v>
      </c>
      <c r="AO802" s="8">
        <v>7.2320275505811447</v>
      </c>
      <c r="AP802" s="9">
        <v>0</v>
      </c>
      <c r="AQ802" s="25">
        <v>9.9009900990099009</v>
      </c>
      <c r="AR802" s="18">
        <v>2.2730605660654057</v>
      </c>
      <c r="AS802" s="7">
        <v>0</v>
      </c>
      <c r="AT802" s="8">
        <v>6.1592608886933569</v>
      </c>
      <c r="AU802" s="9">
        <v>0</v>
      </c>
      <c r="AV802" s="10">
        <v>8.4323214547587622</v>
      </c>
      <c r="AW802" s="22">
        <f t="shared" si="12"/>
        <v>0</v>
      </c>
      <c r="AX802" s="5">
        <f>IF(OR(AND(Tabela1[[#This Row],[GRUPO | ITEM]]="PALHETAS",MID(Tabela1[[#This Row],[ITEM]],1,5)&lt;&gt;"YN-PC"),AND(Tabela1[[#This Row],[GRUPO | ITEM]]="PALHETAS",MID(Tabela1[[#This Row],[ITEM]],1,5)&lt;&gt;"YN-PF"))=TRUE,0,
IF(
ROUNDUP(
IF(
IF(D802="A",13-SUM(AM802:AP802),IF(D802="B",11-SUM(AM802:AP802),IF(D802="C",7-SUM(AM802:AP802))))
&lt;0,0,
IF(D802="A",13-SUM(AM802:AP802),IF(D802="B",11-SUM(AM802:AP802),IF(D802="C",7-SUM(AM802:AP802)))))
*AD802/C802,0)
*C802
=0,0,
ROUNDUP(
IF(
IF(D802="A",13-SUM(AM802:AP802),IF(D802="B",11-SUM(AM802:AP802),IF(D802="C",7-SUM(AM802:AP802))))
&lt;0,0,
IF(D802="A",13-SUM(AM802:AP802),IF(D802="B",11-SUM(AM802:AP802),IF(D802="C",7-SUM(AM802:AP802)))))
*AD802/C802,0)
*C802)
)</f>
        <v>0</v>
      </c>
      <c r="AY802" s="4">
        <f>IF(OR(AND(Tabela1[[#This Row],[GRUPO | ITEM]]="PALHETAS",MID(Tabela1[[#This Row],[ITEM]],1,5)&lt;&gt;"YN-PC"),AND(Tabela1[[#This Row],[GRUPO | ITEM]]="PALHETAS",MID(Tabela1[[#This Row],[ITEM]],1,5)&lt;&gt;"YN-PF"))=TRUE,0,
IF(
ROUNDUP(
IF(
IF(D802="A",13-SUM(AR802:AU802),IF(D802="B",11-SUM(AR802:AU802),IF(D802="C",7-SUM(AR802:AU802))))
&lt;0,0,
IF(D802="A",13-SUM(AR802:AU802),IF(D802="B",11-SUM(AR802:AU802),IF(D802="C",7-SUM(AR802:AU802)))))
*AE802/C802,0)
*C802
=0,0,
ROUNDUP(
IF(
IF(D802="A",13-SUM(AR802:AU802),IF(D802="B",11-SUM(AR802:AU802),IF(D802="C",7-SUM(AR802:AU802))))
&lt;0,0,
IF(D802="A",13-SUM(AR802:AU802),IF(D802="B",11-SUM(AR802:AU802),IF(D802="C",7-SUM(AR802:AU802)))))
*AE802/C802,0)
*C802)
)</f>
        <v>0</v>
      </c>
      <c r="AZ8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+IFERROR(BA802*C802,0),
IFERROR(AVERAGEIF(Tabela1[[#This Row],[COMPRA PADRÃO]:[COMPRA &gt;30%]],"&gt;"&amp;0,Tabela1[[#This Row],[COMPRA PADRÃO]:[COMPRA &gt;30%]]),
0))/Tabela1[[#This Row],[U/CX]],0)*Tabela1[[#This Row],[U/CX]]</f>
        <v>0</v>
      </c>
      <c r="BA802" s="19"/>
      <c r="BB802" s="19"/>
      <c r="BC802" s="5"/>
      <c r="BD802" s="41">
        <v>26.298113207547171</v>
      </c>
      <c r="BE802" s="42">
        <v>3944.7169811320755</v>
      </c>
      <c r="BF802" s="42">
        <v>1735.6754716981134</v>
      </c>
      <c r="BG802" s="42">
        <v>5750</v>
      </c>
      <c r="BH802" s="43">
        <v>0</v>
      </c>
      <c r="BJ802" s="32"/>
      <c r="BK802" s="32"/>
    </row>
    <row r="803" spans="1:63" s="3" customFormat="1" x14ac:dyDescent="0.2">
      <c r="A803" s="4" t="s">
        <v>15</v>
      </c>
      <c r="B803" s="4" t="s">
        <v>637</v>
      </c>
      <c r="C803" s="4">
        <v>50</v>
      </c>
      <c r="D803" s="4" t="s">
        <v>20</v>
      </c>
      <c r="E803" s="5">
        <v>4000</v>
      </c>
      <c r="F803" s="4">
        <v>7000</v>
      </c>
      <c r="G803" s="4">
        <v>3800</v>
      </c>
      <c r="H803" s="4">
        <v>3500</v>
      </c>
      <c r="I803" s="4">
        <v>4400</v>
      </c>
      <c r="J803" s="4">
        <v>5050</v>
      </c>
      <c r="K803" s="4">
        <v>1350</v>
      </c>
      <c r="L803" s="4">
        <v>3339</v>
      </c>
      <c r="M803" s="4">
        <v>2400</v>
      </c>
      <c r="N803" s="4">
        <v>2183</v>
      </c>
      <c r="O803" s="4">
        <v>2499</v>
      </c>
      <c r="P803" s="4">
        <v>3100</v>
      </c>
      <c r="Q803" s="13">
        <v>1.1262053917083128</v>
      </c>
      <c r="R803" s="16">
        <v>1.9708594354895475</v>
      </c>
      <c r="S803" s="16">
        <v>1.0698951221228972</v>
      </c>
      <c r="T803" s="16">
        <v>0.98542971774477373</v>
      </c>
      <c r="U803" s="16">
        <v>1.2388259308791441</v>
      </c>
      <c r="V803" s="16">
        <v>1.421834307031745</v>
      </c>
      <c r="W803" s="16">
        <v>0.38009431970155555</v>
      </c>
      <c r="X803" s="16">
        <v>0.94009995072851416</v>
      </c>
      <c r="Y803" s="16">
        <v>0.67572323502498766</v>
      </c>
      <c r="Z803" s="16">
        <v>0.61462659252481167</v>
      </c>
      <c r="AA803" s="16">
        <v>0.7035968184697684</v>
      </c>
      <c r="AB803" s="17">
        <v>0.87280917857394247</v>
      </c>
      <c r="AC803" s="15">
        <v>691954.18</v>
      </c>
      <c r="AD803" s="14">
        <v>3551.75</v>
      </c>
      <c r="AE803" s="14">
        <v>3551.75</v>
      </c>
      <c r="AF803" s="5">
        <v>35</v>
      </c>
      <c r="AG803" s="6">
        <v>11550</v>
      </c>
      <c r="AH803" s="4">
        <v>21200</v>
      </c>
      <c r="AI803" s="23">
        <v>32750</v>
      </c>
      <c r="AJ803" s="4">
        <v>8100</v>
      </c>
      <c r="AK803" s="4">
        <v>7350</v>
      </c>
      <c r="AL803" s="24">
        <v>15450</v>
      </c>
      <c r="AM803" s="7">
        <v>3.2519180685577531</v>
      </c>
      <c r="AN803" s="7">
        <v>5.9688885760540575</v>
      </c>
      <c r="AO803" s="8">
        <v>2.2805659182093336</v>
      </c>
      <c r="AP803" s="9">
        <v>2.0694024072640249</v>
      </c>
      <c r="AQ803" s="25">
        <v>13.57077497008517</v>
      </c>
      <c r="AR803" s="18">
        <v>3.2519180685577531</v>
      </c>
      <c r="AS803" s="7">
        <v>5.9688885760540575</v>
      </c>
      <c r="AT803" s="8">
        <v>2.2805659182093336</v>
      </c>
      <c r="AU803" s="9">
        <v>2.0694024072640249</v>
      </c>
      <c r="AV803" s="10">
        <v>13.57077497008517</v>
      </c>
      <c r="AW803" s="22">
        <f t="shared" si="12"/>
        <v>0</v>
      </c>
      <c r="AX803" s="5">
        <f>IF(OR(AND(Tabela1[[#This Row],[GRUPO | ITEM]]="PALHETAS",MID(Tabela1[[#This Row],[ITEM]],1,5)&lt;&gt;"YN-PC"),AND(Tabela1[[#This Row],[GRUPO | ITEM]]="PALHETAS",MID(Tabela1[[#This Row],[ITEM]],1,5)&lt;&gt;"YN-PF"))=TRUE,0,
IF(
ROUNDUP(
IF(
IF(D803="A",13-SUM(AM803:AP803),IF(D803="B",11-SUM(AM803:AP803),IF(D803="C",7-SUM(AM803:AP803))))
&lt;0,0,
IF(D803="A",13-SUM(AM803:AP803),IF(D803="B",11-SUM(AM803:AP803),IF(D803="C",7-SUM(AM803:AP803)))))
*AD803/C803,0)
*C803
=0,0,
ROUNDUP(
IF(
IF(D803="A",13-SUM(AM803:AP803),IF(D803="B",11-SUM(AM803:AP803),IF(D803="C",7-SUM(AM803:AP803))))
&lt;0,0,
IF(D803="A",13-SUM(AM803:AP803),IF(D803="B",11-SUM(AM803:AP803),IF(D803="C",7-SUM(AM803:AP803)))))
*AD803/C803,0)
*C803)
)</f>
        <v>0</v>
      </c>
      <c r="AY803" s="4">
        <f>IF(OR(AND(Tabela1[[#This Row],[GRUPO | ITEM]]="PALHETAS",MID(Tabela1[[#This Row],[ITEM]],1,5)&lt;&gt;"YN-PC"),AND(Tabela1[[#This Row],[GRUPO | ITEM]]="PALHETAS",MID(Tabela1[[#This Row],[ITEM]],1,5)&lt;&gt;"YN-PF"))=TRUE,0,
IF(
ROUNDUP(
IF(
IF(D803="A",13-SUM(AR803:AU803),IF(D803="B",11-SUM(AR803:AU803),IF(D803="C",7-SUM(AR803:AU803))))
&lt;0,0,
IF(D803="A",13-SUM(AR803:AU803),IF(D803="B",11-SUM(AR803:AU803),IF(D803="C",7-SUM(AR803:AU803)))))
*AE803/C803,0)
*C803
=0,0,
ROUNDUP(
IF(
IF(D803="A",13-SUM(AR803:AU803),IF(D803="B",11-SUM(AR803:AU803),IF(D803="C",7-SUM(AR803:AU803))))
&lt;0,0,
IF(D803="A",13-SUM(AR803:AU803),IF(D803="B",11-SUM(AR803:AU803),IF(D803="C",7-SUM(AR803:AU803)))))
*AE803/C803,0)
*C803)
)</f>
        <v>0</v>
      </c>
      <c r="AZ8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+IFERROR(BA803*C803,0),
IFERROR(AVERAGEIF(Tabela1[[#This Row],[COMPRA PADRÃO]:[COMPRA &gt;30%]],"&gt;"&amp;0,Tabela1[[#This Row],[COMPRA PADRÃO]:[COMPRA &gt;30%]]),
0))/Tabela1[[#This Row],[U/CX]],0)*Tabela1[[#This Row],[U/CX]]</f>
        <v>0</v>
      </c>
      <c r="BA803" s="19"/>
      <c r="BB803" s="19"/>
      <c r="BC803" s="5"/>
      <c r="BD803" s="41">
        <v>160.83396226415095</v>
      </c>
      <c r="BE803" s="42">
        <v>24125.094339622643</v>
      </c>
      <c r="BF803" s="42">
        <v>45998.51320754717</v>
      </c>
      <c r="BG803" s="42">
        <v>48200</v>
      </c>
      <c r="BH803" s="43">
        <v>21900</v>
      </c>
      <c r="BJ803" s="32"/>
      <c r="BK803" s="32"/>
    </row>
    <row r="804" spans="1:63" s="3" customFormat="1" x14ac:dyDescent="0.2">
      <c r="A804" s="4" t="s">
        <v>15</v>
      </c>
      <c r="B804" s="4" t="s">
        <v>639</v>
      </c>
      <c r="C804" s="4">
        <v>200</v>
      </c>
      <c r="D804" s="4" t="s">
        <v>83</v>
      </c>
      <c r="E804" s="5">
        <v>1700</v>
      </c>
      <c r="F804" s="4">
        <v>750</v>
      </c>
      <c r="G804" s="4">
        <v>950</v>
      </c>
      <c r="H804" s="4">
        <v>1481</v>
      </c>
      <c r="I804" s="4">
        <v>1070</v>
      </c>
      <c r="J804" s="4">
        <v>900</v>
      </c>
      <c r="K804" s="4">
        <v>250</v>
      </c>
      <c r="L804" s="4">
        <v>550</v>
      </c>
      <c r="M804" s="4">
        <v>100</v>
      </c>
      <c r="N804" s="4">
        <v>450</v>
      </c>
      <c r="O804" s="4">
        <v>650</v>
      </c>
      <c r="P804" s="4">
        <v>900</v>
      </c>
      <c r="Q804" s="13">
        <v>2.0920931186544971</v>
      </c>
      <c r="R804" s="16">
        <v>0.92298225822992508</v>
      </c>
      <c r="S804" s="16">
        <v>1.1691108604245717</v>
      </c>
      <c r="T804" s="16">
        <v>1.8225822992513587</v>
      </c>
      <c r="U804" s="16">
        <v>1.3167880217413599</v>
      </c>
      <c r="V804" s="16">
        <v>1.10757870987591</v>
      </c>
      <c r="W804" s="16">
        <v>0.30766075274330834</v>
      </c>
      <c r="X804" s="16">
        <v>0.67685365603527836</v>
      </c>
      <c r="Y804" s="16">
        <v>0.12306430109732334</v>
      </c>
      <c r="Z804" s="16">
        <v>0.553789354937955</v>
      </c>
      <c r="AA804" s="16">
        <v>0.79991795713260172</v>
      </c>
      <c r="AB804" s="17">
        <v>1.10757870987591</v>
      </c>
      <c r="AC804" s="15">
        <v>24730.81</v>
      </c>
      <c r="AD804" s="14">
        <v>812.58333333333337</v>
      </c>
      <c r="AE804" s="14">
        <v>877.36363636363637</v>
      </c>
      <c r="AF804" s="5">
        <v>8</v>
      </c>
      <c r="AG804" s="6">
        <v>29835</v>
      </c>
      <c r="AH804" s="4">
        <v>0</v>
      </c>
      <c r="AI804" s="23">
        <v>29835</v>
      </c>
      <c r="AJ804" s="4">
        <v>0</v>
      </c>
      <c r="AK804" s="4">
        <v>0</v>
      </c>
      <c r="AL804" s="24">
        <v>0</v>
      </c>
      <c r="AM804" s="7">
        <v>36.716234232386419</v>
      </c>
      <c r="AN804" s="7">
        <v>0</v>
      </c>
      <c r="AO804" s="8">
        <v>0</v>
      </c>
      <c r="AP804" s="9">
        <v>0</v>
      </c>
      <c r="AQ804" s="25">
        <v>36.716234232386419</v>
      </c>
      <c r="AR804" s="18">
        <v>34.005284426484302</v>
      </c>
      <c r="AS804" s="7">
        <v>0</v>
      </c>
      <c r="AT804" s="8">
        <v>0</v>
      </c>
      <c r="AU804" s="9">
        <v>0</v>
      </c>
      <c r="AV804" s="10">
        <v>34.005284426484302</v>
      </c>
      <c r="AW804" s="22">
        <f t="shared" si="12"/>
        <v>0</v>
      </c>
      <c r="AX804" s="5">
        <f>IF(OR(AND(Tabela1[[#This Row],[GRUPO | ITEM]]="PALHETAS",MID(Tabela1[[#This Row],[ITEM]],1,5)&lt;&gt;"YN-PC"),AND(Tabela1[[#This Row],[GRUPO | ITEM]]="PALHETAS",MID(Tabela1[[#This Row],[ITEM]],1,5)&lt;&gt;"YN-PF"))=TRUE,0,
IF(
ROUNDUP(
IF(
IF(D804="A",13-SUM(AM804:AP804),IF(D804="B",11-SUM(AM804:AP804),IF(D804="C",7-SUM(AM804:AP804))))
&lt;0,0,
IF(D804="A",13-SUM(AM804:AP804),IF(D804="B",11-SUM(AM804:AP804),IF(D804="C",7-SUM(AM804:AP804)))))
*AD804/C804,0)
*C804
=0,0,
ROUNDUP(
IF(
IF(D804="A",13-SUM(AM804:AP804),IF(D804="B",11-SUM(AM804:AP804),IF(D804="C",7-SUM(AM804:AP804))))
&lt;0,0,
IF(D804="A",13-SUM(AM804:AP804),IF(D804="B",11-SUM(AM804:AP804),IF(D804="C",7-SUM(AM804:AP804)))))
*AD804/C804,0)
*C804)
)</f>
        <v>0</v>
      </c>
      <c r="AY804" s="4">
        <f>IF(OR(AND(Tabela1[[#This Row],[GRUPO | ITEM]]="PALHETAS",MID(Tabela1[[#This Row],[ITEM]],1,5)&lt;&gt;"YN-PC"),AND(Tabela1[[#This Row],[GRUPO | ITEM]]="PALHETAS",MID(Tabela1[[#This Row],[ITEM]],1,5)&lt;&gt;"YN-PF"))=TRUE,0,
IF(
ROUNDUP(
IF(
IF(D804="A",13-SUM(AR804:AU804),IF(D804="B",11-SUM(AR804:AU804),IF(D804="C",7-SUM(AR804:AU804))))
&lt;0,0,
IF(D804="A",13-SUM(AR804:AU804),IF(D804="B",11-SUM(AR804:AU804),IF(D804="C",7-SUM(AR804:AU804)))))
*AE804/C804,0)
*C804
=0,0,
ROUNDUP(
IF(
IF(D804="A",13-SUM(AR804:AU804),IF(D804="B",11-SUM(AR804:AU804),IF(D804="C",7-SUM(AR804:AU804))))
&lt;0,0,
IF(D804="A",13-SUM(AR804:AU804),IF(D804="B",11-SUM(AR804:AU804),IF(D804="C",7-SUM(AR804:AU804)))))
*AE804/C804,0)
*C804)
)</f>
        <v>0</v>
      </c>
      <c r="AZ8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+IFERROR(BA804*C804,0),
IFERROR(AVERAGEIF(Tabela1[[#This Row],[COMPRA PADRÃO]:[COMPRA &gt;30%]],"&gt;"&amp;0,Tabela1[[#This Row],[COMPRA PADRÃO]:[COMPRA &gt;30%]]),
0))/Tabela1[[#This Row],[U/CX]],0)*Tabela1[[#This Row],[U/CX]]</f>
        <v>0</v>
      </c>
      <c r="BA804" s="19"/>
      <c r="BB804" s="19"/>
      <c r="BC804" s="5"/>
      <c r="BD804" s="41">
        <v>36.796226415094338</v>
      </c>
      <c r="BE804" s="42">
        <v>5519.433962264151</v>
      </c>
      <c r="BF804" s="42">
        <v>2428.5509433962261</v>
      </c>
      <c r="BG804" s="42">
        <v>29835</v>
      </c>
      <c r="BH804" s="43">
        <v>0</v>
      </c>
      <c r="BJ804" s="32"/>
      <c r="BK804" s="32"/>
    </row>
    <row r="805" spans="1:63" s="3" customFormat="1" x14ac:dyDescent="0.2">
      <c r="A805" s="4" t="s">
        <v>15</v>
      </c>
      <c r="B805" s="4" t="s">
        <v>642</v>
      </c>
      <c r="C805" s="4">
        <v>500</v>
      </c>
      <c r="D805" s="4" t="s">
        <v>20</v>
      </c>
      <c r="E805" s="5">
        <v>2450</v>
      </c>
      <c r="F805" s="4">
        <v>4410</v>
      </c>
      <c r="G805" s="4">
        <v>4250</v>
      </c>
      <c r="H805" s="4">
        <v>2750</v>
      </c>
      <c r="I805" s="4">
        <v>4580</v>
      </c>
      <c r="J805" s="4">
        <v>2500</v>
      </c>
      <c r="K805" s="4">
        <v>1970</v>
      </c>
      <c r="L805" s="4">
        <v>4730</v>
      </c>
      <c r="M805" s="4">
        <v>1330</v>
      </c>
      <c r="N805" s="4">
        <v>3500</v>
      </c>
      <c r="O805" s="4">
        <v>1200</v>
      </c>
      <c r="P805" s="4">
        <v>4030</v>
      </c>
      <c r="Q805" s="13">
        <v>0.77984084880636606</v>
      </c>
      <c r="R805" s="16">
        <v>1.403713527851459</v>
      </c>
      <c r="S805" s="16">
        <v>1.3527851458885942</v>
      </c>
      <c r="T805" s="16">
        <v>0.87533156498673748</v>
      </c>
      <c r="U805" s="16">
        <v>1.4578249336870028</v>
      </c>
      <c r="V805" s="16">
        <v>0.79575596816976135</v>
      </c>
      <c r="W805" s="16">
        <v>0.62705570291777191</v>
      </c>
      <c r="X805" s="16">
        <v>1.5055702917771885</v>
      </c>
      <c r="Y805" s="16">
        <v>0.423342175066313</v>
      </c>
      <c r="Z805" s="16">
        <v>1.1140583554376657</v>
      </c>
      <c r="AA805" s="16">
        <v>0.38196286472148544</v>
      </c>
      <c r="AB805" s="17">
        <v>1.2827586206896553</v>
      </c>
      <c r="AC805" s="15">
        <v>179332.4</v>
      </c>
      <c r="AD805" s="14">
        <v>3141.6666666666665</v>
      </c>
      <c r="AE805" s="14">
        <v>3141.6666666666665</v>
      </c>
      <c r="AF805" s="5">
        <v>4</v>
      </c>
      <c r="AG805" s="6">
        <v>17306</v>
      </c>
      <c r="AH805" s="4">
        <v>0</v>
      </c>
      <c r="AI805" s="23">
        <v>17306</v>
      </c>
      <c r="AJ805" s="4">
        <v>34500</v>
      </c>
      <c r="AK805" s="4">
        <v>0</v>
      </c>
      <c r="AL805" s="24">
        <v>34500</v>
      </c>
      <c r="AM805" s="7">
        <v>5.5085411140583558</v>
      </c>
      <c r="AN805" s="7">
        <v>0</v>
      </c>
      <c r="AO805" s="8">
        <v>10.981432360742707</v>
      </c>
      <c r="AP805" s="9">
        <v>0</v>
      </c>
      <c r="AQ805" s="25">
        <v>16.489973474801062</v>
      </c>
      <c r="AR805" s="18">
        <v>5.5085411140583558</v>
      </c>
      <c r="AS805" s="7">
        <v>0</v>
      </c>
      <c r="AT805" s="8">
        <v>10.981432360742707</v>
      </c>
      <c r="AU805" s="9">
        <v>0</v>
      </c>
      <c r="AV805" s="10">
        <v>16.489973474801062</v>
      </c>
      <c r="AW805" s="22">
        <f t="shared" si="12"/>
        <v>0</v>
      </c>
      <c r="AX805" s="5">
        <f>IF(OR(AND(Tabela1[[#This Row],[GRUPO | ITEM]]="PALHETAS",MID(Tabela1[[#This Row],[ITEM]],1,5)&lt;&gt;"YN-PC"),AND(Tabela1[[#This Row],[GRUPO | ITEM]]="PALHETAS",MID(Tabela1[[#This Row],[ITEM]],1,5)&lt;&gt;"YN-PF"))=TRUE,0,
IF(
ROUNDUP(
IF(
IF(D805="A",13-SUM(AM805:AP805),IF(D805="B",11-SUM(AM805:AP805),IF(D805="C",7-SUM(AM805:AP805))))
&lt;0,0,
IF(D805="A",13-SUM(AM805:AP805),IF(D805="B",11-SUM(AM805:AP805),IF(D805="C",7-SUM(AM805:AP805)))))
*AD805/C805,0)
*C805
=0,0,
ROUNDUP(
IF(
IF(D805="A",13-SUM(AM805:AP805),IF(D805="B",11-SUM(AM805:AP805),IF(D805="C",7-SUM(AM805:AP805))))
&lt;0,0,
IF(D805="A",13-SUM(AM805:AP805),IF(D805="B",11-SUM(AM805:AP805),IF(D805="C",7-SUM(AM805:AP805)))))
*AD805/C805,0)
*C805)
)</f>
        <v>0</v>
      </c>
      <c r="AY805" s="4">
        <f>IF(OR(AND(Tabela1[[#This Row],[GRUPO | ITEM]]="PALHETAS",MID(Tabela1[[#This Row],[ITEM]],1,5)&lt;&gt;"YN-PC"),AND(Tabela1[[#This Row],[GRUPO | ITEM]]="PALHETAS",MID(Tabela1[[#This Row],[ITEM]],1,5)&lt;&gt;"YN-PF"))=TRUE,0,
IF(
ROUNDUP(
IF(
IF(D805="A",13-SUM(AR805:AU805),IF(D805="B",11-SUM(AR805:AU805),IF(D805="C",7-SUM(AR805:AU805))))
&lt;0,0,
IF(D805="A",13-SUM(AR805:AU805),IF(D805="B",11-SUM(AR805:AU805),IF(D805="C",7-SUM(AR805:AU805)))))
*AE805/C805,0)
*C805
=0,0,
ROUNDUP(
IF(
IF(D805="A",13-SUM(AR805:AU805),IF(D805="B",11-SUM(AR805:AU805),IF(D805="C",7-SUM(AR805:AU805))))
&lt;0,0,
IF(D805="A",13-SUM(AR805:AU805),IF(D805="B",11-SUM(AR805:AU805),IF(D805="C",7-SUM(AR805:AU805)))))
*AE805/C805,0)
*C805)
)</f>
        <v>0</v>
      </c>
      <c r="AZ8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+IFERROR(BA805*C805,0),
IFERROR(AVERAGEIF(Tabela1[[#This Row],[COMPRA PADRÃO]:[COMPRA &gt;30%]],"&gt;"&amp;0,Tabela1[[#This Row],[COMPRA PADRÃO]:[COMPRA &gt;30%]]),
0))/Tabela1[[#This Row],[U/CX]],0)*Tabela1[[#This Row],[U/CX]]</f>
        <v>0</v>
      </c>
      <c r="BA805" s="19"/>
      <c r="BB805" s="19"/>
      <c r="BC805" s="5"/>
      <c r="BD805" s="41">
        <v>142.26415094339623</v>
      </c>
      <c r="BE805" s="42">
        <v>21339.622641509435</v>
      </c>
      <c r="BF805" s="42">
        <v>40687.547169811325</v>
      </c>
      <c r="BG805" s="42">
        <v>51806</v>
      </c>
      <c r="BH805" s="43">
        <v>10000</v>
      </c>
      <c r="BJ805" s="32"/>
      <c r="BK805" s="32"/>
    </row>
    <row r="806" spans="1:63" s="3" customFormat="1" x14ac:dyDescent="0.2">
      <c r="A806" s="4" t="s">
        <v>15</v>
      </c>
      <c r="B806" s="4" t="s">
        <v>645</v>
      </c>
      <c r="C806" s="4">
        <v>250</v>
      </c>
      <c r="D806" s="4" t="s">
        <v>20</v>
      </c>
      <c r="E806" s="5">
        <v>2900</v>
      </c>
      <c r="F806" s="4">
        <v>3410</v>
      </c>
      <c r="G806" s="4">
        <v>3900</v>
      </c>
      <c r="H806" s="4">
        <v>2710</v>
      </c>
      <c r="I806" s="4">
        <v>3270</v>
      </c>
      <c r="J806" s="4">
        <v>4420</v>
      </c>
      <c r="K806" s="4">
        <v>1300</v>
      </c>
      <c r="L806" s="4">
        <v>3520</v>
      </c>
      <c r="M806" s="4">
        <v>2860</v>
      </c>
      <c r="N806" s="4">
        <v>2220</v>
      </c>
      <c r="O806" s="4">
        <v>2350</v>
      </c>
      <c r="P806" s="4"/>
      <c r="Q806" s="13">
        <v>0.97078514911746794</v>
      </c>
      <c r="R806" s="16">
        <v>1.141509433962264</v>
      </c>
      <c r="S806" s="16">
        <v>1.3055386488131466</v>
      </c>
      <c r="T806" s="16">
        <v>0.90718198417528906</v>
      </c>
      <c r="U806" s="16">
        <v>1.094643944004869</v>
      </c>
      <c r="V806" s="16">
        <v>1.4796104686548994</v>
      </c>
      <c r="W806" s="16">
        <v>0.43517954960438221</v>
      </c>
      <c r="X806" s="16">
        <v>1.1783323189287886</v>
      </c>
      <c r="Y806" s="16">
        <v>0.95739500912964082</v>
      </c>
      <c r="Z806" s="16">
        <v>0.74315276932440655</v>
      </c>
      <c r="AA806" s="16">
        <v>0.78667072428484475</v>
      </c>
      <c r="AB806" s="17">
        <v>0</v>
      </c>
      <c r="AC806" s="15">
        <v>192152.3</v>
      </c>
      <c r="AD806" s="14">
        <v>2987.2727272727275</v>
      </c>
      <c r="AE806" s="14">
        <v>2987.2727272727275</v>
      </c>
      <c r="AF806" s="5">
        <v>7</v>
      </c>
      <c r="AG806" s="6">
        <v>0</v>
      </c>
      <c r="AH806" s="4">
        <v>0</v>
      </c>
      <c r="AI806" s="23">
        <v>0</v>
      </c>
      <c r="AJ806" s="4">
        <v>35500</v>
      </c>
      <c r="AK806" s="4">
        <v>3750</v>
      </c>
      <c r="AL806" s="24">
        <v>39250</v>
      </c>
      <c r="AM806" s="7">
        <v>0</v>
      </c>
      <c r="AN806" s="7">
        <v>0</v>
      </c>
      <c r="AO806" s="8">
        <v>11.883749239196591</v>
      </c>
      <c r="AP806" s="9">
        <v>1.2553256238587949</v>
      </c>
      <c r="AQ806" s="25">
        <v>13.139074863055386</v>
      </c>
      <c r="AR806" s="18">
        <v>0</v>
      </c>
      <c r="AS806" s="7">
        <v>0</v>
      </c>
      <c r="AT806" s="8">
        <v>11.883749239196591</v>
      </c>
      <c r="AU806" s="9">
        <v>1.2553256238587949</v>
      </c>
      <c r="AV806" s="10">
        <v>13.139074863055386</v>
      </c>
      <c r="AW806" s="22">
        <f t="shared" si="12"/>
        <v>0</v>
      </c>
      <c r="AX806" s="5">
        <f>IF(OR(AND(Tabela1[[#This Row],[GRUPO | ITEM]]="PALHETAS",MID(Tabela1[[#This Row],[ITEM]],1,5)&lt;&gt;"YN-PC"),AND(Tabela1[[#This Row],[GRUPO | ITEM]]="PALHETAS",MID(Tabela1[[#This Row],[ITEM]],1,5)&lt;&gt;"YN-PF"))=TRUE,0,
IF(
ROUNDUP(
IF(
IF(D806="A",13-SUM(AM806:AP806),IF(D806="B",11-SUM(AM806:AP806),IF(D806="C",7-SUM(AM806:AP806))))
&lt;0,0,
IF(D806="A",13-SUM(AM806:AP806),IF(D806="B",11-SUM(AM806:AP806),IF(D806="C",7-SUM(AM806:AP806)))))
*AD806/C806,0)
*C806
=0,0,
ROUNDUP(
IF(
IF(D806="A",13-SUM(AM806:AP806),IF(D806="B",11-SUM(AM806:AP806),IF(D806="C",7-SUM(AM806:AP806))))
&lt;0,0,
IF(D806="A",13-SUM(AM806:AP806),IF(D806="B",11-SUM(AM806:AP806),IF(D806="C",7-SUM(AM806:AP806)))))
*AD806/C806,0)
*C806)
)</f>
        <v>0</v>
      </c>
      <c r="AY806" s="4">
        <f>IF(OR(AND(Tabela1[[#This Row],[GRUPO | ITEM]]="PALHETAS",MID(Tabela1[[#This Row],[ITEM]],1,5)&lt;&gt;"YN-PC"),AND(Tabela1[[#This Row],[GRUPO | ITEM]]="PALHETAS",MID(Tabela1[[#This Row],[ITEM]],1,5)&lt;&gt;"YN-PF"))=TRUE,0,
IF(
ROUNDUP(
IF(
IF(D806="A",13-SUM(AR806:AU806),IF(D806="B",11-SUM(AR806:AU806),IF(D806="C",7-SUM(AR806:AU806))))
&lt;0,0,
IF(D806="A",13-SUM(AR806:AU806),IF(D806="B",11-SUM(AR806:AU806),IF(D806="C",7-SUM(AR806:AU806)))))
*AE806/C806,0)
*C806
=0,0,
ROUNDUP(
IF(
IF(D806="A",13-SUM(AR806:AU806),IF(D806="B",11-SUM(AR806:AU806),IF(D806="C",7-SUM(AR806:AU806))))
&lt;0,0,
IF(D806="A",13-SUM(AR806:AU806),IF(D806="B",11-SUM(AR806:AU806),IF(D806="C",7-SUM(AR806:AU806)))))
*AE806/C806,0)
*C806)
)</f>
        <v>0</v>
      </c>
      <c r="AZ8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+IFERROR(BA806*C806,0),
IFERROR(AVERAGEIF(Tabela1[[#This Row],[COMPRA PADRÃO]:[COMPRA &gt;30%]],"&gt;"&amp;0,Tabela1[[#This Row],[COMPRA PADRÃO]:[COMPRA &gt;30%]]),
0))/Tabela1[[#This Row],[U/CX]],0)*Tabela1[[#This Row],[U/CX]]</f>
        <v>0</v>
      </c>
      <c r="BA806" s="19"/>
      <c r="BB806" s="19"/>
      <c r="BC806" s="5"/>
      <c r="BD806" s="41">
        <v>124</v>
      </c>
      <c r="BE806" s="42">
        <v>18600</v>
      </c>
      <c r="BF806" s="42">
        <v>35464</v>
      </c>
      <c r="BG806" s="42">
        <v>39250</v>
      </c>
      <c r="BH806" s="43">
        <v>14750</v>
      </c>
      <c r="BJ806" s="32"/>
      <c r="BK806" s="32"/>
    </row>
    <row r="807" spans="1:63" s="3" customFormat="1" x14ac:dyDescent="0.2">
      <c r="A807" s="4" t="s">
        <v>15</v>
      </c>
      <c r="B807" s="4" t="s">
        <v>646</v>
      </c>
      <c r="C807" s="4">
        <v>200</v>
      </c>
      <c r="D807" s="4" t="s">
        <v>83</v>
      </c>
      <c r="E807" s="5"/>
      <c r="F807" s="4"/>
      <c r="G807" s="4"/>
      <c r="H807" s="4">
        <v>110</v>
      </c>
      <c r="I807" s="4">
        <v>10</v>
      </c>
      <c r="J807" s="4"/>
      <c r="K807" s="4"/>
      <c r="L807" s="4">
        <v>100</v>
      </c>
      <c r="M807" s="4">
        <v>20</v>
      </c>
      <c r="N807" s="4">
        <v>170</v>
      </c>
      <c r="O807" s="4">
        <v>20</v>
      </c>
      <c r="P807" s="4">
        <v>100</v>
      </c>
      <c r="Q807" s="13">
        <v>0</v>
      </c>
      <c r="R807" s="16">
        <v>0</v>
      </c>
      <c r="S807" s="16">
        <v>0</v>
      </c>
      <c r="T807" s="16">
        <v>1.4528301886792454</v>
      </c>
      <c r="U807" s="16">
        <v>0.13207547169811321</v>
      </c>
      <c r="V807" s="16">
        <v>0</v>
      </c>
      <c r="W807" s="16">
        <v>0</v>
      </c>
      <c r="X807" s="16">
        <v>1.3207547169811322</v>
      </c>
      <c r="Y807" s="16">
        <v>0.26415094339622641</v>
      </c>
      <c r="Z807" s="16">
        <v>2.2452830188679247</v>
      </c>
      <c r="AA807" s="16">
        <v>0.26415094339622641</v>
      </c>
      <c r="AB807" s="17">
        <v>1.3207547169811322</v>
      </c>
      <c r="AC807" s="15">
        <v>3849</v>
      </c>
      <c r="AD807" s="14">
        <v>75.714285714285708</v>
      </c>
      <c r="AE807" s="14">
        <v>120</v>
      </c>
      <c r="AF807" s="5">
        <v>0</v>
      </c>
      <c r="AG807" s="6">
        <v>2470</v>
      </c>
      <c r="AH807" s="4">
        <v>0</v>
      </c>
      <c r="AI807" s="23">
        <v>2470</v>
      </c>
      <c r="AJ807" s="4">
        <v>0</v>
      </c>
      <c r="AK807" s="4">
        <v>0</v>
      </c>
      <c r="AL807" s="24">
        <v>0</v>
      </c>
      <c r="AM807" s="7">
        <v>32.622641509433961</v>
      </c>
      <c r="AN807" s="7">
        <v>0</v>
      </c>
      <c r="AO807" s="8">
        <v>0</v>
      </c>
      <c r="AP807" s="9">
        <v>0</v>
      </c>
      <c r="AQ807" s="25">
        <v>32.622641509433961</v>
      </c>
      <c r="AR807" s="18">
        <v>20.583333333333332</v>
      </c>
      <c r="AS807" s="7">
        <v>0</v>
      </c>
      <c r="AT807" s="8">
        <v>0</v>
      </c>
      <c r="AU807" s="9">
        <v>0</v>
      </c>
      <c r="AV807" s="10">
        <v>20.583333333333332</v>
      </c>
      <c r="AW807" s="22">
        <f t="shared" si="12"/>
        <v>0</v>
      </c>
      <c r="AX807" s="5">
        <f>IF(OR(AND(Tabela1[[#This Row],[GRUPO | ITEM]]="PALHETAS",MID(Tabela1[[#This Row],[ITEM]],1,5)&lt;&gt;"YN-PC"),AND(Tabela1[[#This Row],[GRUPO | ITEM]]="PALHETAS",MID(Tabela1[[#This Row],[ITEM]],1,5)&lt;&gt;"YN-PF"))=TRUE,0,
IF(
ROUNDUP(
IF(
IF(D807="A",13-SUM(AM807:AP807),IF(D807="B",11-SUM(AM807:AP807),IF(D807="C",7-SUM(AM807:AP807))))
&lt;0,0,
IF(D807="A",13-SUM(AM807:AP807),IF(D807="B",11-SUM(AM807:AP807),IF(D807="C",7-SUM(AM807:AP807)))))
*AD807/C807,0)
*C807
=0,0,
ROUNDUP(
IF(
IF(D807="A",13-SUM(AM807:AP807),IF(D807="B",11-SUM(AM807:AP807),IF(D807="C",7-SUM(AM807:AP807))))
&lt;0,0,
IF(D807="A",13-SUM(AM807:AP807),IF(D807="B",11-SUM(AM807:AP807),IF(D807="C",7-SUM(AM807:AP807)))))
*AD807/C807,0)
*C807)
)</f>
        <v>0</v>
      </c>
      <c r="AY807" s="4">
        <f>IF(OR(AND(Tabela1[[#This Row],[GRUPO | ITEM]]="PALHETAS",MID(Tabela1[[#This Row],[ITEM]],1,5)&lt;&gt;"YN-PC"),AND(Tabela1[[#This Row],[GRUPO | ITEM]]="PALHETAS",MID(Tabela1[[#This Row],[ITEM]],1,5)&lt;&gt;"YN-PF"))=TRUE,0,
IF(
ROUNDUP(
IF(
IF(D807="A",13-SUM(AR807:AU807),IF(D807="B",11-SUM(AR807:AU807),IF(D807="C",7-SUM(AR807:AU807))))
&lt;0,0,
IF(D807="A",13-SUM(AR807:AU807),IF(D807="B",11-SUM(AR807:AU807),IF(D807="C",7-SUM(AR807:AU807)))))
*AE807/C807,0)
*C807
=0,0,
ROUNDUP(
IF(
IF(D807="A",13-SUM(AR807:AU807),IF(D807="B",11-SUM(AR807:AU807),IF(D807="C",7-SUM(AR807:AU807))))
&lt;0,0,
IF(D807="A",13-SUM(AR807:AU807),IF(D807="B",11-SUM(AR807:AU807),IF(D807="C",7-SUM(AR807:AU807)))))
*AE807/C807,0)
*C807)
)</f>
        <v>0</v>
      </c>
      <c r="AZ8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+IFERROR(BA807*C807,0),
IFERROR(AVERAGEIF(Tabela1[[#This Row],[COMPRA PADRÃO]:[COMPRA &gt;30%]],"&gt;"&amp;0,Tabela1[[#This Row],[COMPRA PADRÃO]:[COMPRA &gt;30%]]),
0))/Tabela1[[#This Row],[U/CX]],0)*Tabela1[[#This Row],[U/CX]]</f>
        <v>0</v>
      </c>
      <c r="BA807" s="19"/>
      <c r="BB807" s="19"/>
      <c r="BC807" s="5"/>
      <c r="BD807" s="41">
        <v>2</v>
      </c>
      <c r="BE807" s="42">
        <v>300</v>
      </c>
      <c r="BF807" s="42">
        <v>132</v>
      </c>
      <c r="BG807" s="42">
        <v>2470</v>
      </c>
      <c r="BH807" s="43">
        <v>0</v>
      </c>
      <c r="BJ807" s="32"/>
      <c r="BK807" s="32"/>
    </row>
    <row r="808" spans="1:63" s="3" customFormat="1" x14ac:dyDescent="0.2">
      <c r="A808" s="4" t="s">
        <v>15</v>
      </c>
      <c r="B808" s="4" t="s">
        <v>239</v>
      </c>
      <c r="C808" s="4">
        <v>200</v>
      </c>
      <c r="D808" s="4" t="s">
        <v>17</v>
      </c>
      <c r="E808" s="5">
        <v>50</v>
      </c>
      <c r="F808" s="4"/>
      <c r="G808" s="4">
        <v>900</v>
      </c>
      <c r="H808" s="4">
        <v>599</v>
      </c>
      <c r="I808" s="4">
        <v>830</v>
      </c>
      <c r="J808" s="4">
        <v>1250</v>
      </c>
      <c r="K808" s="4"/>
      <c r="L808" s="4">
        <v>850</v>
      </c>
      <c r="M808" s="4">
        <v>200</v>
      </c>
      <c r="N808" s="4">
        <v>1050</v>
      </c>
      <c r="O808" s="4">
        <v>200</v>
      </c>
      <c r="P808" s="4">
        <v>700</v>
      </c>
      <c r="Q808" s="13">
        <v>7.5426157791522105E-2</v>
      </c>
      <c r="R808" s="16">
        <v>0</v>
      </c>
      <c r="S808" s="16">
        <v>1.3576708402473978</v>
      </c>
      <c r="T808" s="16">
        <v>0.90360537034243482</v>
      </c>
      <c r="U808" s="16">
        <v>1.2520742193392669</v>
      </c>
      <c r="V808" s="16">
        <v>1.8856539447880525</v>
      </c>
      <c r="W808" s="16">
        <v>0</v>
      </c>
      <c r="X808" s="16">
        <v>1.2822446824558758</v>
      </c>
      <c r="Y808" s="16">
        <v>0.30170463116608842</v>
      </c>
      <c r="Z808" s="16">
        <v>1.5839493136219642</v>
      </c>
      <c r="AA808" s="16">
        <v>0.30170463116608842</v>
      </c>
      <c r="AB808" s="17">
        <v>1.0559662090813093</v>
      </c>
      <c r="AC808" s="15">
        <v>40744.699999999997</v>
      </c>
      <c r="AD808" s="14">
        <v>662.9</v>
      </c>
      <c r="AE808" s="14">
        <v>731</v>
      </c>
      <c r="AF808" s="5">
        <v>0</v>
      </c>
      <c r="AG808" s="6">
        <v>3050</v>
      </c>
      <c r="AH808" s="4">
        <v>800</v>
      </c>
      <c r="AI808" s="23">
        <v>3850</v>
      </c>
      <c r="AJ808" s="4">
        <v>2800</v>
      </c>
      <c r="AK808" s="4">
        <v>1600</v>
      </c>
      <c r="AL808" s="24">
        <v>4400</v>
      </c>
      <c r="AM808" s="7">
        <v>4.6009956252828479</v>
      </c>
      <c r="AN808" s="7">
        <v>1.2068185246643537</v>
      </c>
      <c r="AO808" s="8">
        <v>4.2238648363252373</v>
      </c>
      <c r="AP808" s="9">
        <v>2.4136370493287074</v>
      </c>
      <c r="AQ808" s="25">
        <v>12.445316035601147</v>
      </c>
      <c r="AR808" s="18">
        <v>4.1723666210670318</v>
      </c>
      <c r="AS808" s="7">
        <v>1.094391244870041</v>
      </c>
      <c r="AT808" s="8">
        <v>3.8303693570451438</v>
      </c>
      <c r="AU808" s="9">
        <v>2.188782489740082</v>
      </c>
      <c r="AV808" s="10">
        <v>11.285909712722297</v>
      </c>
      <c r="AW808" s="22">
        <f t="shared" si="12"/>
        <v>0</v>
      </c>
      <c r="AX808" s="5">
        <f>IF(OR(AND(Tabela1[[#This Row],[GRUPO | ITEM]]="PALHETAS",MID(Tabela1[[#This Row],[ITEM]],1,5)&lt;&gt;"YN-PC"),AND(Tabela1[[#This Row],[GRUPO | ITEM]]="PALHETAS",MID(Tabela1[[#This Row],[ITEM]],1,5)&lt;&gt;"YN-PF"))=TRUE,0,
IF(
ROUNDUP(
IF(
IF(D808="A",13-SUM(AM808:AP808),IF(D808="B",11-SUM(AM808:AP808),IF(D808="C",7-SUM(AM808:AP808))))
&lt;0,0,
IF(D808="A",13-SUM(AM808:AP808),IF(D808="B",11-SUM(AM808:AP808),IF(D808="C",7-SUM(AM808:AP808)))))
*AD808/C808,0)
*C808
=0,0,
ROUNDUP(
IF(
IF(D808="A",13-SUM(AM808:AP808),IF(D808="B",11-SUM(AM808:AP808),IF(D808="C",7-SUM(AM808:AP808))))
&lt;0,0,
IF(D808="A",13-SUM(AM808:AP808),IF(D808="B",11-SUM(AM808:AP808),IF(D808="C",7-SUM(AM808:AP808)))))
*AD808/C808,0)
*C808)
)</f>
        <v>0</v>
      </c>
      <c r="AY808" s="4">
        <f>IF(OR(AND(Tabela1[[#This Row],[GRUPO | ITEM]]="PALHETAS",MID(Tabela1[[#This Row],[ITEM]],1,5)&lt;&gt;"YN-PC"),AND(Tabela1[[#This Row],[GRUPO | ITEM]]="PALHETAS",MID(Tabela1[[#This Row],[ITEM]],1,5)&lt;&gt;"YN-PF"))=TRUE,0,
IF(
ROUNDUP(
IF(
IF(D808="A",13-SUM(AR808:AU808),IF(D808="B",11-SUM(AR808:AU808),IF(D808="C",7-SUM(AR808:AU808))))
&lt;0,0,
IF(D808="A",13-SUM(AR808:AU808),IF(D808="B",11-SUM(AR808:AU808),IF(D808="C",7-SUM(AR808:AU808)))))
*AE808/C808,0)
*C808
=0,0,
ROUNDUP(
IF(
IF(D808="A",13-SUM(AR808:AU808),IF(D808="B",11-SUM(AR808:AU808),IF(D808="C",7-SUM(AR808:AU808))))
&lt;0,0,
IF(D808="A",13-SUM(AR808:AU808),IF(D808="B",11-SUM(AR808:AU808),IF(D808="C",7-SUM(AR808:AU808)))))
*AE808/C808,0)
*C808)
)</f>
        <v>0</v>
      </c>
      <c r="AZ8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+IFERROR(BA808*C808,0),
IFERROR(AVERAGEIF(Tabela1[[#This Row],[COMPRA PADRÃO]:[COMPRA &gt;30%]],"&gt;"&amp;0,Tabela1[[#This Row],[COMPRA PADRÃO]:[COMPRA &gt;30%]]),
0))/Tabela1[[#This Row],[U/CX]],0)*Tabela1[[#This Row],[U/CX]]</f>
        <v>0</v>
      </c>
      <c r="BA808" s="19"/>
      <c r="BB808" s="19"/>
      <c r="BC808" s="5"/>
      <c r="BD808" s="41">
        <v>25.015094339622642</v>
      </c>
      <c r="BE808" s="42">
        <v>3752.2641509433965</v>
      </c>
      <c r="BF808" s="42">
        <v>4952.9886792452835</v>
      </c>
      <c r="BG808" s="42">
        <v>8250</v>
      </c>
      <c r="BH808" s="43">
        <v>400</v>
      </c>
      <c r="BJ808" s="32"/>
      <c r="BK808" s="32"/>
    </row>
    <row r="809" spans="1:63" s="3" customFormat="1" x14ac:dyDescent="0.2">
      <c r="A809" s="4" t="s">
        <v>15</v>
      </c>
      <c r="B809" s="4" t="s">
        <v>648</v>
      </c>
      <c r="C809" s="4">
        <v>1000</v>
      </c>
      <c r="D809" s="4" t="s">
        <v>83</v>
      </c>
      <c r="E809" s="5">
        <v>1250</v>
      </c>
      <c r="F809" s="4">
        <v>900</v>
      </c>
      <c r="G809" s="4">
        <v>2300</v>
      </c>
      <c r="H809" s="4">
        <v>650</v>
      </c>
      <c r="I809" s="4">
        <v>1600</v>
      </c>
      <c r="J809" s="4">
        <v>1600</v>
      </c>
      <c r="K809" s="4">
        <v>200</v>
      </c>
      <c r="L809" s="4">
        <v>3500</v>
      </c>
      <c r="M809" s="4">
        <v>1300</v>
      </c>
      <c r="N809" s="4">
        <v>700</v>
      </c>
      <c r="O809" s="4">
        <v>1300</v>
      </c>
      <c r="P809" s="4">
        <v>700</v>
      </c>
      <c r="Q809" s="13">
        <v>0.9375</v>
      </c>
      <c r="R809" s="16">
        <v>0.67500000000000004</v>
      </c>
      <c r="S809" s="16">
        <v>1.7250000000000001</v>
      </c>
      <c r="T809" s="16">
        <v>0.48750000000000004</v>
      </c>
      <c r="U809" s="16">
        <v>1.2000000000000002</v>
      </c>
      <c r="V809" s="16">
        <v>1.2000000000000002</v>
      </c>
      <c r="W809" s="16">
        <v>0.15000000000000002</v>
      </c>
      <c r="X809" s="16">
        <v>2.625</v>
      </c>
      <c r="Y809" s="16">
        <v>0.97500000000000009</v>
      </c>
      <c r="Z809" s="16">
        <v>0.52500000000000002</v>
      </c>
      <c r="AA809" s="16">
        <v>0.97500000000000009</v>
      </c>
      <c r="AB809" s="17">
        <v>0.52500000000000002</v>
      </c>
      <c r="AC809" s="15">
        <v>11804.5</v>
      </c>
      <c r="AD809" s="14">
        <v>1333.3333333333333</v>
      </c>
      <c r="AE809" s="14">
        <v>1436.3636363636363</v>
      </c>
      <c r="AF809" s="5">
        <v>0</v>
      </c>
      <c r="AG809" s="6">
        <v>18270</v>
      </c>
      <c r="AH809" s="4">
        <v>0</v>
      </c>
      <c r="AI809" s="23">
        <v>18270</v>
      </c>
      <c r="AJ809" s="4">
        <v>11000</v>
      </c>
      <c r="AK809" s="4">
        <v>0</v>
      </c>
      <c r="AL809" s="24">
        <v>11000</v>
      </c>
      <c r="AM809" s="7">
        <v>13.702500000000001</v>
      </c>
      <c r="AN809" s="7">
        <v>0</v>
      </c>
      <c r="AO809" s="8">
        <v>8.25</v>
      </c>
      <c r="AP809" s="9">
        <v>0</v>
      </c>
      <c r="AQ809" s="25">
        <v>21.952500000000001</v>
      </c>
      <c r="AR809" s="18">
        <v>12.719620253164559</v>
      </c>
      <c r="AS809" s="7">
        <v>0</v>
      </c>
      <c r="AT809" s="8">
        <v>7.6582278481012667</v>
      </c>
      <c r="AU809" s="9">
        <v>0</v>
      </c>
      <c r="AV809" s="10">
        <v>20.377848101265826</v>
      </c>
      <c r="AW809" s="22">
        <f t="shared" si="12"/>
        <v>0</v>
      </c>
      <c r="AX809" s="5">
        <f>IF(OR(AND(Tabela1[[#This Row],[GRUPO | ITEM]]="PALHETAS",MID(Tabela1[[#This Row],[ITEM]],1,5)&lt;&gt;"YN-PC"),AND(Tabela1[[#This Row],[GRUPO | ITEM]]="PALHETAS",MID(Tabela1[[#This Row],[ITEM]],1,5)&lt;&gt;"YN-PF"))=TRUE,0,
IF(
ROUNDUP(
IF(
IF(D809="A",13-SUM(AM809:AP809),IF(D809="B",11-SUM(AM809:AP809),IF(D809="C",7-SUM(AM809:AP809))))
&lt;0,0,
IF(D809="A",13-SUM(AM809:AP809),IF(D809="B",11-SUM(AM809:AP809),IF(D809="C",7-SUM(AM809:AP809)))))
*AD809/C809,0)
*C809
=0,0,
ROUNDUP(
IF(
IF(D809="A",13-SUM(AM809:AP809),IF(D809="B",11-SUM(AM809:AP809),IF(D809="C",7-SUM(AM809:AP809))))
&lt;0,0,
IF(D809="A",13-SUM(AM809:AP809),IF(D809="B",11-SUM(AM809:AP809),IF(D809="C",7-SUM(AM809:AP809)))))
*AD809/C809,0)
*C809)
)</f>
        <v>0</v>
      </c>
      <c r="AY809" s="4">
        <f>IF(OR(AND(Tabela1[[#This Row],[GRUPO | ITEM]]="PALHETAS",MID(Tabela1[[#This Row],[ITEM]],1,5)&lt;&gt;"YN-PC"),AND(Tabela1[[#This Row],[GRUPO | ITEM]]="PALHETAS",MID(Tabela1[[#This Row],[ITEM]],1,5)&lt;&gt;"YN-PF"))=TRUE,0,
IF(
ROUNDUP(
IF(
IF(D809="A",13-SUM(AR809:AU809),IF(D809="B",11-SUM(AR809:AU809),IF(D809="C",7-SUM(AR809:AU809))))
&lt;0,0,
IF(D809="A",13-SUM(AR809:AU809),IF(D809="B",11-SUM(AR809:AU809),IF(D809="C",7-SUM(AR809:AU809)))))
*AE809/C809,0)
*C809
=0,0,
ROUNDUP(
IF(
IF(D809="A",13-SUM(AR809:AU809),IF(D809="B",11-SUM(AR809:AU809),IF(D809="C",7-SUM(AR809:AU809))))
&lt;0,0,
IF(D809="A",13-SUM(AR809:AU809),IF(D809="B",11-SUM(AR809:AU809),IF(D809="C",7-SUM(AR809:AU809)))))
*AE809/C809,0)
*C809)
)</f>
        <v>0</v>
      </c>
      <c r="AZ8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+IFERROR(BA809*C809,0),
IFERROR(AVERAGEIF(Tabela1[[#This Row],[COMPRA PADRÃO]:[COMPRA &gt;30%]],"&gt;"&amp;0,Tabela1[[#This Row],[COMPRA PADRÃO]:[COMPRA &gt;30%]]),
0))/Tabela1[[#This Row],[U/CX]],0)*Tabela1[[#This Row],[U/CX]]</f>
        <v>0</v>
      </c>
      <c r="BA809" s="19"/>
      <c r="BB809" s="19"/>
      <c r="BC809" s="5"/>
      <c r="BD809" s="41">
        <v>60.377358490566039</v>
      </c>
      <c r="BE809" s="42">
        <v>9056.6037735849059</v>
      </c>
      <c r="BF809" s="42">
        <v>3984.9056603773583</v>
      </c>
      <c r="BG809" s="42">
        <v>29270</v>
      </c>
      <c r="BH809" s="43">
        <v>0</v>
      </c>
      <c r="BJ809" s="32"/>
      <c r="BK809" s="32"/>
    </row>
    <row r="810" spans="1:63" s="3" customFormat="1" x14ac:dyDescent="0.2">
      <c r="A810" s="4" t="s">
        <v>15</v>
      </c>
      <c r="B810" s="4" t="s">
        <v>650</v>
      </c>
      <c r="C810" s="4">
        <v>1000</v>
      </c>
      <c r="D810" s="4" t="s">
        <v>17</v>
      </c>
      <c r="E810" s="5">
        <v>400</v>
      </c>
      <c r="F810" s="4">
        <v>3800</v>
      </c>
      <c r="G810" s="4">
        <v>3000</v>
      </c>
      <c r="H810" s="4">
        <v>2200</v>
      </c>
      <c r="I810" s="4">
        <v>4400</v>
      </c>
      <c r="J810" s="4">
        <v>4750</v>
      </c>
      <c r="K810" s="4">
        <v>700</v>
      </c>
      <c r="L810" s="4">
        <v>4700</v>
      </c>
      <c r="M810" s="4">
        <v>4800</v>
      </c>
      <c r="N810" s="4">
        <v>1500</v>
      </c>
      <c r="O810" s="4">
        <v>3600</v>
      </c>
      <c r="P810" s="4">
        <v>1950</v>
      </c>
      <c r="Q810" s="13">
        <v>0.13407821229050279</v>
      </c>
      <c r="R810" s="16">
        <v>1.2737430167597765</v>
      </c>
      <c r="S810" s="16">
        <v>1.005586592178771</v>
      </c>
      <c r="T810" s="16">
        <v>0.73743016759776536</v>
      </c>
      <c r="U810" s="16">
        <v>1.4748603351955307</v>
      </c>
      <c r="V810" s="16">
        <v>1.5921787709497206</v>
      </c>
      <c r="W810" s="16">
        <v>0.23463687150837986</v>
      </c>
      <c r="X810" s="16">
        <v>1.5754189944134078</v>
      </c>
      <c r="Y810" s="16">
        <v>1.6089385474860334</v>
      </c>
      <c r="Z810" s="16">
        <v>0.5027932960893855</v>
      </c>
      <c r="AA810" s="16">
        <v>1.206703910614525</v>
      </c>
      <c r="AB810" s="17">
        <v>0.65363128491620104</v>
      </c>
      <c r="AC810" s="15">
        <v>25755.5</v>
      </c>
      <c r="AD810" s="14">
        <v>2983.3333333333335</v>
      </c>
      <c r="AE810" s="14">
        <v>3470</v>
      </c>
      <c r="AF810" s="5">
        <v>0</v>
      </c>
      <c r="AG810" s="6">
        <v>14251</v>
      </c>
      <c r="AH810" s="4">
        <v>14000</v>
      </c>
      <c r="AI810" s="23">
        <v>28251</v>
      </c>
      <c r="AJ810" s="4">
        <v>7000</v>
      </c>
      <c r="AK810" s="4">
        <v>22000</v>
      </c>
      <c r="AL810" s="24">
        <v>29000</v>
      </c>
      <c r="AM810" s="7">
        <v>4.7768715083798883</v>
      </c>
      <c r="AN810" s="7">
        <v>4.6927374301675977</v>
      </c>
      <c r="AO810" s="8">
        <v>2.3463687150837989</v>
      </c>
      <c r="AP810" s="9">
        <v>7.3743016759776534</v>
      </c>
      <c r="AQ810" s="25">
        <v>19.190279329608938</v>
      </c>
      <c r="AR810" s="18">
        <v>4.1069164265129681</v>
      </c>
      <c r="AS810" s="7">
        <v>4.0345821325648412</v>
      </c>
      <c r="AT810" s="8">
        <v>2.0172910662824206</v>
      </c>
      <c r="AU810" s="9">
        <v>6.3400576368876083</v>
      </c>
      <c r="AV810" s="10">
        <v>16.498847262247839</v>
      </c>
      <c r="AW810" s="22">
        <f t="shared" si="12"/>
        <v>0</v>
      </c>
      <c r="AX810" s="5">
        <f>IF(OR(AND(Tabela1[[#This Row],[GRUPO | ITEM]]="PALHETAS",MID(Tabela1[[#This Row],[ITEM]],1,5)&lt;&gt;"YN-PC"),AND(Tabela1[[#This Row],[GRUPO | ITEM]]="PALHETAS",MID(Tabela1[[#This Row],[ITEM]],1,5)&lt;&gt;"YN-PF"))=TRUE,0,
IF(
ROUNDUP(
IF(
IF(D810="A",13-SUM(AM810:AP810),IF(D810="B",11-SUM(AM810:AP810),IF(D810="C",7-SUM(AM810:AP810))))
&lt;0,0,
IF(D810="A",13-SUM(AM810:AP810),IF(D810="B",11-SUM(AM810:AP810),IF(D810="C",7-SUM(AM810:AP810)))))
*AD810/C810,0)
*C810
=0,0,
ROUNDUP(
IF(
IF(D810="A",13-SUM(AM810:AP810),IF(D810="B",11-SUM(AM810:AP810),IF(D810="C",7-SUM(AM810:AP810))))
&lt;0,0,
IF(D810="A",13-SUM(AM810:AP810),IF(D810="B",11-SUM(AM810:AP810),IF(D810="C",7-SUM(AM810:AP810)))))
*AD810/C810,0)
*C810)
)</f>
        <v>0</v>
      </c>
      <c r="AY810" s="4">
        <f>IF(OR(AND(Tabela1[[#This Row],[GRUPO | ITEM]]="PALHETAS",MID(Tabela1[[#This Row],[ITEM]],1,5)&lt;&gt;"YN-PC"),AND(Tabela1[[#This Row],[GRUPO | ITEM]]="PALHETAS",MID(Tabela1[[#This Row],[ITEM]],1,5)&lt;&gt;"YN-PF"))=TRUE,0,
IF(
ROUNDUP(
IF(
IF(D810="A",13-SUM(AR810:AU810),IF(D810="B",11-SUM(AR810:AU810),IF(D810="C",7-SUM(AR810:AU810))))
&lt;0,0,
IF(D810="A",13-SUM(AR810:AU810),IF(D810="B",11-SUM(AR810:AU810),IF(D810="C",7-SUM(AR810:AU810)))))
*AE810/C810,0)
*C810
=0,0,
ROUNDUP(
IF(
IF(D810="A",13-SUM(AR810:AU810),IF(D810="B",11-SUM(AR810:AU810),IF(D810="C",7-SUM(AR810:AU810))))
&lt;0,0,
IF(D810="A",13-SUM(AR810:AU810),IF(D810="B",11-SUM(AR810:AU810),IF(D810="C",7-SUM(AR810:AU810)))))
*AE810/C810,0)
*C810)
)</f>
        <v>0</v>
      </c>
      <c r="AZ8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+IFERROR(BA810*C810,0),
IFERROR(AVERAGEIF(Tabela1[[#This Row],[COMPRA PADRÃO]:[COMPRA &gt;30%]],"&gt;"&amp;0,Tabela1[[#This Row],[COMPRA PADRÃO]:[COMPRA &gt;30%]]),
0))/Tabela1[[#This Row],[U/CX]],0)*Tabela1[[#This Row],[U/CX]]</f>
        <v>0</v>
      </c>
      <c r="BA810" s="19"/>
      <c r="BB810" s="19"/>
      <c r="BC810" s="5"/>
      <c r="BD810" s="41">
        <v>135.09433962264151</v>
      </c>
      <c r="BE810" s="42">
        <v>20264.150943396227</v>
      </c>
      <c r="BF810" s="42">
        <v>26748.67924528302</v>
      </c>
      <c r="BG810" s="42">
        <v>57251</v>
      </c>
      <c r="BH810" s="43">
        <v>0</v>
      </c>
      <c r="BJ810" s="32"/>
      <c r="BK810" s="32"/>
    </row>
    <row r="811" spans="1:63" s="3" customFormat="1" x14ac:dyDescent="0.2">
      <c r="A811" s="4" t="s">
        <v>15</v>
      </c>
      <c r="B811" s="4" t="s">
        <v>652</v>
      </c>
      <c r="C811" s="4">
        <v>600</v>
      </c>
      <c r="D811" s="4" t="s">
        <v>83</v>
      </c>
      <c r="E811" s="5">
        <v>200</v>
      </c>
      <c r="F811" s="4">
        <v>100</v>
      </c>
      <c r="G811" s="4">
        <v>500</v>
      </c>
      <c r="H811" s="4">
        <v>100</v>
      </c>
      <c r="I811" s="4">
        <v>250</v>
      </c>
      <c r="J811" s="4">
        <v>650</v>
      </c>
      <c r="K811" s="4"/>
      <c r="L811" s="4">
        <v>100</v>
      </c>
      <c r="M811" s="4">
        <v>30</v>
      </c>
      <c r="N811" s="4"/>
      <c r="O811" s="4">
        <v>550</v>
      </c>
      <c r="P811" s="4">
        <v>200</v>
      </c>
      <c r="Q811" s="13">
        <v>0.74626865671641796</v>
      </c>
      <c r="R811" s="16">
        <v>0.37313432835820898</v>
      </c>
      <c r="S811" s="16">
        <v>1.8656716417910448</v>
      </c>
      <c r="T811" s="16">
        <v>0.37313432835820898</v>
      </c>
      <c r="U811" s="16">
        <v>0.93283582089552242</v>
      </c>
      <c r="V811" s="16">
        <v>2.4253731343283582</v>
      </c>
      <c r="W811" s="16">
        <v>0</v>
      </c>
      <c r="X811" s="16">
        <v>0.37313432835820898</v>
      </c>
      <c r="Y811" s="16">
        <v>0.11194029850746269</v>
      </c>
      <c r="Z811" s="16">
        <v>0</v>
      </c>
      <c r="AA811" s="16">
        <v>2.0522388059701493</v>
      </c>
      <c r="AB811" s="17">
        <v>0.74626865671641796</v>
      </c>
      <c r="AC811" s="15">
        <v>7153.3</v>
      </c>
      <c r="AD811" s="14">
        <v>268</v>
      </c>
      <c r="AE811" s="14">
        <v>294.44444444444446</v>
      </c>
      <c r="AF811" s="5">
        <v>0</v>
      </c>
      <c r="AG811" s="6">
        <v>2778</v>
      </c>
      <c r="AH811" s="4">
        <v>0</v>
      </c>
      <c r="AI811" s="23">
        <v>2778</v>
      </c>
      <c r="AJ811" s="4">
        <v>1200</v>
      </c>
      <c r="AK811" s="4">
        <v>4800</v>
      </c>
      <c r="AL811" s="24">
        <v>6000</v>
      </c>
      <c r="AM811" s="7">
        <v>10.365671641791044</v>
      </c>
      <c r="AN811" s="7">
        <v>0</v>
      </c>
      <c r="AO811" s="8">
        <v>4.4776119402985071</v>
      </c>
      <c r="AP811" s="9">
        <v>17.910447761194028</v>
      </c>
      <c r="AQ811" s="25">
        <v>32.753731343283576</v>
      </c>
      <c r="AR811" s="18">
        <v>9.434716981132075</v>
      </c>
      <c r="AS811" s="7">
        <v>0</v>
      </c>
      <c r="AT811" s="8">
        <v>4.0754716981132075</v>
      </c>
      <c r="AU811" s="9">
        <v>16.30188679245283</v>
      </c>
      <c r="AV811" s="10">
        <v>29.812075471698112</v>
      </c>
      <c r="AW811" s="22">
        <f t="shared" si="12"/>
        <v>0</v>
      </c>
      <c r="AX811" s="5">
        <f>IF(OR(AND(Tabela1[[#This Row],[GRUPO | ITEM]]="PALHETAS",MID(Tabela1[[#This Row],[ITEM]],1,5)&lt;&gt;"YN-PC"),AND(Tabela1[[#This Row],[GRUPO | ITEM]]="PALHETAS",MID(Tabela1[[#This Row],[ITEM]],1,5)&lt;&gt;"YN-PF"))=TRUE,0,
IF(
ROUNDUP(
IF(
IF(D811="A",13-SUM(AM811:AP811),IF(D811="B",11-SUM(AM811:AP811),IF(D811="C",7-SUM(AM811:AP811))))
&lt;0,0,
IF(D811="A",13-SUM(AM811:AP811),IF(D811="B",11-SUM(AM811:AP811),IF(D811="C",7-SUM(AM811:AP811)))))
*AD811/C811,0)
*C811
=0,0,
ROUNDUP(
IF(
IF(D811="A",13-SUM(AM811:AP811),IF(D811="B",11-SUM(AM811:AP811),IF(D811="C",7-SUM(AM811:AP811))))
&lt;0,0,
IF(D811="A",13-SUM(AM811:AP811),IF(D811="B",11-SUM(AM811:AP811),IF(D811="C",7-SUM(AM811:AP811)))))
*AD811/C811,0)
*C811)
)</f>
        <v>0</v>
      </c>
      <c r="AY811" s="4">
        <f>IF(OR(AND(Tabela1[[#This Row],[GRUPO | ITEM]]="PALHETAS",MID(Tabela1[[#This Row],[ITEM]],1,5)&lt;&gt;"YN-PC"),AND(Tabela1[[#This Row],[GRUPO | ITEM]]="PALHETAS",MID(Tabela1[[#This Row],[ITEM]],1,5)&lt;&gt;"YN-PF"))=TRUE,0,
IF(
ROUNDUP(
IF(
IF(D811="A",13-SUM(AR811:AU811),IF(D811="B",11-SUM(AR811:AU811),IF(D811="C",7-SUM(AR811:AU811))))
&lt;0,0,
IF(D811="A",13-SUM(AR811:AU811),IF(D811="B",11-SUM(AR811:AU811),IF(D811="C",7-SUM(AR811:AU811)))))
*AE811/C811,0)
*C811
=0,0,
ROUNDUP(
IF(
IF(D811="A",13-SUM(AR811:AU811),IF(D811="B",11-SUM(AR811:AU811),IF(D811="C",7-SUM(AR811:AU811))))
&lt;0,0,
IF(D811="A",13-SUM(AR811:AU811),IF(D811="B",11-SUM(AR811:AU811),IF(D811="C",7-SUM(AR811:AU811)))))
*AE811/C811,0)
*C811)
)</f>
        <v>0</v>
      </c>
      <c r="AZ8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+IFERROR(BA811*C811,0),
IFERROR(AVERAGEIF(Tabela1[[#This Row],[COMPRA PADRÃO]:[COMPRA &gt;30%]],"&gt;"&amp;0,Tabela1[[#This Row],[COMPRA PADRÃO]:[COMPRA &gt;30%]]),
0))/Tabela1[[#This Row],[U/CX]],0)*Tabela1[[#This Row],[U/CX]]</f>
        <v>0</v>
      </c>
      <c r="BA811" s="19"/>
      <c r="BB811" s="19"/>
      <c r="BC811" s="5"/>
      <c r="BD811" s="41">
        <v>10.113207547169811</v>
      </c>
      <c r="BE811" s="42">
        <v>1516.9811320754716</v>
      </c>
      <c r="BF811" s="42">
        <v>667.47169811320748</v>
      </c>
      <c r="BG811" s="42">
        <v>8778</v>
      </c>
      <c r="BH811" s="43">
        <v>0</v>
      </c>
      <c r="BJ811" s="32"/>
      <c r="BK811" s="32"/>
    </row>
    <row r="812" spans="1:63" s="3" customFormat="1" x14ac:dyDescent="0.2">
      <c r="A812" s="4" t="s">
        <v>15</v>
      </c>
      <c r="B812" s="4" t="s">
        <v>653</v>
      </c>
      <c r="C812" s="4">
        <v>200</v>
      </c>
      <c r="D812" s="4" t="s">
        <v>17</v>
      </c>
      <c r="E812" s="5">
        <v>520</v>
      </c>
      <c r="F812" s="4">
        <v>220</v>
      </c>
      <c r="G812" s="4">
        <v>780</v>
      </c>
      <c r="H812" s="4">
        <v>1350</v>
      </c>
      <c r="I812" s="4">
        <v>550</v>
      </c>
      <c r="J812" s="4">
        <v>1400</v>
      </c>
      <c r="K812" s="4"/>
      <c r="L812" s="4">
        <v>100</v>
      </c>
      <c r="M812" s="4">
        <v>930</v>
      </c>
      <c r="N812" s="4">
        <v>850</v>
      </c>
      <c r="O812" s="4">
        <v>350</v>
      </c>
      <c r="P812" s="4">
        <v>1200</v>
      </c>
      <c r="Q812" s="13">
        <v>0.69333333333333336</v>
      </c>
      <c r="R812" s="16">
        <v>0.29333333333333333</v>
      </c>
      <c r="S812" s="16">
        <v>1.04</v>
      </c>
      <c r="T812" s="16">
        <v>1.8</v>
      </c>
      <c r="U812" s="16">
        <v>0.73333333333333328</v>
      </c>
      <c r="V812" s="16">
        <v>1.8666666666666667</v>
      </c>
      <c r="W812" s="16">
        <v>0</v>
      </c>
      <c r="X812" s="16">
        <v>0.13333333333333333</v>
      </c>
      <c r="Y812" s="16">
        <v>1.24</v>
      </c>
      <c r="Z812" s="16">
        <v>1.1333333333333333</v>
      </c>
      <c r="AA812" s="16">
        <v>0.46666666666666667</v>
      </c>
      <c r="AB812" s="17">
        <v>1.6</v>
      </c>
      <c r="AC812" s="15">
        <v>48676.6</v>
      </c>
      <c r="AD812" s="14">
        <v>750</v>
      </c>
      <c r="AE812" s="14">
        <v>881.11111111111109</v>
      </c>
      <c r="AF812" s="5">
        <v>0</v>
      </c>
      <c r="AG812" s="6">
        <v>3099</v>
      </c>
      <c r="AH812" s="4">
        <v>5800</v>
      </c>
      <c r="AI812" s="23">
        <v>8899</v>
      </c>
      <c r="AJ812" s="4">
        <v>0</v>
      </c>
      <c r="AK812" s="4">
        <v>1800</v>
      </c>
      <c r="AL812" s="24">
        <v>1800</v>
      </c>
      <c r="AM812" s="7">
        <v>4.1319999999999997</v>
      </c>
      <c r="AN812" s="7">
        <v>7.7333333333333334</v>
      </c>
      <c r="AO812" s="8">
        <v>0</v>
      </c>
      <c r="AP812" s="9">
        <v>2.4</v>
      </c>
      <c r="AQ812" s="25">
        <v>14.265333333333333</v>
      </c>
      <c r="AR812" s="18">
        <v>3.5171500630517025</v>
      </c>
      <c r="AS812" s="7">
        <v>6.5825977301387137</v>
      </c>
      <c r="AT812" s="8">
        <v>0</v>
      </c>
      <c r="AU812" s="9">
        <v>2.0428751576292559</v>
      </c>
      <c r="AV812" s="10">
        <v>12.142622950819673</v>
      </c>
      <c r="AW812" s="22">
        <f t="shared" si="12"/>
        <v>0</v>
      </c>
      <c r="AX812" s="5">
        <f>IF(OR(AND(Tabela1[[#This Row],[GRUPO | ITEM]]="PALHETAS",MID(Tabela1[[#This Row],[ITEM]],1,5)&lt;&gt;"YN-PC"),AND(Tabela1[[#This Row],[GRUPO | ITEM]]="PALHETAS",MID(Tabela1[[#This Row],[ITEM]],1,5)&lt;&gt;"YN-PF"))=TRUE,0,
IF(
ROUNDUP(
IF(
IF(D812="A",13-SUM(AM812:AP812),IF(D812="B",11-SUM(AM812:AP812),IF(D812="C",7-SUM(AM812:AP812))))
&lt;0,0,
IF(D812="A",13-SUM(AM812:AP812),IF(D812="B",11-SUM(AM812:AP812),IF(D812="C",7-SUM(AM812:AP812)))))
*AD812/C812,0)
*C812
=0,0,
ROUNDUP(
IF(
IF(D812="A",13-SUM(AM812:AP812),IF(D812="B",11-SUM(AM812:AP812),IF(D812="C",7-SUM(AM812:AP812))))
&lt;0,0,
IF(D812="A",13-SUM(AM812:AP812),IF(D812="B",11-SUM(AM812:AP812),IF(D812="C",7-SUM(AM812:AP812)))))
*AD812/C812,0)
*C812)
)</f>
        <v>0</v>
      </c>
      <c r="AY812" s="4">
        <f>IF(OR(AND(Tabela1[[#This Row],[GRUPO | ITEM]]="PALHETAS",MID(Tabela1[[#This Row],[ITEM]],1,5)&lt;&gt;"YN-PC"),AND(Tabela1[[#This Row],[GRUPO | ITEM]]="PALHETAS",MID(Tabela1[[#This Row],[ITEM]],1,5)&lt;&gt;"YN-PF"))=TRUE,0,
IF(
ROUNDUP(
IF(
IF(D812="A",13-SUM(AR812:AU812),IF(D812="B",11-SUM(AR812:AU812),IF(D812="C",7-SUM(AR812:AU812))))
&lt;0,0,
IF(D812="A",13-SUM(AR812:AU812),IF(D812="B",11-SUM(AR812:AU812),IF(D812="C",7-SUM(AR812:AU812)))))
*AE812/C812,0)
*C812
=0,0,
ROUNDUP(
IF(
IF(D812="A",13-SUM(AR812:AU812),IF(D812="B",11-SUM(AR812:AU812),IF(D812="C",7-SUM(AR812:AU812))))
&lt;0,0,
IF(D812="A",13-SUM(AR812:AU812),IF(D812="B",11-SUM(AR812:AU812),IF(D812="C",7-SUM(AR812:AU812)))))
*AE812/C812,0)
*C812)
)</f>
        <v>0</v>
      </c>
      <c r="AZ8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+IFERROR(BA812*C812,0),
IFERROR(AVERAGEIF(Tabela1[[#This Row],[COMPRA PADRÃO]:[COMPRA &gt;30%]],"&gt;"&amp;0,Tabela1[[#This Row],[COMPRA PADRÃO]:[COMPRA &gt;30%]]),
0))/Tabela1[[#This Row],[U/CX]],0)*Tabela1[[#This Row],[U/CX]]</f>
        <v>0</v>
      </c>
      <c r="BA812" s="33"/>
      <c r="BB812" s="33"/>
      <c r="BC812" s="44"/>
      <c r="BD812" s="41">
        <v>31.132075471698112</v>
      </c>
      <c r="BE812" s="42">
        <v>4669.8113207547167</v>
      </c>
      <c r="BF812" s="42">
        <v>6164.1509433962265</v>
      </c>
      <c r="BG812" s="42">
        <v>10699</v>
      </c>
      <c r="BH812" s="43">
        <v>200</v>
      </c>
      <c r="BJ812" s="32"/>
      <c r="BK812" s="32"/>
    </row>
    <row r="813" spans="1:63" s="3" customFormat="1" x14ac:dyDescent="0.2">
      <c r="A813" s="4" t="s">
        <v>15</v>
      </c>
      <c r="B813" s="4" t="s">
        <v>31</v>
      </c>
      <c r="C813" s="4">
        <v>500</v>
      </c>
      <c r="D813" s="4" t="s">
        <v>17</v>
      </c>
      <c r="E813" s="5">
        <v>1000</v>
      </c>
      <c r="F813" s="4">
        <v>850</v>
      </c>
      <c r="G813" s="4">
        <v>1060</v>
      </c>
      <c r="H813" s="4">
        <v>3030</v>
      </c>
      <c r="I813" s="4">
        <v>2800</v>
      </c>
      <c r="J813" s="4">
        <v>2988</v>
      </c>
      <c r="K813" s="4"/>
      <c r="L813" s="4">
        <v>1000</v>
      </c>
      <c r="M813" s="4">
        <v>1880</v>
      </c>
      <c r="N813" s="4">
        <v>2000</v>
      </c>
      <c r="O813" s="4">
        <v>2050</v>
      </c>
      <c r="P813" s="4">
        <v>1600</v>
      </c>
      <c r="Q813" s="13">
        <v>0.54299535985783387</v>
      </c>
      <c r="R813" s="16">
        <v>0.46154605587915881</v>
      </c>
      <c r="S813" s="16">
        <v>0.57557508144930392</v>
      </c>
      <c r="T813" s="16">
        <v>1.6452759403692367</v>
      </c>
      <c r="U813" s="16">
        <v>1.520387007601935</v>
      </c>
      <c r="V813" s="16">
        <v>1.6224701352552078</v>
      </c>
      <c r="W813" s="16">
        <v>0</v>
      </c>
      <c r="X813" s="16">
        <v>0.54299535985783387</v>
      </c>
      <c r="Y813" s="16">
        <v>1.0208312765327276</v>
      </c>
      <c r="Z813" s="16">
        <v>1.0859907197156677</v>
      </c>
      <c r="AA813" s="16">
        <v>1.1131404877085596</v>
      </c>
      <c r="AB813" s="17">
        <v>0.86879257577253421</v>
      </c>
      <c r="AC813" s="15">
        <v>93170.28</v>
      </c>
      <c r="AD813" s="14">
        <v>1841.6363636363637</v>
      </c>
      <c r="AE813" s="14">
        <v>1841.6363636363637</v>
      </c>
      <c r="AF813" s="5">
        <v>0</v>
      </c>
      <c r="AG813" s="6">
        <v>16820</v>
      </c>
      <c r="AH813" s="4">
        <v>0</v>
      </c>
      <c r="AI813" s="23">
        <v>16820</v>
      </c>
      <c r="AJ813" s="4">
        <v>20000</v>
      </c>
      <c r="AK813" s="4">
        <v>0</v>
      </c>
      <c r="AL813" s="24">
        <v>20000</v>
      </c>
      <c r="AM813" s="7">
        <v>9.1331819528087657</v>
      </c>
      <c r="AN813" s="7">
        <v>0</v>
      </c>
      <c r="AO813" s="8">
        <v>10.859907197156678</v>
      </c>
      <c r="AP813" s="9">
        <v>0</v>
      </c>
      <c r="AQ813" s="25">
        <v>19.993089149965442</v>
      </c>
      <c r="AR813" s="18">
        <v>9.1331819528087657</v>
      </c>
      <c r="AS813" s="7">
        <v>0</v>
      </c>
      <c r="AT813" s="8">
        <v>10.859907197156678</v>
      </c>
      <c r="AU813" s="9">
        <v>0</v>
      </c>
      <c r="AV813" s="10">
        <v>19.993089149965442</v>
      </c>
      <c r="AW813" s="22">
        <f t="shared" si="12"/>
        <v>0</v>
      </c>
      <c r="AX813" s="5">
        <f>IF(OR(AND(Tabela1[[#This Row],[GRUPO | ITEM]]="PALHETAS",MID(Tabela1[[#This Row],[ITEM]],1,5)&lt;&gt;"YN-PC"),AND(Tabela1[[#This Row],[GRUPO | ITEM]]="PALHETAS",MID(Tabela1[[#This Row],[ITEM]],1,5)&lt;&gt;"YN-PF"))=TRUE,0,
IF(
ROUNDUP(
IF(
IF(D813="A",13-SUM(AM813:AP813),IF(D813="B",11-SUM(AM813:AP813),IF(D813="C",7-SUM(AM813:AP813))))
&lt;0,0,
IF(D813="A",13-SUM(AM813:AP813),IF(D813="B",11-SUM(AM813:AP813),IF(D813="C",7-SUM(AM813:AP813)))))
*AD813/C813,0)
*C813
=0,0,
ROUNDUP(
IF(
IF(D813="A",13-SUM(AM813:AP813),IF(D813="B",11-SUM(AM813:AP813),IF(D813="C",7-SUM(AM813:AP813))))
&lt;0,0,
IF(D813="A",13-SUM(AM813:AP813),IF(D813="B",11-SUM(AM813:AP813),IF(D813="C",7-SUM(AM813:AP813)))))
*AD813/C813,0)
*C813)
)</f>
        <v>0</v>
      </c>
      <c r="AY813" s="4">
        <f>IF(OR(AND(Tabela1[[#This Row],[GRUPO | ITEM]]="PALHETAS",MID(Tabela1[[#This Row],[ITEM]],1,5)&lt;&gt;"YN-PC"),AND(Tabela1[[#This Row],[GRUPO | ITEM]]="PALHETAS",MID(Tabela1[[#This Row],[ITEM]],1,5)&lt;&gt;"YN-PF"))=TRUE,0,
IF(
ROUNDUP(
IF(
IF(D813="A",13-SUM(AR813:AU813),IF(D813="B",11-SUM(AR813:AU813),IF(D813="C",7-SUM(AR813:AU813))))
&lt;0,0,
IF(D813="A",13-SUM(AR813:AU813),IF(D813="B",11-SUM(AR813:AU813),IF(D813="C",7-SUM(AR813:AU813)))))
*AE813/C813,0)
*C813
=0,0,
ROUNDUP(
IF(
IF(D813="A",13-SUM(AR813:AU813),IF(D813="B",11-SUM(AR813:AU813),IF(D813="C",7-SUM(AR813:AU813))))
&lt;0,0,
IF(D813="A",13-SUM(AR813:AU813),IF(D813="B",11-SUM(AR813:AU813),IF(D813="C",7-SUM(AR813:AU813)))))
*AE813/C813,0)
*C813)
)</f>
        <v>0</v>
      </c>
      <c r="AZ8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+IFERROR(BA813*C813,0),
IFERROR(AVERAGEIF(Tabela1[[#This Row],[COMPRA PADRÃO]:[COMPRA &gt;30%]],"&gt;"&amp;0,Tabela1[[#This Row],[COMPRA PADRÃO]:[COMPRA &gt;30%]]),
0))/Tabela1[[#This Row],[U/CX]],0)*Tabela1[[#This Row],[U/CX]]</f>
        <v>0</v>
      </c>
      <c r="BA813" s="19"/>
      <c r="BB813" s="19"/>
      <c r="BC813" s="5"/>
      <c r="BD813" s="41">
        <v>76.445283018867926</v>
      </c>
      <c r="BE813" s="42">
        <v>11466.792452830188</v>
      </c>
      <c r="BF813" s="42">
        <v>15136.166037735849</v>
      </c>
      <c r="BG813" s="42">
        <v>36820</v>
      </c>
      <c r="BH813" s="43">
        <v>0</v>
      </c>
      <c r="BJ813" s="32"/>
      <c r="BK813" s="32"/>
    </row>
    <row r="814" spans="1:63" s="3" customFormat="1" x14ac:dyDescent="0.2">
      <c r="A814" s="4" t="s">
        <v>15</v>
      </c>
      <c r="B814" s="4" t="s">
        <v>654</v>
      </c>
      <c r="C814" s="4">
        <v>5000</v>
      </c>
      <c r="D814" s="4" t="s">
        <v>83</v>
      </c>
      <c r="E814" s="5">
        <v>2200</v>
      </c>
      <c r="F814" s="4">
        <v>4500</v>
      </c>
      <c r="G814" s="4">
        <v>2000</v>
      </c>
      <c r="H814" s="4">
        <v>600</v>
      </c>
      <c r="I814" s="4">
        <v>800</v>
      </c>
      <c r="J814" s="4">
        <v>1200</v>
      </c>
      <c r="K814" s="4">
        <v>500</v>
      </c>
      <c r="L814" s="4">
        <v>1370</v>
      </c>
      <c r="M814" s="4">
        <v>800</v>
      </c>
      <c r="N814" s="4">
        <v>1400</v>
      </c>
      <c r="O814" s="4">
        <v>1100</v>
      </c>
      <c r="P814" s="4">
        <v>3700</v>
      </c>
      <c r="Q814" s="13">
        <v>1.3088745661874071</v>
      </c>
      <c r="R814" s="16">
        <v>2.6772434308378781</v>
      </c>
      <c r="S814" s="16">
        <v>1.1898859692612791</v>
      </c>
      <c r="T814" s="16">
        <v>0.35696579077838375</v>
      </c>
      <c r="U814" s="16">
        <v>0.47595438770451165</v>
      </c>
      <c r="V814" s="16">
        <v>0.7139315815567675</v>
      </c>
      <c r="W814" s="16">
        <v>0.29747149231531977</v>
      </c>
      <c r="X814" s="16">
        <v>0.8150718889439762</v>
      </c>
      <c r="Y814" s="16">
        <v>0.47595438770451165</v>
      </c>
      <c r="Z814" s="16">
        <v>0.83292017848289546</v>
      </c>
      <c r="AA814" s="16">
        <v>0.65443728309370353</v>
      </c>
      <c r="AB814" s="17">
        <v>2.2012890431333663</v>
      </c>
      <c r="AC814" s="15">
        <v>12158.3</v>
      </c>
      <c r="AD814" s="14">
        <v>1680.8333333333333</v>
      </c>
      <c r="AE814" s="14">
        <v>1788.1818181818182</v>
      </c>
      <c r="AF814" s="5">
        <v>1</v>
      </c>
      <c r="AG814" s="6">
        <v>25230</v>
      </c>
      <c r="AH814" s="4">
        <v>0</v>
      </c>
      <c r="AI814" s="23">
        <v>25230</v>
      </c>
      <c r="AJ814" s="4">
        <v>0</v>
      </c>
      <c r="AK814" s="4">
        <v>0</v>
      </c>
      <c r="AL814" s="24">
        <v>0</v>
      </c>
      <c r="AM814" s="7">
        <v>15.010411502231037</v>
      </c>
      <c r="AN814" s="7">
        <v>0</v>
      </c>
      <c r="AO814" s="8">
        <v>0</v>
      </c>
      <c r="AP814" s="9">
        <v>0</v>
      </c>
      <c r="AQ814" s="25">
        <v>15.010411502231037</v>
      </c>
      <c r="AR814" s="18">
        <v>14.10930350788002</v>
      </c>
      <c r="AS814" s="7">
        <v>0</v>
      </c>
      <c r="AT814" s="8">
        <v>0</v>
      </c>
      <c r="AU814" s="9">
        <v>0</v>
      </c>
      <c r="AV814" s="10">
        <v>14.10930350788002</v>
      </c>
      <c r="AW814" s="22">
        <f t="shared" si="12"/>
        <v>0</v>
      </c>
      <c r="AX814" s="5">
        <f>IF(OR(AND(Tabela1[[#This Row],[GRUPO | ITEM]]="PALHETAS",MID(Tabela1[[#This Row],[ITEM]],1,5)&lt;&gt;"YN-PC"),AND(Tabela1[[#This Row],[GRUPO | ITEM]]="PALHETAS",MID(Tabela1[[#This Row],[ITEM]],1,5)&lt;&gt;"YN-PF"))=TRUE,0,
IF(
ROUNDUP(
IF(
IF(D814="A",13-SUM(AM814:AP814),IF(D814="B",11-SUM(AM814:AP814),IF(D814="C",7-SUM(AM814:AP814))))
&lt;0,0,
IF(D814="A",13-SUM(AM814:AP814),IF(D814="B",11-SUM(AM814:AP814),IF(D814="C",7-SUM(AM814:AP814)))))
*AD814/C814,0)
*C814
=0,0,
ROUNDUP(
IF(
IF(D814="A",13-SUM(AM814:AP814),IF(D814="B",11-SUM(AM814:AP814),IF(D814="C",7-SUM(AM814:AP814))))
&lt;0,0,
IF(D814="A",13-SUM(AM814:AP814),IF(D814="B",11-SUM(AM814:AP814),IF(D814="C",7-SUM(AM814:AP814)))))
*AD814/C814,0)
*C814)
)</f>
        <v>0</v>
      </c>
      <c r="AY814" s="4">
        <f>IF(OR(AND(Tabela1[[#This Row],[GRUPO | ITEM]]="PALHETAS",MID(Tabela1[[#This Row],[ITEM]],1,5)&lt;&gt;"YN-PC"),AND(Tabela1[[#This Row],[GRUPO | ITEM]]="PALHETAS",MID(Tabela1[[#This Row],[ITEM]],1,5)&lt;&gt;"YN-PF"))=TRUE,0,
IF(
ROUNDUP(
IF(
IF(D814="A",13-SUM(AR814:AU814),IF(D814="B",11-SUM(AR814:AU814),IF(D814="C",7-SUM(AR814:AU814))))
&lt;0,0,
IF(D814="A",13-SUM(AR814:AU814),IF(D814="B",11-SUM(AR814:AU814),IF(D814="C",7-SUM(AR814:AU814)))))
*AE814/C814,0)
*C814
=0,0,
ROUNDUP(
IF(
IF(D814="A",13-SUM(AR814:AU814),IF(D814="B",11-SUM(AR814:AU814),IF(D814="C",7-SUM(AR814:AU814))))
&lt;0,0,
IF(D814="A",13-SUM(AR814:AU814),IF(D814="B",11-SUM(AR814:AU814),IF(D814="C",7-SUM(AR814:AU814)))))
*AE814/C814,0)
*C814)
)</f>
        <v>0</v>
      </c>
      <c r="AZ8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+IFERROR(BA814*C814,0),
IFERROR(AVERAGEIF(Tabela1[[#This Row],[COMPRA PADRÃO]:[COMPRA &gt;30%]],"&gt;"&amp;0,Tabela1[[#This Row],[COMPRA PADRÃO]:[COMPRA &gt;30%]]),
0))/Tabela1[[#This Row],[U/CX]],0)*Tabela1[[#This Row],[U/CX]]</f>
        <v>0</v>
      </c>
      <c r="BA814" s="19"/>
      <c r="BB814" s="19"/>
      <c r="BC814" s="5"/>
      <c r="BD814" s="41">
        <v>76.113207547169807</v>
      </c>
      <c r="BE814" s="42">
        <v>11416.981132075471</v>
      </c>
      <c r="BF814" s="42">
        <v>5023.4716981132069</v>
      </c>
      <c r="BG814" s="42">
        <v>25230</v>
      </c>
      <c r="BH814" s="43">
        <v>0</v>
      </c>
      <c r="BJ814" s="32"/>
      <c r="BK814" s="32"/>
    </row>
    <row r="815" spans="1:63" s="3" customFormat="1" x14ac:dyDescent="0.2">
      <c r="A815" s="4" t="s">
        <v>15</v>
      </c>
      <c r="B815" s="4" t="s">
        <v>655</v>
      </c>
      <c r="C815" s="4">
        <v>5000</v>
      </c>
      <c r="D815" s="4" t="s">
        <v>83</v>
      </c>
      <c r="E815" s="5">
        <v>3350</v>
      </c>
      <c r="F815" s="4">
        <v>2200</v>
      </c>
      <c r="G815" s="4">
        <v>2500</v>
      </c>
      <c r="H815" s="4">
        <v>1330</v>
      </c>
      <c r="I815" s="4">
        <v>1200</v>
      </c>
      <c r="J815" s="4">
        <v>600</v>
      </c>
      <c r="K815" s="4">
        <v>500</v>
      </c>
      <c r="L815" s="4">
        <v>770</v>
      </c>
      <c r="M815" s="4">
        <v>2200</v>
      </c>
      <c r="N815" s="4">
        <v>1400</v>
      </c>
      <c r="O815" s="4">
        <v>4000</v>
      </c>
      <c r="P815" s="4">
        <v>1900</v>
      </c>
      <c r="Q815" s="13">
        <v>1.8314350797266514</v>
      </c>
      <c r="R815" s="16">
        <v>1.2027334851936218</v>
      </c>
      <c r="S815" s="16">
        <v>1.3667425968109339</v>
      </c>
      <c r="T815" s="16">
        <v>0.72710706150341686</v>
      </c>
      <c r="U815" s="16">
        <v>0.6560364464692483</v>
      </c>
      <c r="V815" s="16">
        <v>0.32801822323462415</v>
      </c>
      <c r="W815" s="16">
        <v>0.27334851936218679</v>
      </c>
      <c r="X815" s="16">
        <v>0.42095671981776761</v>
      </c>
      <c r="Y815" s="16">
        <v>1.2027334851936218</v>
      </c>
      <c r="Z815" s="16">
        <v>0.76537585421412302</v>
      </c>
      <c r="AA815" s="16">
        <v>2.1867881548974943</v>
      </c>
      <c r="AB815" s="17">
        <v>1.0387243735763096</v>
      </c>
      <c r="AC815" s="15">
        <v>13159.3</v>
      </c>
      <c r="AD815" s="14">
        <v>1829.1666666666667</v>
      </c>
      <c r="AE815" s="14">
        <v>1950</v>
      </c>
      <c r="AF815" s="5">
        <v>0</v>
      </c>
      <c r="AG815" s="6">
        <v>19700</v>
      </c>
      <c r="AH815" s="4">
        <v>0</v>
      </c>
      <c r="AI815" s="23">
        <v>19700</v>
      </c>
      <c r="AJ815" s="4">
        <v>0</v>
      </c>
      <c r="AK815" s="4">
        <v>0</v>
      </c>
      <c r="AL815" s="24">
        <v>0</v>
      </c>
      <c r="AM815" s="7">
        <v>10.769931662870158</v>
      </c>
      <c r="AN815" s="7">
        <v>0</v>
      </c>
      <c r="AO815" s="8">
        <v>0</v>
      </c>
      <c r="AP815" s="9">
        <v>0</v>
      </c>
      <c r="AQ815" s="25">
        <v>10.769931662870158</v>
      </c>
      <c r="AR815" s="18">
        <v>10.102564102564102</v>
      </c>
      <c r="AS815" s="7">
        <v>0</v>
      </c>
      <c r="AT815" s="8">
        <v>0</v>
      </c>
      <c r="AU815" s="9">
        <v>0</v>
      </c>
      <c r="AV815" s="10">
        <v>10.102564102564102</v>
      </c>
      <c r="AW815" s="22">
        <f t="shared" si="12"/>
        <v>0</v>
      </c>
      <c r="AX815" s="5">
        <f>IF(OR(AND(Tabela1[[#This Row],[GRUPO | ITEM]]="PALHETAS",MID(Tabela1[[#This Row],[ITEM]],1,5)&lt;&gt;"YN-PC"),AND(Tabela1[[#This Row],[GRUPO | ITEM]]="PALHETAS",MID(Tabela1[[#This Row],[ITEM]],1,5)&lt;&gt;"YN-PF"))=TRUE,0,
IF(
ROUNDUP(
IF(
IF(D815="A",13-SUM(AM815:AP815),IF(D815="B",11-SUM(AM815:AP815),IF(D815="C",7-SUM(AM815:AP815))))
&lt;0,0,
IF(D815="A",13-SUM(AM815:AP815),IF(D815="B",11-SUM(AM815:AP815),IF(D815="C",7-SUM(AM815:AP815)))))
*AD815/C815,0)
*C815
=0,0,
ROUNDUP(
IF(
IF(D815="A",13-SUM(AM815:AP815),IF(D815="B",11-SUM(AM815:AP815),IF(D815="C",7-SUM(AM815:AP815))))
&lt;0,0,
IF(D815="A",13-SUM(AM815:AP815),IF(D815="B",11-SUM(AM815:AP815),IF(D815="C",7-SUM(AM815:AP815)))))
*AD815/C815,0)
*C815)
)</f>
        <v>0</v>
      </c>
      <c r="AY815" s="4">
        <f>IF(OR(AND(Tabela1[[#This Row],[GRUPO | ITEM]]="PALHETAS",MID(Tabela1[[#This Row],[ITEM]],1,5)&lt;&gt;"YN-PC"),AND(Tabela1[[#This Row],[GRUPO | ITEM]]="PALHETAS",MID(Tabela1[[#This Row],[ITEM]],1,5)&lt;&gt;"YN-PF"))=TRUE,0,
IF(
ROUNDUP(
IF(
IF(D815="A",13-SUM(AR815:AU815),IF(D815="B",11-SUM(AR815:AU815),IF(D815="C",7-SUM(AR815:AU815))))
&lt;0,0,
IF(D815="A",13-SUM(AR815:AU815),IF(D815="B",11-SUM(AR815:AU815),IF(D815="C",7-SUM(AR815:AU815)))))
*AE815/C815,0)
*C815
=0,0,
ROUNDUP(
IF(
IF(D815="A",13-SUM(AR815:AU815),IF(D815="B",11-SUM(AR815:AU815),IF(D815="C",7-SUM(AR815:AU815))))
&lt;0,0,
IF(D815="A",13-SUM(AR815:AU815),IF(D815="B",11-SUM(AR815:AU815),IF(D815="C",7-SUM(AR815:AU815)))))
*AE815/C815,0)
*C815)
)</f>
        <v>0</v>
      </c>
      <c r="AZ8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+IFERROR(BA815*C815,0),
IFERROR(AVERAGEIF(Tabela1[[#This Row],[COMPRA PADRÃO]:[COMPRA &gt;30%]],"&gt;"&amp;0,Tabela1[[#This Row],[COMPRA PADRÃO]:[COMPRA &gt;30%]]),
0))/Tabela1[[#This Row],[U/CX]],0)*Tabela1[[#This Row],[U/CX]]</f>
        <v>0</v>
      </c>
      <c r="BA815" s="33"/>
      <c r="BB815" s="33"/>
      <c r="BC815" s="44"/>
      <c r="BD815" s="41">
        <v>82.830188679245282</v>
      </c>
      <c r="BE815" s="42">
        <v>12424.528301886792</v>
      </c>
      <c r="BF815" s="42">
        <v>5466.7924528301883</v>
      </c>
      <c r="BG815" s="42">
        <v>19700</v>
      </c>
      <c r="BH815" s="43">
        <v>0</v>
      </c>
      <c r="BJ815" s="32"/>
      <c r="BK815" s="32"/>
    </row>
    <row r="816" spans="1:63" s="3" customFormat="1" x14ac:dyDescent="0.2">
      <c r="A816" s="4" t="s">
        <v>15</v>
      </c>
      <c r="B816" s="4" t="s">
        <v>656</v>
      </c>
      <c r="C816" s="4">
        <v>5000</v>
      </c>
      <c r="D816" s="4" t="s">
        <v>83</v>
      </c>
      <c r="E816" s="5">
        <v>500</v>
      </c>
      <c r="F816" s="4">
        <v>2100</v>
      </c>
      <c r="G816" s="4">
        <v>1800</v>
      </c>
      <c r="H816" s="4">
        <v>1000</v>
      </c>
      <c r="I816" s="4">
        <v>1000</v>
      </c>
      <c r="J816" s="4">
        <v>1100</v>
      </c>
      <c r="K816" s="4"/>
      <c r="L816" s="4">
        <v>900</v>
      </c>
      <c r="M816" s="4">
        <v>700</v>
      </c>
      <c r="N816" s="4">
        <v>1300</v>
      </c>
      <c r="O816" s="4">
        <v>500</v>
      </c>
      <c r="P816" s="4">
        <v>200</v>
      </c>
      <c r="Q816" s="13">
        <v>0.49549549549549549</v>
      </c>
      <c r="R816" s="16">
        <v>2.0810810810810811</v>
      </c>
      <c r="S816" s="16">
        <v>1.7837837837837838</v>
      </c>
      <c r="T816" s="16">
        <v>0.99099099099099097</v>
      </c>
      <c r="U816" s="16">
        <v>0.99099099099099097</v>
      </c>
      <c r="V816" s="16">
        <v>1.0900900900900901</v>
      </c>
      <c r="W816" s="16">
        <v>0</v>
      </c>
      <c r="X816" s="16">
        <v>0.89189189189189189</v>
      </c>
      <c r="Y816" s="16">
        <v>0.69369369369369371</v>
      </c>
      <c r="Z816" s="16">
        <v>1.2882882882882882</v>
      </c>
      <c r="AA816" s="16">
        <v>0.49549549549549549</v>
      </c>
      <c r="AB816" s="17">
        <v>0.1981981981981982</v>
      </c>
      <c r="AC816" s="15">
        <v>6623</v>
      </c>
      <c r="AD816" s="14">
        <v>1009.0909090909091</v>
      </c>
      <c r="AE816" s="14">
        <v>1090</v>
      </c>
      <c r="AF816" s="5">
        <v>0</v>
      </c>
      <c r="AG816" s="6">
        <v>47760</v>
      </c>
      <c r="AH816" s="4">
        <v>0</v>
      </c>
      <c r="AI816" s="23">
        <v>47760</v>
      </c>
      <c r="AJ816" s="4">
        <v>0</v>
      </c>
      <c r="AK816" s="4">
        <v>0</v>
      </c>
      <c r="AL816" s="24">
        <v>0</v>
      </c>
      <c r="AM816" s="7">
        <v>47.329729729729728</v>
      </c>
      <c r="AN816" s="7">
        <v>0</v>
      </c>
      <c r="AO816" s="8">
        <v>0</v>
      </c>
      <c r="AP816" s="9">
        <v>0</v>
      </c>
      <c r="AQ816" s="25">
        <v>47.329729729729728</v>
      </c>
      <c r="AR816" s="18">
        <v>43.816513761467888</v>
      </c>
      <c r="AS816" s="7">
        <v>0</v>
      </c>
      <c r="AT816" s="8">
        <v>0</v>
      </c>
      <c r="AU816" s="9">
        <v>0</v>
      </c>
      <c r="AV816" s="10">
        <v>43.816513761467888</v>
      </c>
      <c r="AW816" s="22">
        <f t="shared" si="12"/>
        <v>0</v>
      </c>
      <c r="AX816" s="5">
        <f>IF(OR(AND(Tabela1[[#This Row],[GRUPO | ITEM]]="PALHETAS",MID(Tabela1[[#This Row],[ITEM]],1,5)&lt;&gt;"YN-PC"),AND(Tabela1[[#This Row],[GRUPO | ITEM]]="PALHETAS",MID(Tabela1[[#This Row],[ITEM]],1,5)&lt;&gt;"YN-PF"))=TRUE,0,
IF(
ROUNDUP(
IF(
IF(D816="A",13-SUM(AM816:AP816),IF(D816="B",11-SUM(AM816:AP816),IF(D816="C",7-SUM(AM816:AP816))))
&lt;0,0,
IF(D816="A",13-SUM(AM816:AP816),IF(D816="B",11-SUM(AM816:AP816),IF(D816="C",7-SUM(AM816:AP816)))))
*AD816/C816,0)
*C816
=0,0,
ROUNDUP(
IF(
IF(D816="A",13-SUM(AM816:AP816),IF(D816="B",11-SUM(AM816:AP816),IF(D816="C",7-SUM(AM816:AP816))))
&lt;0,0,
IF(D816="A",13-SUM(AM816:AP816),IF(D816="B",11-SUM(AM816:AP816),IF(D816="C",7-SUM(AM816:AP816)))))
*AD816/C816,0)
*C816)
)</f>
        <v>0</v>
      </c>
      <c r="AY816" s="4">
        <f>IF(OR(AND(Tabela1[[#This Row],[GRUPO | ITEM]]="PALHETAS",MID(Tabela1[[#This Row],[ITEM]],1,5)&lt;&gt;"YN-PC"),AND(Tabela1[[#This Row],[GRUPO | ITEM]]="PALHETAS",MID(Tabela1[[#This Row],[ITEM]],1,5)&lt;&gt;"YN-PF"))=TRUE,0,
IF(
ROUNDUP(
IF(
IF(D816="A",13-SUM(AR816:AU816),IF(D816="B",11-SUM(AR816:AU816),IF(D816="C",7-SUM(AR816:AU816))))
&lt;0,0,
IF(D816="A",13-SUM(AR816:AU816),IF(D816="B",11-SUM(AR816:AU816),IF(D816="C",7-SUM(AR816:AU816)))))
*AE816/C816,0)
*C816
=0,0,
ROUNDUP(
IF(
IF(D816="A",13-SUM(AR816:AU816),IF(D816="B",11-SUM(AR816:AU816),IF(D816="C",7-SUM(AR816:AU816))))
&lt;0,0,
IF(D816="A",13-SUM(AR816:AU816),IF(D816="B",11-SUM(AR816:AU816),IF(D816="C",7-SUM(AR816:AU816)))))
*AE816/C816,0)
*C816)
)</f>
        <v>0</v>
      </c>
      <c r="AZ8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+IFERROR(BA816*C816,0),
IFERROR(AVERAGEIF(Tabela1[[#This Row],[COMPRA PADRÃO]:[COMPRA &gt;30%]],"&gt;"&amp;0,Tabela1[[#This Row],[COMPRA PADRÃO]:[COMPRA &gt;30%]]),
0))/Tabela1[[#This Row],[U/CX]],0)*Tabela1[[#This Row],[U/CX]]</f>
        <v>0</v>
      </c>
      <c r="BA816" s="19"/>
      <c r="BB816" s="19"/>
      <c r="BC816" s="5"/>
      <c r="BD816" s="41">
        <v>41.886792452830186</v>
      </c>
      <c r="BE816" s="42">
        <v>6283.0188679245275</v>
      </c>
      <c r="BF816" s="42">
        <v>2764.5283018867922</v>
      </c>
      <c r="BG816" s="42">
        <v>47760</v>
      </c>
      <c r="BH816" s="43">
        <v>0</v>
      </c>
      <c r="BJ816" s="32"/>
      <c r="BK816" s="32"/>
    </row>
    <row r="817" spans="1:63" s="3" customFormat="1" x14ac:dyDescent="0.2">
      <c r="A817" s="4" t="s">
        <v>40</v>
      </c>
      <c r="B817" s="4" t="s">
        <v>660</v>
      </c>
      <c r="C817" s="4">
        <v>20</v>
      </c>
      <c r="D817" s="4" t="s">
        <v>17</v>
      </c>
      <c r="E817" s="5">
        <v>200</v>
      </c>
      <c r="F817" s="4">
        <v>140</v>
      </c>
      <c r="G817" s="4">
        <v>260</v>
      </c>
      <c r="H817" s="4">
        <v>136</v>
      </c>
      <c r="I817" s="4">
        <v>100</v>
      </c>
      <c r="J817" s="4">
        <v>350</v>
      </c>
      <c r="K817" s="4"/>
      <c r="L817" s="4">
        <v>80</v>
      </c>
      <c r="M817" s="4">
        <v>40</v>
      </c>
      <c r="N817" s="4">
        <v>20</v>
      </c>
      <c r="O817" s="4">
        <v>60</v>
      </c>
      <c r="P817" s="4">
        <v>200</v>
      </c>
      <c r="Q817" s="13">
        <v>1.3871374527112232</v>
      </c>
      <c r="R817" s="16">
        <v>0.9709962168978562</v>
      </c>
      <c r="S817" s="16">
        <v>1.8032786885245902</v>
      </c>
      <c r="T817" s="16">
        <v>0.94325346784363173</v>
      </c>
      <c r="U817" s="16">
        <v>0.69356872635561162</v>
      </c>
      <c r="V817" s="16">
        <v>2.4274905422446404</v>
      </c>
      <c r="W817" s="16">
        <v>0</v>
      </c>
      <c r="X817" s="16">
        <v>0.55485498108448927</v>
      </c>
      <c r="Y817" s="16">
        <v>0.27742749054224464</v>
      </c>
      <c r="Z817" s="16">
        <v>0.13871374527112232</v>
      </c>
      <c r="AA817" s="16">
        <v>0.41614123581336693</v>
      </c>
      <c r="AB817" s="17">
        <v>1.3871374527112232</v>
      </c>
      <c r="AC817" s="15">
        <v>37935.199999999997</v>
      </c>
      <c r="AD817" s="14">
        <v>144.18181818181819</v>
      </c>
      <c r="AE817" s="14">
        <v>169.55555555555554</v>
      </c>
      <c r="AF817" s="5">
        <v>3</v>
      </c>
      <c r="AG817" s="6">
        <v>1210</v>
      </c>
      <c r="AH817" s="4">
        <v>220</v>
      </c>
      <c r="AI817" s="23">
        <v>1430</v>
      </c>
      <c r="AJ817" s="4">
        <v>700</v>
      </c>
      <c r="AK817" s="4">
        <v>0</v>
      </c>
      <c r="AL817" s="24">
        <v>700</v>
      </c>
      <c r="AM817" s="7">
        <v>8.3921815889029006</v>
      </c>
      <c r="AN817" s="7">
        <v>1.5258511979823455</v>
      </c>
      <c r="AO817" s="8">
        <v>4.8549810844892809</v>
      </c>
      <c r="AP817" s="9">
        <v>0</v>
      </c>
      <c r="AQ817" s="25">
        <v>14.773013871374527</v>
      </c>
      <c r="AR817" s="18">
        <v>7.1363040629095682</v>
      </c>
      <c r="AS817" s="7">
        <v>1.2975098296199215</v>
      </c>
      <c r="AT817" s="8">
        <v>4.1284403669724776</v>
      </c>
      <c r="AU817" s="9">
        <v>0</v>
      </c>
      <c r="AV817" s="10">
        <v>12.562254259501966</v>
      </c>
      <c r="AW817" s="22">
        <f t="shared" si="12"/>
        <v>0</v>
      </c>
      <c r="AX817" s="5">
        <f>IF(OR(AND(Tabela1[[#This Row],[GRUPO | ITEM]]="PALHETAS",MID(Tabela1[[#This Row],[ITEM]],1,5)&lt;&gt;"YN-PC"),AND(Tabela1[[#This Row],[GRUPO | ITEM]]="PALHETAS",MID(Tabela1[[#This Row],[ITEM]],1,5)&lt;&gt;"YN-PF"))=TRUE,0,
IF(
ROUNDUP(
IF(
IF(D817="A",13-SUM(AM817:AP817),IF(D817="B",11-SUM(AM817:AP817),IF(D817="C",7-SUM(AM817:AP817))))
&lt;0,0,
IF(D817="A",13-SUM(AM817:AP817),IF(D817="B",11-SUM(AM817:AP817),IF(D817="C",7-SUM(AM817:AP817)))))
*AD817/C817,0)
*C817
=0,0,
ROUNDUP(
IF(
IF(D817="A",13-SUM(AM817:AP817),IF(D817="B",11-SUM(AM817:AP817),IF(D817="C",7-SUM(AM817:AP817))))
&lt;0,0,
IF(D817="A",13-SUM(AM817:AP817),IF(D817="B",11-SUM(AM817:AP817),IF(D817="C",7-SUM(AM817:AP817)))))
*AD817/C817,0)
*C817)
)</f>
        <v>0</v>
      </c>
      <c r="AY817" s="4">
        <f>IF(OR(AND(Tabela1[[#This Row],[GRUPO | ITEM]]="PALHETAS",MID(Tabela1[[#This Row],[ITEM]],1,5)&lt;&gt;"YN-PC"),AND(Tabela1[[#This Row],[GRUPO | ITEM]]="PALHETAS",MID(Tabela1[[#This Row],[ITEM]],1,5)&lt;&gt;"YN-PF"))=TRUE,0,
IF(
ROUNDUP(
IF(
IF(D817="A",13-SUM(AR817:AU817),IF(D817="B",11-SUM(AR817:AU817),IF(D817="C",7-SUM(AR817:AU817))))
&lt;0,0,
IF(D817="A",13-SUM(AR817:AU817),IF(D817="B",11-SUM(AR817:AU817),IF(D817="C",7-SUM(AR817:AU817)))))
*AE817/C817,0)
*C817
=0,0,
ROUNDUP(
IF(
IF(D817="A",13-SUM(AR817:AU817),IF(D817="B",11-SUM(AR817:AU817),IF(D817="C",7-SUM(AR817:AU817))))
&lt;0,0,
IF(D817="A",13-SUM(AR817:AU817),IF(D817="B",11-SUM(AR817:AU817),IF(D817="C",7-SUM(AR817:AU817)))))
*AE817/C817,0)
*C817)
)</f>
        <v>0</v>
      </c>
      <c r="AZ8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+IFERROR(BA817*C817,0),
IFERROR(AVERAGEIF(Tabela1[[#This Row],[COMPRA PADRÃO]:[COMPRA &gt;30%]],"&gt;"&amp;0,Tabela1[[#This Row],[COMPRA PADRÃO]:[COMPRA &gt;30%]]),
0))/Tabela1[[#This Row],[U/CX]],0)*Tabela1[[#This Row],[U/CX]]</f>
        <v>0</v>
      </c>
      <c r="BA817" s="19"/>
      <c r="BB817" s="19"/>
      <c r="BC817" s="5"/>
      <c r="BD817" s="41">
        <v>5.9849056603773585</v>
      </c>
      <c r="BE817" s="42">
        <v>897.7358490566038</v>
      </c>
      <c r="BF817" s="42">
        <v>1185.011320754717</v>
      </c>
      <c r="BG817" s="42">
        <v>2130</v>
      </c>
      <c r="BH817" s="43">
        <v>0</v>
      </c>
      <c r="BJ817" s="32"/>
      <c r="BK817" s="32"/>
    </row>
    <row r="818" spans="1:63" s="3" customFormat="1" x14ac:dyDescent="0.2">
      <c r="A818" s="4" t="s">
        <v>40</v>
      </c>
      <c r="B818" s="4" t="s">
        <v>661</v>
      </c>
      <c r="C818" s="4">
        <v>20</v>
      </c>
      <c r="D818" s="4" t="s">
        <v>17</v>
      </c>
      <c r="E818" s="5">
        <v>240</v>
      </c>
      <c r="F818" s="4">
        <v>640</v>
      </c>
      <c r="G818" s="4">
        <v>520</v>
      </c>
      <c r="H818" s="4">
        <v>440</v>
      </c>
      <c r="I818" s="4">
        <v>147</v>
      </c>
      <c r="J818" s="4">
        <v>420</v>
      </c>
      <c r="K818" s="4">
        <v>100</v>
      </c>
      <c r="L818" s="4">
        <v>340</v>
      </c>
      <c r="M818" s="4">
        <v>300</v>
      </c>
      <c r="N818" s="4">
        <v>220</v>
      </c>
      <c r="O818" s="4">
        <v>140</v>
      </c>
      <c r="P818" s="4">
        <v>520</v>
      </c>
      <c r="Q818" s="13">
        <v>0.71517258505090642</v>
      </c>
      <c r="R818" s="16">
        <v>1.9071268934690837</v>
      </c>
      <c r="S818" s="16">
        <v>1.5495406009436306</v>
      </c>
      <c r="T818" s="16">
        <v>1.3111497392599951</v>
      </c>
      <c r="U818" s="16">
        <v>0.43804320834368016</v>
      </c>
      <c r="V818" s="16">
        <v>1.2515520238390863</v>
      </c>
      <c r="W818" s="16">
        <v>0.29798857710454435</v>
      </c>
      <c r="X818" s="16">
        <v>1.0131611621554508</v>
      </c>
      <c r="Y818" s="16">
        <v>0.89396573131363299</v>
      </c>
      <c r="Z818" s="16">
        <v>0.65557486962999756</v>
      </c>
      <c r="AA818" s="16">
        <v>0.41718400794636207</v>
      </c>
      <c r="AB818" s="17">
        <v>1.5495406009436306</v>
      </c>
      <c r="AC818" s="15">
        <v>98660.31</v>
      </c>
      <c r="AD818" s="14">
        <v>335.58333333333331</v>
      </c>
      <c r="AE818" s="14">
        <v>357</v>
      </c>
      <c r="AF818" s="5">
        <v>11</v>
      </c>
      <c r="AG818" s="6">
        <v>1279</v>
      </c>
      <c r="AH818" s="4">
        <v>1740</v>
      </c>
      <c r="AI818" s="23">
        <v>3019</v>
      </c>
      <c r="AJ818" s="4">
        <v>1620</v>
      </c>
      <c r="AK818" s="4">
        <v>0</v>
      </c>
      <c r="AL818" s="24">
        <v>1620</v>
      </c>
      <c r="AM818" s="7">
        <v>3.8112739011671222</v>
      </c>
      <c r="AN818" s="7">
        <v>5.1850012416190712</v>
      </c>
      <c r="AO818" s="8">
        <v>4.827414949093618</v>
      </c>
      <c r="AP818" s="9">
        <v>0</v>
      </c>
      <c r="AQ818" s="25">
        <v>13.823690091879811</v>
      </c>
      <c r="AR818" s="18">
        <v>3.5826330532212887</v>
      </c>
      <c r="AS818" s="7">
        <v>4.8739495798319323</v>
      </c>
      <c r="AT818" s="8">
        <v>4.53781512605042</v>
      </c>
      <c r="AU818" s="9">
        <v>0</v>
      </c>
      <c r="AV818" s="10">
        <v>12.994397759103641</v>
      </c>
      <c r="AW818" s="22">
        <f t="shared" si="12"/>
        <v>0</v>
      </c>
      <c r="AX818" s="5">
        <f>IF(OR(AND(Tabela1[[#This Row],[GRUPO | ITEM]]="PALHETAS",MID(Tabela1[[#This Row],[ITEM]],1,5)&lt;&gt;"YN-PC"),AND(Tabela1[[#This Row],[GRUPO | ITEM]]="PALHETAS",MID(Tabela1[[#This Row],[ITEM]],1,5)&lt;&gt;"YN-PF"))=TRUE,0,
IF(
ROUNDUP(
IF(
IF(D818="A",13-SUM(AM818:AP818),IF(D818="B",11-SUM(AM818:AP818),IF(D818="C",7-SUM(AM818:AP818))))
&lt;0,0,
IF(D818="A",13-SUM(AM818:AP818),IF(D818="B",11-SUM(AM818:AP818),IF(D818="C",7-SUM(AM818:AP818)))))
*AD818/C818,0)
*C818
=0,0,
ROUNDUP(
IF(
IF(D818="A",13-SUM(AM818:AP818),IF(D818="B",11-SUM(AM818:AP818),IF(D818="C",7-SUM(AM818:AP818))))
&lt;0,0,
IF(D818="A",13-SUM(AM818:AP818),IF(D818="B",11-SUM(AM818:AP818),IF(D818="C",7-SUM(AM818:AP818)))))
*AD818/C818,0)
*C818)
)</f>
        <v>0</v>
      </c>
      <c r="AY818" s="4">
        <f>IF(OR(AND(Tabela1[[#This Row],[GRUPO | ITEM]]="PALHETAS",MID(Tabela1[[#This Row],[ITEM]],1,5)&lt;&gt;"YN-PC"),AND(Tabela1[[#This Row],[GRUPO | ITEM]]="PALHETAS",MID(Tabela1[[#This Row],[ITEM]],1,5)&lt;&gt;"YN-PF"))=TRUE,0,
IF(
ROUNDUP(
IF(
IF(D818="A",13-SUM(AR818:AU818),IF(D818="B",11-SUM(AR818:AU818),IF(D818="C",7-SUM(AR818:AU818))))
&lt;0,0,
IF(D818="A",13-SUM(AR818:AU818),IF(D818="B",11-SUM(AR818:AU818),IF(D818="C",7-SUM(AR818:AU818)))))
*AE818/C818,0)
*C818
=0,0,
ROUNDUP(
IF(
IF(D818="A",13-SUM(AR818:AU818),IF(D818="B",11-SUM(AR818:AU818),IF(D818="C",7-SUM(AR818:AU818))))
&lt;0,0,
IF(D818="A",13-SUM(AR818:AU818),IF(D818="B",11-SUM(AR818:AU818),IF(D818="C",7-SUM(AR818:AU818)))))
*AE818/C818,0)
*C818)
)</f>
        <v>0</v>
      </c>
      <c r="AZ8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+IFERROR(BA818*C818,0),
IFERROR(AVERAGEIF(Tabela1[[#This Row],[COMPRA PADRÃO]:[COMPRA &gt;30%]],"&gt;"&amp;0,Tabela1[[#This Row],[COMPRA PADRÃO]:[COMPRA &gt;30%]]),
0))/Tabela1[[#This Row],[U/CX]],0)*Tabela1[[#This Row],[U/CX]]</f>
        <v>0</v>
      </c>
      <c r="BA818" s="19"/>
      <c r="BB818" s="19"/>
      <c r="BC818" s="5"/>
      <c r="BD818" s="41">
        <v>15.19622641509434</v>
      </c>
      <c r="BE818" s="42">
        <v>2279.433962264151</v>
      </c>
      <c r="BF818" s="42">
        <v>3008.8528301886795</v>
      </c>
      <c r="BG818" s="42">
        <v>4639</v>
      </c>
      <c r="BH818" s="43">
        <v>640</v>
      </c>
      <c r="BJ818" s="32"/>
      <c r="BK818" s="32"/>
    </row>
    <row r="819" spans="1:63" s="3" customFormat="1" x14ac:dyDescent="0.2">
      <c r="A819" s="4" t="s">
        <v>40</v>
      </c>
      <c r="B819" s="4" t="s">
        <v>662</v>
      </c>
      <c r="C819" s="4">
        <v>20</v>
      </c>
      <c r="D819" s="4" t="s">
        <v>20</v>
      </c>
      <c r="E819" s="5">
        <v>400</v>
      </c>
      <c r="F819" s="4">
        <v>640</v>
      </c>
      <c r="G819" s="4">
        <v>640</v>
      </c>
      <c r="H819" s="4">
        <v>420</v>
      </c>
      <c r="I819" s="4">
        <v>480</v>
      </c>
      <c r="J819" s="4">
        <v>597</v>
      </c>
      <c r="K819" s="4">
        <v>80</v>
      </c>
      <c r="L819" s="4">
        <v>460</v>
      </c>
      <c r="M819" s="4">
        <v>300</v>
      </c>
      <c r="N819" s="4">
        <v>140</v>
      </c>
      <c r="O819" s="4">
        <v>320</v>
      </c>
      <c r="P819" s="4">
        <v>380</v>
      </c>
      <c r="Q819" s="13">
        <v>0.98826436071649171</v>
      </c>
      <c r="R819" s="16">
        <v>1.5812229771463866</v>
      </c>
      <c r="S819" s="16">
        <v>1.5812229771463866</v>
      </c>
      <c r="T819" s="16">
        <v>1.0376775787523163</v>
      </c>
      <c r="U819" s="16">
        <v>1.18591723285979</v>
      </c>
      <c r="V819" s="16">
        <v>1.4749845583693637</v>
      </c>
      <c r="W819" s="16">
        <v>0.19765287214329832</v>
      </c>
      <c r="X819" s="16">
        <v>1.1365040148239653</v>
      </c>
      <c r="Y819" s="16">
        <v>0.74119827053736875</v>
      </c>
      <c r="Z819" s="16">
        <v>0.3458925262507721</v>
      </c>
      <c r="AA819" s="16">
        <v>0.7906114885731933</v>
      </c>
      <c r="AB819" s="17">
        <v>0.93885114268066705</v>
      </c>
      <c r="AC819" s="15">
        <v>117393.61</v>
      </c>
      <c r="AD819" s="14">
        <v>404.75</v>
      </c>
      <c r="AE819" s="14">
        <v>434.27272727272725</v>
      </c>
      <c r="AF819" s="5">
        <v>5</v>
      </c>
      <c r="AG819" s="6">
        <v>1840</v>
      </c>
      <c r="AH819" s="4">
        <v>2120</v>
      </c>
      <c r="AI819" s="23">
        <v>3960</v>
      </c>
      <c r="AJ819" s="4">
        <v>1920</v>
      </c>
      <c r="AK819" s="4">
        <v>0</v>
      </c>
      <c r="AL819" s="24">
        <v>1920</v>
      </c>
      <c r="AM819" s="7">
        <v>4.5460160592958614</v>
      </c>
      <c r="AN819" s="7">
        <v>5.2378011117974062</v>
      </c>
      <c r="AO819" s="8">
        <v>4.74366893143916</v>
      </c>
      <c r="AP819" s="9">
        <v>0</v>
      </c>
      <c r="AQ819" s="25">
        <v>14.527486102532428</v>
      </c>
      <c r="AR819" s="18">
        <v>4.2369688088758641</v>
      </c>
      <c r="AS819" s="7">
        <v>4.8817249319656693</v>
      </c>
      <c r="AT819" s="8">
        <v>4.4211848440443795</v>
      </c>
      <c r="AU819" s="9">
        <v>0</v>
      </c>
      <c r="AV819" s="10">
        <v>13.539878584885912</v>
      </c>
      <c r="AW819" s="22">
        <f t="shared" si="12"/>
        <v>0</v>
      </c>
      <c r="AX819" s="5">
        <f>IF(OR(AND(Tabela1[[#This Row],[GRUPO | ITEM]]="PALHETAS",MID(Tabela1[[#This Row],[ITEM]],1,5)&lt;&gt;"YN-PC"),AND(Tabela1[[#This Row],[GRUPO | ITEM]]="PALHETAS",MID(Tabela1[[#This Row],[ITEM]],1,5)&lt;&gt;"YN-PF"))=TRUE,0,
IF(
ROUNDUP(
IF(
IF(D819="A",13-SUM(AM819:AP819),IF(D819="B",11-SUM(AM819:AP819),IF(D819="C",7-SUM(AM819:AP819))))
&lt;0,0,
IF(D819="A",13-SUM(AM819:AP819),IF(D819="B",11-SUM(AM819:AP819),IF(D819="C",7-SUM(AM819:AP819)))))
*AD819/C819,0)
*C819
=0,0,
ROUNDUP(
IF(
IF(D819="A",13-SUM(AM819:AP819),IF(D819="B",11-SUM(AM819:AP819),IF(D819="C",7-SUM(AM819:AP819))))
&lt;0,0,
IF(D819="A",13-SUM(AM819:AP819),IF(D819="B",11-SUM(AM819:AP819),IF(D819="C",7-SUM(AM819:AP819)))))
*AD819/C819,0)
*C819)
)</f>
        <v>0</v>
      </c>
      <c r="AY819" s="4">
        <f>IF(OR(AND(Tabela1[[#This Row],[GRUPO | ITEM]]="PALHETAS",MID(Tabela1[[#This Row],[ITEM]],1,5)&lt;&gt;"YN-PC"),AND(Tabela1[[#This Row],[GRUPO | ITEM]]="PALHETAS",MID(Tabela1[[#This Row],[ITEM]],1,5)&lt;&gt;"YN-PF"))=TRUE,0,
IF(
ROUNDUP(
IF(
IF(D819="A",13-SUM(AR819:AU819),IF(D819="B",11-SUM(AR819:AU819),IF(D819="C",7-SUM(AR819:AU819))))
&lt;0,0,
IF(D819="A",13-SUM(AR819:AU819),IF(D819="B",11-SUM(AR819:AU819),IF(D819="C",7-SUM(AR819:AU819)))))
*AE819/C819,0)
*C819
=0,0,
ROUNDUP(
IF(
IF(D819="A",13-SUM(AR819:AU819),IF(D819="B",11-SUM(AR819:AU819),IF(D819="C",7-SUM(AR819:AU819))))
&lt;0,0,
IF(D819="A",13-SUM(AR819:AU819),IF(D819="B",11-SUM(AR819:AU819),IF(D819="C",7-SUM(AR819:AU819)))))
*AE819/C819,0)
*C819)
)</f>
        <v>0</v>
      </c>
      <c r="AZ8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+IFERROR(BA819*C819,0),
IFERROR(AVERAGEIF(Tabela1[[#This Row],[COMPRA PADRÃO]:[COMPRA &gt;30%]],"&gt;"&amp;0,Tabela1[[#This Row],[COMPRA PADRÃO]:[COMPRA &gt;30%]]),
0))/Tabela1[[#This Row],[U/CX]],0)*Tabela1[[#This Row],[U/CX]]</f>
        <v>0</v>
      </c>
      <c r="BA819" s="19"/>
      <c r="BB819" s="19"/>
      <c r="BC819" s="5"/>
      <c r="BD819" s="41">
        <v>18.328301886792453</v>
      </c>
      <c r="BE819" s="42">
        <v>2749.2452830188677</v>
      </c>
      <c r="BF819" s="42">
        <v>5241.8943396226414</v>
      </c>
      <c r="BG819" s="42">
        <v>5880</v>
      </c>
      <c r="BH819" s="43">
        <v>2120</v>
      </c>
      <c r="BJ819" s="32"/>
      <c r="BK819" s="32"/>
    </row>
    <row r="820" spans="1:63" s="3" customFormat="1" x14ac:dyDescent="0.2">
      <c r="A820" s="4" t="s">
        <v>40</v>
      </c>
      <c r="B820" s="4" t="s">
        <v>665</v>
      </c>
      <c r="C820" s="4">
        <v>20</v>
      </c>
      <c r="D820" s="4" t="s">
        <v>83</v>
      </c>
      <c r="E820" s="5"/>
      <c r="F820" s="4"/>
      <c r="G820" s="4"/>
      <c r="H820" s="4"/>
      <c r="I820" s="4"/>
      <c r="J820" s="4"/>
      <c r="K820" s="4"/>
      <c r="L820" s="4">
        <v>120</v>
      </c>
      <c r="M820" s="4">
        <v>170</v>
      </c>
      <c r="N820" s="4">
        <v>150</v>
      </c>
      <c r="O820" s="4">
        <v>116</v>
      </c>
      <c r="P820" s="4">
        <v>189</v>
      </c>
      <c r="Q820" s="13">
        <v>0</v>
      </c>
      <c r="R820" s="16">
        <v>0</v>
      </c>
      <c r="S820" s="16">
        <v>0</v>
      </c>
      <c r="T820" s="16">
        <v>0</v>
      </c>
      <c r="U820" s="16">
        <v>0</v>
      </c>
      <c r="V820" s="16">
        <v>0</v>
      </c>
      <c r="W820" s="16">
        <v>0</v>
      </c>
      <c r="X820" s="16">
        <v>0.80536912751677847</v>
      </c>
      <c r="Y820" s="16">
        <v>1.1409395973154361</v>
      </c>
      <c r="Z820" s="16">
        <v>1.0067114093959733</v>
      </c>
      <c r="AA820" s="16">
        <v>0.77852348993288589</v>
      </c>
      <c r="AB820" s="17">
        <v>1.2684563758389262</v>
      </c>
      <c r="AC820" s="15">
        <v>25839.72</v>
      </c>
      <c r="AD820" s="14">
        <v>149</v>
      </c>
      <c r="AE820" s="14">
        <v>149</v>
      </c>
      <c r="AF820" s="5">
        <v>0</v>
      </c>
      <c r="AG820" s="6">
        <v>4</v>
      </c>
      <c r="AH820" s="4">
        <v>0</v>
      </c>
      <c r="AI820" s="23">
        <v>4</v>
      </c>
      <c r="AJ820" s="4">
        <v>2000</v>
      </c>
      <c r="AK820" s="4">
        <v>2000</v>
      </c>
      <c r="AL820" s="24">
        <v>4000</v>
      </c>
      <c r="AM820" s="7">
        <v>2.6845637583892617E-2</v>
      </c>
      <c r="AN820" s="7">
        <v>0</v>
      </c>
      <c r="AO820" s="8">
        <v>13.422818791946309</v>
      </c>
      <c r="AP820" s="9">
        <v>13.422818791946309</v>
      </c>
      <c r="AQ820" s="25">
        <v>26.872483221476511</v>
      </c>
      <c r="AR820" s="18">
        <v>2.6845637583892617E-2</v>
      </c>
      <c r="AS820" s="7">
        <v>0</v>
      </c>
      <c r="AT820" s="8">
        <v>13.422818791946309</v>
      </c>
      <c r="AU820" s="9">
        <v>13.422818791946309</v>
      </c>
      <c r="AV820" s="10">
        <v>26.872483221476511</v>
      </c>
      <c r="AW820" s="22">
        <f t="shared" si="12"/>
        <v>0</v>
      </c>
      <c r="AX820" s="5">
        <f>IF(OR(AND(Tabela1[[#This Row],[GRUPO | ITEM]]="PALHETAS",MID(Tabela1[[#This Row],[ITEM]],1,5)&lt;&gt;"YN-PC"),AND(Tabela1[[#This Row],[GRUPO | ITEM]]="PALHETAS",MID(Tabela1[[#This Row],[ITEM]],1,5)&lt;&gt;"YN-PF"))=TRUE,0,
IF(
ROUNDUP(
IF(
IF(D820="A",13-SUM(AM820:AP820),IF(D820="B",11-SUM(AM820:AP820),IF(D820="C",7-SUM(AM820:AP820))))
&lt;0,0,
IF(D820="A",13-SUM(AM820:AP820),IF(D820="B",11-SUM(AM820:AP820),IF(D820="C",7-SUM(AM820:AP820)))))
*AD820/C820,0)
*C820
=0,0,
ROUNDUP(
IF(
IF(D820="A",13-SUM(AM820:AP820),IF(D820="B",11-SUM(AM820:AP820),IF(D820="C",7-SUM(AM820:AP820))))
&lt;0,0,
IF(D820="A",13-SUM(AM820:AP820),IF(D820="B",11-SUM(AM820:AP820),IF(D820="C",7-SUM(AM820:AP820)))))
*AD820/C820,0)
*C820)
)</f>
        <v>0</v>
      </c>
      <c r="AY820" s="4">
        <f>IF(OR(AND(Tabela1[[#This Row],[GRUPO | ITEM]]="PALHETAS",MID(Tabela1[[#This Row],[ITEM]],1,5)&lt;&gt;"YN-PC"),AND(Tabela1[[#This Row],[GRUPO | ITEM]]="PALHETAS",MID(Tabela1[[#This Row],[ITEM]],1,5)&lt;&gt;"YN-PF"))=TRUE,0,
IF(
ROUNDUP(
IF(
IF(D820="A",13-SUM(AR820:AU820),IF(D820="B",11-SUM(AR820:AU820),IF(D820="C",7-SUM(AR820:AU820))))
&lt;0,0,
IF(D820="A",13-SUM(AR820:AU820),IF(D820="B",11-SUM(AR820:AU820),IF(D820="C",7-SUM(AR820:AU820)))))
*AE820/C820,0)
*C820
=0,0,
ROUNDUP(
IF(
IF(D820="A",13-SUM(AR820:AU820),IF(D820="B",11-SUM(AR820:AU820),IF(D820="C",7-SUM(AR820:AU820))))
&lt;0,0,
IF(D820="A",13-SUM(AR820:AU820),IF(D820="B",11-SUM(AR820:AU820),IF(D820="C",7-SUM(AR820:AU820)))))
*AE820/C820,0)
*C820)
)</f>
        <v>0</v>
      </c>
      <c r="AZ8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+IFERROR(BA820*C820,0),
IFERROR(AVERAGEIF(Tabela1[[#This Row],[COMPRA PADRÃO]:[COMPRA &gt;30%]],"&gt;"&amp;0,Tabela1[[#This Row],[COMPRA PADRÃO]:[COMPRA &gt;30%]]),
0))/Tabela1[[#This Row],[U/CX]],0)*Tabela1[[#This Row],[U/CX]]</f>
        <v>0</v>
      </c>
      <c r="BA820" s="19"/>
      <c r="BB820" s="19"/>
      <c r="BC820" s="5"/>
      <c r="BD820" s="41">
        <v>2.8113207547169812</v>
      </c>
      <c r="BE820" s="42">
        <v>421.69811320754718</v>
      </c>
      <c r="BF820" s="42">
        <v>185.54716981132077</v>
      </c>
      <c r="BG820" s="42">
        <v>4004</v>
      </c>
      <c r="BH820" s="43">
        <v>0</v>
      </c>
      <c r="BJ820" s="32"/>
      <c r="BK820" s="32"/>
    </row>
    <row r="821" spans="1:63" s="3" customFormat="1" x14ac:dyDescent="0.2">
      <c r="A821" s="4" t="s">
        <v>40</v>
      </c>
      <c r="B821" s="4" t="s">
        <v>666</v>
      </c>
      <c r="C821" s="4">
        <v>20</v>
      </c>
      <c r="D821" s="4" t="s">
        <v>83</v>
      </c>
      <c r="E821" s="5"/>
      <c r="F821" s="4"/>
      <c r="G821" s="4"/>
      <c r="H821" s="4"/>
      <c r="I821" s="4"/>
      <c r="J821" s="4"/>
      <c r="K821" s="4"/>
      <c r="L821" s="4">
        <v>40</v>
      </c>
      <c r="M821" s="4">
        <v>32</v>
      </c>
      <c r="N821" s="4">
        <v>55</v>
      </c>
      <c r="O821" s="4">
        <v>2</v>
      </c>
      <c r="P821" s="4">
        <v>10</v>
      </c>
      <c r="Q821" s="13">
        <v>0</v>
      </c>
      <c r="R821" s="16">
        <v>0</v>
      </c>
      <c r="S821" s="16">
        <v>0</v>
      </c>
      <c r="T821" s="16">
        <v>0</v>
      </c>
      <c r="U821" s="16">
        <v>0</v>
      </c>
      <c r="V821" s="16">
        <v>0</v>
      </c>
      <c r="W821" s="16">
        <v>0</v>
      </c>
      <c r="X821" s="16">
        <v>1.4388489208633093</v>
      </c>
      <c r="Y821" s="16">
        <v>1.1510791366906474</v>
      </c>
      <c r="Z821" s="16">
        <v>1.9784172661870503</v>
      </c>
      <c r="AA821" s="16">
        <v>7.1942446043165464E-2</v>
      </c>
      <c r="AB821" s="17">
        <v>0.35971223021582732</v>
      </c>
      <c r="AC821" s="15">
        <v>4928.42</v>
      </c>
      <c r="AD821" s="14">
        <v>27.8</v>
      </c>
      <c r="AE821" s="14">
        <v>34.25</v>
      </c>
      <c r="AF821" s="5">
        <v>0</v>
      </c>
      <c r="AG821" s="6">
        <v>0</v>
      </c>
      <c r="AH821" s="4">
        <v>0</v>
      </c>
      <c r="AI821" s="23">
        <v>0</v>
      </c>
      <c r="AJ821" s="4">
        <v>500</v>
      </c>
      <c r="AK821" s="4">
        <v>1000</v>
      </c>
      <c r="AL821" s="24">
        <v>1500</v>
      </c>
      <c r="AM821" s="7">
        <v>0</v>
      </c>
      <c r="AN821" s="7">
        <v>0</v>
      </c>
      <c r="AO821" s="8">
        <v>17.985611510791365</v>
      </c>
      <c r="AP821" s="9">
        <v>35.97122302158273</v>
      </c>
      <c r="AQ821" s="25">
        <v>53.956834532374096</v>
      </c>
      <c r="AR821" s="18">
        <v>0</v>
      </c>
      <c r="AS821" s="7">
        <v>0</v>
      </c>
      <c r="AT821" s="8">
        <v>14.598540145985401</v>
      </c>
      <c r="AU821" s="9">
        <v>29.197080291970803</v>
      </c>
      <c r="AV821" s="10">
        <v>43.795620437956202</v>
      </c>
      <c r="AW821" s="22">
        <f t="shared" si="12"/>
        <v>0</v>
      </c>
      <c r="AX821" s="5">
        <f>IF(OR(AND(Tabela1[[#This Row],[GRUPO | ITEM]]="PALHETAS",MID(Tabela1[[#This Row],[ITEM]],1,5)&lt;&gt;"YN-PC"),AND(Tabela1[[#This Row],[GRUPO | ITEM]]="PALHETAS",MID(Tabela1[[#This Row],[ITEM]],1,5)&lt;&gt;"YN-PF"))=TRUE,0,
IF(
ROUNDUP(
IF(
IF(D821="A",13-SUM(AM821:AP821),IF(D821="B",11-SUM(AM821:AP821),IF(D821="C",7-SUM(AM821:AP821))))
&lt;0,0,
IF(D821="A",13-SUM(AM821:AP821),IF(D821="B",11-SUM(AM821:AP821),IF(D821="C",7-SUM(AM821:AP821)))))
*AD821/C821,0)
*C821
=0,0,
ROUNDUP(
IF(
IF(D821="A",13-SUM(AM821:AP821),IF(D821="B",11-SUM(AM821:AP821),IF(D821="C",7-SUM(AM821:AP821))))
&lt;0,0,
IF(D821="A",13-SUM(AM821:AP821),IF(D821="B",11-SUM(AM821:AP821),IF(D821="C",7-SUM(AM821:AP821)))))
*AD821/C821,0)
*C821)
)</f>
        <v>0</v>
      </c>
      <c r="AY821" s="4">
        <f>IF(OR(AND(Tabela1[[#This Row],[GRUPO | ITEM]]="PALHETAS",MID(Tabela1[[#This Row],[ITEM]],1,5)&lt;&gt;"YN-PC"),AND(Tabela1[[#This Row],[GRUPO | ITEM]]="PALHETAS",MID(Tabela1[[#This Row],[ITEM]],1,5)&lt;&gt;"YN-PF"))=TRUE,0,
IF(
ROUNDUP(
IF(
IF(D821="A",13-SUM(AR821:AU821),IF(D821="B",11-SUM(AR821:AU821),IF(D821="C",7-SUM(AR821:AU821))))
&lt;0,0,
IF(D821="A",13-SUM(AR821:AU821),IF(D821="B",11-SUM(AR821:AU821),IF(D821="C",7-SUM(AR821:AU821)))))
*AE821/C821,0)
*C821
=0,0,
ROUNDUP(
IF(
IF(D821="A",13-SUM(AR821:AU821),IF(D821="B",11-SUM(AR821:AU821),IF(D821="C",7-SUM(AR821:AU821))))
&lt;0,0,
IF(D821="A",13-SUM(AR821:AU821),IF(D821="B",11-SUM(AR821:AU821),IF(D821="C",7-SUM(AR821:AU821)))))
*AE821/C821,0)
*C821)
)</f>
        <v>0</v>
      </c>
      <c r="AZ8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+IFERROR(BA821*C821,0),
IFERROR(AVERAGEIF(Tabela1[[#This Row],[COMPRA PADRÃO]:[COMPRA &gt;30%]],"&gt;"&amp;0,Tabela1[[#This Row],[COMPRA PADRÃO]:[COMPRA &gt;30%]]),
0))/Tabela1[[#This Row],[U/CX]],0)*Tabela1[[#This Row],[U/CX]]</f>
        <v>0</v>
      </c>
      <c r="BA821" s="19"/>
      <c r="BB821" s="19"/>
      <c r="BC821" s="5"/>
      <c r="BD821" s="41">
        <v>0.52452830188679245</v>
      </c>
      <c r="BE821" s="42">
        <v>78.679245283018872</v>
      </c>
      <c r="BF821" s="42">
        <v>34.618867924528303</v>
      </c>
      <c r="BG821" s="42">
        <v>1500</v>
      </c>
      <c r="BH821" s="43">
        <v>0</v>
      </c>
      <c r="BJ821" s="32"/>
      <c r="BK821" s="32"/>
    </row>
    <row r="822" spans="1:63" s="3" customFormat="1" x14ac:dyDescent="0.2">
      <c r="A822" s="4" t="s">
        <v>40</v>
      </c>
      <c r="B822" s="4" t="s">
        <v>667</v>
      </c>
      <c r="C822" s="4">
        <v>20</v>
      </c>
      <c r="D822" s="4" t="s">
        <v>83</v>
      </c>
      <c r="E822" s="5"/>
      <c r="F822" s="4"/>
      <c r="G822" s="4"/>
      <c r="H822" s="4"/>
      <c r="I822" s="4"/>
      <c r="J822" s="4"/>
      <c r="K822" s="4"/>
      <c r="L822" s="4">
        <v>135</v>
      </c>
      <c r="M822" s="4">
        <v>202</v>
      </c>
      <c r="N822" s="4">
        <v>50</v>
      </c>
      <c r="O822" s="4"/>
      <c r="P822" s="4"/>
      <c r="Q822" s="13">
        <v>0</v>
      </c>
      <c r="R822" s="16">
        <v>0</v>
      </c>
      <c r="S822" s="16">
        <v>0</v>
      </c>
      <c r="T822" s="16">
        <v>0</v>
      </c>
      <c r="U822" s="16">
        <v>0</v>
      </c>
      <c r="V822" s="16">
        <v>0</v>
      </c>
      <c r="W822" s="16">
        <v>0</v>
      </c>
      <c r="X822" s="16">
        <v>1.0465116279069768</v>
      </c>
      <c r="Y822" s="16">
        <v>1.5658914728682169</v>
      </c>
      <c r="Z822" s="16">
        <v>0.38759689922480622</v>
      </c>
      <c r="AA822" s="16">
        <v>0</v>
      </c>
      <c r="AB822" s="17">
        <v>0</v>
      </c>
      <c r="AC822" s="15">
        <v>13969.9</v>
      </c>
      <c r="AD822" s="14">
        <v>129</v>
      </c>
      <c r="AE822" s="14">
        <v>129</v>
      </c>
      <c r="AF822" s="5">
        <v>0</v>
      </c>
      <c r="AG822" s="6">
        <v>0</v>
      </c>
      <c r="AH822" s="4">
        <v>0</v>
      </c>
      <c r="AI822" s="23">
        <v>0</v>
      </c>
      <c r="AJ822" s="4">
        <v>2000</v>
      </c>
      <c r="AK822" s="4">
        <v>2000</v>
      </c>
      <c r="AL822" s="24">
        <v>4000</v>
      </c>
      <c r="AM822" s="7">
        <v>0</v>
      </c>
      <c r="AN822" s="7">
        <v>0</v>
      </c>
      <c r="AO822" s="8">
        <v>15.503875968992247</v>
      </c>
      <c r="AP822" s="9">
        <v>15.503875968992247</v>
      </c>
      <c r="AQ822" s="25">
        <v>31.007751937984494</v>
      </c>
      <c r="AR822" s="18">
        <v>0</v>
      </c>
      <c r="AS822" s="7">
        <v>0</v>
      </c>
      <c r="AT822" s="8">
        <v>15.503875968992247</v>
      </c>
      <c r="AU822" s="9">
        <v>15.503875968992247</v>
      </c>
      <c r="AV822" s="10">
        <v>31.007751937984494</v>
      </c>
      <c r="AW822" s="22">
        <f t="shared" si="12"/>
        <v>0</v>
      </c>
      <c r="AX822" s="5">
        <f>IF(OR(AND(Tabela1[[#This Row],[GRUPO | ITEM]]="PALHETAS",MID(Tabela1[[#This Row],[ITEM]],1,5)&lt;&gt;"YN-PC"),AND(Tabela1[[#This Row],[GRUPO | ITEM]]="PALHETAS",MID(Tabela1[[#This Row],[ITEM]],1,5)&lt;&gt;"YN-PF"))=TRUE,0,
IF(
ROUNDUP(
IF(
IF(D822="A",13-SUM(AM822:AP822),IF(D822="B",11-SUM(AM822:AP822),IF(D822="C",7-SUM(AM822:AP822))))
&lt;0,0,
IF(D822="A",13-SUM(AM822:AP822),IF(D822="B",11-SUM(AM822:AP822),IF(D822="C",7-SUM(AM822:AP822)))))
*AD822/C822,0)
*C822
=0,0,
ROUNDUP(
IF(
IF(D822="A",13-SUM(AM822:AP822),IF(D822="B",11-SUM(AM822:AP822),IF(D822="C",7-SUM(AM822:AP822))))
&lt;0,0,
IF(D822="A",13-SUM(AM822:AP822),IF(D822="B",11-SUM(AM822:AP822),IF(D822="C",7-SUM(AM822:AP822)))))
*AD822/C822,0)
*C822)
)</f>
        <v>0</v>
      </c>
      <c r="AY822" s="4">
        <f>IF(OR(AND(Tabela1[[#This Row],[GRUPO | ITEM]]="PALHETAS",MID(Tabela1[[#This Row],[ITEM]],1,5)&lt;&gt;"YN-PC"),AND(Tabela1[[#This Row],[GRUPO | ITEM]]="PALHETAS",MID(Tabela1[[#This Row],[ITEM]],1,5)&lt;&gt;"YN-PF"))=TRUE,0,
IF(
ROUNDUP(
IF(
IF(D822="A",13-SUM(AR822:AU822),IF(D822="B",11-SUM(AR822:AU822),IF(D822="C",7-SUM(AR822:AU822))))
&lt;0,0,
IF(D822="A",13-SUM(AR822:AU822),IF(D822="B",11-SUM(AR822:AU822),IF(D822="C",7-SUM(AR822:AU822)))))
*AE822/C822,0)
*C822
=0,0,
ROUNDUP(
IF(
IF(D822="A",13-SUM(AR822:AU822),IF(D822="B",11-SUM(AR822:AU822),IF(D822="C",7-SUM(AR822:AU822))))
&lt;0,0,
IF(D822="A",13-SUM(AR822:AU822),IF(D822="B",11-SUM(AR822:AU822),IF(D822="C",7-SUM(AR822:AU822)))))
*AE822/C822,0)
*C822)
)</f>
        <v>0</v>
      </c>
      <c r="AZ8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+IFERROR(BA822*C822,0),
IFERROR(AVERAGEIF(Tabela1[[#This Row],[COMPRA PADRÃO]:[COMPRA &gt;30%]],"&gt;"&amp;0,Tabela1[[#This Row],[COMPRA PADRÃO]:[COMPRA &gt;30%]]),
0))/Tabela1[[#This Row],[U/CX]],0)*Tabela1[[#This Row],[U/CX]]</f>
        <v>0</v>
      </c>
      <c r="BA822" s="19"/>
      <c r="BB822" s="19"/>
      <c r="BC822" s="5"/>
      <c r="BD822" s="41">
        <v>1.4603773584905659</v>
      </c>
      <c r="BE822" s="42">
        <v>219.0566037735849</v>
      </c>
      <c r="BF822" s="42">
        <v>96.384905660377356</v>
      </c>
      <c r="BG822" s="42">
        <v>4000</v>
      </c>
      <c r="BH822" s="43">
        <v>0</v>
      </c>
      <c r="BJ822" s="32"/>
      <c r="BK822" s="32"/>
    </row>
    <row r="823" spans="1:63" s="3" customFormat="1" x14ac:dyDescent="0.2">
      <c r="A823" s="4" t="s">
        <v>40</v>
      </c>
      <c r="B823" s="4" t="s">
        <v>668</v>
      </c>
      <c r="C823" s="4">
        <v>20</v>
      </c>
      <c r="D823" s="4" t="s">
        <v>83</v>
      </c>
      <c r="E823" s="5"/>
      <c r="F823" s="4"/>
      <c r="G823" s="4"/>
      <c r="H823" s="4"/>
      <c r="I823" s="4"/>
      <c r="J823" s="4"/>
      <c r="K823" s="4"/>
      <c r="L823" s="4">
        <v>65</v>
      </c>
      <c r="M823" s="4">
        <v>80</v>
      </c>
      <c r="N823" s="4">
        <v>92</v>
      </c>
      <c r="O823" s="4">
        <v>2</v>
      </c>
      <c r="P823" s="4"/>
      <c r="Q823" s="13">
        <v>0</v>
      </c>
      <c r="R823" s="16">
        <v>0</v>
      </c>
      <c r="S823" s="16">
        <v>0</v>
      </c>
      <c r="T823" s="16">
        <v>0</v>
      </c>
      <c r="U823" s="16">
        <v>0</v>
      </c>
      <c r="V823" s="16">
        <v>0</v>
      </c>
      <c r="W823" s="16">
        <v>0</v>
      </c>
      <c r="X823" s="16">
        <v>1.0878661087866108</v>
      </c>
      <c r="Y823" s="16">
        <v>1.3389121338912133</v>
      </c>
      <c r="Z823" s="16">
        <v>1.5397489539748954</v>
      </c>
      <c r="AA823" s="16">
        <v>3.3472803347280332E-2</v>
      </c>
      <c r="AB823" s="17">
        <v>0</v>
      </c>
      <c r="AC823" s="15">
        <v>8543.34</v>
      </c>
      <c r="AD823" s="14">
        <v>59.75</v>
      </c>
      <c r="AE823" s="14">
        <v>79</v>
      </c>
      <c r="AF823" s="5">
        <v>0</v>
      </c>
      <c r="AG823" s="6">
        <v>0</v>
      </c>
      <c r="AH823" s="4">
        <v>0</v>
      </c>
      <c r="AI823" s="23">
        <v>0</v>
      </c>
      <c r="AJ823" s="4">
        <v>1000</v>
      </c>
      <c r="AK823" s="4">
        <v>2000</v>
      </c>
      <c r="AL823" s="24">
        <v>3000</v>
      </c>
      <c r="AM823" s="7">
        <v>0</v>
      </c>
      <c r="AN823" s="7">
        <v>0</v>
      </c>
      <c r="AO823" s="8">
        <v>16.736401673640167</v>
      </c>
      <c r="AP823" s="9">
        <v>33.472803347280333</v>
      </c>
      <c r="AQ823" s="25">
        <v>50.2092050209205</v>
      </c>
      <c r="AR823" s="18">
        <v>0</v>
      </c>
      <c r="AS823" s="7">
        <v>0</v>
      </c>
      <c r="AT823" s="8">
        <v>12.658227848101266</v>
      </c>
      <c r="AU823" s="9">
        <v>25.316455696202532</v>
      </c>
      <c r="AV823" s="10">
        <v>37.974683544303801</v>
      </c>
      <c r="AW823" s="22">
        <f t="shared" si="12"/>
        <v>0</v>
      </c>
      <c r="AX823" s="5">
        <f>IF(OR(AND(Tabela1[[#This Row],[GRUPO | ITEM]]="PALHETAS",MID(Tabela1[[#This Row],[ITEM]],1,5)&lt;&gt;"YN-PC"),AND(Tabela1[[#This Row],[GRUPO | ITEM]]="PALHETAS",MID(Tabela1[[#This Row],[ITEM]],1,5)&lt;&gt;"YN-PF"))=TRUE,0,
IF(
ROUNDUP(
IF(
IF(D823="A",13-SUM(AM823:AP823),IF(D823="B",11-SUM(AM823:AP823),IF(D823="C",7-SUM(AM823:AP823))))
&lt;0,0,
IF(D823="A",13-SUM(AM823:AP823),IF(D823="B",11-SUM(AM823:AP823),IF(D823="C",7-SUM(AM823:AP823)))))
*AD823/C823,0)
*C823
=0,0,
ROUNDUP(
IF(
IF(D823="A",13-SUM(AM823:AP823),IF(D823="B",11-SUM(AM823:AP823),IF(D823="C",7-SUM(AM823:AP823))))
&lt;0,0,
IF(D823="A",13-SUM(AM823:AP823),IF(D823="B",11-SUM(AM823:AP823),IF(D823="C",7-SUM(AM823:AP823)))))
*AD823/C823,0)
*C823)
)</f>
        <v>0</v>
      </c>
      <c r="AY823" s="4">
        <f>IF(OR(AND(Tabela1[[#This Row],[GRUPO | ITEM]]="PALHETAS",MID(Tabela1[[#This Row],[ITEM]],1,5)&lt;&gt;"YN-PC"),AND(Tabela1[[#This Row],[GRUPO | ITEM]]="PALHETAS",MID(Tabela1[[#This Row],[ITEM]],1,5)&lt;&gt;"YN-PF"))=TRUE,0,
IF(
ROUNDUP(
IF(
IF(D823="A",13-SUM(AR823:AU823),IF(D823="B",11-SUM(AR823:AU823),IF(D823="C",7-SUM(AR823:AU823))))
&lt;0,0,
IF(D823="A",13-SUM(AR823:AU823),IF(D823="B",11-SUM(AR823:AU823),IF(D823="C",7-SUM(AR823:AU823)))))
*AE823/C823,0)
*C823
=0,0,
ROUNDUP(
IF(
IF(D823="A",13-SUM(AR823:AU823),IF(D823="B",11-SUM(AR823:AU823),IF(D823="C",7-SUM(AR823:AU823))))
&lt;0,0,
IF(D823="A",13-SUM(AR823:AU823),IF(D823="B",11-SUM(AR823:AU823),IF(D823="C",7-SUM(AR823:AU823)))))
*AE823/C823,0)
*C823)
)</f>
        <v>0</v>
      </c>
      <c r="AZ8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+IFERROR(BA823*C823,0),
IFERROR(AVERAGEIF(Tabela1[[#This Row],[COMPRA PADRÃO]:[COMPRA &gt;30%]],"&gt;"&amp;0,Tabela1[[#This Row],[COMPRA PADRÃO]:[COMPRA &gt;30%]]),
0))/Tabela1[[#This Row],[U/CX]],0)*Tabela1[[#This Row],[U/CX]]</f>
        <v>0</v>
      </c>
      <c r="BA823" s="19"/>
      <c r="BB823" s="19"/>
      <c r="BC823" s="5"/>
      <c r="BD823" s="41">
        <v>0.90188679245283021</v>
      </c>
      <c r="BE823" s="42">
        <v>135.28301886792454</v>
      </c>
      <c r="BF823" s="42">
        <v>59.524528301886797</v>
      </c>
      <c r="BG823" s="42">
        <v>3000</v>
      </c>
      <c r="BH823" s="43">
        <v>0</v>
      </c>
      <c r="BJ823" s="32"/>
      <c r="BK823" s="32"/>
    </row>
    <row r="824" spans="1:63" s="3" customFormat="1" x14ac:dyDescent="0.2">
      <c r="A824" s="4" t="s">
        <v>40</v>
      </c>
      <c r="B824" s="4" t="s">
        <v>669</v>
      </c>
      <c r="C824" s="4">
        <v>20</v>
      </c>
      <c r="D824" s="4" t="s">
        <v>83</v>
      </c>
      <c r="E824" s="5"/>
      <c r="F824" s="4"/>
      <c r="G824" s="4"/>
      <c r="H824" s="4"/>
      <c r="I824" s="4"/>
      <c r="J824" s="4"/>
      <c r="K824" s="4"/>
      <c r="L824" s="4">
        <v>110</v>
      </c>
      <c r="M824" s="4">
        <v>145</v>
      </c>
      <c r="N824" s="4">
        <v>40</v>
      </c>
      <c r="O824" s="4"/>
      <c r="P824" s="4"/>
      <c r="Q824" s="13">
        <v>0</v>
      </c>
      <c r="R824" s="16">
        <v>0</v>
      </c>
      <c r="S824" s="16">
        <v>0</v>
      </c>
      <c r="T824" s="16">
        <v>0</v>
      </c>
      <c r="U824" s="16">
        <v>0</v>
      </c>
      <c r="V824" s="16">
        <v>0</v>
      </c>
      <c r="W824" s="16">
        <v>0</v>
      </c>
      <c r="X824" s="16">
        <v>1.1186440677966103</v>
      </c>
      <c r="Y824" s="16">
        <v>1.4745762711864407</v>
      </c>
      <c r="Z824" s="16">
        <v>0.40677966101694918</v>
      </c>
      <c r="AA824" s="16">
        <v>0</v>
      </c>
      <c r="AB824" s="17">
        <v>0</v>
      </c>
      <c r="AC824" s="15">
        <v>10602.5</v>
      </c>
      <c r="AD824" s="14">
        <v>98.333333333333329</v>
      </c>
      <c r="AE824" s="14">
        <v>98.333333333333329</v>
      </c>
      <c r="AF824" s="5">
        <v>0</v>
      </c>
      <c r="AG824" s="6">
        <v>0</v>
      </c>
      <c r="AH824" s="4">
        <v>0</v>
      </c>
      <c r="AI824" s="23">
        <v>0</v>
      </c>
      <c r="AJ824" s="4">
        <v>2000</v>
      </c>
      <c r="AK824" s="4">
        <v>1000</v>
      </c>
      <c r="AL824" s="24">
        <v>3000</v>
      </c>
      <c r="AM824" s="7">
        <v>0</v>
      </c>
      <c r="AN824" s="7">
        <v>0</v>
      </c>
      <c r="AO824" s="8">
        <v>20.33898305084746</v>
      </c>
      <c r="AP824" s="9">
        <v>10.16949152542373</v>
      </c>
      <c r="AQ824" s="25">
        <v>30.50847457627119</v>
      </c>
      <c r="AR824" s="18">
        <v>0</v>
      </c>
      <c r="AS824" s="7">
        <v>0</v>
      </c>
      <c r="AT824" s="8">
        <v>20.33898305084746</v>
      </c>
      <c r="AU824" s="9">
        <v>10.16949152542373</v>
      </c>
      <c r="AV824" s="10">
        <v>30.50847457627119</v>
      </c>
      <c r="AW824" s="22">
        <f t="shared" si="12"/>
        <v>0</v>
      </c>
      <c r="AX824" s="5">
        <f>IF(OR(AND(Tabela1[[#This Row],[GRUPO | ITEM]]="PALHETAS",MID(Tabela1[[#This Row],[ITEM]],1,5)&lt;&gt;"YN-PC"),AND(Tabela1[[#This Row],[GRUPO | ITEM]]="PALHETAS",MID(Tabela1[[#This Row],[ITEM]],1,5)&lt;&gt;"YN-PF"))=TRUE,0,
IF(
ROUNDUP(
IF(
IF(D824="A",13-SUM(AM824:AP824),IF(D824="B",11-SUM(AM824:AP824),IF(D824="C",7-SUM(AM824:AP824))))
&lt;0,0,
IF(D824="A",13-SUM(AM824:AP824),IF(D824="B",11-SUM(AM824:AP824),IF(D824="C",7-SUM(AM824:AP824)))))
*AD824/C824,0)
*C824
=0,0,
ROUNDUP(
IF(
IF(D824="A",13-SUM(AM824:AP824),IF(D824="B",11-SUM(AM824:AP824),IF(D824="C",7-SUM(AM824:AP824))))
&lt;0,0,
IF(D824="A",13-SUM(AM824:AP824),IF(D824="B",11-SUM(AM824:AP824),IF(D824="C",7-SUM(AM824:AP824)))))
*AD824/C824,0)
*C824)
)</f>
        <v>0</v>
      </c>
      <c r="AY824" s="4">
        <f>IF(OR(AND(Tabela1[[#This Row],[GRUPO | ITEM]]="PALHETAS",MID(Tabela1[[#This Row],[ITEM]],1,5)&lt;&gt;"YN-PC"),AND(Tabela1[[#This Row],[GRUPO | ITEM]]="PALHETAS",MID(Tabela1[[#This Row],[ITEM]],1,5)&lt;&gt;"YN-PF"))=TRUE,0,
IF(
ROUNDUP(
IF(
IF(D824="A",13-SUM(AR824:AU824),IF(D824="B",11-SUM(AR824:AU824),IF(D824="C",7-SUM(AR824:AU824))))
&lt;0,0,
IF(D824="A",13-SUM(AR824:AU824),IF(D824="B",11-SUM(AR824:AU824),IF(D824="C",7-SUM(AR824:AU824)))))
*AE824/C824,0)
*C824
=0,0,
ROUNDUP(
IF(
IF(D824="A",13-SUM(AR824:AU824),IF(D824="B",11-SUM(AR824:AU824),IF(D824="C",7-SUM(AR824:AU824))))
&lt;0,0,
IF(D824="A",13-SUM(AR824:AU824),IF(D824="B",11-SUM(AR824:AU824),IF(D824="C",7-SUM(AR824:AU824)))))
*AE824/C824,0)
*C824)
)</f>
        <v>0</v>
      </c>
      <c r="AZ8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+IFERROR(BA824*C824,0),
IFERROR(AVERAGEIF(Tabela1[[#This Row],[COMPRA PADRÃO]:[COMPRA &gt;30%]],"&gt;"&amp;0,Tabela1[[#This Row],[COMPRA PADRÃO]:[COMPRA &gt;30%]]),
0))/Tabela1[[#This Row],[U/CX]],0)*Tabela1[[#This Row],[U/CX]]</f>
        <v>0</v>
      </c>
      <c r="BA824" s="19"/>
      <c r="BB824" s="19"/>
      <c r="BC824" s="5"/>
      <c r="BD824" s="41">
        <v>1.1132075471698113</v>
      </c>
      <c r="BE824" s="42">
        <v>166.98113207547169</v>
      </c>
      <c r="BF824" s="42">
        <v>73.471698113207552</v>
      </c>
      <c r="BG824" s="42">
        <v>3000</v>
      </c>
      <c r="BH824" s="43">
        <v>0</v>
      </c>
      <c r="BJ824" s="32"/>
      <c r="BK824" s="32"/>
    </row>
    <row r="825" spans="1:63" s="3" customFormat="1" x14ac:dyDescent="0.2">
      <c r="A825" s="4" t="s">
        <v>40</v>
      </c>
      <c r="B825" s="4" t="s">
        <v>670</v>
      </c>
      <c r="C825" s="4">
        <v>20</v>
      </c>
      <c r="D825" s="4" t="s">
        <v>17</v>
      </c>
      <c r="E825" s="5"/>
      <c r="F825" s="4"/>
      <c r="G825" s="4"/>
      <c r="H825" s="4"/>
      <c r="I825" s="4"/>
      <c r="J825" s="4"/>
      <c r="K825" s="4"/>
      <c r="L825" s="4">
        <v>170</v>
      </c>
      <c r="M825" s="4">
        <v>260</v>
      </c>
      <c r="N825" s="4">
        <v>162</v>
      </c>
      <c r="O825" s="4">
        <v>102</v>
      </c>
      <c r="P825" s="4">
        <v>164</v>
      </c>
      <c r="Q825" s="13">
        <v>0</v>
      </c>
      <c r="R825" s="16">
        <v>0</v>
      </c>
      <c r="S825" s="16">
        <v>0</v>
      </c>
      <c r="T825" s="16">
        <v>0</v>
      </c>
      <c r="U825" s="16">
        <v>0</v>
      </c>
      <c r="V825" s="16">
        <v>0</v>
      </c>
      <c r="W825" s="16">
        <v>0</v>
      </c>
      <c r="X825" s="16">
        <v>0.99067599067599066</v>
      </c>
      <c r="Y825" s="16">
        <v>1.5151515151515151</v>
      </c>
      <c r="Z825" s="16">
        <v>0.94405594405594406</v>
      </c>
      <c r="AA825" s="16">
        <v>0.59440559440559437</v>
      </c>
      <c r="AB825" s="17">
        <v>0.95571095571095577</v>
      </c>
      <c r="AC825" s="15">
        <v>43657.04</v>
      </c>
      <c r="AD825" s="14">
        <v>171.6</v>
      </c>
      <c r="AE825" s="14">
        <v>171.6</v>
      </c>
      <c r="AF825" s="5">
        <v>0</v>
      </c>
      <c r="AG825" s="6">
        <v>0</v>
      </c>
      <c r="AH825" s="4">
        <v>0</v>
      </c>
      <c r="AI825" s="23">
        <v>0</v>
      </c>
      <c r="AJ825" s="4">
        <v>4560</v>
      </c>
      <c r="AK825" s="4">
        <v>2000</v>
      </c>
      <c r="AL825" s="24">
        <v>6560</v>
      </c>
      <c r="AM825" s="7">
        <v>0</v>
      </c>
      <c r="AN825" s="7">
        <v>0</v>
      </c>
      <c r="AO825" s="8">
        <v>26.573426573426573</v>
      </c>
      <c r="AP825" s="9">
        <v>11.655011655011656</v>
      </c>
      <c r="AQ825" s="25">
        <v>38.228438228438229</v>
      </c>
      <c r="AR825" s="18">
        <v>0</v>
      </c>
      <c r="AS825" s="7">
        <v>0</v>
      </c>
      <c r="AT825" s="8">
        <v>26.573426573426573</v>
      </c>
      <c r="AU825" s="9">
        <v>11.655011655011656</v>
      </c>
      <c r="AV825" s="10">
        <v>38.228438228438229</v>
      </c>
      <c r="AW825" s="22">
        <f t="shared" si="12"/>
        <v>0</v>
      </c>
      <c r="AX825" s="5">
        <f>IF(OR(AND(Tabela1[[#This Row],[GRUPO | ITEM]]="PALHETAS",MID(Tabela1[[#This Row],[ITEM]],1,5)&lt;&gt;"YN-PC"),AND(Tabela1[[#This Row],[GRUPO | ITEM]]="PALHETAS",MID(Tabela1[[#This Row],[ITEM]],1,5)&lt;&gt;"YN-PF"))=TRUE,0,
IF(
ROUNDUP(
IF(
IF(D825="A",13-SUM(AM825:AP825),IF(D825="B",11-SUM(AM825:AP825),IF(D825="C",7-SUM(AM825:AP825))))
&lt;0,0,
IF(D825="A",13-SUM(AM825:AP825),IF(D825="B",11-SUM(AM825:AP825),IF(D825="C",7-SUM(AM825:AP825)))))
*AD825/C825,0)
*C825
=0,0,
ROUNDUP(
IF(
IF(D825="A",13-SUM(AM825:AP825),IF(D825="B",11-SUM(AM825:AP825),IF(D825="C",7-SUM(AM825:AP825))))
&lt;0,0,
IF(D825="A",13-SUM(AM825:AP825),IF(D825="B",11-SUM(AM825:AP825),IF(D825="C",7-SUM(AM825:AP825)))))
*AD825/C825,0)
*C825)
)</f>
        <v>0</v>
      </c>
      <c r="AY825" s="4">
        <f>IF(OR(AND(Tabela1[[#This Row],[GRUPO | ITEM]]="PALHETAS",MID(Tabela1[[#This Row],[ITEM]],1,5)&lt;&gt;"YN-PC"),AND(Tabela1[[#This Row],[GRUPO | ITEM]]="PALHETAS",MID(Tabela1[[#This Row],[ITEM]],1,5)&lt;&gt;"YN-PF"))=TRUE,0,
IF(
ROUNDUP(
IF(
IF(D825="A",13-SUM(AR825:AU825),IF(D825="B",11-SUM(AR825:AU825),IF(D825="C",7-SUM(AR825:AU825))))
&lt;0,0,
IF(D825="A",13-SUM(AR825:AU825),IF(D825="B",11-SUM(AR825:AU825),IF(D825="C",7-SUM(AR825:AU825)))))
*AE825/C825,0)
*C825
=0,0,
ROUNDUP(
IF(
IF(D825="A",13-SUM(AR825:AU825),IF(D825="B",11-SUM(AR825:AU825),IF(D825="C",7-SUM(AR825:AU825))))
&lt;0,0,
IF(D825="A",13-SUM(AR825:AU825),IF(D825="B",11-SUM(AR825:AU825),IF(D825="C",7-SUM(AR825:AU825)))))
*AE825/C825,0)
*C825)
)</f>
        <v>0</v>
      </c>
      <c r="AZ8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+IFERROR(BA825*C825,0),
IFERROR(AVERAGEIF(Tabela1[[#This Row],[COMPRA PADRÃO]:[COMPRA &gt;30%]],"&gt;"&amp;0,Tabela1[[#This Row],[COMPRA PADRÃO]:[COMPRA &gt;30%]]),
0))/Tabela1[[#This Row],[U/CX]],0)*Tabela1[[#This Row],[U/CX]]</f>
        <v>0</v>
      </c>
      <c r="BA825" s="19"/>
      <c r="BB825" s="19"/>
      <c r="BC825" s="5"/>
      <c r="BD825" s="41">
        <v>3.2377358490566039</v>
      </c>
      <c r="BE825" s="42">
        <v>485.66037735849056</v>
      </c>
      <c r="BF825" s="42">
        <v>641.07169811320762</v>
      </c>
      <c r="BG825" s="42">
        <v>6560</v>
      </c>
      <c r="BH825" s="43">
        <v>0</v>
      </c>
      <c r="BJ825" s="32"/>
      <c r="BK825" s="32"/>
    </row>
    <row r="826" spans="1:63" s="3" customFormat="1" x14ac:dyDescent="0.2">
      <c r="A826" s="4" t="s">
        <v>40</v>
      </c>
      <c r="B826" s="4" t="s">
        <v>671</v>
      </c>
      <c r="C826" s="4">
        <v>20</v>
      </c>
      <c r="D826" s="4" t="s">
        <v>17</v>
      </c>
      <c r="E826" s="5"/>
      <c r="F826" s="4"/>
      <c r="G826" s="4"/>
      <c r="H826" s="4"/>
      <c r="I826" s="4"/>
      <c r="J826" s="4"/>
      <c r="K826" s="4"/>
      <c r="L826" s="4">
        <v>195</v>
      </c>
      <c r="M826" s="4">
        <v>270</v>
      </c>
      <c r="N826" s="4">
        <v>205</v>
      </c>
      <c r="O826" s="4">
        <v>86</v>
      </c>
      <c r="P826" s="4">
        <v>210</v>
      </c>
      <c r="Q826" s="13">
        <v>0</v>
      </c>
      <c r="R826" s="16">
        <v>0</v>
      </c>
      <c r="S826" s="16">
        <v>0</v>
      </c>
      <c r="T826" s="16">
        <v>0</v>
      </c>
      <c r="U826" s="16">
        <v>0</v>
      </c>
      <c r="V826" s="16">
        <v>0</v>
      </c>
      <c r="W826" s="16">
        <v>0</v>
      </c>
      <c r="X826" s="16">
        <v>1.0093167701863355</v>
      </c>
      <c r="Y826" s="16">
        <v>1.3975155279503106</v>
      </c>
      <c r="Z826" s="16">
        <v>1.0610766045548654</v>
      </c>
      <c r="AA826" s="16">
        <v>0.4451345755693582</v>
      </c>
      <c r="AB826" s="17">
        <v>1.0869565217391306</v>
      </c>
      <c r="AC826" s="15">
        <v>34122.82</v>
      </c>
      <c r="AD826" s="14">
        <v>193.2</v>
      </c>
      <c r="AE826" s="14">
        <v>193.2</v>
      </c>
      <c r="AF826" s="5">
        <v>0</v>
      </c>
      <c r="AG826" s="6">
        <v>0</v>
      </c>
      <c r="AH826" s="4">
        <v>0</v>
      </c>
      <c r="AI826" s="23">
        <v>0</v>
      </c>
      <c r="AJ826" s="4">
        <v>4140</v>
      </c>
      <c r="AK826" s="4">
        <v>2140</v>
      </c>
      <c r="AL826" s="24">
        <v>6280</v>
      </c>
      <c r="AM826" s="7">
        <v>0</v>
      </c>
      <c r="AN826" s="7">
        <v>0</v>
      </c>
      <c r="AO826" s="8">
        <v>21.428571428571431</v>
      </c>
      <c r="AP826" s="9">
        <v>11.076604554865424</v>
      </c>
      <c r="AQ826" s="25">
        <v>32.505175983436857</v>
      </c>
      <c r="AR826" s="18">
        <v>0</v>
      </c>
      <c r="AS826" s="7">
        <v>0</v>
      </c>
      <c r="AT826" s="8">
        <v>21.428571428571431</v>
      </c>
      <c r="AU826" s="9">
        <v>11.076604554865424</v>
      </c>
      <c r="AV826" s="10">
        <v>32.505175983436857</v>
      </c>
      <c r="AW826" s="22">
        <f t="shared" si="12"/>
        <v>0</v>
      </c>
      <c r="AX826" s="5">
        <f>IF(OR(AND(Tabela1[[#This Row],[GRUPO | ITEM]]="PALHETAS",MID(Tabela1[[#This Row],[ITEM]],1,5)&lt;&gt;"YN-PC"),AND(Tabela1[[#This Row],[GRUPO | ITEM]]="PALHETAS",MID(Tabela1[[#This Row],[ITEM]],1,5)&lt;&gt;"YN-PF"))=TRUE,0,
IF(
ROUNDUP(
IF(
IF(D826="A",13-SUM(AM826:AP826),IF(D826="B",11-SUM(AM826:AP826),IF(D826="C",7-SUM(AM826:AP826))))
&lt;0,0,
IF(D826="A",13-SUM(AM826:AP826),IF(D826="B",11-SUM(AM826:AP826),IF(D826="C",7-SUM(AM826:AP826)))))
*AD826/C826,0)
*C826
=0,0,
ROUNDUP(
IF(
IF(D826="A",13-SUM(AM826:AP826),IF(D826="B",11-SUM(AM826:AP826),IF(D826="C",7-SUM(AM826:AP826))))
&lt;0,0,
IF(D826="A",13-SUM(AM826:AP826),IF(D826="B",11-SUM(AM826:AP826),IF(D826="C",7-SUM(AM826:AP826)))))
*AD826/C826,0)
*C826)
)</f>
        <v>0</v>
      </c>
      <c r="AY826" s="4">
        <f>IF(OR(AND(Tabela1[[#This Row],[GRUPO | ITEM]]="PALHETAS",MID(Tabela1[[#This Row],[ITEM]],1,5)&lt;&gt;"YN-PC"),AND(Tabela1[[#This Row],[GRUPO | ITEM]]="PALHETAS",MID(Tabela1[[#This Row],[ITEM]],1,5)&lt;&gt;"YN-PF"))=TRUE,0,
IF(
ROUNDUP(
IF(
IF(D826="A",13-SUM(AR826:AU826),IF(D826="B",11-SUM(AR826:AU826),IF(D826="C",7-SUM(AR826:AU826))))
&lt;0,0,
IF(D826="A",13-SUM(AR826:AU826),IF(D826="B",11-SUM(AR826:AU826),IF(D826="C",7-SUM(AR826:AU826)))))
*AE826/C826,0)
*C826
=0,0,
ROUNDUP(
IF(
IF(D826="A",13-SUM(AR826:AU826),IF(D826="B",11-SUM(AR826:AU826),IF(D826="C",7-SUM(AR826:AU826))))
&lt;0,0,
IF(D826="A",13-SUM(AR826:AU826),IF(D826="B",11-SUM(AR826:AU826),IF(D826="C",7-SUM(AR826:AU826)))))
*AE826/C826,0)
*C826)
)</f>
        <v>0</v>
      </c>
      <c r="AZ8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+IFERROR(BA826*C826,0),
IFERROR(AVERAGEIF(Tabela1[[#This Row],[COMPRA PADRÃO]:[COMPRA &gt;30%]],"&gt;"&amp;0,Tabela1[[#This Row],[COMPRA PADRÃO]:[COMPRA &gt;30%]]),
0))/Tabela1[[#This Row],[U/CX]],0)*Tabela1[[#This Row],[U/CX]]</f>
        <v>0</v>
      </c>
      <c r="BA826" s="19"/>
      <c r="BB826" s="19"/>
      <c r="BC826" s="5"/>
      <c r="BD826" s="41">
        <v>3.6452830188679246</v>
      </c>
      <c r="BE826" s="42">
        <v>546.79245283018872</v>
      </c>
      <c r="BF826" s="42">
        <v>721.76603773584907</v>
      </c>
      <c r="BG826" s="42">
        <v>6280</v>
      </c>
      <c r="BH826" s="43">
        <v>0</v>
      </c>
      <c r="BJ826" s="32"/>
      <c r="BK826" s="32"/>
    </row>
    <row r="827" spans="1:63" s="3" customFormat="1" x14ac:dyDescent="0.2">
      <c r="A827" s="4" t="s">
        <v>40</v>
      </c>
      <c r="B827" s="4" t="s">
        <v>672</v>
      </c>
      <c r="C827" s="4">
        <v>20</v>
      </c>
      <c r="D827" s="4" t="s">
        <v>17</v>
      </c>
      <c r="E827" s="5"/>
      <c r="F827" s="4"/>
      <c r="G827" s="4"/>
      <c r="H827" s="4"/>
      <c r="I827" s="4"/>
      <c r="J827" s="4"/>
      <c r="K827" s="4"/>
      <c r="L827" s="4">
        <v>150</v>
      </c>
      <c r="M827" s="4">
        <v>260</v>
      </c>
      <c r="N827" s="4">
        <v>155</v>
      </c>
      <c r="O827" s="4">
        <v>96</v>
      </c>
      <c r="P827" s="4">
        <v>315</v>
      </c>
      <c r="Q827" s="13">
        <v>0</v>
      </c>
      <c r="R827" s="16">
        <v>0</v>
      </c>
      <c r="S827" s="16">
        <v>0</v>
      </c>
      <c r="T827" s="16">
        <v>0</v>
      </c>
      <c r="U827" s="16">
        <v>0</v>
      </c>
      <c r="V827" s="16">
        <v>0</v>
      </c>
      <c r="W827" s="16">
        <v>0</v>
      </c>
      <c r="X827" s="16">
        <v>0.76844262295081966</v>
      </c>
      <c r="Y827" s="16">
        <v>1.3319672131147542</v>
      </c>
      <c r="Z827" s="16">
        <v>0.79405737704918034</v>
      </c>
      <c r="AA827" s="16">
        <v>0.49180327868852464</v>
      </c>
      <c r="AB827" s="17">
        <v>1.6137295081967213</v>
      </c>
      <c r="AC827" s="15">
        <v>34203.919999999998</v>
      </c>
      <c r="AD827" s="14">
        <v>195.2</v>
      </c>
      <c r="AE827" s="14">
        <v>195.2</v>
      </c>
      <c r="AF827" s="5">
        <v>0</v>
      </c>
      <c r="AG827" s="6">
        <v>188</v>
      </c>
      <c r="AH827" s="4">
        <v>0</v>
      </c>
      <c r="AI827" s="23">
        <v>188</v>
      </c>
      <c r="AJ827" s="4">
        <v>4000</v>
      </c>
      <c r="AK827" s="4">
        <v>1000</v>
      </c>
      <c r="AL827" s="24">
        <v>5000</v>
      </c>
      <c r="AM827" s="7">
        <v>0.96311475409836067</v>
      </c>
      <c r="AN827" s="7">
        <v>0</v>
      </c>
      <c r="AO827" s="8">
        <v>20.491803278688526</v>
      </c>
      <c r="AP827" s="9">
        <v>5.1229508196721314</v>
      </c>
      <c r="AQ827" s="25">
        <v>26.577868852459016</v>
      </c>
      <c r="AR827" s="18">
        <v>0.96311475409836067</v>
      </c>
      <c r="AS827" s="7">
        <v>0</v>
      </c>
      <c r="AT827" s="8">
        <v>20.491803278688526</v>
      </c>
      <c r="AU827" s="9">
        <v>5.1229508196721314</v>
      </c>
      <c r="AV827" s="10">
        <v>26.577868852459016</v>
      </c>
      <c r="AW827" s="22">
        <f t="shared" si="12"/>
        <v>0</v>
      </c>
      <c r="AX827" s="5">
        <f>IF(OR(AND(Tabela1[[#This Row],[GRUPO | ITEM]]="PALHETAS",MID(Tabela1[[#This Row],[ITEM]],1,5)&lt;&gt;"YN-PC"),AND(Tabela1[[#This Row],[GRUPO | ITEM]]="PALHETAS",MID(Tabela1[[#This Row],[ITEM]],1,5)&lt;&gt;"YN-PF"))=TRUE,0,
IF(
ROUNDUP(
IF(
IF(D827="A",13-SUM(AM827:AP827),IF(D827="B",11-SUM(AM827:AP827),IF(D827="C",7-SUM(AM827:AP827))))
&lt;0,0,
IF(D827="A",13-SUM(AM827:AP827),IF(D827="B",11-SUM(AM827:AP827),IF(D827="C",7-SUM(AM827:AP827)))))
*AD827/C827,0)
*C827
=0,0,
ROUNDUP(
IF(
IF(D827="A",13-SUM(AM827:AP827),IF(D827="B",11-SUM(AM827:AP827),IF(D827="C",7-SUM(AM827:AP827))))
&lt;0,0,
IF(D827="A",13-SUM(AM827:AP827),IF(D827="B",11-SUM(AM827:AP827),IF(D827="C",7-SUM(AM827:AP827)))))
*AD827/C827,0)
*C827)
)</f>
        <v>0</v>
      </c>
      <c r="AY827" s="4">
        <f>IF(OR(AND(Tabela1[[#This Row],[GRUPO | ITEM]]="PALHETAS",MID(Tabela1[[#This Row],[ITEM]],1,5)&lt;&gt;"YN-PC"),AND(Tabela1[[#This Row],[GRUPO | ITEM]]="PALHETAS",MID(Tabela1[[#This Row],[ITEM]],1,5)&lt;&gt;"YN-PF"))=TRUE,0,
IF(
ROUNDUP(
IF(
IF(D827="A",13-SUM(AR827:AU827),IF(D827="B",11-SUM(AR827:AU827),IF(D827="C",7-SUM(AR827:AU827))))
&lt;0,0,
IF(D827="A",13-SUM(AR827:AU827),IF(D827="B",11-SUM(AR827:AU827),IF(D827="C",7-SUM(AR827:AU827)))))
*AE827/C827,0)
*C827
=0,0,
ROUNDUP(
IF(
IF(D827="A",13-SUM(AR827:AU827),IF(D827="B",11-SUM(AR827:AU827),IF(D827="C",7-SUM(AR827:AU827))))
&lt;0,0,
IF(D827="A",13-SUM(AR827:AU827),IF(D827="B",11-SUM(AR827:AU827),IF(D827="C",7-SUM(AR827:AU827)))))
*AE827/C827,0)
*C827)
)</f>
        <v>0</v>
      </c>
      <c r="AZ8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+IFERROR(BA827*C827,0),
IFERROR(AVERAGEIF(Tabela1[[#This Row],[COMPRA PADRÃO]:[COMPRA &gt;30%]],"&gt;"&amp;0,Tabela1[[#This Row],[COMPRA PADRÃO]:[COMPRA &gt;30%]]),
0))/Tabela1[[#This Row],[U/CX]],0)*Tabela1[[#This Row],[U/CX]]</f>
        <v>0</v>
      </c>
      <c r="BA827" s="33"/>
      <c r="BB827" s="33"/>
      <c r="BC827" s="44"/>
      <c r="BD827" s="41">
        <v>3.6830188679245284</v>
      </c>
      <c r="BE827" s="42">
        <v>552.45283018867929</v>
      </c>
      <c r="BF827" s="42">
        <v>729.23773584905666</v>
      </c>
      <c r="BG827" s="42">
        <v>5188</v>
      </c>
      <c r="BH827" s="43">
        <v>0</v>
      </c>
      <c r="BJ827" s="32"/>
      <c r="BK827" s="32"/>
    </row>
    <row r="828" spans="1:63" s="3" customFormat="1" x14ac:dyDescent="0.2">
      <c r="A828" s="4" t="s">
        <v>40</v>
      </c>
      <c r="B828" s="4" t="s">
        <v>673</v>
      </c>
      <c r="C828" s="4">
        <v>20</v>
      </c>
      <c r="D828" s="4" t="s">
        <v>17</v>
      </c>
      <c r="E828" s="5">
        <v>35</v>
      </c>
      <c r="F828" s="4">
        <v>115</v>
      </c>
      <c r="G828" s="4">
        <v>25</v>
      </c>
      <c r="H828" s="4">
        <v>130</v>
      </c>
      <c r="I828" s="4">
        <v>32</v>
      </c>
      <c r="J828" s="4">
        <v>36</v>
      </c>
      <c r="K828" s="4">
        <v>30</v>
      </c>
      <c r="L828" s="4">
        <v>38</v>
      </c>
      <c r="M828" s="4">
        <v>70</v>
      </c>
      <c r="N828" s="4">
        <v>85</v>
      </c>
      <c r="O828" s="4">
        <v>20</v>
      </c>
      <c r="P828" s="4">
        <v>60</v>
      </c>
      <c r="Q828" s="13">
        <v>0.62130177514792895</v>
      </c>
      <c r="R828" s="16">
        <v>2.0414201183431953</v>
      </c>
      <c r="S828" s="16">
        <v>0.4437869822485207</v>
      </c>
      <c r="T828" s="16">
        <v>2.3076923076923075</v>
      </c>
      <c r="U828" s="16">
        <v>0.56804733727810652</v>
      </c>
      <c r="V828" s="16">
        <v>0.63905325443786976</v>
      </c>
      <c r="W828" s="16">
        <v>0.5325443786982248</v>
      </c>
      <c r="X828" s="16">
        <v>0.67455621301775148</v>
      </c>
      <c r="Y828" s="16">
        <v>1.2426035502958579</v>
      </c>
      <c r="Z828" s="16">
        <v>1.5088757396449703</v>
      </c>
      <c r="AA828" s="16">
        <v>0.35502958579881655</v>
      </c>
      <c r="AB828" s="17">
        <v>1.0650887573964496</v>
      </c>
      <c r="AC828" s="15">
        <v>48368.17</v>
      </c>
      <c r="AD828" s="14">
        <v>56.333333333333336</v>
      </c>
      <c r="AE828" s="14">
        <v>56.333333333333336</v>
      </c>
      <c r="AF828" s="5">
        <v>0</v>
      </c>
      <c r="AG828" s="6">
        <v>504</v>
      </c>
      <c r="AH828" s="4">
        <v>280</v>
      </c>
      <c r="AI828" s="23">
        <v>784</v>
      </c>
      <c r="AJ828" s="4">
        <v>0</v>
      </c>
      <c r="AK828" s="4">
        <v>0</v>
      </c>
      <c r="AL828" s="24">
        <v>0</v>
      </c>
      <c r="AM828" s="7">
        <v>8.946745562130177</v>
      </c>
      <c r="AN828" s="7">
        <v>4.9704142011834316</v>
      </c>
      <c r="AO828" s="8">
        <v>0</v>
      </c>
      <c r="AP828" s="9">
        <v>0</v>
      </c>
      <c r="AQ828" s="25">
        <v>13.917159763313609</v>
      </c>
      <c r="AR828" s="18">
        <v>8.946745562130177</v>
      </c>
      <c r="AS828" s="7">
        <v>4.9704142011834316</v>
      </c>
      <c r="AT828" s="8">
        <v>0</v>
      </c>
      <c r="AU828" s="9">
        <v>0</v>
      </c>
      <c r="AV828" s="10">
        <v>13.917159763313609</v>
      </c>
      <c r="AW828" s="22">
        <f t="shared" si="12"/>
        <v>0</v>
      </c>
      <c r="AX828" s="5">
        <f>IF(OR(AND(Tabela1[[#This Row],[GRUPO | ITEM]]="PALHETAS",MID(Tabela1[[#This Row],[ITEM]],1,5)&lt;&gt;"YN-PC"),AND(Tabela1[[#This Row],[GRUPO | ITEM]]="PALHETAS",MID(Tabela1[[#This Row],[ITEM]],1,5)&lt;&gt;"YN-PF"))=TRUE,0,
IF(
ROUNDUP(
IF(
IF(D828="A",13-SUM(AM828:AP828),IF(D828="B",11-SUM(AM828:AP828),IF(D828="C",7-SUM(AM828:AP828))))
&lt;0,0,
IF(D828="A",13-SUM(AM828:AP828),IF(D828="B",11-SUM(AM828:AP828),IF(D828="C",7-SUM(AM828:AP828)))))
*AD828/C828,0)
*C828
=0,0,
ROUNDUP(
IF(
IF(D828="A",13-SUM(AM828:AP828),IF(D828="B",11-SUM(AM828:AP828),IF(D828="C",7-SUM(AM828:AP828))))
&lt;0,0,
IF(D828="A",13-SUM(AM828:AP828),IF(D828="B",11-SUM(AM828:AP828),IF(D828="C",7-SUM(AM828:AP828)))))
*AD828/C828,0)
*C828)
)</f>
        <v>0</v>
      </c>
      <c r="AY828" s="4">
        <f>IF(OR(AND(Tabela1[[#This Row],[GRUPO | ITEM]]="PALHETAS",MID(Tabela1[[#This Row],[ITEM]],1,5)&lt;&gt;"YN-PC"),AND(Tabela1[[#This Row],[GRUPO | ITEM]]="PALHETAS",MID(Tabela1[[#This Row],[ITEM]],1,5)&lt;&gt;"YN-PF"))=TRUE,0,
IF(
ROUNDUP(
IF(
IF(D828="A",13-SUM(AR828:AU828),IF(D828="B",11-SUM(AR828:AU828),IF(D828="C",7-SUM(AR828:AU828))))
&lt;0,0,
IF(D828="A",13-SUM(AR828:AU828),IF(D828="B",11-SUM(AR828:AU828),IF(D828="C",7-SUM(AR828:AU828)))))
*AE828/C828,0)
*C828
=0,0,
ROUNDUP(
IF(
IF(D828="A",13-SUM(AR828:AU828),IF(D828="B",11-SUM(AR828:AU828),IF(D828="C",7-SUM(AR828:AU828))))
&lt;0,0,
IF(D828="A",13-SUM(AR828:AU828),IF(D828="B",11-SUM(AR828:AU828),IF(D828="C",7-SUM(AR828:AU828)))))
*AE828/C828,0)
*C828)
)</f>
        <v>0</v>
      </c>
      <c r="AZ8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+IFERROR(BA828*C828,0),
IFERROR(AVERAGEIF(Tabela1[[#This Row],[COMPRA PADRÃO]:[COMPRA &gt;30%]],"&gt;"&amp;0,Tabela1[[#This Row],[COMPRA PADRÃO]:[COMPRA &gt;30%]]),
0))/Tabela1[[#This Row],[U/CX]],0)*Tabela1[[#This Row],[U/CX]]</f>
        <v>0</v>
      </c>
      <c r="BA828" s="19"/>
      <c r="BB828" s="19"/>
      <c r="BC828" s="5"/>
      <c r="BD828" s="41">
        <v>2.550943396226415</v>
      </c>
      <c r="BE828" s="42">
        <v>382.64150943396226</v>
      </c>
      <c r="BF828" s="42">
        <v>505.08679245283014</v>
      </c>
      <c r="BG828" s="42">
        <v>784</v>
      </c>
      <c r="BH828" s="43">
        <v>100</v>
      </c>
      <c r="BJ828" s="32"/>
      <c r="BK828" s="32"/>
    </row>
    <row r="829" spans="1:63" s="3" customFormat="1" x14ac:dyDescent="0.2">
      <c r="A829" s="4" t="s">
        <v>40</v>
      </c>
      <c r="B829" s="4" t="s">
        <v>674</v>
      </c>
      <c r="C829" s="4">
        <v>20</v>
      </c>
      <c r="D829" s="4" t="s">
        <v>83</v>
      </c>
      <c r="E829" s="5"/>
      <c r="F829" s="4">
        <v>40</v>
      </c>
      <c r="G829" s="4"/>
      <c r="H829" s="4">
        <v>20</v>
      </c>
      <c r="I829" s="4"/>
      <c r="J829" s="4"/>
      <c r="K829" s="4"/>
      <c r="L829" s="4"/>
      <c r="M829" s="4">
        <v>20</v>
      </c>
      <c r="N829" s="4"/>
      <c r="O829" s="4"/>
      <c r="P829" s="4"/>
      <c r="Q829" s="13">
        <v>0</v>
      </c>
      <c r="R829" s="16">
        <v>1.5</v>
      </c>
      <c r="S829" s="16">
        <v>0</v>
      </c>
      <c r="T829" s="16">
        <v>0.75</v>
      </c>
      <c r="U829" s="16">
        <v>0</v>
      </c>
      <c r="V829" s="16">
        <v>0</v>
      </c>
      <c r="W829" s="16">
        <v>0</v>
      </c>
      <c r="X829" s="16">
        <v>0</v>
      </c>
      <c r="Y829" s="16">
        <v>0.75</v>
      </c>
      <c r="Z829" s="16">
        <v>0</v>
      </c>
      <c r="AA829" s="16">
        <v>0</v>
      </c>
      <c r="AB829" s="17">
        <v>0</v>
      </c>
      <c r="AC829" s="15">
        <v>5584.2</v>
      </c>
      <c r="AD829" s="14">
        <v>26.666666666666668</v>
      </c>
      <c r="AE829" s="14">
        <v>26.666666666666668</v>
      </c>
      <c r="AF829" s="5">
        <v>0</v>
      </c>
      <c r="AG829" s="6">
        <v>620</v>
      </c>
      <c r="AH829" s="4">
        <v>140</v>
      </c>
      <c r="AI829" s="23">
        <v>760</v>
      </c>
      <c r="AJ829" s="4">
        <v>0</v>
      </c>
      <c r="AK829" s="4">
        <v>0</v>
      </c>
      <c r="AL829" s="24">
        <v>0</v>
      </c>
      <c r="AM829" s="7">
        <v>23.25</v>
      </c>
      <c r="AN829" s="7">
        <v>5.25</v>
      </c>
      <c r="AO829" s="8">
        <v>0</v>
      </c>
      <c r="AP829" s="9">
        <v>0</v>
      </c>
      <c r="AQ829" s="25">
        <v>28.5</v>
      </c>
      <c r="AR829" s="18">
        <v>23.25</v>
      </c>
      <c r="AS829" s="7">
        <v>5.25</v>
      </c>
      <c r="AT829" s="8">
        <v>0</v>
      </c>
      <c r="AU829" s="9">
        <v>0</v>
      </c>
      <c r="AV829" s="10">
        <v>28.5</v>
      </c>
      <c r="AW829" s="22">
        <f t="shared" si="12"/>
        <v>0</v>
      </c>
      <c r="AX829" s="5">
        <f>IF(OR(AND(Tabela1[[#This Row],[GRUPO | ITEM]]="PALHETAS",MID(Tabela1[[#This Row],[ITEM]],1,5)&lt;&gt;"YN-PC"),AND(Tabela1[[#This Row],[GRUPO | ITEM]]="PALHETAS",MID(Tabela1[[#This Row],[ITEM]],1,5)&lt;&gt;"YN-PF"))=TRUE,0,
IF(
ROUNDUP(
IF(
IF(D829="A",13-SUM(AM829:AP829),IF(D829="B",11-SUM(AM829:AP829),IF(D829="C",7-SUM(AM829:AP829))))
&lt;0,0,
IF(D829="A",13-SUM(AM829:AP829),IF(D829="B",11-SUM(AM829:AP829),IF(D829="C",7-SUM(AM829:AP829)))))
*AD829/C829,0)
*C829
=0,0,
ROUNDUP(
IF(
IF(D829="A",13-SUM(AM829:AP829),IF(D829="B",11-SUM(AM829:AP829),IF(D829="C",7-SUM(AM829:AP829))))
&lt;0,0,
IF(D829="A",13-SUM(AM829:AP829),IF(D829="B",11-SUM(AM829:AP829),IF(D829="C",7-SUM(AM829:AP829)))))
*AD829/C829,0)
*C829)
)</f>
        <v>0</v>
      </c>
      <c r="AY829" s="4">
        <f>IF(OR(AND(Tabela1[[#This Row],[GRUPO | ITEM]]="PALHETAS",MID(Tabela1[[#This Row],[ITEM]],1,5)&lt;&gt;"YN-PC"),AND(Tabela1[[#This Row],[GRUPO | ITEM]]="PALHETAS",MID(Tabela1[[#This Row],[ITEM]],1,5)&lt;&gt;"YN-PF"))=TRUE,0,
IF(
ROUNDUP(
IF(
IF(D829="A",13-SUM(AR829:AU829),IF(D829="B",11-SUM(AR829:AU829),IF(D829="C",7-SUM(AR829:AU829))))
&lt;0,0,
IF(D829="A",13-SUM(AR829:AU829),IF(D829="B",11-SUM(AR829:AU829),IF(D829="C",7-SUM(AR829:AU829)))))
*AE829/C829,0)
*C829
=0,0,
ROUNDUP(
IF(
IF(D829="A",13-SUM(AR829:AU829),IF(D829="B",11-SUM(AR829:AU829),IF(D829="C",7-SUM(AR829:AU829))))
&lt;0,0,
IF(D829="A",13-SUM(AR829:AU829),IF(D829="B",11-SUM(AR829:AU829),IF(D829="C",7-SUM(AR829:AU829)))))
*AE829/C829,0)
*C829)
)</f>
        <v>0</v>
      </c>
      <c r="AZ8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+IFERROR(BA829*C829,0),
IFERROR(AVERAGEIF(Tabela1[[#This Row],[COMPRA PADRÃO]:[COMPRA &gt;30%]],"&gt;"&amp;0,Tabela1[[#This Row],[COMPRA PADRÃO]:[COMPRA &gt;30%]]),
0))/Tabela1[[#This Row],[U/CX]],0)*Tabela1[[#This Row],[U/CX]]</f>
        <v>0</v>
      </c>
      <c r="BA829" s="19"/>
      <c r="BB829" s="19"/>
      <c r="BC829" s="5"/>
      <c r="BD829" s="41">
        <v>0.30188679245283018</v>
      </c>
      <c r="BE829" s="42">
        <v>45.283018867924525</v>
      </c>
      <c r="BF829" s="42">
        <v>19.924528301886792</v>
      </c>
      <c r="BG829" s="42">
        <v>760</v>
      </c>
      <c r="BH829" s="43">
        <v>0</v>
      </c>
      <c r="BJ829" s="32"/>
      <c r="BK829" s="32"/>
    </row>
    <row r="830" spans="1:63" s="3" customFormat="1" x14ac:dyDescent="0.2">
      <c r="A830" s="4" t="s">
        <v>40</v>
      </c>
      <c r="B830" s="4" t="s">
        <v>675</v>
      </c>
      <c r="C830" s="4">
        <v>20</v>
      </c>
      <c r="D830" s="4" t="s">
        <v>17</v>
      </c>
      <c r="E830" s="5">
        <v>15</v>
      </c>
      <c r="F830" s="4">
        <v>90</v>
      </c>
      <c r="G830" s="4">
        <v>20</v>
      </c>
      <c r="H830" s="4">
        <v>170</v>
      </c>
      <c r="I830" s="4">
        <v>22</v>
      </c>
      <c r="J830" s="4"/>
      <c r="K830" s="4"/>
      <c r="L830" s="4">
        <v>35</v>
      </c>
      <c r="M830" s="4">
        <v>145</v>
      </c>
      <c r="N830" s="4">
        <v>10</v>
      </c>
      <c r="O830" s="4">
        <v>10</v>
      </c>
      <c r="P830" s="4">
        <v>95</v>
      </c>
      <c r="Q830" s="13">
        <v>0.24509803921568626</v>
      </c>
      <c r="R830" s="16">
        <v>1.4705882352941175</v>
      </c>
      <c r="S830" s="16">
        <v>0.32679738562091504</v>
      </c>
      <c r="T830" s="16">
        <v>2.7777777777777777</v>
      </c>
      <c r="U830" s="16">
        <v>0.35947712418300654</v>
      </c>
      <c r="V830" s="16">
        <v>0</v>
      </c>
      <c r="W830" s="16">
        <v>0</v>
      </c>
      <c r="X830" s="16">
        <v>0.57189542483660127</v>
      </c>
      <c r="Y830" s="16">
        <v>2.369281045751634</v>
      </c>
      <c r="Z830" s="16">
        <v>0.16339869281045752</v>
      </c>
      <c r="AA830" s="16">
        <v>0.16339869281045752</v>
      </c>
      <c r="AB830" s="17">
        <v>1.5522875816993464</v>
      </c>
      <c r="AC830" s="15">
        <v>43804.21</v>
      </c>
      <c r="AD830" s="14">
        <v>61.2</v>
      </c>
      <c r="AE830" s="14">
        <v>82.428571428571431</v>
      </c>
      <c r="AF830" s="5">
        <v>2</v>
      </c>
      <c r="AG830" s="6">
        <v>697</v>
      </c>
      <c r="AH830" s="4">
        <v>300</v>
      </c>
      <c r="AI830" s="23">
        <v>997</v>
      </c>
      <c r="AJ830" s="4">
        <v>0</v>
      </c>
      <c r="AK830" s="4">
        <v>0</v>
      </c>
      <c r="AL830" s="24">
        <v>0</v>
      </c>
      <c r="AM830" s="7">
        <v>11.388888888888888</v>
      </c>
      <c r="AN830" s="7">
        <v>4.901960784313725</v>
      </c>
      <c r="AO830" s="8">
        <v>0</v>
      </c>
      <c r="AP830" s="9">
        <v>0</v>
      </c>
      <c r="AQ830" s="25">
        <v>16.290849673202612</v>
      </c>
      <c r="AR830" s="18">
        <v>8.4558058925476605</v>
      </c>
      <c r="AS830" s="7">
        <v>3.6395147313691507</v>
      </c>
      <c r="AT830" s="8">
        <v>0</v>
      </c>
      <c r="AU830" s="9">
        <v>0</v>
      </c>
      <c r="AV830" s="10">
        <v>12.095320623916811</v>
      </c>
      <c r="AW830" s="22">
        <f t="shared" si="12"/>
        <v>0</v>
      </c>
      <c r="AX830" s="5">
        <f>IF(OR(AND(Tabela1[[#This Row],[GRUPO | ITEM]]="PALHETAS",MID(Tabela1[[#This Row],[ITEM]],1,5)&lt;&gt;"YN-PC"),AND(Tabela1[[#This Row],[GRUPO | ITEM]]="PALHETAS",MID(Tabela1[[#This Row],[ITEM]],1,5)&lt;&gt;"YN-PF"))=TRUE,0,
IF(
ROUNDUP(
IF(
IF(D830="A",13-SUM(AM830:AP830),IF(D830="B",11-SUM(AM830:AP830),IF(D830="C",7-SUM(AM830:AP830))))
&lt;0,0,
IF(D830="A",13-SUM(AM830:AP830),IF(D830="B",11-SUM(AM830:AP830),IF(D830="C",7-SUM(AM830:AP830)))))
*AD830/C830,0)
*C830
=0,0,
ROUNDUP(
IF(
IF(D830="A",13-SUM(AM830:AP830),IF(D830="B",11-SUM(AM830:AP830),IF(D830="C",7-SUM(AM830:AP830))))
&lt;0,0,
IF(D830="A",13-SUM(AM830:AP830),IF(D830="B",11-SUM(AM830:AP830),IF(D830="C",7-SUM(AM830:AP830)))))
*AD830/C830,0)
*C830)
)</f>
        <v>0</v>
      </c>
      <c r="AY830" s="4">
        <f>IF(OR(AND(Tabela1[[#This Row],[GRUPO | ITEM]]="PALHETAS",MID(Tabela1[[#This Row],[ITEM]],1,5)&lt;&gt;"YN-PC"),AND(Tabela1[[#This Row],[GRUPO | ITEM]]="PALHETAS",MID(Tabela1[[#This Row],[ITEM]],1,5)&lt;&gt;"YN-PF"))=TRUE,0,
IF(
ROUNDUP(
IF(
IF(D830="A",13-SUM(AR830:AU830),IF(D830="B",11-SUM(AR830:AU830),IF(D830="C",7-SUM(AR830:AU830))))
&lt;0,0,
IF(D830="A",13-SUM(AR830:AU830),IF(D830="B",11-SUM(AR830:AU830),IF(D830="C",7-SUM(AR830:AU830)))))
*AE830/C830,0)
*C830
=0,0,
ROUNDUP(
IF(
IF(D830="A",13-SUM(AR830:AU830),IF(D830="B",11-SUM(AR830:AU830),IF(D830="C",7-SUM(AR830:AU830))))
&lt;0,0,
IF(D830="A",13-SUM(AR830:AU830),IF(D830="B",11-SUM(AR830:AU830),IF(D830="C",7-SUM(AR830:AU830)))))
*AE830/C830,0)
*C830)
)</f>
        <v>0</v>
      </c>
      <c r="AZ8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+IFERROR(BA830*C830,0),
IFERROR(AVERAGEIF(Tabela1[[#This Row],[COMPRA PADRÃO]:[COMPRA &gt;30%]],"&gt;"&amp;0,Tabela1[[#This Row],[COMPRA PADRÃO]:[COMPRA &gt;30%]]),
0))/Tabela1[[#This Row],[U/CX]],0)*Tabela1[[#This Row],[U/CX]]</f>
        <v>0</v>
      </c>
      <c r="BA830" s="19"/>
      <c r="BB830" s="19"/>
      <c r="BC830" s="5"/>
      <c r="BD830" s="41">
        <v>2.3094339622641509</v>
      </c>
      <c r="BE830" s="42">
        <v>346.41509433962261</v>
      </c>
      <c r="BF830" s="42">
        <v>457.26792452830188</v>
      </c>
      <c r="BG830" s="42">
        <v>997</v>
      </c>
      <c r="BH830" s="43">
        <v>0</v>
      </c>
      <c r="BJ830" s="32"/>
      <c r="BK830" s="32"/>
    </row>
    <row r="831" spans="1:63" s="3" customFormat="1" x14ac:dyDescent="0.2">
      <c r="A831" s="4" t="s">
        <v>40</v>
      </c>
      <c r="B831" s="4" t="s">
        <v>676</v>
      </c>
      <c r="C831" s="4">
        <v>20</v>
      </c>
      <c r="D831" s="4" t="s">
        <v>83</v>
      </c>
      <c r="E831" s="5"/>
      <c r="F831" s="4"/>
      <c r="G831" s="4"/>
      <c r="H831" s="4"/>
      <c r="I831" s="4">
        <v>2</v>
      </c>
      <c r="J831" s="4"/>
      <c r="K831" s="4"/>
      <c r="L831" s="4">
        <v>2</v>
      </c>
      <c r="M831" s="4">
        <v>100</v>
      </c>
      <c r="N831" s="4">
        <v>50</v>
      </c>
      <c r="O831" s="4">
        <v>5</v>
      </c>
      <c r="P831" s="4">
        <v>10</v>
      </c>
      <c r="Q831" s="13">
        <v>0</v>
      </c>
      <c r="R831" s="16">
        <v>0</v>
      </c>
      <c r="S831" s="16">
        <v>0</v>
      </c>
      <c r="T831" s="16">
        <v>0</v>
      </c>
      <c r="U831" s="16">
        <v>7.1005917159763315E-2</v>
      </c>
      <c r="V831" s="16">
        <v>0</v>
      </c>
      <c r="W831" s="16">
        <v>0</v>
      </c>
      <c r="X831" s="16">
        <v>7.1005917159763315E-2</v>
      </c>
      <c r="Y831" s="16">
        <v>3.5502958579881656</v>
      </c>
      <c r="Z831" s="16">
        <v>1.7751479289940828</v>
      </c>
      <c r="AA831" s="16">
        <v>0.17751479289940827</v>
      </c>
      <c r="AB831" s="17">
        <v>0.35502958579881655</v>
      </c>
      <c r="AC831" s="15">
        <v>12893.41</v>
      </c>
      <c r="AD831" s="14">
        <v>28.166666666666668</v>
      </c>
      <c r="AE831" s="14">
        <v>53.333333333333336</v>
      </c>
      <c r="AF831" s="5">
        <v>0</v>
      </c>
      <c r="AG831" s="6">
        <v>720</v>
      </c>
      <c r="AH831" s="4">
        <v>0</v>
      </c>
      <c r="AI831" s="23">
        <v>720</v>
      </c>
      <c r="AJ831" s="4">
        <v>0</v>
      </c>
      <c r="AK831" s="4">
        <v>0</v>
      </c>
      <c r="AL831" s="24">
        <v>0</v>
      </c>
      <c r="AM831" s="7">
        <v>25.562130177514792</v>
      </c>
      <c r="AN831" s="7">
        <v>0</v>
      </c>
      <c r="AO831" s="8">
        <v>0</v>
      </c>
      <c r="AP831" s="9">
        <v>0</v>
      </c>
      <c r="AQ831" s="25">
        <v>25.562130177514792</v>
      </c>
      <c r="AR831" s="18">
        <v>13.5</v>
      </c>
      <c r="AS831" s="7">
        <v>0</v>
      </c>
      <c r="AT831" s="8">
        <v>0</v>
      </c>
      <c r="AU831" s="9">
        <v>0</v>
      </c>
      <c r="AV831" s="10">
        <v>13.5</v>
      </c>
      <c r="AW831" s="22">
        <f t="shared" si="12"/>
        <v>0</v>
      </c>
      <c r="AX831" s="5">
        <f>IF(OR(AND(Tabela1[[#This Row],[GRUPO | ITEM]]="PALHETAS",MID(Tabela1[[#This Row],[ITEM]],1,5)&lt;&gt;"YN-PC"),AND(Tabela1[[#This Row],[GRUPO | ITEM]]="PALHETAS",MID(Tabela1[[#This Row],[ITEM]],1,5)&lt;&gt;"YN-PF"))=TRUE,0,
IF(
ROUNDUP(
IF(
IF(D831="A",13-SUM(AM831:AP831),IF(D831="B",11-SUM(AM831:AP831),IF(D831="C",7-SUM(AM831:AP831))))
&lt;0,0,
IF(D831="A",13-SUM(AM831:AP831),IF(D831="B",11-SUM(AM831:AP831),IF(D831="C",7-SUM(AM831:AP831)))))
*AD831/C831,0)
*C831
=0,0,
ROUNDUP(
IF(
IF(D831="A",13-SUM(AM831:AP831),IF(D831="B",11-SUM(AM831:AP831),IF(D831="C",7-SUM(AM831:AP831))))
&lt;0,0,
IF(D831="A",13-SUM(AM831:AP831),IF(D831="B",11-SUM(AM831:AP831),IF(D831="C",7-SUM(AM831:AP831)))))
*AD831/C831,0)
*C831)
)</f>
        <v>0</v>
      </c>
      <c r="AY831" s="4">
        <f>IF(OR(AND(Tabela1[[#This Row],[GRUPO | ITEM]]="PALHETAS",MID(Tabela1[[#This Row],[ITEM]],1,5)&lt;&gt;"YN-PC"),AND(Tabela1[[#This Row],[GRUPO | ITEM]]="PALHETAS",MID(Tabela1[[#This Row],[ITEM]],1,5)&lt;&gt;"YN-PF"))=TRUE,0,
IF(
ROUNDUP(
IF(
IF(D831="A",13-SUM(AR831:AU831),IF(D831="B",11-SUM(AR831:AU831),IF(D831="C",7-SUM(AR831:AU831))))
&lt;0,0,
IF(D831="A",13-SUM(AR831:AU831),IF(D831="B",11-SUM(AR831:AU831),IF(D831="C",7-SUM(AR831:AU831)))))
*AE831/C831,0)
*C831
=0,0,
ROUNDUP(
IF(
IF(D831="A",13-SUM(AR831:AU831),IF(D831="B",11-SUM(AR831:AU831),IF(D831="C",7-SUM(AR831:AU831))))
&lt;0,0,
IF(D831="A",13-SUM(AR831:AU831),IF(D831="B",11-SUM(AR831:AU831),IF(D831="C",7-SUM(AR831:AU831)))))
*AE831/C831,0)
*C831)
)</f>
        <v>0</v>
      </c>
      <c r="AZ8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+IFERROR(BA831*C831,0),
IFERROR(AVERAGEIF(Tabela1[[#This Row],[COMPRA PADRÃO]:[COMPRA &gt;30%]],"&gt;"&amp;0,Tabela1[[#This Row],[COMPRA PADRÃO]:[COMPRA &gt;30%]]),
0))/Tabela1[[#This Row],[U/CX]],0)*Tabela1[[#This Row],[U/CX]]</f>
        <v>0</v>
      </c>
      <c r="BA831" s="19"/>
      <c r="BB831" s="19"/>
      <c r="BC831" s="5"/>
      <c r="BD831" s="41">
        <v>0.63773584905660374</v>
      </c>
      <c r="BE831" s="42">
        <v>95.660377358490564</v>
      </c>
      <c r="BF831" s="42">
        <v>42.090566037735847</v>
      </c>
      <c r="BG831" s="42">
        <v>720</v>
      </c>
      <c r="BH831" s="43">
        <v>0</v>
      </c>
      <c r="BJ831" s="32"/>
      <c r="BK831" s="32"/>
    </row>
    <row r="832" spans="1:63" s="3" customFormat="1" x14ac:dyDescent="0.2">
      <c r="A832" s="4" t="s">
        <v>40</v>
      </c>
      <c r="B832" s="4" t="s">
        <v>681</v>
      </c>
      <c r="C832" s="4">
        <v>40</v>
      </c>
      <c r="D832" s="4" t="s">
        <v>17</v>
      </c>
      <c r="E832" s="5">
        <v>195</v>
      </c>
      <c r="F832" s="4">
        <v>190</v>
      </c>
      <c r="G832" s="4">
        <v>180</v>
      </c>
      <c r="H832" s="4">
        <v>105</v>
      </c>
      <c r="I832" s="4">
        <v>190</v>
      </c>
      <c r="J832" s="4">
        <v>50</v>
      </c>
      <c r="K832" s="4">
        <v>130</v>
      </c>
      <c r="L832" s="4">
        <v>245</v>
      </c>
      <c r="M832" s="4">
        <v>190</v>
      </c>
      <c r="N832" s="4">
        <v>160</v>
      </c>
      <c r="O832" s="4">
        <v>150</v>
      </c>
      <c r="P832" s="4">
        <v>60</v>
      </c>
      <c r="Q832" s="13">
        <v>1.2682926829268293</v>
      </c>
      <c r="R832" s="16">
        <v>1.2357723577235773</v>
      </c>
      <c r="S832" s="16">
        <v>1.1707317073170731</v>
      </c>
      <c r="T832" s="16">
        <v>0.68292682926829273</v>
      </c>
      <c r="U832" s="16">
        <v>1.2357723577235773</v>
      </c>
      <c r="V832" s="16">
        <v>0.32520325203252032</v>
      </c>
      <c r="W832" s="16">
        <v>0.84552845528455289</v>
      </c>
      <c r="X832" s="16">
        <v>1.5934959349593496</v>
      </c>
      <c r="Y832" s="16">
        <v>1.2357723577235773</v>
      </c>
      <c r="Z832" s="16">
        <v>1.0406504065040652</v>
      </c>
      <c r="AA832" s="16">
        <v>0.97560975609756095</v>
      </c>
      <c r="AB832" s="17">
        <v>0.3902439024390244</v>
      </c>
      <c r="AC832" s="15">
        <v>107528.8</v>
      </c>
      <c r="AD832" s="14">
        <v>153.75</v>
      </c>
      <c r="AE832" s="14">
        <v>153.75</v>
      </c>
      <c r="AF832" s="5">
        <v>7</v>
      </c>
      <c r="AG832" s="6">
        <v>601</v>
      </c>
      <c r="AH832" s="4">
        <v>760</v>
      </c>
      <c r="AI832" s="23">
        <v>1361</v>
      </c>
      <c r="AJ832" s="4">
        <v>0</v>
      </c>
      <c r="AK832" s="4">
        <v>960</v>
      </c>
      <c r="AL832" s="24">
        <v>960</v>
      </c>
      <c r="AM832" s="7">
        <v>3.9089430894308945</v>
      </c>
      <c r="AN832" s="7">
        <v>4.9430894308943092</v>
      </c>
      <c r="AO832" s="8">
        <v>0</v>
      </c>
      <c r="AP832" s="9">
        <v>6.2439024390243905</v>
      </c>
      <c r="AQ832" s="25">
        <v>15.095934959349593</v>
      </c>
      <c r="AR832" s="18">
        <v>3.9089430894308945</v>
      </c>
      <c r="AS832" s="7">
        <v>4.9430894308943092</v>
      </c>
      <c r="AT832" s="8">
        <v>0</v>
      </c>
      <c r="AU832" s="9">
        <v>6.2439024390243905</v>
      </c>
      <c r="AV832" s="10">
        <v>15.095934959349593</v>
      </c>
      <c r="AW832" s="22">
        <f t="shared" si="12"/>
        <v>0</v>
      </c>
      <c r="AX832" s="5">
        <f>IF(OR(AND(Tabela1[[#This Row],[GRUPO | ITEM]]="PALHETAS",MID(Tabela1[[#This Row],[ITEM]],1,5)&lt;&gt;"YN-PC"),AND(Tabela1[[#This Row],[GRUPO | ITEM]]="PALHETAS",MID(Tabela1[[#This Row],[ITEM]],1,5)&lt;&gt;"YN-PF"))=TRUE,0,
IF(
ROUNDUP(
IF(
IF(D832="A",13-SUM(AM832:AP832),IF(D832="B",11-SUM(AM832:AP832),IF(D832="C",7-SUM(AM832:AP832))))
&lt;0,0,
IF(D832="A",13-SUM(AM832:AP832),IF(D832="B",11-SUM(AM832:AP832),IF(D832="C",7-SUM(AM832:AP832)))))
*AD832/C832,0)
*C832
=0,0,
ROUNDUP(
IF(
IF(D832="A",13-SUM(AM832:AP832),IF(D832="B",11-SUM(AM832:AP832),IF(D832="C",7-SUM(AM832:AP832))))
&lt;0,0,
IF(D832="A",13-SUM(AM832:AP832),IF(D832="B",11-SUM(AM832:AP832),IF(D832="C",7-SUM(AM832:AP832)))))
*AD832/C832,0)
*C832)
)</f>
        <v>0</v>
      </c>
      <c r="AY832" s="4">
        <f>IF(OR(AND(Tabela1[[#This Row],[GRUPO | ITEM]]="PALHETAS",MID(Tabela1[[#This Row],[ITEM]],1,5)&lt;&gt;"YN-PC"),AND(Tabela1[[#This Row],[GRUPO | ITEM]]="PALHETAS",MID(Tabela1[[#This Row],[ITEM]],1,5)&lt;&gt;"YN-PF"))=TRUE,0,
IF(
ROUNDUP(
IF(
IF(D832="A",13-SUM(AR832:AU832),IF(D832="B",11-SUM(AR832:AU832),IF(D832="C",7-SUM(AR832:AU832))))
&lt;0,0,
IF(D832="A",13-SUM(AR832:AU832),IF(D832="B",11-SUM(AR832:AU832),IF(D832="C",7-SUM(AR832:AU832)))))
*AE832/C832,0)
*C832
=0,0,
ROUNDUP(
IF(
IF(D832="A",13-SUM(AR832:AU832),IF(D832="B",11-SUM(AR832:AU832),IF(D832="C",7-SUM(AR832:AU832))))
&lt;0,0,
IF(D832="A",13-SUM(AR832:AU832),IF(D832="B",11-SUM(AR832:AU832),IF(D832="C",7-SUM(AR832:AU832)))))
*AE832/C832,0)
*C832)
)</f>
        <v>0</v>
      </c>
      <c r="AZ8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+IFERROR(BA832*C832,0),
IFERROR(AVERAGEIF(Tabela1[[#This Row],[COMPRA PADRÃO]:[COMPRA &gt;30%]],"&gt;"&amp;0,Tabela1[[#This Row],[COMPRA PADRÃO]:[COMPRA &gt;30%]]),
0))/Tabela1[[#This Row],[U/CX]],0)*Tabela1[[#This Row],[U/CX]]</f>
        <v>0</v>
      </c>
      <c r="BA832" s="19"/>
      <c r="BB832" s="19"/>
      <c r="BC832" s="5"/>
      <c r="BD832" s="41">
        <v>6.9622641509433958</v>
      </c>
      <c r="BE832" s="42">
        <v>1044.3396226415093</v>
      </c>
      <c r="BF832" s="42">
        <v>1378.5283018867924</v>
      </c>
      <c r="BG832" s="42">
        <v>2321</v>
      </c>
      <c r="BH832" s="43">
        <v>120</v>
      </c>
      <c r="BJ832" s="32"/>
      <c r="BK832" s="32"/>
    </row>
    <row r="833" spans="1:63" s="3" customFormat="1" x14ac:dyDescent="0.2">
      <c r="A833" s="4" t="s">
        <v>40</v>
      </c>
      <c r="B833" s="4" t="s">
        <v>682</v>
      </c>
      <c r="C833" s="4">
        <v>500</v>
      </c>
      <c r="D833" s="4" t="s">
        <v>83</v>
      </c>
      <c r="E833" s="5"/>
      <c r="F833" s="4"/>
      <c r="G833" s="4"/>
      <c r="H833" s="4"/>
      <c r="I833" s="4"/>
      <c r="J833" s="4"/>
      <c r="K833" s="4"/>
      <c r="L833" s="4">
        <v>10</v>
      </c>
      <c r="M833" s="4"/>
      <c r="N833" s="4"/>
      <c r="O833" s="4"/>
      <c r="P833" s="4"/>
      <c r="Q833" s="13">
        <v>0</v>
      </c>
      <c r="R833" s="16">
        <v>0</v>
      </c>
      <c r="S833" s="16">
        <v>0</v>
      </c>
      <c r="T833" s="16">
        <v>0</v>
      </c>
      <c r="U833" s="16">
        <v>0</v>
      </c>
      <c r="V833" s="16">
        <v>0</v>
      </c>
      <c r="W833" s="16">
        <v>0</v>
      </c>
      <c r="X833" s="16">
        <v>1</v>
      </c>
      <c r="Y833" s="16">
        <v>0</v>
      </c>
      <c r="Z833" s="16">
        <v>0</v>
      </c>
      <c r="AA833" s="16">
        <v>0</v>
      </c>
      <c r="AB833" s="17">
        <v>0</v>
      </c>
      <c r="AC833" s="15">
        <v>131.1</v>
      </c>
      <c r="AD833" s="14">
        <v>10</v>
      </c>
      <c r="AE833" s="14">
        <v>10</v>
      </c>
      <c r="AF833" s="5">
        <v>0</v>
      </c>
      <c r="AG833" s="6">
        <v>8988</v>
      </c>
      <c r="AH833" s="4">
        <v>0</v>
      </c>
      <c r="AI833" s="23">
        <v>8988</v>
      </c>
      <c r="AJ833" s="4">
        <v>0</v>
      </c>
      <c r="AK833" s="4">
        <v>0</v>
      </c>
      <c r="AL833" s="24">
        <v>0</v>
      </c>
      <c r="AM833" s="7">
        <v>898.8</v>
      </c>
      <c r="AN833" s="7">
        <v>0</v>
      </c>
      <c r="AO833" s="8">
        <v>0</v>
      </c>
      <c r="AP833" s="9">
        <v>0</v>
      </c>
      <c r="AQ833" s="25">
        <v>898.8</v>
      </c>
      <c r="AR833" s="18">
        <v>898.8</v>
      </c>
      <c r="AS833" s="7">
        <v>0</v>
      </c>
      <c r="AT833" s="8">
        <v>0</v>
      </c>
      <c r="AU833" s="9">
        <v>0</v>
      </c>
      <c r="AV833" s="10">
        <v>898.8</v>
      </c>
      <c r="AW833" s="22">
        <f t="shared" si="12"/>
        <v>0</v>
      </c>
      <c r="AX833" s="5">
        <f>IF(OR(AND(Tabela1[[#This Row],[GRUPO | ITEM]]="PALHETAS",MID(Tabela1[[#This Row],[ITEM]],1,5)&lt;&gt;"YN-PC"),AND(Tabela1[[#This Row],[GRUPO | ITEM]]="PALHETAS",MID(Tabela1[[#This Row],[ITEM]],1,5)&lt;&gt;"YN-PF"))=TRUE,0,
IF(
ROUNDUP(
IF(
IF(D833="A",13-SUM(AM833:AP833),IF(D833="B",11-SUM(AM833:AP833),IF(D833="C",7-SUM(AM833:AP833))))
&lt;0,0,
IF(D833="A",13-SUM(AM833:AP833),IF(D833="B",11-SUM(AM833:AP833),IF(D833="C",7-SUM(AM833:AP833)))))
*AD833/C833,0)
*C833
=0,0,
ROUNDUP(
IF(
IF(D833="A",13-SUM(AM833:AP833),IF(D833="B",11-SUM(AM833:AP833),IF(D833="C",7-SUM(AM833:AP833))))
&lt;0,0,
IF(D833="A",13-SUM(AM833:AP833),IF(D833="B",11-SUM(AM833:AP833),IF(D833="C",7-SUM(AM833:AP833)))))
*AD833/C833,0)
*C833)
)</f>
        <v>0</v>
      </c>
      <c r="AY833" s="4">
        <f>IF(OR(AND(Tabela1[[#This Row],[GRUPO | ITEM]]="PALHETAS",MID(Tabela1[[#This Row],[ITEM]],1,5)&lt;&gt;"YN-PC"),AND(Tabela1[[#This Row],[GRUPO | ITEM]]="PALHETAS",MID(Tabela1[[#This Row],[ITEM]],1,5)&lt;&gt;"YN-PF"))=TRUE,0,
IF(
ROUNDUP(
IF(
IF(D833="A",13-SUM(AR833:AU833),IF(D833="B",11-SUM(AR833:AU833),IF(D833="C",7-SUM(AR833:AU833))))
&lt;0,0,
IF(D833="A",13-SUM(AR833:AU833),IF(D833="B",11-SUM(AR833:AU833),IF(D833="C",7-SUM(AR833:AU833)))))
*AE833/C833,0)
*C833
=0,0,
ROUNDUP(
IF(
IF(D833="A",13-SUM(AR833:AU833),IF(D833="B",11-SUM(AR833:AU833),IF(D833="C",7-SUM(AR833:AU833))))
&lt;0,0,
IF(D833="A",13-SUM(AR833:AU833),IF(D833="B",11-SUM(AR833:AU833),IF(D833="C",7-SUM(AR833:AU833)))))
*AE833/C833,0)
*C833)
)</f>
        <v>0</v>
      </c>
      <c r="AZ8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+IFERROR(BA833*C833,0),
IFERROR(AVERAGEIF(Tabela1[[#This Row],[COMPRA PADRÃO]:[COMPRA &gt;30%]],"&gt;"&amp;0,Tabela1[[#This Row],[COMPRA PADRÃO]:[COMPRA &gt;30%]]),
0))/Tabela1[[#This Row],[U/CX]],0)*Tabela1[[#This Row],[U/CX]]</f>
        <v>0</v>
      </c>
      <c r="BA833" s="19"/>
      <c r="BB833" s="19"/>
      <c r="BC833" s="5"/>
      <c r="BD833" s="41">
        <v>3.7735849056603772E-2</v>
      </c>
      <c r="BE833" s="42">
        <v>5.6603773584905657</v>
      </c>
      <c r="BF833" s="42">
        <v>2.4905660377358489</v>
      </c>
      <c r="BG833" s="42">
        <v>8988</v>
      </c>
      <c r="BH833" s="43">
        <v>0</v>
      </c>
      <c r="BJ833" s="32"/>
      <c r="BK833" s="32"/>
    </row>
    <row r="834" spans="1:63" s="3" customFormat="1" x14ac:dyDescent="0.2">
      <c r="A834" s="4" t="s">
        <v>40</v>
      </c>
      <c r="B834" s="4" t="s">
        <v>683</v>
      </c>
      <c r="C834" s="4">
        <v>50</v>
      </c>
      <c r="D834" s="4" t="s">
        <v>83</v>
      </c>
      <c r="E834" s="5">
        <v>20</v>
      </c>
      <c r="F834" s="4">
        <v>50</v>
      </c>
      <c r="G834" s="4">
        <v>10</v>
      </c>
      <c r="H834" s="4">
        <v>100</v>
      </c>
      <c r="I834" s="4">
        <v>40</v>
      </c>
      <c r="J834" s="4">
        <v>76</v>
      </c>
      <c r="K834" s="4"/>
      <c r="L834" s="4">
        <v>50</v>
      </c>
      <c r="M834" s="4"/>
      <c r="N834" s="4">
        <v>10</v>
      </c>
      <c r="O834" s="4">
        <v>10</v>
      </c>
      <c r="P834" s="4"/>
      <c r="Q834" s="13">
        <v>0.49180327868852464</v>
      </c>
      <c r="R834" s="16">
        <v>1.2295081967213115</v>
      </c>
      <c r="S834" s="16">
        <v>0.24590163934426232</v>
      </c>
      <c r="T834" s="16">
        <v>2.459016393442623</v>
      </c>
      <c r="U834" s="16">
        <v>0.98360655737704927</v>
      </c>
      <c r="V834" s="16">
        <v>1.8688524590163935</v>
      </c>
      <c r="W834" s="16">
        <v>0</v>
      </c>
      <c r="X834" s="16">
        <v>1.2295081967213115</v>
      </c>
      <c r="Y834" s="16">
        <v>0</v>
      </c>
      <c r="Z834" s="16">
        <v>0.24590163934426232</v>
      </c>
      <c r="AA834" s="16">
        <v>0.24590163934426232</v>
      </c>
      <c r="AB834" s="17">
        <v>0</v>
      </c>
      <c r="AC834" s="15">
        <v>18831.66</v>
      </c>
      <c r="AD834" s="14">
        <v>40.666666666666664</v>
      </c>
      <c r="AE834" s="14">
        <v>56</v>
      </c>
      <c r="AF834" s="5">
        <v>0</v>
      </c>
      <c r="AG834" s="6">
        <v>1156</v>
      </c>
      <c r="AH834" s="4">
        <v>0</v>
      </c>
      <c r="AI834" s="23">
        <v>1156</v>
      </c>
      <c r="AJ834" s="4">
        <v>0</v>
      </c>
      <c r="AK834" s="4">
        <v>0</v>
      </c>
      <c r="AL834" s="24">
        <v>0</v>
      </c>
      <c r="AM834" s="7">
        <v>28.426229508196723</v>
      </c>
      <c r="AN834" s="7">
        <v>0</v>
      </c>
      <c r="AO834" s="8">
        <v>0</v>
      </c>
      <c r="AP834" s="9">
        <v>0</v>
      </c>
      <c r="AQ834" s="25">
        <v>28.426229508196723</v>
      </c>
      <c r="AR834" s="18">
        <v>20.642857142857142</v>
      </c>
      <c r="AS834" s="7">
        <v>0</v>
      </c>
      <c r="AT834" s="8">
        <v>0</v>
      </c>
      <c r="AU834" s="9">
        <v>0</v>
      </c>
      <c r="AV834" s="10">
        <v>20.642857142857142</v>
      </c>
      <c r="AW834" s="22">
        <f t="shared" ref="AW834:AW897" si="13">IFERROR(AZ834/AVERAGE(AD834:AE834),0)</f>
        <v>0</v>
      </c>
      <c r="AX834" s="5">
        <f>IF(OR(AND(Tabela1[[#This Row],[GRUPO | ITEM]]="PALHETAS",MID(Tabela1[[#This Row],[ITEM]],1,5)&lt;&gt;"YN-PC"),AND(Tabela1[[#This Row],[GRUPO | ITEM]]="PALHETAS",MID(Tabela1[[#This Row],[ITEM]],1,5)&lt;&gt;"YN-PF"))=TRUE,0,
IF(
ROUNDUP(
IF(
IF(D834="A",13-SUM(AM834:AP834),IF(D834="B",11-SUM(AM834:AP834),IF(D834="C",7-SUM(AM834:AP834))))
&lt;0,0,
IF(D834="A",13-SUM(AM834:AP834),IF(D834="B",11-SUM(AM834:AP834),IF(D834="C",7-SUM(AM834:AP834)))))
*AD834/C834,0)
*C834
=0,0,
ROUNDUP(
IF(
IF(D834="A",13-SUM(AM834:AP834),IF(D834="B",11-SUM(AM834:AP834),IF(D834="C",7-SUM(AM834:AP834))))
&lt;0,0,
IF(D834="A",13-SUM(AM834:AP834),IF(D834="B",11-SUM(AM834:AP834),IF(D834="C",7-SUM(AM834:AP834)))))
*AD834/C834,0)
*C834)
)</f>
        <v>0</v>
      </c>
      <c r="AY834" s="4">
        <f>IF(OR(AND(Tabela1[[#This Row],[GRUPO | ITEM]]="PALHETAS",MID(Tabela1[[#This Row],[ITEM]],1,5)&lt;&gt;"YN-PC"),AND(Tabela1[[#This Row],[GRUPO | ITEM]]="PALHETAS",MID(Tabela1[[#This Row],[ITEM]],1,5)&lt;&gt;"YN-PF"))=TRUE,0,
IF(
ROUNDUP(
IF(
IF(D834="A",13-SUM(AR834:AU834),IF(D834="B",11-SUM(AR834:AU834),IF(D834="C",7-SUM(AR834:AU834))))
&lt;0,0,
IF(D834="A",13-SUM(AR834:AU834),IF(D834="B",11-SUM(AR834:AU834),IF(D834="C",7-SUM(AR834:AU834)))))
*AE834/C834,0)
*C834
=0,0,
ROUNDUP(
IF(
IF(D834="A",13-SUM(AR834:AU834),IF(D834="B",11-SUM(AR834:AU834),IF(D834="C",7-SUM(AR834:AU834))))
&lt;0,0,
IF(D834="A",13-SUM(AR834:AU834),IF(D834="B",11-SUM(AR834:AU834),IF(D834="C",7-SUM(AR834:AU834)))))
*AE834/C834,0)
*C834)
)</f>
        <v>0</v>
      </c>
      <c r="AZ8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+IFERROR(BA834*C834,0),
IFERROR(AVERAGEIF(Tabela1[[#This Row],[COMPRA PADRÃO]:[COMPRA &gt;30%]],"&gt;"&amp;0,Tabela1[[#This Row],[COMPRA PADRÃO]:[COMPRA &gt;30%]]),
0))/Tabela1[[#This Row],[U/CX]],0)*Tabela1[[#This Row],[U/CX]]</f>
        <v>0</v>
      </c>
      <c r="BA834" s="19"/>
      <c r="BB834" s="19"/>
      <c r="BC834" s="5"/>
      <c r="BD834" s="41">
        <v>1.381132075471698</v>
      </c>
      <c r="BE834" s="42">
        <v>207.16981132075472</v>
      </c>
      <c r="BF834" s="42">
        <v>91.154716981132069</v>
      </c>
      <c r="BG834" s="42">
        <v>1156</v>
      </c>
      <c r="BH834" s="43">
        <v>0</v>
      </c>
      <c r="BJ834" s="32"/>
      <c r="BK834" s="32"/>
    </row>
    <row r="835" spans="1:63" s="3" customFormat="1" x14ac:dyDescent="0.2">
      <c r="A835" s="4" t="s">
        <v>40</v>
      </c>
      <c r="B835" s="4" t="s">
        <v>684</v>
      </c>
      <c r="C835" s="4">
        <v>20</v>
      </c>
      <c r="D835" s="4" t="s">
        <v>20</v>
      </c>
      <c r="E835" s="5">
        <v>130</v>
      </c>
      <c r="F835" s="4">
        <v>120</v>
      </c>
      <c r="G835" s="4">
        <v>209</v>
      </c>
      <c r="H835" s="4">
        <v>300</v>
      </c>
      <c r="I835" s="4">
        <v>238</v>
      </c>
      <c r="J835" s="4">
        <v>306</v>
      </c>
      <c r="K835" s="4">
        <v>105</v>
      </c>
      <c r="L835" s="4">
        <v>390</v>
      </c>
      <c r="M835" s="4">
        <v>298</v>
      </c>
      <c r="N835" s="4">
        <v>203</v>
      </c>
      <c r="O835" s="4">
        <v>332</v>
      </c>
      <c r="P835" s="4">
        <v>326</v>
      </c>
      <c r="Q835" s="13">
        <v>0.52756171795738926</v>
      </c>
      <c r="R835" s="16">
        <v>0.48698004734528239</v>
      </c>
      <c r="S835" s="16">
        <v>0.84815691579303354</v>
      </c>
      <c r="T835" s="16">
        <v>1.217450118363206</v>
      </c>
      <c r="U835" s="16">
        <v>0.96584376056814347</v>
      </c>
      <c r="V835" s="16">
        <v>1.2417991207304702</v>
      </c>
      <c r="W835" s="16">
        <v>0.42610754142712209</v>
      </c>
      <c r="X835" s="16">
        <v>1.5826851538721678</v>
      </c>
      <c r="Y835" s="16">
        <v>1.2093337842407845</v>
      </c>
      <c r="Z835" s="16">
        <v>0.82380791342576942</v>
      </c>
      <c r="AA835" s="16">
        <v>1.3473114643219479</v>
      </c>
      <c r="AB835" s="17">
        <v>1.3229624619546838</v>
      </c>
      <c r="AC835" s="15">
        <v>195363.76</v>
      </c>
      <c r="AD835" s="14">
        <v>246.41666666666666</v>
      </c>
      <c r="AE835" s="14">
        <v>246.41666666666666</v>
      </c>
      <c r="AF835" s="5">
        <v>12</v>
      </c>
      <c r="AG835" s="6">
        <v>1764</v>
      </c>
      <c r="AH835" s="4">
        <v>5480</v>
      </c>
      <c r="AI835" s="23">
        <v>7244</v>
      </c>
      <c r="AJ835" s="4">
        <v>0</v>
      </c>
      <c r="AK835" s="4">
        <v>0</v>
      </c>
      <c r="AL835" s="24">
        <v>0</v>
      </c>
      <c r="AM835" s="7">
        <v>7.1586066959756511</v>
      </c>
      <c r="AN835" s="7">
        <v>22.238755495434564</v>
      </c>
      <c r="AO835" s="8">
        <v>0</v>
      </c>
      <c r="AP835" s="9">
        <v>0</v>
      </c>
      <c r="AQ835" s="25">
        <v>29.397362191410217</v>
      </c>
      <c r="AR835" s="18">
        <v>7.1586066959756511</v>
      </c>
      <c r="AS835" s="7">
        <v>22.238755495434564</v>
      </c>
      <c r="AT835" s="8">
        <v>0</v>
      </c>
      <c r="AU835" s="9">
        <v>0</v>
      </c>
      <c r="AV835" s="10">
        <v>29.397362191410217</v>
      </c>
      <c r="AW835" s="22">
        <f t="shared" si="13"/>
        <v>0</v>
      </c>
      <c r="AX835" s="5">
        <f>IF(OR(AND(Tabela1[[#This Row],[GRUPO | ITEM]]="PALHETAS",MID(Tabela1[[#This Row],[ITEM]],1,5)&lt;&gt;"YN-PC"),AND(Tabela1[[#This Row],[GRUPO | ITEM]]="PALHETAS",MID(Tabela1[[#This Row],[ITEM]],1,5)&lt;&gt;"YN-PF"))=TRUE,0,
IF(
ROUNDUP(
IF(
IF(D835="A",13-SUM(AM835:AP835),IF(D835="B",11-SUM(AM835:AP835),IF(D835="C",7-SUM(AM835:AP835))))
&lt;0,0,
IF(D835="A",13-SUM(AM835:AP835),IF(D835="B",11-SUM(AM835:AP835),IF(D835="C",7-SUM(AM835:AP835)))))
*AD835/C835,0)
*C835
=0,0,
ROUNDUP(
IF(
IF(D835="A",13-SUM(AM835:AP835),IF(D835="B",11-SUM(AM835:AP835),IF(D835="C",7-SUM(AM835:AP835))))
&lt;0,0,
IF(D835="A",13-SUM(AM835:AP835),IF(D835="B",11-SUM(AM835:AP835),IF(D835="C",7-SUM(AM835:AP835)))))
*AD835/C835,0)
*C835)
)</f>
        <v>0</v>
      </c>
      <c r="AY835" s="4">
        <f>IF(OR(AND(Tabela1[[#This Row],[GRUPO | ITEM]]="PALHETAS",MID(Tabela1[[#This Row],[ITEM]],1,5)&lt;&gt;"YN-PC"),AND(Tabela1[[#This Row],[GRUPO | ITEM]]="PALHETAS",MID(Tabela1[[#This Row],[ITEM]],1,5)&lt;&gt;"YN-PF"))=TRUE,0,
IF(
ROUNDUP(
IF(
IF(D835="A",13-SUM(AR835:AU835),IF(D835="B",11-SUM(AR835:AU835),IF(D835="C",7-SUM(AR835:AU835))))
&lt;0,0,
IF(D835="A",13-SUM(AR835:AU835),IF(D835="B",11-SUM(AR835:AU835),IF(D835="C",7-SUM(AR835:AU835)))))
*AE835/C835,0)
*C835
=0,0,
ROUNDUP(
IF(
IF(D835="A",13-SUM(AR835:AU835),IF(D835="B",11-SUM(AR835:AU835),IF(D835="C",7-SUM(AR835:AU835))))
&lt;0,0,
IF(D835="A",13-SUM(AR835:AU835),IF(D835="B",11-SUM(AR835:AU835),IF(D835="C",7-SUM(AR835:AU835)))))
*AE835/C835,0)
*C835)
)</f>
        <v>0</v>
      </c>
      <c r="AZ8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+IFERROR(BA835*C835,0),
IFERROR(AVERAGEIF(Tabela1[[#This Row],[COMPRA PADRÃO]:[COMPRA &gt;30%]],"&gt;"&amp;0,Tabela1[[#This Row],[COMPRA PADRÃO]:[COMPRA &gt;30%]]),
0))/Tabela1[[#This Row],[U/CX]],0)*Tabela1[[#This Row],[U/CX]]</f>
        <v>0</v>
      </c>
      <c r="BA835" s="19"/>
      <c r="BB835" s="19"/>
      <c r="BC835" s="5"/>
      <c r="BD835" s="41">
        <v>11.158490566037736</v>
      </c>
      <c r="BE835" s="42">
        <v>1673.7735849056605</v>
      </c>
      <c r="BF835" s="42">
        <v>3191.3283018867924</v>
      </c>
      <c r="BG835" s="42">
        <v>7244</v>
      </c>
      <c r="BH835" s="43">
        <v>0</v>
      </c>
      <c r="BJ835" s="32"/>
      <c r="BK835" s="32"/>
    </row>
    <row r="836" spans="1:63" s="3" customFormat="1" x14ac:dyDescent="0.2">
      <c r="A836" s="4" t="s">
        <v>40</v>
      </c>
      <c r="B836" s="4" t="s">
        <v>688</v>
      </c>
      <c r="C836" s="4">
        <v>20</v>
      </c>
      <c r="D836" s="4" t="s">
        <v>20</v>
      </c>
      <c r="E836" s="5">
        <v>105</v>
      </c>
      <c r="F836" s="4">
        <v>187</v>
      </c>
      <c r="G836" s="4">
        <v>174</v>
      </c>
      <c r="H836" s="4">
        <v>230</v>
      </c>
      <c r="I836" s="4">
        <v>165</v>
      </c>
      <c r="J836" s="4">
        <v>122</v>
      </c>
      <c r="K836" s="4">
        <v>45</v>
      </c>
      <c r="L836" s="4">
        <v>206</v>
      </c>
      <c r="M836" s="4">
        <v>92</v>
      </c>
      <c r="N836" s="4">
        <v>145</v>
      </c>
      <c r="O836" s="4">
        <v>173</v>
      </c>
      <c r="P836" s="4">
        <v>255</v>
      </c>
      <c r="Q836" s="13">
        <v>0.6635071090047393</v>
      </c>
      <c r="R836" s="16">
        <v>1.1816745655608214</v>
      </c>
      <c r="S836" s="16">
        <v>1.0995260663507109</v>
      </c>
      <c r="T836" s="16">
        <v>1.4533965244865719</v>
      </c>
      <c r="U836" s="16">
        <v>1.0426540284360191</v>
      </c>
      <c r="V836" s="16">
        <v>0.7709320695102686</v>
      </c>
      <c r="W836" s="16">
        <v>0.28436018957345971</v>
      </c>
      <c r="X836" s="16">
        <v>1.30173775671406</v>
      </c>
      <c r="Y836" s="16">
        <v>0.58135860979462872</v>
      </c>
      <c r="Z836" s="16">
        <v>0.9162717219589257</v>
      </c>
      <c r="AA836" s="16">
        <v>1.0932069510268563</v>
      </c>
      <c r="AB836" s="17">
        <v>1.6113744075829384</v>
      </c>
      <c r="AC836" s="15">
        <v>123436.01</v>
      </c>
      <c r="AD836" s="14">
        <v>158.25</v>
      </c>
      <c r="AE836" s="14">
        <v>168.54545454545453</v>
      </c>
      <c r="AF836" s="5">
        <v>14</v>
      </c>
      <c r="AG836" s="6">
        <v>1194</v>
      </c>
      <c r="AH836" s="4">
        <v>1340</v>
      </c>
      <c r="AI836" s="23">
        <v>2534</v>
      </c>
      <c r="AJ836" s="4">
        <v>0</v>
      </c>
      <c r="AK836" s="4">
        <v>0</v>
      </c>
      <c r="AL836" s="24">
        <v>0</v>
      </c>
      <c r="AM836" s="7">
        <v>7.5450236966824642</v>
      </c>
      <c r="AN836" s="7">
        <v>8.4676145339652447</v>
      </c>
      <c r="AO836" s="8">
        <v>0</v>
      </c>
      <c r="AP836" s="9">
        <v>0</v>
      </c>
      <c r="AQ836" s="25">
        <v>16.01263823064771</v>
      </c>
      <c r="AR836" s="18">
        <v>7.084142394822007</v>
      </c>
      <c r="AS836" s="7">
        <v>7.9503775620280477</v>
      </c>
      <c r="AT836" s="8">
        <v>0</v>
      </c>
      <c r="AU836" s="9">
        <v>0</v>
      </c>
      <c r="AV836" s="10">
        <v>15.034519956850055</v>
      </c>
      <c r="AW836" s="22">
        <f t="shared" si="13"/>
        <v>0</v>
      </c>
      <c r="AX836" s="5">
        <f>IF(OR(AND(Tabela1[[#This Row],[GRUPO | ITEM]]="PALHETAS",MID(Tabela1[[#This Row],[ITEM]],1,5)&lt;&gt;"YN-PC"),AND(Tabela1[[#This Row],[GRUPO | ITEM]]="PALHETAS",MID(Tabela1[[#This Row],[ITEM]],1,5)&lt;&gt;"YN-PF"))=TRUE,0,
IF(
ROUNDUP(
IF(
IF(D836="A",13-SUM(AM836:AP836),IF(D836="B",11-SUM(AM836:AP836),IF(D836="C",7-SUM(AM836:AP836))))
&lt;0,0,
IF(D836="A",13-SUM(AM836:AP836),IF(D836="B",11-SUM(AM836:AP836),IF(D836="C",7-SUM(AM836:AP836)))))
*AD836/C836,0)
*C836
=0,0,
ROUNDUP(
IF(
IF(D836="A",13-SUM(AM836:AP836),IF(D836="B",11-SUM(AM836:AP836),IF(D836="C",7-SUM(AM836:AP836))))
&lt;0,0,
IF(D836="A",13-SUM(AM836:AP836),IF(D836="B",11-SUM(AM836:AP836),IF(D836="C",7-SUM(AM836:AP836)))))
*AD836/C836,0)
*C836)
)</f>
        <v>0</v>
      </c>
      <c r="AY836" s="4">
        <f>IF(OR(AND(Tabela1[[#This Row],[GRUPO | ITEM]]="PALHETAS",MID(Tabela1[[#This Row],[ITEM]],1,5)&lt;&gt;"YN-PC"),AND(Tabela1[[#This Row],[GRUPO | ITEM]]="PALHETAS",MID(Tabela1[[#This Row],[ITEM]],1,5)&lt;&gt;"YN-PF"))=TRUE,0,
IF(
ROUNDUP(
IF(
IF(D836="A",13-SUM(AR836:AU836),IF(D836="B",11-SUM(AR836:AU836),IF(D836="C",7-SUM(AR836:AU836))))
&lt;0,0,
IF(D836="A",13-SUM(AR836:AU836),IF(D836="B",11-SUM(AR836:AU836),IF(D836="C",7-SUM(AR836:AU836)))))
*AE836/C836,0)
*C836
=0,0,
ROUNDUP(
IF(
IF(D836="A",13-SUM(AR836:AU836),IF(D836="B",11-SUM(AR836:AU836),IF(D836="C",7-SUM(AR836:AU836))))
&lt;0,0,
IF(D836="A",13-SUM(AR836:AU836),IF(D836="B",11-SUM(AR836:AU836),IF(D836="C",7-SUM(AR836:AU836)))))
*AE836/C836,0)
*C836)
)</f>
        <v>0</v>
      </c>
      <c r="AZ8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+IFERROR(BA836*C836,0),
IFERROR(AVERAGEIF(Tabela1[[#This Row],[COMPRA PADRÃO]:[COMPRA &gt;30%]],"&gt;"&amp;0,Tabela1[[#This Row],[COMPRA PADRÃO]:[COMPRA &gt;30%]]),
0))/Tabela1[[#This Row],[U/CX]],0)*Tabela1[[#This Row],[U/CX]]</f>
        <v>0</v>
      </c>
      <c r="BA836" s="19"/>
      <c r="BB836" s="19"/>
      <c r="BC836" s="5"/>
      <c r="BD836" s="41">
        <v>7.1660377358490566</v>
      </c>
      <c r="BE836" s="42">
        <v>1074.9056603773586</v>
      </c>
      <c r="BF836" s="42">
        <v>2049.4867924528303</v>
      </c>
      <c r="BG836" s="42">
        <v>2534</v>
      </c>
      <c r="BH836" s="43">
        <v>600</v>
      </c>
      <c r="BJ836" s="32"/>
      <c r="BK836" s="32"/>
    </row>
    <row r="837" spans="1:63" s="3" customFormat="1" x14ac:dyDescent="0.2">
      <c r="A837" s="4" t="s">
        <v>40</v>
      </c>
      <c r="B837" s="4" t="s">
        <v>690</v>
      </c>
      <c r="C837" s="4">
        <v>20</v>
      </c>
      <c r="D837" s="4" t="s">
        <v>83</v>
      </c>
      <c r="E837" s="5"/>
      <c r="F837" s="4">
        <v>29</v>
      </c>
      <c r="G837" s="4">
        <v>70</v>
      </c>
      <c r="H837" s="4">
        <v>22</v>
      </c>
      <c r="I837" s="4">
        <v>30</v>
      </c>
      <c r="J837" s="4">
        <v>6</v>
      </c>
      <c r="K837" s="4"/>
      <c r="L837" s="4">
        <v>11</v>
      </c>
      <c r="M837" s="4">
        <v>20</v>
      </c>
      <c r="N837" s="4">
        <v>5</v>
      </c>
      <c r="O837" s="4">
        <v>22</v>
      </c>
      <c r="P837" s="4">
        <v>20</v>
      </c>
      <c r="Q837" s="13">
        <v>0</v>
      </c>
      <c r="R837" s="16">
        <v>1.2340425531914894</v>
      </c>
      <c r="S837" s="16">
        <v>2.978723404255319</v>
      </c>
      <c r="T837" s="16">
        <v>0.93617021276595747</v>
      </c>
      <c r="U837" s="16">
        <v>1.2765957446808511</v>
      </c>
      <c r="V837" s="16">
        <v>0.25531914893617019</v>
      </c>
      <c r="W837" s="16">
        <v>0</v>
      </c>
      <c r="X837" s="16">
        <v>0.46808510638297873</v>
      </c>
      <c r="Y837" s="16">
        <v>0.85106382978723405</v>
      </c>
      <c r="Z837" s="16">
        <v>0.21276595744680851</v>
      </c>
      <c r="AA837" s="16">
        <v>0.93617021276595747</v>
      </c>
      <c r="AB837" s="17">
        <v>0.85106382978723405</v>
      </c>
      <c r="AC837" s="15">
        <v>15240.96</v>
      </c>
      <c r="AD837" s="14">
        <v>23.5</v>
      </c>
      <c r="AE837" s="14">
        <v>28</v>
      </c>
      <c r="AF837" s="5">
        <v>2</v>
      </c>
      <c r="AG837" s="6">
        <v>1235</v>
      </c>
      <c r="AH837" s="4">
        <v>100</v>
      </c>
      <c r="AI837" s="23">
        <v>1335</v>
      </c>
      <c r="AJ837" s="4">
        <v>0</v>
      </c>
      <c r="AK837" s="4">
        <v>0</v>
      </c>
      <c r="AL837" s="24">
        <v>0</v>
      </c>
      <c r="AM837" s="7">
        <v>52.553191489361701</v>
      </c>
      <c r="AN837" s="7">
        <v>4.2553191489361701</v>
      </c>
      <c r="AO837" s="8">
        <v>0</v>
      </c>
      <c r="AP837" s="9">
        <v>0</v>
      </c>
      <c r="AQ837" s="25">
        <v>56.808510638297875</v>
      </c>
      <c r="AR837" s="18">
        <v>44.107142857142854</v>
      </c>
      <c r="AS837" s="7">
        <v>3.5714285714285716</v>
      </c>
      <c r="AT837" s="8">
        <v>0</v>
      </c>
      <c r="AU837" s="9">
        <v>0</v>
      </c>
      <c r="AV837" s="10">
        <v>47.678571428571423</v>
      </c>
      <c r="AW837" s="22">
        <f t="shared" si="13"/>
        <v>0</v>
      </c>
      <c r="AX837" s="5">
        <f>IF(OR(AND(Tabela1[[#This Row],[GRUPO | ITEM]]="PALHETAS",MID(Tabela1[[#This Row],[ITEM]],1,5)&lt;&gt;"YN-PC"),AND(Tabela1[[#This Row],[GRUPO | ITEM]]="PALHETAS",MID(Tabela1[[#This Row],[ITEM]],1,5)&lt;&gt;"YN-PF"))=TRUE,0,
IF(
ROUNDUP(
IF(
IF(D837="A",13-SUM(AM837:AP837),IF(D837="B",11-SUM(AM837:AP837),IF(D837="C",7-SUM(AM837:AP837))))
&lt;0,0,
IF(D837="A",13-SUM(AM837:AP837),IF(D837="B",11-SUM(AM837:AP837),IF(D837="C",7-SUM(AM837:AP837)))))
*AD837/C837,0)
*C837
=0,0,
ROUNDUP(
IF(
IF(D837="A",13-SUM(AM837:AP837),IF(D837="B",11-SUM(AM837:AP837),IF(D837="C",7-SUM(AM837:AP837))))
&lt;0,0,
IF(D837="A",13-SUM(AM837:AP837),IF(D837="B",11-SUM(AM837:AP837),IF(D837="C",7-SUM(AM837:AP837)))))
*AD837/C837,0)
*C837)
)</f>
        <v>0</v>
      </c>
      <c r="AY837" s="4">
        <f>IF(OR(AND(Tabela1[[#This Row],[GRUPO | ITEM]]="PALHETAS",MID(Tabela1[[#This Row],[ITEM]],1,5)&lt;&gt;"YN-PC"),AND(Tabela1[[#This Row],[GRUPO | ITEM]]="PALHETAS",MID(Tabela1[[#This Row],[ITEM]],1,5)&lt;&gt;"YN-PF"))=TRUE,0,
IF(
ROUNDUP(
IF(
IF(D837="A",13-SUM(AR837:AU837),IF(D837="B",11-SUM(AR837:AU837),IF(D837="C",7-SUM(AR837:AU837))))
&lt;0,0,
IF(D837="A",13-SUM(AR837:AU837),IF(D837="B",11-SUM(AR837:AU837),IF(D837="C",7-SUM(AR837:AU837)))))
*AE837/C837,0)
*C837
=0,0,
ROUNDUP(
IF(
IF(D837="A",13-SUM(AR837:AU837),IF(D837="B",11-SUM(AR837:AU837),IF(D837="C",7-SUM(AR837:AU837))))
&lt;0,0,
IF(D837="A",13-SUM(AR837:AU837),IF(D837="B",11-SUM(AR837:AU837),IF(D837="C",7-SUM(AR837:AU837)))))
*AE837/C837,0)
*C837)
)</f>
        <v>0</v>
      </c>
      <c r="AZ8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+IFERROR(BA837*C837,0),
IFERROR(AVERAGEIF(Tabela1[[#This Row],[COMPRA PADRÃO]:[COMPRA &gt;30%]],"&gt;"&amp;0,Tabela1[[#This Row],[COMPRA PADRÃO]:[COMPRA &gt;30%]]),
0))/Tabela1[[#This Row],[U/CX]],0)*Tabela1[[#This Row],[U/CX]]</f>
        <v>0</v>
      </c>
      <c r="BA837" s="19"/>
      <c r="BB837" s="19"/>
      <c r="BC837" s="5"/>
      <c r="BD837" s="41">
        <v>0.8867924528301887</v>
      </c>
      <c r="BE837" s="42">
        <v>133.01886792452831</v>
      </c>
      <c r="BF837" s="42">
        <v>58.528301886792455</v>
      </c>
      <c r="BG837" s="42">
        <v>1335</v>
      </c>
      <c r="BH837" s="43">
        <v>0</v>
      </c>
      <c r="BJ837" s="32"/>
      <c r="BK837" s="32"/>
    </row>
    <row r="838" spans="1:63" s="3" customFormat="1" x14ac:dyDescent="0.2">
      <c r="A838" s="4" t="s">
        <v>40</v>
      </c>
      <c r="B838" s="4" t="s">
        <v>692</v>
      </c>
      <c r="C838" s="4">
        <v>20</v>
      </c>
      <c r="D838" s="4" t="s">
        <v>17</v>
      </c>
      <c r="E838" s="5">
        <v>46</v>
      </c>
      <c r="F838" s="4">
        <v>70</v>
      </c>
      <c r="G838" s="4">
        <v>32</v>
      </c>
      <c r="H838" s="4">
        <v>21</v>
      </c>
      <c r="I838" s="4">
        <v>35</v>
      </c>
      <c r="J838" s="4">
        <v>64</v>
      </c>
      <c r="K838" s="4"/>
      <c r="L838" s="4">
        <v>53</v>
      </c>
      <c r="M838" s="4">
        <v>70</v>
      </c>
      <c r="N838" s="4">
        <v>6</v>
      </c>
      <c r="O838" s="4">
        <v>20</v>
      </c>
      <c r="P838" s="4">
        <v>83</v>
      </c>
      <c r="Q838" s="13">
        <v>1.012</v>
      </c>
      <c r="R838" s="16">
        <v>1.54</v>
      </c>
      <c r="S838" s="16">
        <v>0.70400000000000007</v>
      </c>
      <c r="T838" s="16">
        <v>0.46200000000000002</v>
      </c>
      <c r="U838" s="16">
        <v>0.77</v>
      </c>
      <c r="V838" s="16">
        <v>1.4080000000000001</v>
      </c>
      <c r="W838" s="16">
        <v>0</v>
      </c>
      <c r="X838" s="16">
        <v>1.1659999999999999</v>
      </c>
      <c r="Y838" s="16">
        <v>1.54</v>
      </c>
      <c r="Z838" s="16">
        <v>0.13200000000000001</v>
      </c>
      <c r="AA838" s="16">
        <v>0.44</v>
      </c>
      <c r="AB838" s="17">
        <v>1.8260000000000001</v>
      </c>
      <c r="AC838" s="15">
        <v>50901.88</v>
      </c>
      <c r="AD838" s="14">
        <v>45.454545454545453</v>
      </c>
      <c r="AE838" s="14">
        <v>49.4</v>
      </c>
      <c r="AF838" s="5">
        <v>2</v>
      </c>
      <c r="AG838" s="6">
        <v>66</v>
      </c>
      <c r="AH838" s="4">
        <v>600</v>
      </c>
      <c r="AI838" s="23">
        <v>666</v>
      </c>
      <c r="AJ838" s="4">
        <v>0</v>
      </c>
      <c r="AK838" s="4">
        <v>0</v>
      </c>
      <c r="AL838" s="24">
        <v>0</v>
      </c>
      <c r="AM838" s="7">
        <v>1.452</v>
      </c>
      <c r="AN838" s="7">
        <v>13.200000000000001</v>
      </c>
      <c r="AO838" s="8">
        <v>0</v>
      </c>
      <c r="AP838" s="9">
        <v>0</v>
      </c>
      <c r="AQ838" s="25">
        <v>14.652000000000001</v>
      </c>
      <c r="AR838" s="18">
        <v>1.3360323886639676</v>
      </c>
      <c r="AS838" s="7">
        <v>12.145748987854251</v>
      </c>
      <c r="AT838" s="8">
        <v>0</v>
      </c>
      <c r="AU838" s="9">
        <v>0</v>
      </c>
      <c r="AV838" s="10">
        <v>13.481781376518219</v>
      </c>
      <c r="AW838" s="22">
        <f t="shared" si="13"/>
        <v>0</v>
      </c>
      <c r="AX838" s="5">
        <f>IF(OR(AND(Tabela1[[#This Row],[GRUPO | ITEM]]="PALHETAS",MID(Tabela1[[#This Row],[ITEM]],1,5)&lt;&gt;"YN-PC"),AND(Tabela1[[#This Row],[GRUPO | ITEM]]="PALHETAS",MID(Tabela1[[#This Row],[ITEM]],1,5)&lt;&gt;"YN-PF"))=TRUE,0,
IF(
ROUNDUP(
IF(
IF(D838="A",13-SUM(AM838:AP838),IF(D838="B",11-SUM(AM838:AP838),IF(D838="C",7-SUM(AM838:AP838))))
&lt;0,0,
IF(D838="A",13-SUM(AM838:AP838),IF(D838="B",11-SUM(AM838:AP838),IF(D838="C",7-SUM(AM838:AP838)))))
*AD838/C838,0)
*C838
=0,0,
ROUNDUP(
IF(
IF(D838="A",13-SUM(AM838:AP838),IF(D838="B",11-SUM(AM838:AP838),IF(D838="C",7-SUM(AM838:AP838))))
&lt;0,0,
IF(D838="A",13-SUM(AM838:AP838),IF(D838="B",11-SUM(AM838:AP838),IF(D838="C",7-SUM(AM838:AP838)))))
*AD838/C838,0)
*C838)
)</f>
        <v>0</v>
      </c>
      <c r="AY838" s="4">
        <f>IF(OR(AND(Tabela1[[#This Row],[GRUPO | ITEM]]="PALHETAS",MID(Tabela1[[#This Row],[ITEM]],1,5)&lt;&gt;"YN-PC"),AND(Tabela1[[#This Row],[GRUPO | ITEM]]="PALHETAS",MID(Tabela1[[#This Row],[ITEM]],1,5)&lt;&gt;"YN-PF"))=TRUE,0,
IF(
ROUNDUP(
IF(
IF(D838="A",13-SUM(AR838:AU838),IF(D838="B",11-SUM(AR838:AU838),IF(D838="C",7-SUM(AR838:AU838))))
&lt;0,0,
IF(D838="A",13-SUM(AR838:AU838),IF(D838="B",11-SUM(AR838:AU838),IF(D838="C",7-SUM(AR838:AU838)))))
*AE838/C838,0)
*C838
=0,0,
ROUNDUP(
IF(
IF(D838="A",13-SUM(AR838:AU838),IF(D838="B",11-SUM(AR838:AU838),IF(D838="C",7-SUM(AR838:AU838))))
&lt;0,0,
IF(D838="A",13-SUM(AR838:AU838),IF(D838="B",11-SUM(AR838:AU838),IF(D838="C",7-SUM(AR838:AU838)))))
*AE838/C838,0)
*C838)
)</f>
        <v>0</v>
      </c>
      <c r="AZ8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+IFERROR(BA838*C838,0),
IFERROR(AVERAGEIF(Tabela1[[#This Row],[COMPRA PADRÃO]:[COMPRA &gt;30%]],"&gt;"&amp;0,Tabela1[[#This Row],[COMPRA PADRÃO]:[COMPRA &gt;30%]]),
0))/Tabela1[[#This Row],[U/CX]],0)*Tabela1[[#This Row],[U/CX]]</f>
        <v>0</v>
      </c>
      <c r="BA838" s="19"/>
      <c r="BB838" s="19"/>
      <c r="BC838" s="5"/>
      <c r="BD838" s="41">
        <v>1.8867924528301887</v>
      </c>
      <c r="BE838" s="42">
        <v>283.01886792452831</v>
      </c>
      <c r="BF838" s="42">
        <v>373.58490566037739</v>
      </c>
      <c r="BG838" s="42">
        <v>666</v>
      </c>
      <c r="BH838" s="43">
        <v>0</v>
      </c>
      <c r="BJ838" s="32"/>
      <c r="BK838" s="32"/>
    </row>
    <row r="839" spans="1:63" s="3" customFormat="1" x14ac:dyDescent="0.2">
      <c r="A839" s="4" t="s">
        <v>40</v>
      </c>
      <c r="B839" s="4" t="s">
        <v>696</v>
      </c>
      <c r="C839" s="4">
        <v>20</v>
      </c>
      <c r="D839" s="4" t="s">
        <v>20</v>
      </c>
      <c r="E839" s="5">
        <v>1001</v>
      </c>
      <c r="F839" s="4">
        <v>940</v>
      </c>
      <c r="G839" s="4">
        <v>810</v>
      </c>
      <c r="H839" s="4">
        <v>660</v>
      </c>
      <c r="I839" s="4">
        <v>939</v>
      </c>
      <c r="J839" s="4">
        <v>1258</v>
      </c>
      <c r="K839" s="4">
        <v>200</v>
      </c>
      <c r="L839" s="4">
        <v>704</v>
      </c>
      <c r="M839" s="4">
        <v>974</v>
      </c>
      <c r="N839" s="4">
        <v>345</v>
      </c>
      <c r="O839" s="4">
        <v>716</v>
      </c>
      <c r="P839" s="4">
        <v>972</v>
      </c>
      <c r="Q839" s="13">
        <v>1.2618972581153483</v>
      </c>
      <c r="R839" s="16">
        <v>1.1849984242042231</v>
      </c>
      <c r="S839" s="16">
        <v>1.021115663410022</v>
      </c>
      <c r="T839" s="16">
        <v>0.83202017018594387</v>
      </c>
      <c r="U839" s="16">
        <v>1.1837377875827293</v>
      </c>
      <c r="V839" s="16">
        <v>1.5858808698392688</v>
      </c>
      <c r="W839" s="16">
        <v>0.25212732429877088</v>
      </c>
      <c r="X839" s="16">
        <v>0.88748818153167353</v>
      </c>
      <c r="Y839" s="16">
        <v>1.2278600693350141</v>
      </c>
      <c r="Z839" s="16">
        <v>0.43491963441537979</v>
      </c>
      <c r="AA839" s="16">
        <v>0.90261582098959969</v>
      </c>
      <c r="AB839" s="17">
        <v>1.2253387960920266</v>
      </c>
      <c r="AC839" s="15">
        <v>1144641.8600000001</v>
      </c>
      <c r="AD839" s="14">
        <v>793.25</v>
      </c>
      <c r="AE839" s="14">
        <v>847.18181818181813</v>
      </c>
      <c r="AF839" s="5">
        <v>21</v>
      </c>
      <c r="AG839" s="6">
        <v>4630</v>
      </c>
      <c r="AH839" s="4">
        <v>180</v>
      </c>
      <c r="AI839" s="23">
        <v>4810</v>
      </c>
      <c r="AJ839" s="4">
        <v>6760</v>
      </c>
      <c r="AK839" s="4">
        <v>0</v>
      </c>
      <c r="AL839" s="24">
        <v>6760</v>
      </c>
      <c r="AM839" s="7">
        <v>5.8367475575165457</v>
      </c>
      <c r="AN839" s="7">
        <v>0.22691459186889379</v>
      </c>
      <c r="AO839" s="8">
        <v>8.5219035612984548</v>
      </c>
      <c r="AP839" s="9">
        <v>0</v>
      </c>
      <c r="AQ839" s="25">
        <v>14.585565710683895</v>
      </c>
      <c r="AR839" s="18">
        <v>5.4651786672389742</v>
      </c>
      <c r="AS839" s="7">
        <v>0.21246914905032729</v>
      </c>
      <c r="AT839" s="8">
        <v>7.9793969310011805</v>
      </c>
      <c r="AU839" s="9">
        <v>0</v>
      </c>
      <c r="AV839" s="10">
        <v>13.657044747290481</v>
      </c>
      <c r="AW839" s="22">
        <f t="shared" si="13"/>
        <v>0</v>
      </c>
      <c r="AX839" s="5">
        <f>IF(OR(AND(Tabela1[[#This Row],[GRUPO | ITEM]]="PALHETAS",MID(Tabela1[[#This Row],[ITEM]],1,5)&lt;&gt;"YN-PC"),AND(Tabela1[[#This Row],[GRUPO | ITEM]]="PALHETAS",MID(Tabela1[[#This Row],[ITEM]],1,5)&lt;&gt;"YN-PF"))=TRUE,0,
IF(
ROUNDUP(
IF(
IF(D839="A",13-SUM(AM839:AP839),IF(D839="B",11-SUM(AM839:AP839),IF(D839="C",7-SUM(AM839:AP839))))
&lt;0,0,
IF(D839="A",13-SUM(AM839:AP839),IF(D839="B",11-SUM(AM839:AP839),IF(D839="C",7-SUM(AM839:AP839)))))
*AD839/C839,0)
*C839
=0,0,
ROUNDUP(
IF(
IF(D839="A",13-SUM(AM839:AP839),IF(D839="B",11-SUM(AM839:AP839),IF(D839="C",7-SUM(AM839:AP839))))
&lt;0,0,
IF(D839="A",13-SUM(AM839:AP839),IF(D839="B",11-SUM(AM839:AP839),IF(D839="C",7-SUM(AM839:AP839)))))
*AD839/C839,0)
*C839)
)</f>
        <v>0</v>
      </c>
      <c r="AY839" s="4">
        <f>IF(OR(AND(Tabela1[[#This Row],[GRUPO | ITEM]]="PALHETAS",MID(Tabela1[[#This Row],[ITEM]],1,5)&lt;&gt;"YN-PC"),AND(Tabela1[[#This Row],[GRUPO | ITEM]]="PALHETAS",MID(Tabela1[[#This Row],[ITEM]],1,5)&lt;&gt;"YN-PF"))=TRUE,0,
IF(
ROUNDUP(
IF(
IF(D839="A",13-SUM(AR839:AU839),IF(D839="B",11-SUM(AR839:AU839),IF(D839="C",7-SUM(AR839:AU839))))
&lt;0,0,
IF(D839="A",13-SUM(AR839:AU839),IF(D839="B",11-SUM(AR839:AU839),IF(D839="C",7-SUM(AR839:AU839)))))
*AE839/C839,0)
*C839
=0,0,
ROUNDUP(
IF(
IF(D839="A",13-SUM(AR839:AU839),IF(D839="B",11-SUM(AR839:AU839),IF(D839="C",7-SUM(AR839:AU839))))
&lt;0,0,
IF(D839="A",13-SUM(AR839:AU839),IF(D839="B",11-SUM(AR839:AU839),IF(D839="C",7-SUM(AR839:AU839)))))
*AE839/C839,0)
*C839)
)</f>
        <v>0</v>
      </c>
      <c r="AZ8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+IFERROR(BA839*C839,0),
IFERROR(AVERAGEIF(Tabela1[[#This Row],[COMPRA PADRÃO]:[COMPRA &gt;30%]],"&gt;"&amp;0,Tabela1[[#This Row],[COMPRA PADRÃO]:[COMPRA &gt;30%]]),
0))/Tabela1[[#This Row],[U/CX]],0)*Tabela1[[#This Row],[U/CX]]</f>
        <v>0</v>
      </c>
      <c r="BA839" s="19"/>
      <c r="BB839" s="19"/>
      <c r="BC839" s="5"/>
      <c r="BD839" s="41">
        <v>35.920754716981129</v>
      </c>
      <c r="BE839" s="42">
        <v>5388.1132075471696</v>
      </c>
      <c r="BF839" s="42">
        <v>10273.335849056602</v>
      </c>
      <c r="BG839" s="42">
        <v>11570</v>
      </c>
      <c r="BH839" s="43">
        <v>4100</v>
      </c>
      <c r="BJ839" s="32"/>
      <c r="BK839" s="32"/>
    </row>
    <row r="840" spans="1:63" s="3" customFormat="1" x14ac:dyDescent="0.2">
      <c r="A840" s="4" t="s">
        <v>40</v>
      </c>
      <c r="B840" s="4" t="s">
        <v>699</v>
      </c>
      <c r="C840" s="4">
        <v>500</v>
      </c>
      <c r="D840" s="4" t="s">
        <v>83</v>
      </c>
      <c r="E840" s="5">
        <v>380</v>
      </c>
      <c r="F840" s="4">
        <v>240</v>
      </c>
      <c r="G840" s="4">
        <v>140</v>
      </c>
      <c r="H840" s="4">
        <v>110</v>
      </c>
      <c r="I840" s="4">
        <v>650</v>
      </c>
      <c r="J840" s="4">
        <v>140</v>
      </c>
      <c r="K840" s="4">
        <v>50</v>
      </c>
      <c r="L840" s="4">
        <v>140</v>
      </c>
      <c r="M840" s="4">
        <v>20</v>
      </c>
      <c r="N840" s="4">
        <v>180</v>
      </c>
      <c r="O840" s="4"/>
      <c r="P840" s="4">
        <v>130</v>
      </c>
      <c r="Q840" s="13">
        <v>1.9174311926605505</v>
      </c>
      <c r="R840" s="16">
        <v>1.2110091743119267</v>
      </c>
      <c r="S840" s="16">
        <v>0.70642201834862384</v>
      </c>
      <c r="T840" s="16">
        <v>0.55504587155963303</v>
      </c>
      <c r="U840" s="16">
        <v>3.2798165137614679</v>
      </c>
      <c r="V840" s="16">
        <v>0.70642201834862384</v>
      </c>
      <c r="W840" s="16">
        <v>0.25229357798165136</v>
      </c>
      <c r="X840" s="16">
        <v>0.70642201834862384</v>
      </c>
      <c r="Y840" s="16">
        <v>0.10091743119266054</v>
      </c>
      <c r="Z840" s="16">
        <v>0.90825688073394495</v>
      </c>
      <c r="AA840" s="16">
        <v>0</v>
      </c>
      <c r="AB840" s="17">
        <v>0.65596330275229353</v>
      </c>
      <c r="AC840" s="15">
        <v>21909.599999999999</v>
      </c>
      <c r="AD840" s="14">
        <v>198.18181818181819</v>
      </c>
      <c r="AE840" s="14">
        <v>234.44444444444446</v>
      </c>
      <c r="AF840" s="5">
        <v>17</v>
      </c>
      <c r="AG840" s="6">
        <v>1899</v>
      </c>
      <c r="AH840" s="4">
        <v>0</v>
      </c>
      <c r="AI840" s="23">
        <v>1899</v>
      </c>
      <c r="AJ840" s="4">
        <v>0</v>
      </c>
      <c r="AK840" s="4">
        <v>0</v>
      </c>
      <c r="AL840" s="24">
        <v>0</v>
      </c>
      <c r="AM840" s="7">
        <v>9.5821100917431199</v>
      </c>
      <c r="AN840" s="7">
        <v>0</v>
      </c>
      <c r="AO840" s="8">
        <v>0</v>
      </c>
      <c r="AP840" s="9">
        <v>0</v>
      </c>
      <c r="AQ840" s="25">
        <v>9.5821100917431199</v>
      </c>
      <c r="AR840" s="18">
        <v>8.1</v>
      </c>
      <c r="AS840" s="7">
        <v>0</v>
      </c>
      <c r="AT840" s="8">
        <v>0</v>
      </c>
      <c r="AU840" s="9">
        <v>0</v>
      </c>
      <c r="AV840" s="10">
        <v>8.1</v>
      </c>
      <c r="AW840" s="22">
        <f t="shared" si="13"/>
        <v>0</v>
      </c>
      <c r="AX840" s="5">
        <f>IF(OR(AND(Tabela1[[#This Row],[GRUPO | ITEM]]="PALHETAS",MID(Tabela1[[#This Row],[ITEM]],1,5)&lt;&gt;"YN-PC"),AND(Tabela1[[#This Row],[GRUPO | ITEM]]="PALHETAS",MID(Tabela1[[#This Row],[ITEM]],1,5)&lt;&gt;"YN-PF"))=TRUE,0,
IF(
ROUNDUP(
IF(
IF(D840="A",13-SUM(AM840:AP840),IF(D840="B",11-SUM(AM840:AP840),IF(D840="C",7-SUM(AM840:AP840))))
&lt;0,0,
IF(D840="A",13-SUM(AM840:AP840),IF(D840="B",11-SUM(AM840:AP840),IF(D840="C",7-SUM(AM840:AP840)))))
*AD840/C840,0)
*C840
=0,0,
ROUNDUP(
IF(
IF(D840="A",13-SUM(AM840:AP840),IF(D840="B",11-SUM(AM840:AP840),IF(D840="C",7-SUM(AM840:AP840))))
&lt;0,0,
IF(D840="A",13-SUM(AM840:AP840),IF(D840="B",11-SUM(AM840:AP840),IF(D840="C",7-SUM(AM840:AP840)))))
*AD840/C840,0)
*C840)
)</f>
        <v>0</v>
      </c>
      <c r="AY840" s="4">
        <f>IF(OR(AND(Tabela1[[#This Row],[GRUPO | ITEM]]="PALHETAS",MID(Tabela1[[#This Row],[ITEM]],1,5)&lt;&gt;"YN-PC"),AND(Tabela1[[#This Row],[GRUPO | ITEM]]="PALHETAS",MID(Tabela1[[#This Row],[ITEM]],1,5)&lt;&gt;"YN-PF"))=TRUE,0,
IF(
ROUNDUP(
IF(
IF(D840="A",13-SUM(AR840:AU840),IF(D840="B",11-SUM(AR840:AU840),IF(D840="C",7-SUM(AR840:AU840))))
&lt;0,0,
IF(D840="A",13-SUM(AR840:AU840),IF(D840="B",11-SUM(AR840:AU840),IF(D840="C",7-SUM(AR840:AU840)))))
*AE840/C840,0)
*C840
=0,0,
ROUNDUP(
IF(
IF(D840="A",13-SUM(AR840:AU840),IF(D840="B",11-SUM(AR840:AU840),IF(D840="C",7-SUM(AR840:AU840))))
&lt;0,0,
IF(D840="A",13-SUM(AR840:AU840),IF(D840="B",11-SUM(AR840:AU840),IF(D840="C",7-SUM(AR840:AU840)))))
*AE840/C840,0)
*C840)
)</f>
        <v>0</v>
      </c>
      <c r="AZ8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+IFERROR(BA840*C840,0),
IFERROR(AVERAGEIF(Tabela1[[#This Row],[COMPRA PADRÃO]:[COMPRA &gt;30%]],"&gt;"&amp;0,Tabela1[[#This Row],[COMPRA PADRÃO]:[COMPRA &gt;30%]]),
0))/Tabela1[[#This Row],[U/CX]],0)*Tabela1[[#This Row],[U/CX]]</f>
        <v>0</v>
      </c>
      <c r="BA840" s="19"/>
      <c r="BB840" s="19"/>
      <c r="BC840" s="5"/>
      <c r="BD840" s="41">
        <v>8.2264150943396235</v>
      </c>
      <c r="BE840" s="42">
        <v>1233.9622641509436</v>
      </c>
      <c r="BF840" s="42">
        <v>542.94339622641519</v>
      </c>
      <c r="BG840" s="42">
        <v>1899</v>
      </c>
      <c r="BH840" s="43">
        <v>0</v>
      </c>
      <c r="BJ840" s="32"/>
      <c r="BK840" s="32"/>
    </row>
    <row r="841" spans="1:63" s="3" customFormat="1" x14ac:dyDescent="0.2">
      <c r="A841" s="4" t="s">
        <v>40</v>
      </c>
      <c r="B841" s="4" t="s">
        <v>700</v>
      </c>
      <c r="C841" s="4">
        <v>100</v>
      </c>
      <c r="D841" s="4" t="s">
        <v>83</v>
      </c>
      <c r="E841" s="5">
        <v>20</v>
      </c>
      <c r="F841" s="4">
        <v>220</v>
      </c>
      <c r="G841" s="4">
        <v>75</v>
      </c>
      <c r="H841" s="4"/>
      <c r="I841" s="4">
        <v>24</v>
      </c>
      <c r="J841" s="4">
        <v>110</v>
      </c>
      <c r="K841" s="4"/>
      <c r="L841" s="4">
        <v>60</v>
      </c>
      <c r="M841" s="4"/>
      <c r="N841" s="4"/>
      <c r="O841" s="4">
        <v>110</v>
      </c>
      <c r="P841" s="4">
        <v>60</v>
      </c>
      <c r="Q841" s="13">
        <v>0.23564064801178203</v>
      </c>
      <c r="R841" s="16">
        <v>2.5920471281296025</v>
      </c>
      <c r="S841" s="16">
        <v>0.88365243004418259</v>
      </c>
      <c r="T841" s="16">
        <v>0</v>
      </c>
      <c r="U841" s="16">
        <v>0.28276877761413843</v>
      </c>
      <c r="V841" s="16">
        <v>1.2960235640648012</v>
      </c>
      <c r="W841" s="16">
        <v>0</v>
      </c>
      <c r="X841" s="16">
        <v>0.70692194403534614</v>
      </c>
      <c r="Y841" s="16">
        <v>0</v>
      </c>
      <c r="Z841" s="16">
        <v>0</v>
      </c>
      <c r="AA841" s="16">
        <v>1.2960235640648012</v>
      </c>
      <c r="AB841" s="17">
        <v>0.70692194403534614</v>
      </c>
      <c r="AC841" s="15">
        <v>20341.84</v>
      </c>
      <c r="AD841" s="14">
        <v>84.875</v>
      </c>
      <c r="AE841" s="14">
        <v>105.83333333333333</v>
      </c>
      <c r="AF841" s="5">
        <v>2</v>
      </c>
      <c r="AG841" s="6">
        <v>696</v>
      </c>
      <c r="AH841" s="4">
        <v>0</v>
      </c>
      <c r="AI841" s="23">
        <v>696</v>
      </c>
      <c r="AJ841" s="4">
        <v>0</v>
      </c>
      <c r="AK841" s="4">
        <v>600</v>
      </c>
      <c r="AL841" s="24">
        <v>600</v>
      </c>
      <c r="AM841" s="7">
        <v>8.200294550810014</v>
      </c>
      <c r="AN841" s="7">
        <v>0</v>
      </c>
      <c r="AO841" s="8">
        <v>0</v>
      </c>
      <c r="AP841" s="9">
        <v>7.0692194403534607</v>
      </c>
      <c r="AQ841" s="25">
        <v>15.269513991163475</v>
      </c>
      <c r="AR841" s="18">
        <v>6.5763779527559061</v>
      </c>
      <c r="AS841" s="7">
        <v>0</v>
      </c>
      <c r="AT841" s="8">
        <v>0</v>
      </c>
      <c r="AU841" s="9">
        <v>5.6692913385826778</v>
      </c>
      <c r="AV841" s="10">
        <v>12.245669291338583</v>
      </c>
      <c r="AW841" s="22">
        <f t="shared" si="13"/>
        <v>0</v>
      </c>
      <c r="AX841" s="5">
        <f>IF(OR(AND(Tabela1[[#This Row],[GRUPO | ITEM]]="PALHETAS",MID(Tabela1[[#This Row],[ITEM]],1,5)&lt;&gt;"YN-PC"),AND(Tabela1[[#This Row],[GRUPO | ITEM]]="PALHETAS",MID(Tabela1[[#This Row],[ITEM]],1,5)&lt;&gt;"YN-PF"))=TRUE,0,
IF(
ROUNDUP(
IF(
IF(D841="A",13-SUM(AM841:AP841),IF(D841="B",11-SUM(AM841:AP841),IF(D841="C",7-SUM(AM841:AP841))))
&lt;0,0,
IF(D841="A",13-SUM(AM841:AP841),IF(D841="B",11-SUM(AM841:AP841),IF(D841="C",7-SUM(AM841:AP841)))))
*AD841/C841,0)
*C841
=0,0,
ROUNDUP(
IF(
IF(D841="A",13-SUM(AM841:AP841),IF(D841="B",11-SUM(AM841:AP841),IF(D841="C",7-SUM(AM841:AP841))))
&lt;0,0,
IF(D841="A",13-SUM(AM841:AP841),IF(D841="B",11-SUM(AM841:AP841),IF(D841="C",7-SUM(AM841:AP841)))))
*AD841/C841,0)
*C841)
)</f>
        <v>0</v>
      </c>
      <c r="AY841" s="4">
        <f>IF(OR(AND(Tabela1[[#This Row],[GRUPO | ITEM]]="PALHETAS",MID(Tabela1[[#This Row],[ITEM]],1,5)&lt;&gt;"YN-PC"),AND(Tabela1[[#This Row],[GRUPO | ITEM]]="PALHETAS",MID(Tabela1[[#This Row],[ITEM]],1,5)&lt;&gt;"YN-PF"))=TRUE,0,
IF(
ROUNDUP(
IF(
IF(D841="A",13-SUM(AR841:AU841),IF(D841="B",11-SUM(AR841:AU841),IF(D841="C",7-SUM(AR841:AU841))))
&lt;0,0,
IF(D841="A",13-SUM(AR841:AU841),IF(D841="B",11-SUM(AR841:AU841),IF(D841="C",7-SUM(AR841:AU841)))))
*AE841/C841,0)
*C841
=0,0,
ROUNDUP(
IF(
IF(D841="A",13-SUM(AR841:AU841),IF(D841="B",11-SUM(AR841:AU841),IF(D841="C",7-SUM(AR841:AU841))))
&lt;0,0,
IF(D841="A",13-SUM(AR841:AU841),IF(D841="B",11-SUM(AR841:AU841),IF(D841="C",7-SUM(AR841:AU841)))))
*AE841/C841,0)
*C841)
)</f>
        <v>0</v>
      </c>
      <c r="AZ8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+IFERROR(BA841*C841,0),
IFERROR(AVERAGEIF(Tabela1[[#This Row],[COMPRA PADRÃO]:[COMPRA &gt;30%]],"&gt;"&amp;0,Tabela1[[#This Row],[COMPRA PADRÃO]:[COMPRA &gt;30%]]),
0))/Tabela1[[#This Row],[U/CX]],0)*Tabela1[[#This Row],[U/CX]]</f>
        <v>0</v>
      </c>
      <c r="BA841" s="19"/>
      <c r="BB841" s="19"/>
      <c r="BC841" s="5"/>
      <c r="BD841" s="41">
        <v>2.5622641509433963</v>
      </c>
      <c r="BE841" s="42">
        <v>384.33962264150944</v>
      </c>
      <c r="BF841" s="42">
        <v>169.10943396226415</v>
      </c>
      <c r="BG841" s="42">
        <v>1296</v>
      </c>
      <c r="BH841" s="43">
        <v>0</v>
      </c>
      <c r="BJ841" s="32"/>
      <c r="BK841" s="32"/>
    </row>
    <row r="842" spans="1:63" s="3" customFormat="1" x14ac:dyDescent="0.2">
      <c r="A842" s="4" t="s">
        <v>40</v>
      </c>
      <c r="B842" s="4" t="s">
        <v>1106</v>
      </c>
      <c r="C842" s="4">
        <v>20</v>
      </c>
      <c r="D842" s="4" t="s">
        <v>83</v>
      </c>
      <c r="E842" s="5"/>
      <c r="F842" s="4"/>
      <c r="G842" s="4"/>
      <c r="H842" s="4"/>
      <c r="I842" s="4"/>
      <c r="J842" s="4"/>
      <c r="K842" s="4"/>
      <c r="L842" s="4"/>
      <c r="M842" s="4">
        <v>10</v>
      </c>
      <c r="N842" s="4">
        <v>40</v>
      </c>
      <c r="O842" s="4">
        <v>20</v>
      </c>
      <c r="P842" s="4">
        <v>10</v>
      </c>
      <c r="Q842" s="13">
        <v>0</v>
      </c>
      <c r="R842" s="16">
        <v>0</v>
      </c>
      <c r="S842" s="16">
        <v>0</v>
      </c>
      <c r="T842" s="16">
        <v>0</v>
      </c>
      <c r="U842" s="16">
        <v>0</v>
      </c>
      <c r="V842" s="16">
        <v>0</v>
      </c>
      <c r="W842" s="16">
        <v>0</v>
      </c>
      <c r="X842" s="16">
        <v>0</v>
      </c>
      <c r="Y842" s="16">
        <v>0.5</v>
      </c>
      <c r="Z842" s="16">
        <v>2</v>
      </c>
      <c r="AA842" s="16">
        <v>1</v>
      </c>
      <c r="AB842" s="17">
        <v>0.5</v>
      </c>
      <c r="AC842" s="15">
        <v>11150.7</v>
      </c>
      <c r="AD842" s="14">
        <v>20</v>
      </c>
      <c r="AE842" s="14">
        <v>20</v>
      </c>
      <c r="AF842" s="5">
        <v>0</v>
      </c>
      <c r="AG842" s="6">
        <v>699</v>
      </c>
      <c r="AH842" s="4">
        <v>0</v>
      </c>
      <c r="AI842" s="23">
        <v>699</v>
      </c>
      <c r="AJ842" s="4">
        <v>0</v>
      </c>
      <c r="AK842" s="4">
        <v>0</v>
      </c>
      <c r="AL842" s="24">
        <v>0</v>
      </c>
      <c r="AM842" s="7">
        <v>34.950000000000003</v>
      </c>
      <c r="AN842" s="7">
        <v>0</v>
      </c>
      <c r="AO842" s="8">
        <v>0</v>
      </c>
      <c r="AP842" s="9">
        <v>0</v>
      </c>
      <c r="AQ842" s="25">
        <v>34.950000000000003</v>
      </c>
      <c r="AR842" s="18">
        <v>34.950000000000003</v>
      </c>
      <c r="AS842" s="7">
        <v>0</v>
      </c>
      <c r="AT842" s="8">
        <v>0</v>
      </c>
      <c r="AU842" s="9">
        <v>0</v>
      </c>
      <c r="AV842" s="10">
        <v>34.950000000000003</v>
      </c>
      <c r="AW842" s="22">
        <f t="shared" si="13"/>
        <v>0</v>
      </c>
      <c r="AX842" s="5">
        <f>IF(OR(AND(Tabela1[[#This Row],[GRUPO | ITEM]]="PALHETAS",MID(Tabela1[[#This Row],[ITEM]],1,5)&lt;&gt;"YN-PC"),AND(Tabela1[[#This Row],[GRUPO | ITEM]]="PALHETAS",MID(Tabela1[[#This Row],[ITEM]],1,5)&lt;&gt;"YN-PF"))=TRUE,0,
IF(
ROUNDUP(
IF(
IF(D842="A",13-SUM(AM842:AP842),IF(D842="B",11-SUM(AM842:AP842),IF(D842="C",7-SUM(AM842:AP842))))
&lt;0,0,
IF(D842="A",13-SUM(AM842:AP842),IF(D842="B",11-SUM(AM842:AP842),IF(D842="C",7-SUM(AM842:AP842)))))
*AD842/C842,0)
*C842
=0,0,
ROUNDUP(
IF(
IF(D842="A",13-SUM(AM842:AP842),IF(D842="B",11-SUM(AM842:AP842),IF(D842="C",7-SUM(AM842:AP842))))
&lt;0,0,
IF(D842="A",13-SUM(AM842:AP842),IF(D842="B",11-SUM(AM842:AP842),IF(D842="C",7-SUM(AM842:AP842)))))
*AD842/C842,0)
*C842)
)</f>
        <v>0</v>
      </c>
      <c r="AY842" s="4">
        <f>IF(OR(AND(Tabela1[[#This Row],[GRUPO | ITEM]]="PALHETAS",MID(Tabela1[[#This Row],[ITEM]],1,5)&lt;&gt;"YN-PC"),AND(Tabela1[[#This Row],[GRUPO | ITEM]]="PALHETAS",MID(Tabela1[[#This Row],[ITEM]],1,5)&lt;&gt;"YN-PF"))=TRUE,0,
IF(
ROUNDUP(
IF(
IF(D842="A",13-SUM(AR842:AU842),IF(D842="B",11-SUM(AR842:AU842),IF(D842="C",7-SUM(AR842:AU842))))
&lt;0,0,
IF(D842="A",13-SUM(AR842:AU842),IF(D842="B",11-SUM(AR842:AU842),IF(D842="C",7-SUM(AR842:AU842)))))
*AE842/C842,0)
*C842
=0,0,
ROUNDUP(
IF(
IF(D842="A",13-SUM(AR842:AU842),IF(D842="B",11-SUM(AR842:AU842),IF(D842="C",7-SUM(AR842:AU842))))
&lt;0,0,
IF(D842="A",13-SUM(AR842:AU842),IF(D842="B",11-SUM(AR842:AU842),IF(D842="C",7-SUM(AR842:AU842)))))
*AE842/C842,0)
*C842)
)</f>
        <v>0</v>
      </c>
      <c r="AZ8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+IFERROR(BA842*C842,0),
IFERROR(AVERAGEIF(Tabela1[[#This Row],[COMPRA PADRÃO]:[COMPRA &gt;30%]],"&gt;"&amp;0,Tabela1[[#This Row],[COMPRA PADRÃO]:[COMPRA &gt;30%]]),
0))/Tabela1[[#This Row],[U/CX]],0)*Tabela1[[#This Row],[U/CX]]</f>
        <v>0</v>
      </c>
      <c r="BA842" s="19"/>
      <c r="BB842" s="19"/>
      <c r="BC842" s="5"/>
      <c r="BD842" s="41">
        <v>0.30188679245283018</v>
      </c>
      <c r="BE842" s="42">
        <v>45.283018867924525</v>
      </c>
      <c r="BF842" s="42">
        <v>19.924528301886792</v>
      </c>
      <c r="BG842" s="42">
        <v>699</v>
      </c>
      <c r="BH842" s="43">
        <v>0</v>
      </c>
      <c r="BJ842" s="32"/>
      <c r="BK842" s="32"/>
    </row>
    <row r="843" spans="1:63" s="3" customFormat="1" x14ac:dyDescent="0.2">
      <c r="A843" s="4" t="s">
        <v>40</v>
      </c>
      <c r="B843" s="4" t="s">
        <v>1192</v>
      </c>
      <c r="C843" s="4">
        <v>20</v>
      </c>
      <c r="D843" s="4" t="s">
        <v>83</v>
      </c>
      <c r="E843" s="5"/>
      <c r="F843" s="4"/>
      <c r="G843" s="4"/>
      <c r="H843" s="4"/>
      <c r="I843" s="4"/>
      <c r="J843" s="4"/>
      <c r="K843" s="4"/>
      <c r="L843" s="4"/>
      <c r="M843" s="4"/>
      <c r="N843" s="4">
        <v>22</v>
      </c>
      <c r="O843" s="4"/>
      <c r="P843" s="4"/>
      <c r="Q843" s="13">
        <v>0</v>
      </c>
      <c r="R843" s="16">
        <v>0</v>
      </c>
      <c r="S843" s="16">
        <v>0</v>
      </c>
      <c r="T843" s="16">
        <v>0</v>
      </c>
      <c r="U843" s="16">
        <v>0</v>
      </c>
      <c r="V843" s="16">
        <v>0</v>
      </c>
      <c r="W843" s="16">
        <v>0</v>
      </c>
      <c r="X843" s="16">
        <v>0</v>
      </c>
      <c r="Y843" s="16">
        <v>0</v>
      </c>
      <c r="Z843" s="16">
        <v>1</v>
      </c>
      <c r="AA843" s="16">
        <v>0</v>
      </c>
      <c r="AB843" s="17">
        <v>0</v>
      </c>
      <c r="AC843" s="15">
        <v>2941.8</v>
      </c>
      <c r="AD843" s="14">
        <v>22</v>
      </c>
      <c r="AE843" s="14">
        <v>22</v>
      </c>
      <c r="AF843" s="5">
        <v>0</v>
      </c>
      <c r="AG843" s="6">
        <v>157</v>
      </c>
      <c r="AH843" s="4">
        <v>0</v>
      </c>
      <c r="AI843" s="23">
        <v>157</v>
      </c>
      <c r="AJ843" s="4">
        <v>0</v>
      </c>
      <c r="AK843" s="4">
        <v>0</v>
      </c>
      <c r="AL843" s="24">
        <v>0</v>
      </c>
      <c r="AM843" s="7">
        <v>7.1363636363636367</v>
      </c>
      <c r="AN843" s="7">
        <v>0</v>
      </c>
      <c r="AO843" s="8">
        <v>0</v>
      </c>
      <c r="AP843" s="9">
        <v>0</v>
      </c>
      <c r="AQ843" s="25">
        <v>7.1363636363636367</v>
      </c>
      <c r="AR843" s="18">
        <v>7.1363636363636367</v>
      </c>
      <c r="AS843" s="7">
        <v>0</v>
      </c>
      <c r="AT843" s="8">
        <v>0</v>
      </c>
      <c r="AU843" s="9">
        <v>0</v>
      </c>
      <c r="AV843" s="10">
        <v>7.1363636363636367</v>
      </c>
      <c r="AW843" s="22">
        <f t="shared" si="13"/>
        <v>0</v>
      </c>
      <c r="AX843" s="5">
        <f>IF(OR(AND(Tabela1[[#This Row],[GRUPO | ITEM]]="PALHETAS",MID(Tabela1[[#This Row],[ITEM]],1,5)&lt;&gt;"YN-PC"),AND(Tabela1[[#This Row],[GRUPO | ITEM]]="PALHETAS",MID(Tabela1[[#This Row],[ITEM]],1,5)&lt;&gt;"YN-PF"))=TRUE,0,
IF(
ROUNDUP(
IF(
IF(D843="A",13-SUM(AM843:AP843),IF(D843="B",11-SUM(AM843:AP843),IF(D843="C",7-SUM(AM843:AP843))))
&lt;0,0,
IF(D843="A",13-SUM(AM843:AP843),IF(D843="B",11-SUM(AM843:AP843),IF(D843="C",7-SUM(AM843:AP843)))))
*AD843/C843,0)
*C843
=0,0,
ROUNDUP(
IF(
IF(D843="A",13-SUM(AM843:AP843),IF(D843="B",11-SUM(AM843:AP843),IF(D843="C",7-SUM(AM843:AP843))))
&lt;0,0,
IF(D843="A",13-SUM(AM843:AP843),IF(D843="B",11-SUM(AM843:AP843),IF(D843="C",7-SUM(AM843:AP843)))))
*AD843/C843,0)
*C843)
)</f>
        <v>0</v>
      </c>
      <c r="AY843" s="4">
        <f>IF(OR(AND(Tabela1[[#This Row],[GRUPO | ITEM]]="PALHETAS",MID(Tabela1[[#This Row],[ITEM]],1,5)&lt;&gt;"YN-PC"),AND(Tabela1[[#This Row],[GRUPO | ITEM]]="PALHETAS",MID(Tabela1[[#This Row],[ITEM]],1,5)&lt;&gt;"YN-PF"))=TRUE,0,
IF(
ROUNDUP(
IF(
IF(D843="A",13-SUM(AR843:AU843),IF(D843="B",11-SUM(AR843:AU843),IF(D843="C",7-SUM(AR843:AU843))))
&lt;0,0,
IF(D843="A",13-SUM(AR843:AU843),IF(D843="B",11-SUM(AR843:AU843),IF(D843="C",7-SUM(AR843:AU843)))))
*AE843/C843,0)
*C843
=0,0,
ROUNDUP(
IF(
IF(D843="A",13-SUM(AR843:AU843),IF(D843="B",11-SUM(AR843:AU843),IF(D843="C",7-SUM(AR843:AU843))))
&lt;0,0,
IF(D843="A",13-SUM(AR843:AU843),IF(D843="B",11-SUM(AR843:AU843),IF(D843="C",7-SUM(AR843:AU843)))))
*AE843/C843,0)
*C843)
)</f>
        <v>0</v>
      </c>
      <c r="AZ8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+IFERROR(BA843*C843,0),
IFERROR(AVERAGEIF(Tabela1[[#This Row],[COMPRA PADRÃO]:[COMPRA &gt;30%]],"&gt;"&amp;0,Tabela1[[#This Row],[COMPRA PADRÃO]:[COMPRA &gt;30%]]),
0))/Tabela1[[#This Row],[U/CX]],0)*Tabela1[[#This Row],[U/CX]]</f>
        <v>0</v>
      </c>
      <c r="BA843" s="19"/>
      <c r="BB843" s="19"/>
      <c r="BC843" s="5"/>
      <c r="BD843" s="41">
        <v>8.3018867924528297E-2</v>
      </c>
      <c r="BE843" s="42">
        <v>12.452830188679245</v>
      </c>
      <c r="BF843" s="42">
        <v>5.4792452830188676</v>
      </c>
      <c r="BG843" s="42">
        <v>157</v>
      </c>
      <c r="BH843" s="43">
        <v>0</v>
      </c>
      <c r="BJ843" s="32"/>
      <c r="BK843" s="32"/>
    </row>
    <row r="844" spans="1:63" s="3" customFormat="1" x14ac:dyDescent="0.2">
      <c r="A844" s="4" t="s">
        <v>40</v>
      </c>
      <c r="B844" s="4" t="s">
        <v>1107</v>
      </c>
      <c r="C844" s="4">
        <v>20</v>
      </c>
      <c r="D844" s="4" t="s">
        <v>83</v>
      </c>
      <c r="E844" s="5"/>
      <c r="F844" s="4"/>
      <c r="G844" s="4"/>
      <c r="H844" s="4"/>
      <c r="I844" s="4"/>
      <c r="J844" s="4"/>
      <c r="K844" s="4"/>
      <c r="L844" s="4"/>
      <c r="M844" s="4">
        <v>10</v>
      </c>
      <c r="N844" s="4">
        <v>40</v>
      </c>
      <c r="O844" s="4">
        <v>20</v>
      </c>
      <c r="P844" s="4">
        <v>10</v>
      </c>
      <c r="Q844" s="13">
        <v>0</v>
      </c>
      <c r="R844" s="16">
        <v>0</v>
      </c>
      <c r="S844" s="16">
        <v>0</v>
      </c>
      <c r="T844" s="16">
        <v>0</v>
      </c>
      <c r="U844" s="16">
        <v>0</v>
      </c>
      <c r="V844" s="16">
        <v>0</v>
      </c>
      <c r="W844" s="16">
        <v>0</v>
      </c>
      <c r="X844" s="16">
        <v>0</v>
      </c>
      <c r="Y844" s="16">
        <v>0.5</v>
      </c>
      <c r="Z844" s="16">
        <v>2</v>
      </c>
      <c r="AA844" s="16">
        <v>1</v>
      </c>
      <c r="AB844" s="17">
        <v>0.5</v>
      </c>
      <c r="AC844" s="15">
        <v>11150.7</v>
      </c>
      <c r="AD844" s="14">
        <v>20</v>
      </c>
      <c r="AE844" s="14">
        <v>20</v>
      </c>
      <c r="AF844" s="5">
        <v>0</v>
      </c>
      <c r="AG844" s="6">
        <v>393</v>
      </c>
      <c r="AH844" s="4">
        <v>0</v>
      </c>
      <c r="AI844" s="23">
        <v>393</v>
      </c>
      <c r="AJ844" s="4">
        <v>0</v>
      </c>
      <c r="AK844" s="4">
        <v>0</v>
      </c>
      <c r="AL844" s="24">
        <v>0</v>
      </c>
      <c r="AM844" s="7">
        <v>19.649999999999999</v>
      </c>
      <c r="AN844" s="7">
        <v>0</v>
      </c>
      <c r="AO844" s="8">
        <v>0</v>
      </c>
      <c r="AP844" s="9">
        <v>0</v>
      </c>
      <c r="AQ844" s="25">
        <v>19.649999999999999</v>
      </c>
      <c r="AR844" s="18">
        <v>19.649999999999999</v>
      </c>
      <c r="AS844" s="7">
        <v>0</v>
      </c>
      <c r="AT844" s="8">
        <v>0</v>
      </c>
      <c r="AU844" s="9">
        <v>0</v>
      </c>
      <c r="AV844" s="10">
        <v>19.649999999999999</v>
      </c>
      <c r="AW844" s="22">
        <f t="shared" si="13"/>
        <v>0</v>
      </c>
      <c r="AX844" s="5">
        <f>IF(OR(AND(Tabela1[[#This Row],[GRUPO | ITEM]]="PALHETAS",MID(Tabela1[[#This Row],[ITEM]],1,5)&lt;&gt;"YN-PC"),AND(Tabela1[[#This Row],[GRUPO | ITEM]]="PALHETAS",MID(Tabela1[[#This Row],[ITEM]],1,5)&lt;&gt;"YN-PF"))=TRUE,0,
IF(
ROUNDUP(
IF(
IF(D844="A",13-SUM(AM844:AP844),IF(D844="B",11-SUM(AM844:AP844),IF(D844="C",7-SUM(AM844:AP844))))
&lt;0,0,
IF(D844="A",13-SUM(AM844:AP844),IF(D844="B",11-SUM(AM844:AP844),IF(D844="C",7-SUM(AM844:AP844)))))
*AD844/C844,0)
*C844
=0,0,
ROUNDUP(
IF(
IF(D844="A",13-SUM(AM844:AP844),IF(D844="B",11-SUM(AM844:AP844),IF(D844="C",7-SUM(AM844:AP844))))
&lt;0,0,
IF(D844="A",13-SUM(AM844:AP844),IF(D844="B",11-SUM(AM844:AP844),IF(D844="C",7-SUM(AM844:AP844)))))
*AD844/C844,0)
*C844)
)</f>
        <v>0</v>
      </c>
      <c r="AY844" s="4">
        <f>IF(OR(AND(Tabela1[[#This Row],[GRUPO | ITEM]]="PALHETAS",MID(Tabela1[[#This Row],[ITEM]],1,5)&lt;&gt;"YN-PC"),AND(Tabela1[[#This Row],[GRUPO | ITEM]]="PALHETAS",MID(Tabela1[[#This Row],[ITEM]],1,5)&lt;&gt;"YN-PF"))=TRUE,0,
IF(
ROUNDUP(
IF(
IF(D844="A",13-SUM(AR844:AU844),IF(D844="B",11-SUM(AR844:AU844),IF(D844="C",7-SUM(AR844:AU844))))
&lt;0,0,
IF(D844="A",13-SUM(AR844:AU844),IF(D844="B",11-SUM(AR844:AU844),IF(D844="C",7-SUM(AR844:AU844)))))
*AE844/C844,0)
*C844
=0,0,
ROUNDUP(
IF(
IF(D844="A",13-SUM(AR844:AU844),IF(D844="B",11-SUM(AR844:AU844),IF(D844="C",7-SUM(AR844:AU844))))
&lt;0,0,
IF(D844="A",13-SUM(AR844:AU844),IF(D844="B",11-SUM(AR844:AU844),IF(D844="C",7-SUM(AR844:AU844)))))
*AE844/C844,0)
*C844)
)</f>
        <v>0</v>
      </c>
      <c r="AZ8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+IFERROR(BA844*C844,0),
IFERROR(AVERAGEIF(Tabela1[[#This Row],[COMPRA PADRÃO]:[COMPRA &gt;30%]],"&gt;"&amp;0,Tabela1[[#This Row],[COMPRA PADRÃO]:[COMPRA &gt;30%]]),
0))/Tabela1[[#This Row],[U/CX]],0)*Tabela1[[#This Row],[U/CX]]</f>
        <v>0</v>
      </c>
      <c r="BA844" s="19"/>
      <c r="BB844" s="19"/>
      <c r="BC844" s="5"/>
      <c r="BD844" s="41">
        <v>0.30188679245283018</v>
      </c>
      <c r="BE844" s="42">
        <v>45.283018867924525</v>
      </c>
      <c r="BF844" s="42">
        <v>19.924528301886792</v>
      </c>
      <c r="BG844" s="42">
        <v>393</v>
      </c>
      <c r="BH844" s="43">
        <v>0</v>
      </c>
      <c r="BJ844" s="32"/>
      <c r="BK844" s="32"/>
    </row>
    <row r="845" spans="1:63" s="3" customFormat="1" x14ac:dyDescent="0.2">
      <c r="A845" s="4" t="s">
        <v>40</v>
      </c>
      <c r="B845" s="4" t="s">
        <v>1108</v>
      </c>
      <c r="C845" s="4">
        <v>20</v>
      </c>
      <c r="D845" s="4" t="s">
        <v>83</v>
      </c>
      <c r="E845" s="5"/>
      <c r="F845" s="4"/>
      <c r="G845" s="4"/>
      <c r="H845" s="4"/>
      <c r="I845" s="4"/>
      <c r="J845" s="4"/>
      <c r="K845" s="4"/>
      <c r="L845" s="4"/>
      <c r="M845" s="4">
        <v>10</v>
      </c>
      <c r="N845" s="4">
        <v>40</v>
      </c>
      <c r="O845" s="4">
        <v>20</v>
      </c>
      <c r="P845" s="4">
        <v>10</v>
      </c>
      <c r="Q845" s="13">
        <v>0</v>
      </c>
      <c r="R845" s="16">
        <v>0</v>
      </c>
      <c r="S845" s="16">
        <v>0</v>
      </c>
      <c r="T845" s="16">
        <v>0</v>
      </c>
      <c r="U845" s="16">
        <v>0</v>
      </c>
      <c r="V845" s="16">
        <v>0</v>
      </c>
      <c r="W845" s="16">
        <v>0</v>
      </c>
      <c r="X845" s="16">
        <v>0</v>
      </c>
      <c r="Y845" s="16">
        <v>0.5</v>
      </c>
      <c r="Z845" s="16">
        <v>2</v>
      </c>
      <c r="AA845" s="16">
        <v>1</v>
      </c>
      <c r="AB845" s="17">
        <v>0.5</v>
      </c>
      <c r="AC845" s="15">
        <v>11150.7</v>
      </c>
      <c r="AD845" s="14">
        <v>20</v>
      </c>
      <c r="AE845" s="14">
        <v>20</v>
      </c>
      <c r="AF845" s="5">
        <v>0</v>
      </c>
      <c r="AG845" s="6">
        <v>192</v>
      </c>
      <c r="AH845" s="4">
        <v>0</v>
      </c>
      <c r="AI845" s="23">
        <v>192</v>
      </c>
      <c r="AJ845" s="4">
        <v>0</v>
      </c>
      <c r="AK845" s="4">
        <v>0</v>
      </c>
      <c r="AL845" s="24">
        <v>0</v>
      </c>
      <c r="AM845" s="7">
        <v>9.6</v>
      </c>
      <c r="AN845" s="7">
        <v>0</v>
      </c>
      <c r="AO845" s="8">
        <v>0</v>
      </c>
      <c r="AP845" s="9">
        <v>0</v>
      </c>
      <c r="AQ845" s="25">
        <v>9.6</v>
      </c>
      <c r="AR845" s="18">
        <v>9.6</v>
      </c>
      <c r="AS845" s="7">
        <v>0</v>
      </c>
      <c r="AT845" s="8">
        <v>0</v>
      </c>
      <c r="AU845" s="9">
        <v>0</v>
      </c>
      <c r="AV845" s="10">
        <v>9.6</v>
      </c>
      <c r="AW845" s="22">
        <f t="shared" si="13"/>
        <v>0</v>
      </c>
      <c r="AX845" s="5">
        <f>IF(OR(AND(Tabela1[[#This Row],[GRUPO | ITEM]]="PALHETAS",MID(Tabela1[[#This Row],[ITEM]],1,5)&lt;&gt;"YN-PC"),AND(Tabela1[[#This Row],[GRUPO | ITEM]]="PALHETAS",MID(Tabela1[[#This Row],[ITEM]],1,5)&lt;&gt;"YN-PF"))=TRUE,0,
IF(
ROUNDUP(
IF(
IF(D845="A",13-SUM(AM845:AP845),IF(D845="B",11-SUM(AM845:AP845),IF(D845="C",7-SUM(AM845:AP845))))
&lt;0,0,
IF(D845="A",13-SUM(AM845:AP845),IF(D845="B",11-SUM(AM845:AP845),IF(D845="C",7-SUM(AM845:AP845)))))
*AD845/C845,0)
*C845
=0,0,
ROUNDUP(
IF(
IF(D845="A",13-SUM(AM845:AP845),IF(D845="B",11-SUM(AM845:AP845),IF(D845="C",7-SUM(AM845:AP845))))
&lt;0,0,
IF(D845="A",13-SUM(AM845:AP845),IF(D845="B",11-SUM(AM845:AP845),IF(D845="C",7-SUM(AM845:AP845)))))
*AD845/C845,0)
*C845)
)</f>
        <v>0</v>
      </c>
      <c r="AY845" s="4">
        <f>IF(OR(AND(Tabela1[[#This Row],[GRUPO | ITEM]]="PALHETAS",MID(Tabela1[[#This Row],[ITEM]],1,5)&lt;&gt;"YN-PC"),AND(Tabela1[[#This Row],[GRUPO | ITEM]]="PALHETAS",MID(Tabela1[[#This Row],[ITEM]],1,5)&lt;&gt;"YN-PF"))=TRUE,0,
IF(
ROUNDUP(
IF(
IF(D845="A",13-SUM(AR845:AU845),IF(D845="B",11-SUM(AR845:AU845),IF(D845="C",7-SUM(AR845:AU845))))
&lt;0,0,
IF(D845="A",13-SUM(AR845:AU845),IF(D845="B",11-SUM(AR845:AU845),IF(D845="C",7-SUM(AR845:AU845)))))
*AE845/C845,0)
*C845
=0,0,
ROUNDUP(
IF(
IF(D845="A",13-SUM(AR845:AU845),IF(D845="B",11-SUM(AR845:AU845),IF(D845="C",7-SUM(AR845:AU845))))
&lt;0,0,
IF(D845="A",13-SUM(AR845:AU845),IF(D845="B",11-SUM(AR845:AU845),IF(D845="C",7-SUM(AR845:AU845)))))
*AE845/C845,0)
*C845)
)</f>
        <v>0</v>
      </c>
      <c r="AZ8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+IFERROR(BA845*C845,0),
IFERROR(AVERAGEIF(Tabela1[[#This Row],[COMPRA PADRÃO]:[COMPRA &gt;30%]],"&gt;"&amp;0,Tabela1[[#This Row],[COMPRA PADRÃO]:[COMPRA &gt;30%]]),
0))/Tabela1[[#This Row],[U/CX]],0)*Tabela1[[#This Row],[U/CX]]</f>
        <v>0</v>
      </c>
      <c r="BA845" s="33"/>
      <c r="BB845" s="33"/>
      <c r="BC845" s="5"/>
      <c r="BD845" s="41">
        <v>0.30188679245283018</v>
      </c>
      <c r="BE845" s="42">
        <v>45.283018867924525</v>
      </c>
      <c r="BF845" s="42">
        <v>19.924528301886792</v>
      </c>
      <c r="BG845" s="42">
        <v>192</v>
      </c>
      <c r="BH845" s="43">
        <v>0</v>
      </c>
      <c r="BJ845" s="32"/>
      <c r="BK845" s="32"/>
    </row>
    <row r="846" spans="1:63" s="3" customFormat="1" x14ac:dyDescent="0.2">
      <c r="A846" s="4" t="s">
        <v>40</v>
      </c>
      <c r="B846" s="4" t="s">
        <v>1109</v>
      </c>
      <c r="C846" s="4">
        <v>20</v>
      </c>
      <c r="D846" s="4" t="s">
        <v>83</v>
      </c>
      <c r="E846" s="5"/>
      <c r="F846" s="4"/>
      <c r="G846" s="4"/>
      <c r="H846" s="4"/>
      <c r="I846" s="4"/>
      <c r="J846" s="4"/>
      <c r="K846" s="4"/>
      <c r="L846" s="4"/>
      <c r="M846" s="4">
        <v>10</v>
      </c>
      <c r="N846" s="4">
        <v>40</v>
      </c>
      <c r="O846" s="4">
        <v>25</v>
      </c>
      <c r="P846" s="4">
        <v>10</v>
      </c>
      <c r="Q846" s="13">
        <v>0</v>
      </c>
      <c r="R846" s="16">
        <v>0</v>
      </c>
      <c r="S846" s="16">
        <v>0</v>
      </c>
      <c r="T846" s="16">
        <v>0</v>
      </c>
      <c r="U846" s="16">
        <v>0</v>
      </c>
      <c r="V846" s="16">
        <v>0</v>
      </c>
      <c r="W846" s="16">
        <v>0</v>
      </c>
      <c r="X846" s="16">
        <v>0</v>
      </c>
      <c r="Y846" s="16">
        <v>0.47058823529411764</v>
      </c>
      <c r="Z846" s="16">
        <v>1.8823529411764706</v>
      </c>
      <c r="AA846" s="16">
        <v>1.1764705882352942</v>
      </c>
      <c r="AB846" s="17">
        <v>0.47058823529411764</v>
      </c>
      <c r="AC846" s="15">
        <v>14931.6</v>
      </c>
      <c r="AD846" s="14">
        <v>21.25</v>
      </c>
      <c r="AE846" s="14">
        <v>21.25</v>
      </c>
      <c r="AF846" s="5">
        <v>0</v>
      </c>
      <c r="AG846" s="6">
        <v>1082</v>
      </c>
      <c r="AH846" s="4">
        <v>400</v>
      </c>
      <c r="AI846" s="23">
        <v>1482</v>
      </c>
      <c r="AJ846" s="4">
        <v>0</v>
      </c>
      <c r="AK846" s="4">
        <v>0</v>
      </c>
      <c r="AL846" s="24">
        <v>0</v>
      </c>
      <c r="AM846" s="7">
        <v>50.917647058823526</v>
      </c>
      <c r="AN846" s="7">
        <v>18.823529411764707</v>
      </c>
      <c r="AO846" s="8">
        <v>0</v>
      </c>
      <c r="AP846" s="9">
        <v>0</v>
      </c>
      <c r="AQ846" s="25">
        <v>69.741176470588229</v>
      </c>
      <c r="AR846" s="18">
        <v>50.917647058823526</v>
      </c>
      <c r="AS846" s="7">
        <v>18.823529411764707</v>
      </c>
      <c r="AT846" s="8">
        <v>0</v>
      </c>
      <c r="AU846" s="9">
        <v>0</v>
      </c>
      <c r="AV846" s="10">
        <v>69.741176470588229</v>
      </c>
      <c r="AW846" s="22">
        <f t="shared" si="13"/>
        <v>0</v>
      </c>
      <c r="AX846" s="5">
        <f>IF(OR(AND(Tabela1[[#This Row],[GRUPO | ITEM]]="PALHETAS",MID(Tabela1[[#This Row],[ITEM]],1,5)&lt;&gt;"YN-PC"),AND(Tabela1[[#This Row],[GRUPO | ITEM]]="PALHETAS",MID(Tabela1[[#This Row],[ITEM]],1,5)&lt;&gt;"YN-PF"))=TRUE,0,
IF(
ROUNDUP(
IF(
IF(D846="A",13-SUM(AM846:AP846),IF(D846="B",11-SUM(AM846:AP846),IF(D846="C",7-SUM(AM846:AP846))))
&lt;0,0,
IF(D846="A",13-SUM(AM846:AP846),IF(D846="B",11-SUM(AM846:AP846),IF(D846="C",7-SUM(AM846:AP846)))))
*AD846/C846,0)
*C846
=0,0,
ROUNDUP(
IF(
IF(D846="A",13-SUM(AM846:AP846),IF(D846="B",11-SUM(AM846:AP846),IF(D846="C",7-SUM(AM846:AP846))))
&lt;0,0,
IF(D846="A",13-SUM(AM846:AP846),IF(D846="B",11-SUM(AM846:AP846),IF(D846="C",7-SUM(AM846:AP846)))))
*AD846/C846,0)
*C846)
)</f>
        <v>0</v>
      </c>
      <c r="AY846" s="4">
        <f>IF(OR(AND(Tabela1[[#This Row],[GRUPO | ITEM]]="PALHETAS",MID(Tabela1[[#This Row],[ITEM]],1,5)&lt;&gt;"YN-PC"),AND(Tabela1[[#This Row],[GRUPO | ITEM]]="PALHETAS",MID(Tabela1[[#This Row],[ITEM]],1,5)&lt;&gt;"YN-PF"))=TRUE,0,
IF(
ROUNDUP(
IF(
IF(D846="A",13-SUM(AR846:AU846),IF(D846="B",11-SUM(AR846:AU846),IF(D846="C",7-SUM(AR846:AU846))))
&lt;0,0,
IF(D846="A",13-SUM(AR846:AU846),IF(D846="B",11-SUM(AR846:AU846),IF(D846="C",7-SUM(AR846:AU846)))))
*AE846/C846,0)
*C846
=0,0,
ROUNDUP(
IF(
IF(D846="A",13-SUM(AR846:AU846),IF(D846="B",11-SUM(AR846:AU846),IF(D846="C",7-SUM(AR846:AU846))))
&lt;0,0,
IF(D846="A",13-SUM(AR846:AU846),IF(D846="B",11-SUM(AR846:AU846),IF(D846="C",7-SUM(AR846:AU846)))))
*AE846/C846,0)
*C846)
)</f>
        <v>0</v>
      </c>
      <c r="AZ8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+IFERROR(BA846*C846,0),
IFERROR(AVERAGEIF(Tabela1[[#This Row],[COMPRA PADRÃO]:[COMPRA &gt;30%]],"&gt;"&amp;0,Tabela1[[#This Row],[COMPRA PADRÃO]:[COMPRA &gt;30%]]),
0))/Tabela1[[#This Row],[U/CX]],0)*Tabela1[[#This Row],[U/CX]]</f>
        <v>0</v>
      </c>
      <c r="BA846" s="19"/>
      <c r="BB846" s="19"/>
      <c r="BC846" s="5"/>
      <c r="BD846" s="41">
        <v>0.32075471698113206</v>
      </c>
      <c r="BE846" s="42">
        <v>48.113207547169807</v>
      </c>
      <c r="BF846" s="42">
        <v>21.169811320754715</v>
      </c>
      <c r="BG846" s="42">
        <v>1482</v>
      </c>
      <c r="BH846" s="43">
        <v>0</v>
      </c>
      <c r="BJ846" s="32"/>
      <c r="BK846" s="32"/>
    </row>
    <row r="847" spans="1:63" s="3" customFormat="1" x14ac:dyDescent="0.2">
      <c r="A847" s="4" t="s">
        <v>40</v>
      </c>
      <c r="B847" s="4" t="s">
        <v>1110</v>
      </c>
      <c r="C847" s="4">
        <v>20</v>
      </c>
      <c r="D847" s="4" t="s">
        <v>83</v>
      </c>
      <c r="E847" s="5"/>
      <c r="F847" s="4"/>
      <c r="G847" s="4"/>
      <c r="H847" s="4"/>
      <c r="I847" s="4"/>
      <c r="J847" s="4"/>
      <c r="K847" s="4"/>
      <c r="L847" s="4"/>
      <c r="M847" s="4">
        <v>10</v>
      </c>
      <c r="N847" s="4">
        <v>40</v>
      </c>
      <c r="O847" s="4">
        <v>25</v>
      </c>
      <c r="P847" s="4">
        <v>10</v>
      </c>
      <c r="Q847" s="13">
        <v>0</v>
      </c>
      <c r="R847" s="16">
        <v>0</v>
      </c>
      <c r="S847" s="16">
        <v>0</v>
      </c>
      <c r="T847" s="16">
        <v>0</v>
      </c>
      <c r="U847" s="16">
        <v>0</v>
      </c>
      <c r="V847" s="16">
        <v>0</v>
      </c>
      <c r="W847" s="16">
        <v>0</v>
      </c>
      <c r="X847" s="16">
        <v>0</v>
      </c>
      <c r="Y847" s="16">
        <v>0.47058823529411764</v>
      </c>
      <c r="Z847" s="16">
        <v>1.8823529411764706</v>
      </c>
      <c r="AA847" s="16">
        <v>1.1764705882352942</v>
      </c>
      <c r="AB847" s="17">
        <v>0.47058823529411764</v>
      </c>
      <c r="AC847" s="15">
        <v>11849.2</v>
      </c>
      <c r="AD847" s="14">
        <v>21.25</v>
      </c>
      <c r="AE847" s="14">
        <v>21.25</v>
      </c>
      <c r="AF847" s="5">
        <v>0</v>
      </c>
      <c r="AG847" s="6">
        <v>1087</v>
      </c>
      <c r="AH847" s="4">
        <v>0</v>
      </c>
      <c r="AI847" s="23">
        <v>1087</v>
      </c>
      <c r="AJ847" s="4">
        <v>0</v>
      </c>
      <c r="AK847" s="4">
        <v>0</v>
      </c>
      <c r="AL847" s="24">
        <v>0</v>
      </c>
      <c r="AM847" s="7">
        <v>51.152941176470591</v>
      </c>
      <c r="AN847" s="7">
        <v>0</v>
      </c>
      <c r="AO847" s="8">
        <v>0</v>
      </c>
      <c r="AP847" s="9">
        <v>0</v>
      </c>
      <c r="AQ847" s="25">
        <v>51.152941176470591</v>
      </c>
      <c r="AR847" s="18">
        <v>51.152941176470591</v>
      </c>
      <c r="AS847" s="7">
        <v>0</v>
      </c>
      <c r="AT847" s="8">
        <v>0</v>
      </c>
      <c r="AU847" s="9">
        <v>0</v>
      </c>
      <c r="AV847" s="10">
        <v>51.152941176470591</v>
      </c>
      <c r="AW847" s="22">
        <f t="shared" si="13"/>
        <v>0</v>
      </c>
      <c r="AX847" s="5">
        <f>IF(OR(AND(Tabela1[[#This Row],[GRUPO | ITEM]]="PALHETAS",MID(Tabela1[[#This Row],[ITEM]],1,5)&lt;&gt;"YN-PC"),AND(Tabela1[[#This Row],[GRUPO | ITEM]]="PALHETAS",MID(Tabela1[[#This Row],[ITEM]],1,5)&lt;&gt;"YN-PF"))=TRUE,0,
IF(
ROUNDUP(
IF(
IF(D847="A",13-SUM(AM847:AP847),IF(D847="B",11-SUM(AM847:AP847),IF(D847="C",7-SUM(AM847:AP847))))
&lt;0,0,
IF(D847="A",13-SUM(AM847:AP847),IF(D847="B",11-SUM(AM847:AP847),IF(D847="C",7-SUM(AM847:AP847)))))
*AD847/C847,0)
*C847
=0,0,
ROUNDUP(
IF(
IF(D847="A",13-SUM(AM847:AP847),IF(D847="B",11-SUM(AM847:AP847),IF(D847="C",7-SUM(AM847:AP847))))
&lt;0,0,
IF(D847="A",13-SUM(AM847:AP847),IF(D847="B",11-SUM(AM847:AP847),IF(D847="C",7-SUM(AM847:AP847)))))
*AD847/C847,0)
*C847)
)</f>
        <v>0</v>
      </c>
      <c r="AY847" s="4">
        <f>IF(OR(AND(Tabela1[[#This Row],[GRUPO | ITEM]]="PALHETAS",MID(Tabela1[[#This Row],[ITEM]],1,5)&lt;&gt;"YN-PC"),AND(Tabela1[[#This Row],[GRUPO | ITEM]]="PALHETAS",MID(Tabela1[[#This Row],[ITEM]],1,5)&lt;&gt;"YN-PF"))=TRUE,0,
IF(
ROUNDUP(
IF(
IF(D847="A",13-SUM(AR847:AU847),IF(D847="B",11-SUM(AR847:AU847),IF(D847="C",7-SUM(AR847:AU847))))
&lt;0,0,
IF(D847="A",13-SUM(AR847:AU847),IF(D847="B",11-SUM(AR847:AU847),IF(D847="C",7-SUM(AR847:AU847)))))
*AE847/C847,0)
*C847
=0,0,
ROUNDUP(
IF(
IF(D847="A",13-SUM(AR847:AU847),IF(D847="B",11-SUM(AR847:AU847),IF(D847="C",7-SUM(AR847:AU847))))
&lt;0,0,
IF(D847="A",13-SUM(AR847:AU847),IF(D847="B",11-SUM(AR847:AU847),IF(D847="C",7-SUM(AR847:AU847)))))
*AE847/C847,0)
*C847)
)</f>
        <v>0</v>
      </c>
      <c r="AZ8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+IFERROR(BA847*C847,0),
IFERROR(AVERAGEIF(Tabela1[[#This Row],[COMPRA PADRÃO]:[COMPRA &gt;30%]],"&gt;"&amp;0,Tabela1[[#This Row],[COMPRA PADRÃO]:[COMPRA &gt;30%]]),
0))/Tabela1[[#This Row],[U/CX]],0)*Tabela1[[#This Row],[U/CX]]</f>
        <v>0</v>
      </c>
      <c r="BA847" s="19"/>
      <c r="BB847" s="19"/>
      <c r="BC847" s="5"/>
      <c r="BD847" s="41">
        <v>0.32075471698113206</v>
      </c>
      <c r="BE847" s="42">
        <v>48.113207547169807</v>
      </c>
      <c r="BF847" s="42">
        <v>21.169811320754715</v>
      </c>
      <c r="BG847" s="42">
        <v>1087</v>
      </c>
      <c r="BH847" s="43">
        <v>0</v>
      </c>
      <c r="BJ847" s="32"/>
      <c r="BK847" s="32"/>
    </row>
    <row r="848" spans="1:63" s="3" customFormat="1" x14ac:dyDescent="0.2">
      <c r="A848" s="4" t="s">
        <v>40</v>
      </c>
      <c r="B848" s="4" t="s">
        <v>1111</v>
      </c>
      <c r="C848" s="4">
        <v>20</v>
      </c>
      <c r="D848" s="4" t="s">
        <v>83</v>
      </c>
      <c r="E848" s="5"/>
      <c r="F848" s="4"/>
      <c r="G848" s="4"/>
      <c r="H848" s="4"/>
      <c r="I848" s="4"/>
      <c r="J848" s="4"/>
      <c r="K848" s="4"/>
      <c r="L848" s="4"/>
      <c r="M848" s="4">
        <v>10</v>
      </c>
      <c r="N848" s="4">
        <v>40</v>
      </c>
      <c r="O848" s="4">
        <v>25</v>
      </c>
      <c r="P848" s="4">
        <v>30</v>
      </c>
      <c r="Q848" s="13">
        <v>0</v>
      </c>
      <c r="R848" s="16">
        <v>0</v>
      </c>
      <c r="S848" s="16">
        <v>0</v>
      </c>
      <c r="T848" s="16">
        <v>0</v>
      </c>
      <c r="U848" s="16">
        <v>0</v>
      </c>
      <c r="V848" s="16">
        <v>0</v>
      </c>
      <c r="W848" s="16">
        <v>0</v>
      </c>
      <c r="X848" s="16">
        <v>0</v>
      </c>
      <c r="Y848" s="16">
        <v>0.38095238095238093</v>
      </c>
      <c r="Z848" s="16">
        <v>1.5238095238095237</v>
      </c>
      <c r="AA848" s="16">
        <v>0.95238095238095233</v>
      </c>
      <c r="AB848" s="17">
        <v>1.1428571428571428</v>
      </c>
      <c r="AC848" s="15">
        <v>14577.4</v>
      </c>
      <c r="AD848" s="14">
        <v>26.25</v>
      </c>
      <c r="AE848" s="14">
        <v>26.25</v>
      </c>
      <c r="AF848" s="5">
        <v>0</v>
      </c>
      <c r="AG848" s="6">
        <v>688</v>
      </c>
      <c r="AH848" s="4">
        <v>180</v>
      </c>
      <c r="AI848" s="23">
        <v>868</v>
      </c>
      <c r="AJ848" s="4">
        <v>0</v>
      </c>
      <c r="AK848" s="4">
        <v>0</v>
      </c>
      <c r="AL848" s="24">
        <v>0</v>
      </c>
      <c r="AM848" s="7">
        <v>26.209523809523809</v>
      </c>
      <c r="AN848" s="7">
        <v>6.8571428571428568</v>
      </c>
      <c r="AO848" s="8">
        <v>0</v>
      </c>
      <c r="AP848" s="9">
        <v>0</v>
      </c>
      <c r="AQ848" s="25">
        <v>33.066666666666663</v>
      </c>
      <c r="AR848" s="18">
        <v>26.209523809523809</v>
      </c>
      <c r="AS848" s="7">
        <v>6.8571428571428568</v>
      </c>
      <c r="AT848" s="8">
        <v>0</v>
      </c>
      <c r="AU848" s="9">
        <v>0</v>
      </c>
      <c r="AV848" s="10">
        <v>33.066666666666663</v>
      </c>
      <c r="AW848" s="22">
        <f t="shared" si="13"/>
        <v>0</v>
      </c>
      <c r="AX848" s="5">
        <f>IF(OR(AND(Tabela1[[#This Row],[GRUPO | ITEM]]="PALHETAS",MID(Tabela1[[#This Row],[ITEM]],1,5)&lt;&gt;"YN-PC"),AND(Tabela1[[#This Row],[GRUPO | ITEM]]="PALHETAS",MID(Tabela1[[#This Row],[ITEM]],1,5)&lt;&gt;"YN-PF"))=TRUE,0,
IF(
ROUNDUP(
IF(
IF(D848="A",13-SUM(AM848:AP848),IF(D848="B",11-SUM(AM848:AP848),IF(D848="C",7-SUM(AM848:AP848))))
&lt;0,0,
IF(D848="A",13-SUM(AM848:AP848),IF(D848="B",11-SUM(AM848:AP848),IF(D848="C",7-SUM(AM848:AP848)))))
*AD848/C848,0)
*C848
=0,0,
ROUNDUP(
IF(
IF(D848="A",13-SUM(AM848:AP848),IF(D848="B",11-SUM(AM848:AP848),IF(D848="C",7-SUM(AM848:AP848))))
&lt;0,0,
IF(D848="A",13-SUM(AM848:AP848),IF(D848="B",11-SUM(AM848:AP848),IF(D848="C",7-SUM(AM848:AP848)))))
*AD848/C848,0)
*C848)
)</f>
        <v>0</v>
      </c>
      <c r="AY848" s="4">
        <f>IF(OR(AND(Tabela1[[#This Row],[GRUPO | ITEM]]="PALHETAS",MID(Tabela1[[#This Row],[ITEM]],1,5)&lt;&gt;"YN-PC"),AND(Tabela1[[#This Row],[GRUPO | ITEM]]="PALHETAS",MID(Tabela1[[#This Row],[ITEM]],1,5)&lt;&gt;"YN-PF"))=TRUE,0,
IF(
ROUNDUP(
IF(
IF(D848="A",13-SUM(AR848:AU848),IF(D848="B",11-SUM(AR848:AU848),IF(D848="C",7-SUM(AR848:AU848))))
&lt;0,0,
IF(D848="A",13-SUM(AR848:AU848),IF(D848="B",11-SUM(AR848:AU848),IF(D848="C",7-SUM(AR848:AU848)))))
*AE848/C848,0)
*C848
=0,0,
ROUNDUP(
IF(
IF(D848="A",13-SUM(AR848:AU848),IF(D848="B",11-SUM(AR848:AU848),IF(D848="C",7-SUM(AR848:AU848))))
&lt;0,0,
IF(D848="A",13-SUM(AR848:AU848),IF(D848="B",11-SUM(AR848:AU848),IF(D848="C",7-SUM(AR848:AU848)))))
*AE848/C848,0)
*C848)
)</f>
        <v>0</v>
      </c>
      <c r="AZ8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+IFERROR(BA848*C848,0),
IFERROR(AVERAGEIF(Tabela1[[#This Row],[COMPRA PADRÃO]:[COMPRA &gt;30%]],"&gt;"&amp;0,Tabela1[[#This Row],[COMPRA PADRÃO]:[COMPRA &gt;30%]]),
0))/Tabela1[[#This Row],[U/CX]],0)*Tabela1[[#This Row],[U/CX]]</f>
        <v>0</v>
      </c>
      <c r="BA848" s="33"/>
      <c r="BB848" s="33"/>
      <c r="BC848" s="44"/>
      <c r="BD848" s="41">
        <v>0.39622641509433965</v>
      </c>
      <c r="BE848" s="42">
        <v>59.433962264150949</v>
      </c>
      <c r="BF848" s="42">
        <v>26.150943396226417</v>
      </c>
      <c r="BG848" s="42">
        <v>868</v>
      </c>
      <c r="BH848" s="43">
        <v>0</v>
      </c>
      <c r="BJ848" s="32"/>
      <c r="BK848" s="32"/>
    </row>
    <row r="849" spans="1:63" s="3" customFormat="1" x14ac:dyDescent="0.2">
      <c r="A849" s="4" t="s">
        <v>40</v>
      </c>
      <c r="B849" s="4" t="s">
        <v>1269</v>
      </c>
      <c r="C849" s="4">
        <v>100</v>
      </c>
      <c r="D849" s="4" t="s">
        <v>83</v>
      </c>
      <c r="E849" s="5">
        <v>30</v>
      </c>
      <c r="F849" s="4">
        <v>40</v>
      </c>
      <c r="G849" s="4">
        <v>20</v>
      </c>
      <c r="H849" s="4"/>
      <c r="I849" s="4"/>
      <c r="J849" s="4">
        <v>10</v>
      </c>
      <c r="K849" s="4"/>
      <c r="L849" s="4"/>
      <c r="M849" s="4"/>
      <c r="N849" s="4"/>
      <c r="O849" s="4"/>
      <c r="P849" s="4">
        <v>20</v>
      </c>
      <c r="Q849" s="13">
        <v>1.25</v>
      </c>
      <c r="R849" s="16">
        <v>1.6666666666666667</v>
      </c>
      <c r="S849" s="16">
        <v>0.83333333333333337</v>
      </c>
      <c r="T849" s="16">
        <v>0</v>
      </c>
      <c r="U849" s="16">
        <v>0</v>
      </c>
      <c r="V849" s="16">
        <v>0.41666666666666669</v>
      </c>
      <c r="W849" s="16">
        <v>0</v>
      </c>
      <c r="X849" s="16">
        <v>0</v>
      </c>
      <c r="Y849" s="16">
        <v>0</v>
      </c>
      <c r="Z849" s="16">
        <v>0</v>
      </c>
      <c r="AA849" s="16">
        <v>0</v>
      </c>
      <c r="AB849" s="17">
        <v>0.83333333333333337</v>
      </c>
      <c r="AC849" s="15">
        <v>3078.1</v>
      </c>
      <c r="AD849" s="14">
        <v>24</v>
      </c>
      <c r="AE849" s="14">
        <v>24</v>
      </c>
      <c r="AF849" s="5">
        <v>0</v>
      </c>
      <c r="AG849" s="6">
        <v>567</v>
      </c>
      <c r="AH849" s="4">
        <v>0</v>
      </c>
      <c r="AI849" s="23">
        <v>567</v>
      </c>
      <c r="AJ849" s="4">
        <v>0</v>
      </c>
      <c r="AK849" s="4">
        <v>0</v>
      </c>
      <c r="AL849" s="24">
        <v>0</v>
      </c>
      <c r="AM849" s="7">
        <v>23.625</v>
      </c>
      <c r="AN849" s="7">
        <v>0</v>
      </c>
      <c r="AO849" s="8">
        <v>0</v>
      </c>
      <c r="AP849" s="9">
        <v>0</v>
      </c>
      <c r="AQ849" s="25">
        <v>23.625</v>
      </c>
      <c r="AR849" s="18">
        <v>23.625</v>
      </c>
      <c r="AS849" s="7">
        <v>0</v>
      </c>
      <c r="AT849" s="8">
        <v>0</v>
      </c>
      <c r="AU849" s="9">
        <v>0</v>
      </c>
      <c r="AV849" s="10">
        <v>23.625</v>
      </c>
      <c r="AW849" s="22">
        <f t="shared" si="13"/>
        <v>0</v>
      </c>
      <c r="AX849" s="5">
        <f>IF(OR(AND(Tabela1[[#This Row],[GRUPO | ITEM]]="PALHETAS",MID(Tabela1[[#This Row],[ITEM]],1,5)&lt;&gt;"YN-PC"),AND(Tabela1[[#This Row],[GRUPO | ITEM]]="PALHETAS",MID(Tabela1[[#This Row],[ITEM]],1,5)&lt;&gt;"YN-PF"))=TRUE,0,
IF(
ROUNDUP(
IF(
IF(D849="A",13-SUM(AM849:AP849),IF(D849="B",11-SUM(AM849:AP849),IF(D849="C",7-SUM(AM849:AP849))))
&lt;0,0,
IF(D849="A",13-SUM(AM849:AP849),IF(D849="B",11-SUM(AM849:AP849),IF(D849="C",7-SUM(AM849:AP849)))))
*AD849/C849,0)
*C849
=0,0,
ROUNDUP(
IF(
IF(D849="A",13-SUM(AM849:AP849),IF(D849="B",11-SUM(AM849:AP849),IF(D849="C",7-SUM(AM849:AP849))))
&lt;0,0,
IF(D849="A",13-SUM(AM849:AP849),IF(D849="B",11-SUM(AM849:AP849),IF(D849="C",7-SUM(AM849:AP849)))))
*AD849/C849,0)
*C849)
)</f>
        <v>0</v>
      </c>
      <c r="AY849" s="4">
        <f>IF(OR(AND(Tabela1[[#This Row],[GRUPO | ITEM]]="PALHETAS",MID(Tabela1[[#This Row],[ITEM]],1,5)&lt;&gt;"YN-PC"),AND(Tabela1[[#This Row],[GRUPO | ITEM]]="PALHETAS",MID(Tabela1[[#This Row],[ITEM]],1,5)&lt;&gt;"YN-PF"))=TRUE,0,
IF(
ROUNDUP(
IF(
IF(D849="A",13-SUM(AR849:AU849),IF(D849="B",11-SUM(AR849:AU849),IF(D849="C",7-SUM(AR849:AU849))))
&lt;0,0,
IF(D849="A",13-SUM(AR849:AU849),IF(D849="B",11-SUM(AR849:AU849),IF(D849="C",7-SUM(AR849:AU849)))))
*AE849/C849,0)
*C849
=0,0,
ROUNDUP(
IF(
IF(D849="A",13-SUM(AR849:AU849),IF(D849="B",11-SUM(AR849:AU849),IF(D849="C",7-SUM(AR849:AU849))))
&lt;0,0,
IF(D849="A",13-SUM(AR849:AU849),IF(D849="B",11-SUM(AR849:AU849),IF(D849="C",7-SUM(AR849:AU849)))))
*AE849/C849,0)
*C849)
)</f>
        <v>0</v>
      </c>
      <c r="AZ8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+IFERROR(BA849*C849,0),
IFERROR(AVERAGEIF(Tabela1[[#This Row],[COMPRA PADRÃO]:[COMPRA &gt;30%]],"&gt;"&amp;0,Tabela1[[#This Row],[COMPRA PADRÃO]:[COMPRA &gt;30%]]),
0))/Tabela1[[#This Row],[U/CX]],0)*Tabela1[[#This Row],[U/CX]]</f>
        <v>0</v>
      </c>
      <c r="BA849" s="33"/>
      <c r="BB849" s="33"/>
      <c r="BC849" s="44"/>
      <c r="BD849" s="41">
        <v>0.45283018867924529</v>
      </c>
      <c r="BE849" s="42">
        <v>67.924528301886795</v>
      </c>
      <c r="BF849" s="42">
        <v>29.886792452830189</v>
      </c>
      <c r="BG849" s="42">
        <v>567</v>
      </c>
      <c r="BH849" s="43">
        <v>0</v>
      </c>
      <c r="BJ849" s="32"/>
      <c r="BK849" s="32"/>
    </row>
    <row r="850" spans="1:63" s="3" customFormat="1" x14ac:dyDescent="0.2">
      <c r="A850" s="4" t="s">
        <v>40</v>
      </c>
      <c r="B850" s="4" t="s">
        <v>1271</v>
      </c>
      <c r="C850" s="4">
        <v>100</v>
      </c>
      <c r="D850" s="4" t="s">
        <v>83</v>
      </c>
      <c r="E850" s="5">
        <v>22</v>
      </c>
      <c r="F850" s="4">
        <v>10</v>
      </c>
      <c r="G850" s="4">
        <v>15</v>
      </c>
      <c r="H850" s="4">
        <v>100</v>
      </c>
      <c r="I850" s="4"/>
      <c r="J850" s="4"/>
      <c r="K850" s="4"/>
      <c r="L850" s="4"/>
      <c r="M850" s="4"/>
      <c r="N850" s="4"/>
      <c r="O850" s="4"/>
      <c r="P850" s="4"/>
      <c r="Q850" s="13">
        <v>0.59863945578231292</v>
      </c>
      <c r="R850" s="16">
        <v>0.27210884353741499</v>
      </c>
      <c r="S850" s="16">
        <v>0.40816326530612246</v>
      </c>
      <c r="T850" s="16">
        <v>2.7210884353741496</v>
      </c>
      <c r="U850" s="16">
        <v>0</v>
      </c>
      <c r="V850" s="16">
        <v>0</v>
      </c>
      <c r="W850" s="16">
        <v>0</v>
      </c>
      <c r="X850" s="16">
        <v>0</v>
      </c>
      <c r="Y850" s="16">
        <v>0</v>
      </c>
      <c r="Z850" s="16">
        <v>0</v>
      </c>
      <c r="AA850" s="16">
        <v>0</v>
      </c>
      <c r="AB850" s="17">
        <v>0</v>
      </c>
      <c r="AC850" s="15">
        <v>7509.69</v>
      </c>
      <c r="AD850" s="14">
        <v>36.75</v>
      </c>
      <c r="AE850" s="14">
        <v>45.666666666666664</v>
      </c>
      <c r="AF850" s="5">
        <v>1</v>
      </c>
      <c r="AG850" s="6">
        <v>341</v>
      </c>
      <c r="AH850" s="4">
        <v>0</v>
      </c>
      <c r="AI850" s="23">
        <v>341</v>
      </c>
      <c r="AJ850" s="4">
        <v>0</v>
      </c>
      <c r="AK850" s="4">
        <v>0</v>
      </c>
      <c r="AL850" s="24">
        <v>0</v>
      </c>
      <c r="AM850" s="7">
        <v>9.2789115646258509</v>
      </c>
      <c r="AN850" s="7">
        <v>0</v>
      </c>
      <c r="AO850" s="8">
        <v>0</v>
      </c>
      <c r="AP850" s="9">
        <v>0</v>
      </c>
      <c r="AQ850" s="25">
        <v>9.2789115646258509</v>
      </c>
      <c r="AR850" s="18">
        <v>7.4671532846715332</v>
      </c>
      <c r="AS850" s="7">
        <v>0</v>
      </c>
      <c r="AT850" s="8">
        <v>0</v>
      </c>
      <c r="AU850" s="9">
        <v>0</v>
      </c>
      <c r="AV850" s="10">
        <v>7.4671532846715332</v>
      </c>
      <c r="AW850" s="22">
        <f t="shared" si="13"/>
        <v>0</v>
      </c>
      <c r="AX850" s="5">
        <f>IF(OR(AND(Tabela1[[#This Row],[GRUPO | ITEM]]="PALHETAS",MID(Tabela1[[#This Row],[ITEM]],1,5)&lt;&gt;"YN-PC"),AND(Tabela1[[#This Row],[GRUPO | ITEM]]="PALHETAS",MID(Tabela1[[#This Row],[ITEM]],1,5)&lt;&gt;"YN-PF"))=TRUE,0,
IF(
ROUNDUP(
IF(
IF(D850="A",13-SUM(AM850:AP850),IF(D850="B",11-SUM(AM850:AP850),IF(D850="C",7-SUM(AM850:AP850))))
&lt;0,0,
IF(D850="A",13-SUM(AM850:AP850),IF(D850="B",11-SUM(AM850:AP850),IF(D850="C",7-SUM(AM850:AP850)))))
*AD850/C850,0)
*C850
=0,0,
ROUNDUP(
IF(
IF(D850="A",13-SUM(AM850:AP850),IF(D850="B",11-SUM(AM850:AP850),IF(D850="C",7-SUM(AM850:AP850))))
&lt;0,0,
IF(D850="A",13-SUM(AM850:AP850),IF(D850="B",11-SUM(AM850:AP850),IF(D850="C",7-SUM(AM850:AP850)))))
*AD850/C850,0)
*C850)
)</f>
        <v>0</v>
      </c>
      <c r="AY850" s="4">
        <f>IF(OR(AND(Tabela1[[#This Row],[GRUPO | ITEM]]="PALHETAS",MID(Tabela1[[#This Row],[ITEM]],1,5)&lt;&gt;"YN-PC"),AND(Tabela1[[#This Row],[GRUPO | ITEM]]="PALHETAS",MID(Tabela1[[#This Row],[ITEM]],1,5)&lt;&gt;"YN-PF"))=TRUE,0,
IF(
ROUNDUP(
IF(
IF(D850="A",13-SUM(AR850:AU850),IF(D850="B",11-SUM(AR850:AU850),IF(D850="C",7-SUM(AR850:AU850))))
&lt;0,0,
IF(D850="A",13-SUM(AR850:AU850),IF(D850="B",11-SUM(AR850:AU850),IF(D850="C",7-SUM(AR850:AU850)))))
*AE850/C850,0)
*C850
=0,0,
ROUNDUP(
IF(
IF(D850="A",13-SUM(AR850:AU850),IF(D850="B",11-SUM(AR850:AU850),IF(D850="C",7-SUM(AR850:AU850))))
&lt;0,0,
IF(D850="A",13-SUM(AR850:AU850),IF(D850="B",11-SUM(AR850:AU850),IF(D850="C",7-SUM(AR850:AU850)))))
*AE850/C850,0)
*C850)
)</f>
        <v>0</v>
      </c>
      <c r="AZ8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+IFERROR(BA850*C850,0),
IFERROR(AVERAGEIF(Tabela1[[#This Row],[COMPRA PADRÃO]:[COMPRA &gt;30%]],"&gt;"&amp;0,Tabela1[[#This Row],[COMPRA PADRÃO]:[COMPRA &gt;30%]]),
0))/Tabela1[[#This Row],[U/CX]],0)*Tabela1[[#This Row],[U/CX]]</f>
        <v>0</v>
      </c>
      <c r="BA850" s="19"/>
      <c r="BB850" s="19"/>
      <c r="BC850" s="5"/>
      <c r="BD850" s="41">
        <v>0.55471698113207546</v>
      </c>
      <c r="BE850" s="42">
        <v>83.20754716981132</v>
      </c>
      <c r="BF850" s="42">
        <v>36.611320754716978</v>
      </c>
      <c r="BG850" s="42">
        <v>341</v>
      </c>
      <c r="BH850" s="43">
        <v>0</v>
      </c>
      <c r="BJ850" s="32"/>
      <c r="BK850" s="32"/>
    </row>
    <row r="851" spans="1:63" s="3" customFormat="1" x14ac:dyDescent="0.2">
      <c r="A851" s="4" t="s">
        <v>40</v>
      </c>
      <c r="B851" s="4" t="s">
        <v>1272</v>
      </c>
      <c r="C851" s="4">
        <v>100</v>
      </c>
      <c r="D851" s="4" t="s">
        <v>83</v>
      </c>
      <c r="E851" s="5">
        <v>22</v>
      </c>
      <c r="F851" s="4">
        <v>30</v>
      </c>
      <c r="G851" s="4">
        <v>15</v>
      </c>
      <c r="H851" s="4">
        <v>100</v>
      </c>
      <c r="I851" s="4">
        <v>10</v>
      </c>
      <c r="J851" s="4">
        <v>20</v>
      </c>
      <c r="K851" s="4"/>
      <c r="L851" s="4"/>
      <c r="M851" s="4"/>
      <c r="N851" s="4"/>
      <c r="O851" s="4"/>
      <c r="P851" s="4">
        <v>10</v>
      </c>
      <c r="Q851" s="13">
        <v>0.7439613526570048</v>
      </c>
      <c r="R851" s="16">
        <v>1.0144927536231882</v>
      </c>
      <c r="S851" s="16">
        <v>0.50724637681159412</v>
      </c>
      <c r="T851" s="16">
        <v>3.3816425120772946</v>
      </c>
      <c r="U851" s="16">
        <v>0.33816425120772947</v>
      </c>
      <c r="V851" s="16">
        <v>0.67632850241545894</v>
      </c>
      <c r="W851" s="16">
        <v>0</v>
      </c>
      <c r="X851" s="16">
        <v>0</v>
      </c>
      <c r="Y851" s="16">
        <v>0</v>
      </c>
      <c r="Z851" s="16">
        <v>0</v>
      </c>
      <c r="AA851" s="16">
        <v>0</v>
      </c>
      <c r="AB851" s="17">
        <v>0.33816425120772947</v>
      </c>
      <c r="AC851" s="15">
        <v>11131.55</v>
      </c>
      <c r="AD851" s="14">
        <v>29.571428571428573</v>
      </c>
      <c r="AE851" s="14">
        <v>29.571428571428573</v>
      </c>
      <c r="AF851" s="5">
        <v>0</v>
      </c>
      <c r="AG851" s="6">
        <v>1785</v>
      </c>
      <c r="AH851" s="4">
        <v>0</v>
      </c>
      <c r="AI851" s="23">
        <v>1785</v>
      </c>
      <c r="AJ851" s="4">
        <v>0</v>
      </c>
      <c r="AK851" s="4">
        <v>0</v>
      </c>
      <c r="AL851" s="24">
        <v>0</v>
      </c>
      <c r="AM851" s="7">
        <v>60.362318840579704</v>
      </c>
      <c r="AN851" s="7">
        <v>0</v>
      </c>
      <c r="AO851" s="8">
        <v>0</v>
      </c>
      <c r="AP851" s="9">
        <v>0</v>
      </c>
      <c r="AQ851" s="25">
        <v>60.362318840579704</v>
      </c>
      <c r="AR851" s="18">
        <v>60.362318840579704</v>
      </c>
      <c r="AS851" s="7">
        <v>0</v>
      </c>
      <c r="AT851" s="8">
        <v>0</v>
      </c>
      <c r="AU851" s="9">
        <v>0</v>
      </c>
      <c r="AV851" s="10">
        <v>60.362318840579704</v>
      </c>
      <c r="AW851" s="22">
        <f t="shared" si="13"/>
        <v>0</v>
      </c>
      <c r="AX851" s="5">
        <f>IF(OR(AND(Tabela1[[#This Row],[GRUPO | ITEM]]="PALHETAS",MID(Tabela1[[#This Row],[ITEM]],1,5)&lt;&gt;"YN-PC"),AND(Tabela1[[#This Row],[GRUPO | ITEM]]="PALHETAS",MID(Tabela1[[#This Row],[ITEM]],1,5)&lt;&gt;"YN-PF"))=TRUE,0,
IF(
ROUNDUP(
IF(
IF(D851="A",13-SUM(AM851:AP851),IF(D851="B",11-SUM(AM851:AP851),IF(D851="C",7-SUM(AM851:AP851))))
&lt;0,0,
IF(D851="A",13-SUM(AM851:AP851),IF(D851="B",11-SUM(AM851:AP851),IF(D851="C",7-SUM(AM851:AP851)))))
*AD851/C851,0)
*C851
=0,0,
ROUNDUP(
IF(
IF(D851="A",13-SUM(AM851:AP851),IF(D851="B",11-SUM(AM851:AP851),IF(D851="C",7-SUM(AM851:AP851))))
&lt;0,0,
IF(D851="A",13-SUM(AM851:AP851),IF(D851="B",11-SUM(AM851:AP851),IF(D851="C",7-SUM(AM851:AP851)))))
*AD851/C851,0)
*C851)
)</f>
        <v>0</v>
      </c>
      <c r="AY851" s="4">
        <f>IF(OR(AND(Tabela1[[#This Row],[GRUPO | ITEM]]="PALHETAS",MID(Tabela1[[#This Row],[ITEM]],1,5)&lt;&gt;"YN-PC"),AND(Tabela1[[#This Row],[GRUPO | ITEM]]="PALHETAS",MID(Tabela1[[#This Row],[ITEM]],1,5)&lt;&gt;"YN-PF"))=TRUE,0,
IF(
ROUNDUP(
IF(
IF(D851="A",13-SUM(AR851:AU851),IF(D851="B",11-SUM(AR851:AU851),IF(D851="C",7-SUM(AR851:AU851))))
&lt;0,0,
IF(D851="A",13-SUM(AR851:AU851),IF(D851="B",11-SUM(AR851:AU851),IF(D851="C",7-SUM(AR851:AU851)))))
*AE851/C851,0)
*C851
=0,0,
ROUNDUP(
IF(
IF(D851="A",13-SUM(AR851:AU851),IF(D851="B",11-SUM(AR851:AU851),IF(D851="C",7-SUM(AR851:AU851))))
&lt;0,0,
IF(D851="A",13-SUM(AR851:AU851),IF(D851="B",11-SUM(AR851:AU851),IF(D851="C",7-SUM(AR851:AU851)))))
*AE851/C851,0)
*C851)
)</f>
        <v>0</v>
      </c>
      <c r="AZ8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+IFERROR(BA851*C851,0),
IFERROR(AVERAGEIF(Tabela1[[#This Row],[COMPRA PADRÃO]:[COMPRA &gt;30%]],"&gt;"&amp;0,Tabela1[[#This Row],[COMPRA PADRÃO]:[COMPRA &gt;30%]]),
0))/Tabela1[[#This Row],[U/CX]],0)*Tabela1[[#This Row],[U/CX]]</f>
        <v>0</v>
      </c>
      <c r="BA851" s="19"/>
      <c r="BB851" s="19"/>
      <c r="BC851" s="5"/>
      <c r="BD851" s="41">
        <v>0.78113207547169816</v>
      </c>
      <c r="BE851" s="42">
        <v>117.16981132075472</v>
      </c>
      <c r="BF851" s="42">
        <v>51.554716981132081</v>
      </c>
      <c r="BG851" s="42">
        <v>1785</v>
      </c>
      <c r="BH851" s="43">
        <v>0</v>
      </c>
      <c r="BJ851" s="32"/>
      <c r="BK851" s="32"/>
    </row>
    <row r="852" spans="1:63" s="3" customFormat="1" x14ac:dyDescent="0.2">
      <c r="A852" s="4" t="s">
        <v>40</v>
      </c>
      <c r="B852" s="4" t="s">
        <v>701</v>
      </c>
      <c r="C852" s="4">
        <v>100</v>
      </c>
      <c r="D852" s="4" t="s">
        <v>83</v>
      </c>
      <c r="E852" s="5">
        <v>190</v>
      </c>
      <c r="F852" s="4">
        <v>170</v>
      </c>
      <c r="G852" s="4">
        <v>35</v>
      </c>
      <c r="H852" s="4">
        <v>130</v>
      </c>
      <c r="I852" s="4">
        <v>110</v>
      </c>
      <c r="J852" s="4">
        <v>20</v>
      </c>
      <c r="K852" s="4"/>
      <c r="L852" s="4">
        <v>30</v>
      </c>
      <c r="M852" s="4">
        <v>30</v>
      </c>
      <c r="N852" s="4">
        <v>80</v>
      </c>
      <c r="O852" s="4">
        <v>20</v>
      </c>
      <c r="P852" s="4">
        <v>70</v>
      </c>
      <c r="Q852" s="13">
        <v>2.361581920903955</v>
      </c>
      <c r="R852" s="16">
        <v>2.1129943502824857</v>
      </c>
      <c r="S852" s="16">
        <v>0.43502824858757061</v>
      </c>
      <c r="T852" s="16">
        <v>1.615819209039548</v>
      </c>
      <c r="U852" s="16">
        <v>1.3672316384180792</v>
      </c>
      <c r="V852" s="16">
        <v>0.24858757062146894</v>
      </c>
      <c r="W852" s="16">
        <v>0</v>
      </c>
      <c r="X852" s="16">
        <v>0.3728813559322034</v>
      </c>
      <c r="Y852" s="16">
        <v>0.3728813559322034</v>
      </c>
      <c r="Z852" s="16">
        <v>0.99435028248587576</v>
      </c>
      <c r="AA852" s="16">
        <v>0.24858757062146894</v>
      </c>
      <c r="AB852" s="17">
        <v>0.87005649717514122</v>
      </c>
      <c r="AC852" s="15">
        <v>18964.95</v>
      </c>
      <c r="AD852" s="14">
        <v>80.454545454545453</v>
      </c>
      <c r="AE852" s="14">
        <v>93.888888888888886</v>
      </c>
      <c r="AF852" s="5">
        <v>3</v>
      </c>
      <c r="AG852" s="6">
        <v>2896</v>
      </c>
      <c r="AH852" s="4">
        <v>0</v>
      </c>
      <c r="AI852" s="23">
        <v>2896</v>
      </c>
      <c r="AJ852" s="4">
        <v>0</v>
      </c>
      <c r="AK852" s="4">
        <v>0</v>
      </c>
      <c r="AL852" s="24">
        <v>0</v>
      </c>
      <c r="AM852" s="7">
        <v>35.9954802259887</v>
      </c>
      <c r="AN852" s="7">
        <v>0</v>
      </c>
      <c r="AO852" s="8">
        <v>0</v>
      </c>
      <c r="AP852" s="9">
        <v>0</v>
      </c>
      <c r="AQ852" s="25">
        <v>35.9954802259887</v>
      </c>
      <c r="AR852" s="18">
        <v>30.844970414201185</v>
      </c>
      <c r="AS852" s="7">
        <v>0</v>
      </c>
      <c r="AT852" s="8">
        <v>0</v>
      </c>
      <c r="AU852" s="9">
        <v>0</v>
      </c>
      <c r="AV852" s="10">
        <v>30.844970414201185</v>
      </c>
      <c r="AW852" s="22">
        <f t="shared" si="13"/>
        <v>0</v>
      </c>
      <c r="AX852" s="5">
        <f>IF(OR(AND(Tabela1[[#This Row],[GRUPO | ITEM]]="PALHETAS",MID(Tabela1[[#This Row],[ITEM]],1,5)&lt;&gt;"YN-PC"),AND(Tabela1[[#This Row],[GRUPO | ITEM]]="PALHETAS",MID(Tabela1[[#This Row],[ITEM]],1,5)&lt;&gt;"YN-PF"))=TRUE,0,
IF(
ROUNDUP(
IF(
IF(D852="A",13-SUM(AM852:AP852),IF(D852="B",11-SUM(AM852:AP852),IF(D852="C",7-SUM(AM852:AP852))))
&lt;0,0,
IF(D852="A",13-SUM(AM852:AP852),IF(D852="B",11-SUM(AM852:AP852),IF(D852="C",7-SUM(AM852:AP852)))))
*AD852/C852,0)
*C852
=0,0,
ROUNDUP(
IF(
IF(D852="A",13-SUM(AM852:AP852),IF(D852="B",11-SUM(AM852:AP852),IF(D852="C",7-SUM(AM852:AP852))))
&lt;0,0,
IF(D852="A",13-SUM(AM852:AP852),IF(D852="B",11-SUM(AM852:AP852),IF(D852="C",7-SUM(AM852:AP852)))))
*AD852/C852,0)
*C852)
)</f>
        <v>0</v>
      </c>
      <c r="AY852" s="4">
        <f>IF(OR(AND(Tabela1[[#This Row],[GRUPO | ITEM]]="PALHETAS",MID(Tabela1[[#This Row],[ITEM]],1,5)&lt;&gt;"YN-PC"),AND(Tabela1[[#This Row],[GRUPO | ITEM]]="PALHETAS",MID(Tabela1[[#This Row],[ITEM]],1,5)&lt;&gt;"YN-PF"))=TRUE,0,
IF(
ROUNDUP(
IF(
IF(D852="A",13-SUM(AR852:AU852),IF(D852="B",11-SUM(AR852:AU852),IF(D852="C",7-SUM(AR852:AU852))))
&lt;0,0,
IF(D852="A",13-SUM(AR852:AU852),IF(D852="B",11-SUM(AR852:AU852),IF(D852="C",7-SUM(AR852:AU852)))))
*AE852/C852,0)
*C852
=0,0,
ROUNDUP(
IF(
IF(D852="A",13-SUM(AR852:AU852),IF(D852="B",11-SUM(AR852:AU852),IF(D852="C",7-SUM(AR852:AU852))))
&lt;0,0,
IF(D852="A",13-SUM(AR852:AU852),IF(D852="B",11-SUM(AR852:AU852),IF(D852="C",7-SUM(AR852:AU852)))))
*AE852/C852,0)
*C852)
)</f>
        <v>0</v>
      </c>
      <c r="AZ8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+IFERROR(BA852*C852,0),
IFERROR(AVERAGEIF(Tabela1[[#This Row],[COMPRA PADRÃO]:[COMPRA &gt;30%]],"&gt;"&amp;0,Tabela1[[#This Row],[COMPRA PADRÃO]:[COMPRA &gt;30%]]),
0))/Tabela1[[#This Row],[U/CX]],0)*Tabela1[[#This Row],[U/CX]]</f>
        <v>0</v>
      </c>
      <c r="BA852" s="19"/>
      <c r="BB852" s="19"/>
      <c r="BC852" s="5"/>
      <c r="BD852" s="41">
        <v>3.3396226415094339</v>
      </c>
      <c r="BE852" s="42">
        <v>500.94339622641508</v>
      </c>
      <c r="BF852" s="42">
        <v>220.41509433962264</v>
      </c>
      <c r="BG852" s="42">
        <v>2896</v>
      </c>
      <c r="BH852" s="43">
        <v>0</v>
      </c>
      <c r="BJ852" s="32"/>
      <c r="BK852" s="32"/>
    </row>
    <row r="853" spans="1:63" s="3" customFormat="1" x14ac:dyDescent="0.2">
      <c r="A853" s="4" t="s">
        <v>40</v>
      </c>
      <c r="B853" s="4" t="s">
        <v>211</v>
      </c>
      <c r="C853" s="4">
        <v>200</v>
      </c>
      <c r="D853" s="4" t="s">
        <v>83</v>
      </c>
      <c r="E853" s="5">
        <v>450</v>
      </c>
      <c r="F853" s="4">
        <v>700</v>
      </c>
      <c r="G853" s="4">
        <v>450</v>
      </c>
      <c r="H853" s="4">
        <v>450</v>
      </c>
      <c r="I853" s="4">
        <v>450</v>
      </c>
      <c r="J853" s="4">
        <v>347</v>
      </c>
      <c r="K853" s="4">
        <v>300</v>
      </c>
      <c r="L853" s="4">
        <v>1000</v>
      </c>
      <c r="M853" s="4">
        <v>100</v>
      </c>
      <c r="N853" s="4">
        <v>50</v>
      </c>
      <c r="O853" s="4">
        <v>500</v>
      </c>
      <c r="P853" s="4">
        <v>200</v>
      </c>
      <c r="Q853" s="13">
        <v>1.08064838903342</v>
      </c>
      <c r="R853" s="16">
        <v>1.6810086051630977</v>
      </c>
      <c r="S853" s="16">
        <v>1.08064838903342</v>
      </c>
      <c r="T853" s="16">
        <v>1.08064838903342</v>
      </c>
      <c r="U853" s="16">
        <v>1.08064838903342</v>
      </c>
      <c r="V853" s="16">
        <v>0.83329997998799277</v>
      </c>
      <c r="W853" s="16">
        <v>0.72043225935561328</v>
      </c>
      <c r="X853" s="16">
        <v>2.4014408645187113</v>
      </c>
      <c r="Y853" s="16">
        <v>0.2401440864518711</v>
      </c>
      <c r="Z853" s="16">
        <v>0.12007204322593555</v>
      </c>
      <c r="AA853" s="16">
        <v>1.2007204322593557</v>
      </c>
      <c r="AB853" s="17">
        <v>0.48028817290374221</v>
      </c>
      <c r="AC853" s="15">
        <v>14712.3</v>
      </c>
      <c r="AD853" s="14">
        <v>416.41666666666669</v>
      </c>
      <c r="AE853" s="14">
        <v>484.7</v>
      </c>
      <c r="AF853" s="5">
        <v>14</v>
      </c>
      <c r="AG853" s="6">
        <v>4350</v>
      </c>
      <c r="AH853" s="4">
        <v>0</v>
      </c>
      <c r="AI853" s="23">
        <v>4350</v>
      </c>
      <c r="AJ853" s="4">
        <v>0</v>
      </c>
      <c r="AK853" s="4">
        <v>0</v>
      </c>
      <c r="AL853" s="24">
        <v>0</v>
      </c>
      <c r="AM853" s="7">
        <v>10.446267760656394</v>
      </c>
      <c r="AN853" s="7">
        <v>0</v>
      </c>
      <c r="AO853" s="8">
        <v>0</v>
      </c>
      <c r="AP853" s="9">
        <v>0</v>
      </c>
      <c r="AQ853" s="25">
        <v>10.446267760656394</v>
      </c>
      <c r="AR853" s="18">
        <v>8.9746234784402734</v>
      </c>
      <c r="AS853" s="7">
        <v>0</v>
      </c>
      <c r="AT853" s="8">
        <v>0</v>
      </c>
      <c r="AU853" s="9">
        <v>0</v>
      </c>
      <c r="AV853" s="10">
        <v>8.9746234784402734</v>
      </c>
      <c r="AW853" s="22">
        <f t="shared" si="13"/>
        <v>0</v>
      </c>
      <c r="AX853" s="5">
        <f>IF(OR(AND(Tabela1[[#This Row],[GRUPO | ITEM]]="PALHETAS",MID(Tabela1[[#This Row],[ITEM]],1,5)&lt;&gt;"YN-PC"),AND(Tabela1[[#This Row],[GRUPO | ITEM]]="PALHETAS",MID(Tabela1[[#This Row],[ITEM]],1,5)&lt;&gt;"YN-PF"))=TRUE,0,
IF(
ROUNDUP(
IF(
IF(D853="A",13-SUM(AM853:AP853),IF(D853="B",11-SUM(AM853:AP853),IF(D853="C",7-SUM(AM853:AP853))))
&lt;0,0,
IF(D853="A",13-SUM(AM853:AP853),IF(D853="B",11-SUM(AM853:AP853),IF(D853="C",7-SUM(AM853:AP853)))))
*AD853/C853,0)
*C853
=0,0,
ROUNDUP(
IF(
IF(D853="A",13-SUM(AM853:AP853),IF(D853="B",11-SUM(AM853:AP853),IF(D853="C",7-SUM(AM853:AP853))))
&lt;0,0,
IF(D853="A",13-SUM(AM853:AP853),IF(D853="B",11-SUM(AM853:AP853),IF(D853="C",7-SUM(AM853:AP853)))))
*AD853/C853,0)
*C853)
)</f>
        <v>0</v>
      </c>
      <c r="AY853" s="4">
        <f>IF(OR(AND(Tabela1[[#This Row],[GRUPO | ITEM]]="PALHETAS",MID(Tabela1[[#This Row],[ITEM]],1,5)&lt;&gt;"YN-PC"),AND(Tabela1[[#This Row],[GRUPO | ITEM]]="PALHETAS",MID(Tabela1[[#This Row],[ITEM]],1,5)&lt;&gt;"YN-PF"))=TRUE,0,
IF(
ROUNDUP(
IF(
IF(D853="A",13-SUM(AR853:AU853),IF(D853="B",11-SUM(AR853:AU853),IF(D853="C",7-SUM(AR853:AU853))))
&lt;0,0,
IF(D853="A",13-SUM(AR853:AU853),IF(D853="B",11-SUM(AR853:AU853),IF(D853="C",7-SUM(AR853:AU853)))))
*AE853/C853,0)
*C853
=0,0,
ROUNDUP(
IF(
IF(D853="A",13-SUM(AR853:AU853),IF(D853="B",11-SUM(AR853:AU853),IF(D853="C",7-SUM(AR853:AU853))))
&lt;0,0,
IF(D853="A",13-SUM(AR853:AU853),IF(D853="B",11-SUM(AR853:AU853),IF(D853="C",7-SUM(AR853:AU853)))))
*AE853/C853,0)
*C853)
)</f>
        <v>0</v>
      </c>
      <c r="AZ8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+IFERROR(BA853*C853,0),
IFERROR(AVERAGEIF(Tabela1[[#This Row],[COMPRA PADRÃO]:[COMPRA &gt;30%]],"&gt;"&amp;0,Tabela1[[#This Row],[COMPRA PADRÃO]:[COMPRA &gt;30%]]),
0))/Tabela1[[#This Row],[U/CX]],0)*Tabela1[[#This Row],[U/CX]]</f>
        <v>0</v>
      </c>
      <c r="BA853" s="19"/>
      <c r="BB853" s="19"/>
      <c r="BC853" s="5"/>
      <c r="BD853" s="41">
        <v>18.856603773584904</v>
      </c>
      <c r="BE853" s="42">
        <v>2828.4905660377358</v>
      </c>
      <c r="BF853" s="42">
        <v>1244.5358490566036</v>
      </c>
      <c r="BG853" s="42">
        <v>4350</v>
      </c>
      <c r="BH853" s="43">
        <v>0</v>
      </c>
      <c r="BJ853" s="32"/>
      <c r="BK853" s="32"/>
    </row>
    <row r="854" spans="1:63" s="3" customFormat="1" x14ac:dyDescent="0.2">
      <c r="A854" s="4" t="s">
        <v>40</v>
      </c>
      <c r="B854" s="4" t="s">
        <v>703</v>
      </c>
      <c r="C854" s="4">
        <v>200</v>
      </c>
      <c r="D854" s="4" t="s">
        <v>83</v>
      </c>
      <c r="E854" s="5">
        <v>350</v>
      </c>
      <c r="F854" s="4">
        <v>1800</v>
      </c>
      <c r="G854" s="4">
        <v>680</v>
      </c>
      <c r="H854" s="4">
        <v>600</v>
      </c>
      <c r="I854" s="4">
        <v>550</v>
      </c>
      <c r="J854" s="4">
        <v>1100</v>
      </c>
      <c r="K854" s="4">
        <v>500</v>
      </c>
      <c r="L854" s="4">
        <v>700</v>
      </c>
      <c r="M854" s="4">
        <v>400</v>
      </c>
      <c r="N854" s="4">
        <v>300</v>
      </c>
      <c r="O854" s="4">
        <v>300</v>
      </c>
      <c r="P854" s="4">
        <v>700</v>
      </c>
      <c r="Q854" s="13">
        <v>0.52631578947368418</v>
      </c>
      <c r="R854" s="16">
        <v>2.7067669172932329</v>
      </c>
      <c r="S854" s="16">
        <v>1.0225563909774436</v>
      </c>
      <c r="T854" s="16">
        <v>0.90225563909774431</v>
      </c>
      <c r="U854" s="16">
        <v>0.82706766917293228</v>
      </c>
      <c r="V854" s="16">
        <v>1.6541353383458646</v>
      </c>
      <c r="W854" s="16">
        <v>0.75187969924812026</v>
      </c>
      <c r="X854" s="16">
        <v>1.0526315789473684</v>
      </c>
      <c r="Y854" s="16">
        <v>0.60150375939849621</v>
      </c>
      <c r="Z854" s="16">
        <v>0.45112781954887216</v>
      </c>
      <c r="AA854" s="16">
        <v>0.45112781954887216</v>
      </c>
      <c r="AB854" s="17">
        <v>1.0526315789473684</v>
      </c>
      <c r="AC854" s="15">
        <v>12306.3</v>
      </c>
      <c r="AD854" s="14">
        <v>665</v>
      </c>
      <c r="AE854" s="14">
        <v>665</v>
      </c>
      <c r="AF854" s="5">
        <v>3</v>
      </c>
      <c r="AG854" s="6">
        <v>7352</v>
      </c>
      <c r="AH854" s="4">
        <v>0</v>
      </c>
      <c r="AI854" s="23">
        <v>7352</v>
      </c>
      <c r="AJ854" s="4">
        <v>0</v>
      </c>
      <c r="AK854" s="4">
        <v>0</v>
      </c>
      <c r="AL854" s="24">
        <v>0</v>
      </c>
      <c r="AM854" s="7">
        <v>11.055639097744361</v>
      </c>
      <c r="AN854" s="7">
        <v>0</v>
      </c>
      <c r="AO854" s="8">
        <v>0</v>
      </c>
      <c r="AP854" s="9">
        <v>0</v>
      </c>
      <c r="AQ854" s="25">
        <v>11.055639097744361</v>
      </c>
      <c r="AR854" s="18">
        <v>11.055639097744361</v>
      </c>
      <c r="AS854" s="7">
        <v>0</v>
      </c>
      <c r="AT854" s="8">
        <v>0</v>
      </c>
      <c r="AU854" s="9">
        <v>0</v>
      </c>
      <c r="AV854" s="10">
        <v>11.055639097744361</v>
      </c>
      <c r="AW854" s="22">
        <f t="shared" si="13"/>
        <v>0</v>
      </c>
      <c r="AX854" s="5">
        <f>IF(OR(AND(Tabela1[[#This Row],[GRUPO | ITEM]]="PALHETAS",MID(Tabela1[[#This Row],[ITEM]],1,5)&lt;&gt;"YN-PC"),AND(Tabela1[[#This Row],[GRUPO | ITEM]]="PALHETAS",MID(Tabela1[[#This Row],[ITEM]],1,5)&lt;&gt;"YN-PF"))=TRUE,0,
IF(
ROUNDUP(
IF(
IF(D854="A",13-SUM(AM854:AP854),IF(D854="B",11-SUM(AM854:AP854),IF(D854="C",7-SUM(AM854:AP854))))
&lt;0,0,
IF(D854="A",13-SUM(AM854:AP854),IF(D854="B",11-SUM(AM854:AP854),IF(D854="C",7-SUM(AM854:AP854)))))
*AD854/C854,0)
*C854
=0,0,
ROUNDUP(
IF(
IF(D854="A",13-SUM(AM854:AP854),IF(D854="B",11-SUM(AM854:AP854),IF(D854="C",7-SUM(AM854:AP854))))
&lt;0,0,
IF(D854="A",13-SUM(AM854:AP854),IF(D854="B",11-SUM(AM854:AP854),IF(D854="C",7-SUM(AM854:AP854)))))
*AD854/C854,0)
*C854)
)</f>
        <v>0</v>
      </c>
      <c r="AY854" s="4">
        <f>IF(OR(AND(Tabela1[[#This Row],[GRUPO | ITEM]]="PALHETAS",MID(Tabela1[[#This Row],[ITEM]],1,5)&lt;&gt;"YN-PC"),AND(Tabela1[[#This Row],[GRUPO | ITEM]]="PALHETAS",MID(Tabela1[[#This Row],[ITEM]],1,5)&lt;&gt;"YN-PF"))=TRUE,0,
IF(
ROUNDUP(
IF(
IF(D854="A",13-SUM(AR854:AU854),IF(D854="B",11-SUM(AR854:AU854),IF(D854="C",7-SUM(AR854:AU854))))
&lt;0,0,
IF(D854="A",13-SUM(AR854:AU854),IF(D854="B",11-SUM(AR854:AU854),IF(D854="C",7-SUM(AR854:AU854)))))
*AE854/C854,0)
*C854
=0,0,
ROUNDUP(
IF(
IF(D854="A",13-SUM(AR854:AU854),IF(D854="B",11-SUM(AR854:AU854),IF(D854="C",7-SUM(AR854:AU854))))
&lt;0,0,
IF(D854="A",13-SUM(AR854:AU854),IF(D854="B",11-SUM(AR854:AU854),IF(D854="C",7-SUM(AR854:AU854)))))
*AE854/C854,0)
*C854)
)</f>
        <v>0</v>
      </c>
      <c r="AZ8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+IFERROR(BA854*C854,0),
IFERROR(AVERAGEIF(Tabela1[[#This Row],[COMPRA PADRÃO]:[COMPRA &gt;30%]],"&gt;"&amp;0,Tabela1[[#This Row],[COMPRA PADRÃO]:[COMPRA &gt;30%]]),
0))/Tabela1[[#This Row],[U/CX]],0)*Tabela1[[#This Row],[U/CX]]</f>
        <v>0</v>
      </c>
      <c r="BA854" s="33"/>
      <c r="BB854" s="33"/>
      <c r="BC854" s="44"/>
      <c r="BD854" s="41">
        <v>30.113207547169811</v>
      </c>
      <c r="BE854" s="42">
        <v>4516.9811320754716</v>
      </c>
      <c r="BF854" s="42">
        <v>1987.4716981132076</v>
      </c>
      <c r="BG854" s="42">
        <v>7352</v>
      </c>
      <c r="BH854" s="43">
        <v>0</v>
      </c>
      <c r="BJ854" s="32"/>
      <c r="BK854" s="32"/>
    </row>
    <row r="855" spans="1:63" s="3" customFormat="1" x14ac:dyDescent="0.2">
      <c r="A855" s="4" t="s">
        <v>40</v>
      </c>
      <c r="B855" s="4" t="s">
        <v>191</v>
      </c>
      <c r="C855" s="4">
        <v>200</v>
      </c>
      <c r="D855" s="4" t="s">
        <v>17</v>
      </c>
      <c r="E855" s="5">
        <v>900</v>
      </c>
      <c r="F855" s="4">
        <v>1750</v>
      </c>
      <c r="G855" s="4">
        <v>1050</v>
      </c>
      <c r="H855" s="4">
        <v>900</v>
      </c>
      <c r="I855" s="4">
        <v>650</v>
      </c>
      <c r="J855" s="4">
        <v>1600</v>
      </c>
      <c r="K855" s="4">
        <v>600</v>
      </c>
      <c r="L855" s="4">
        <v>1750</v>
      </c>
      <c r="M855" s="4">
        <v>1000</v>
      </c>
      <c r="N855" s="4">
        <v>900</v>
      </c>
      <c r="O855" s="4">
        <v>1500</v>
      </c>
      <c r="P855" s="4">
        <v>600</v>
      </c>
      <c r="Q855" s="13">
        <v>0.81818181818181823</v>
      </c>
      <c r="R855" s="16">
        <v>1.5909090909090908</v>
      </c>
      <c r="S855" s="16">
        <v>0.95454545454545459</v>
      </c>
      <c r="T855" s="16">
        <v>0.81818181818181823</v>
      </c>
      <c r="U855" s="16">
        <v>0.59090909090909094</v>
      </c>
      <c r="V855" s="16">
        <v>1.4545454545454546</v>
      </c>
      <c r="W855" s="16">
        <v>0.54545454545454541</v>
      </c>
      <c r="X855" s="16">
        <v>1.5909090909090908</v>
      </c>
      <c r="Y855" s="16">
        <v>0.90909090909090906</v>
      </c>
      <c r="Z855" s="16">
        <v>0.81818181818181823</v>
      </c>
      <c r="AA855" s="16">
        <v>1.3636363636363635</v>
      </c>
      <c r="AB855" s="17">
        <v>0.54545454545454541</v>
      </c>
      <c r="AC855" s="15">
        <v>55004.5</v>
      </c>
      <c r="AD855" s="14">
        <v>1100</v>
      </c>
      <c r="AE855" s="14">
        <v>1100</v>
      </c>
      <c r="AF855" s="5">
        <v>4</v>
      </c>
      <c r="AG855" s="6">
        <v>10307</v>
      </c>
      <c r="AH855" s="4">
        <v>0</v>
      </c>
      <c r="AI855" s="23">
        <v>10307</v>
      </c>
      <c r="AJ855" s="4">
        <v>0</v>
      </c>
      <c r="AK855" s="4">
        <v>2200</v>
      </c>
      <c r="AL855" s="24">
        <v>2200</v>
      </c>
      <c r="AM855" s="7">
        <v>9.3699999999999992</v>
      </c>
      <c r="AN855" s="7">
        <v>0</v>
      </c>
      <c r="AO855" s="8">
        <v>0</v>
      </c>
      <c r="AP855" s="9">
        <v>2</v>
      </c>
      <c r="AQ855" s="25">
        <v>11.37</v>
      </c>
      <c r="AR855" s="18">
        <v>9.3699999999999992</v>
      </c>
      <c r="AS855" s="7">
        <v>0</v>
      </c>
      <c r="AT855" s="8">
        <v>0</v>
      </c>
      <c r="AU855" s="9">
        <v>2</v>
      </c>
      <c r="AV855" s="10">
        <v>11.37</v>
      </c>
      <c r="AW855" s="22">
        <f t="shared" si="13"/>
        <v>0</v>
      </c>
      <c r="AX855" s="5">
        <f>IF(OR(AND(Tabela1[[#This Row],[GRUPO | ITEM]]="PALHETAS",MID(Tabela1[[#This Row],[ITEM]],1,5)&lt;&gt;"YN-PC"),AND(Tabela1[[#This Row],[GRUPO | ITEM]]="PALHETAS",MID(Tabela1[[#This Row],[ITEM]],1,5)&lt;&gt;"YN-PF"))=TRUE,0,
IF(
ROUNDUP(
IF(
IF(D855="A",13-SUM(AM855:AP855),IF(D855="B",11-SUM(AM855:AP855),IF(D855="C",7-SUM(AM855:AP855))))
&lt;0,0,
IF(D855="A",13-SUM(AM855:AP855),IF(D855="B",11-SUM(AM855:AP855),IF(D855="C",7-SUM(AM855:AP855)))))
*AD855/C855,0)
*C855
=0,0,
ROUNDUP(
IF(
IF(D855="A",13-SUM(AM855:AP855),IF(D855="B",11-SUM(AM855:AP855),IF(D855="C",7-SUM(AM855:AP855))))
&lt;0,0,
IF(D855="A",13-SUM(AM855:AP855),IF(D855="B",11-SUM(AM855:AP855),IF(D855="C",7-SUM(AM855:AP855)))))
*AD855/C855,0)
*C855)
)</f>
        <v>0</v>
      </c>
      <c r="AY855" s="4">
        <f>IF(OR(AND(Tabela1[[#This Row],[GRUPO | ITEM]]="PALHETAS",MID(Tabela1[[#This Row],[ITEM]],1,5)&lt;&gt;"YN-PC"),AND(Tabela1[[#This Row],[GRUPO | ITEM]]="PALHETAS",MID(Tabela1[[#This Row],[ITEM]],1,5)&lt;&gt;"YN-PF"))=TRUE,0,
IF(
ROUNDUP(
IF(
IF(D855="A",13-SUM(AR855:AU855),IF(D855="B",11-SUM(AR855:AU855),IF(D855="C",7-SUM(AR855:AU855))))
&lt;0,0,
IF(D855="A",13-SUM(AR855:AU855),IF(D855="B",11-SUM(AR855:AU855),IF(D855="C",7-SUM(AR855:AU855)))))
*AE855/C855,0)
*C855
=0,0,
ROUNDUP(
IF(
IF(D855="A",13-SUM(AR855:AU855),IF(D855="B",11-SUM(AR855:AU855),IF(D855="C",7-SUM(AR855:AU855))))
&lt;0,0,
IF(D855="A",13-SUM(AR855:AU855),IF(D855="B",11-SUM(AR855:AU855),IF(D855="C",7-SUM(AR855:AU855)))))
*AE855/C855,0)
*C855)
)</f>
        <v>0</v>
      </c>
      <c r="AZ8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+IFERROR(BA855*C855,0),
IFERROR(AVERAGEIF(Tabela1[[#This Row],[COMPRA PADRÃO]:[COMPRA &gt;30%]],"&gt;"&amp;0,Tabela1[[#This Row],[COMPRA PADRÃO]:[COMPRA &gt;30%]]),
0))/Tabela1[[#This Row],[U/CX]],0)*Tabela1[[#This Row],[U/CX]]</f>
        <v>0</v>
      </c>
      <c r="BA855" s="19"/>
      <c r="BB855" s="19"/>
      <c r="BC855" s="5"/>
      <c r="BD855" s="41">
        <v>49.811320754716981</v>
      </c>
      <c r="BE855" s="42">
        <v>7471.6981132075471</v>
      </c>
      <c r="BF855" s="42">
        <v>9862.6415094339627</v>
      </c>
      <c r="BG855" s="42">
        <v>12507</v>
      </c>
      <c r="BH855" s="43">
        <v>4800</v>
      </c>
      <c r="BJ855" s="32"/>
      <c r="BK855" s="32"/>
    </row>
    <row r="856" spans="1:63" s="3" customFormat="1" x14ac:dyDescent="0.2">
      <c r="A856" s="4" t="s">
        <v>40</v>
      </c>
      <c r="B856" s="4" t="s">
        <v>705</v>
      </c>
      <c r="C856" s="4">
        <v>200</v>
      </c>
      <c r="D856" s="4" t="s">
        <v>83</v>
      </c>
      <c r="E856" s="5">
        <v>250</v>
      </c>
      <c r="F856" s="4">
        <v>50</v>
      </c>
      <c r="G856" s="4">
        <v>100</v>
      </c>
      <c r="H856" s="4">
        <v>100</v>
      </c>
      <c r="I856" s="4">
        <v>100</v>
      </c>
      <c r="J856" s="4">
        <v>300</v>
      </c>
      <c r="K856" s="4">
        <v>100</v>
      </c>
      <c r="L856" s="4">
        <v>200</v>
      </c>
      <c r="M856" s="4">
        <v>100</v>
      </c>
      <c r="N856" s="4"/>
      <c r="O856" s="4">
        <v>200</v>
      </c>
      <c r="P856" s="4">
        <v>400</v>
      </c>
      <c r="Q856" s="13">
        <v>1.4473684210526316</v>
      </c>
      <c r="R856" s="16">
        <v>0.28947368421052633</v>
      </c>
      <c r="S856" s="16">
        <v>0.57894736842105265</v>
      </c>
      <c r="T856" s="16">
        <v>0.57894736842105265</v>
      </c>
      <c r="U856" s="16">
        <v>0.57894736842105265</v>
      </c>
      <c r="V856" s="16">
        <v>1.736842105263158</v>
      </c>
      <c r="W856" s="16">
        <v>0.57894736842105265</v>
      </c>
      <c r="X856" s="16">
        <v>1.1578947368421053</v>
      </c>
      <c r="Y856" s="16">
        <v>0.57894736842105265</v>
      </c>
      <c r="Z856" s="16">
        <v>0</v>
      </c>
      <c r="AA856" s="16">
        <v>1.1578947368421053</v>
      </c>
      <c r="AB856" s="17">
        <v>2.3157894736842106</v>
      </c>
      <c r="AC856" s="15">
        <v>15526.5</v>
      </c>
      <c r="AD856" s="14">
        <v>172.72727272727272</v>
      </c>
      <c r="AE856" s="14">
        <v>185</v>
      </c>
      <c r="AF856" s="5">
        <v>0</v>
      </c>
      <c r="AG856" s="6">
        <v>2191</v>
      </c>
      <c r="AH856" s="4">
        <v>0</v>
      </c>
      <c r="AI856" s="23">
        <v>2191</v>
      </c>
      <c r="AJ856" s="4">
        <v>0</v>
      </c>
      <c r="AK856" s="4">
        <v>0</v>
      </c>
      <c r="AL856" s="24">
        <v>0</v>
      </c>
      <c r="AM856" s="7">
        <v>12.684736842105263</v>
      </c>
      <c r="AN856" s="7">
        <v>0</v>
      </c>
      <c r="AO856" s="8">
        <v>0</v>
      </c>
      <c r="AP856" s="9">
        <v>0</v>
      </c>
      <c r="AQ856" s="25">
        <v>12.684736842105263</v>
      </c>
      <c r="AR856" s="18">
        <v>11.843243243243244</v>
      </c>
      <c r="AS856" s="7">
        <v>0</v>
      </c>
      <c r="AT856" s="8">
        <v>0</v>
      </c>
      <c r="AU856" s="9">
        <v>0</v>
      </c>
      <c r="AV856" s="10">
        <v>11.843243243243244</v>
      </c>
      <c r="AW856" s="22">
        <f t="shared" si="13"/>
        <v>0</v>
      </c>
      <c r="AX856" s="5">
        <f>IF(OR(AND(Tabela1[[#This Row],[GRUPO | ITEM]]="PALHETAS",MID(Tabela1[[#This Row],[ITEM]],1,5)&lt;&gt;"YN-PC"),AND(Tabela1[[#This Row],[GRUPO | ITEM]]="PALHETAS",MID(Tabela1[[#This Row],[ITEM]],1,5)&lt;&gt;"YN-PF"))=TRUE,0,
IF(
ROUNDUP(
IF(
IF(D856="A",13-SUM(AM856:AP856),IF(D856="B",11-SUM(AM856:AP856),IF(D856="C",7-SUM(AM856:AP856))))
&lt;0,0,
IF(D856="A",13-SUM(AM856:AP856),IF(D856="B",11-SUM(AM856:AP856),IF(D856="C",7-SUM(AM856:AP856)))))
*AD856/C856,0)
*C856
=0,0,
ROUNDUP(
IF(
IF(D856="A",13-SUM(AM856:AP856),IF(D856="B",11-SUM(AM856:AP856),IF(D856="C",7-SUM(AM856:AP856))))
&lt;0,0,
IF(D856="A",13-SUM(AM856:AP856),IF(D856="B",11-SUM(AM856:AP856),IF(D856="C",7-SUM(AM856:AP856)))))
*AD856/C856,0)
*C856)
)</f>
        <v>0</v>
      </c>
      <c r="AY856" s="4">
        <f>IF(OR(AND(Tabela1[[#This Row],[GRUPO | ITEM]]="PALHETAS",MID(Tabela1[[#This Row],[ITEM]],1,5)&lt;&gt;"YN-PC"),AND(Tabela1[[#This Row],[GRUPO | ITEM]]="PALHETAS",MID(Tabela1[[#This Row],[ITEM]],1,5)&lt;&gt;"YN-PF"))=TRUE,0,
IF(
ROUNDUP(
IF(
IF(D856="A",13-SUM(AR856:AU856),IF(D856="B",11-SUM(AR856:AU856),IF(D856="C",7-SUM(AR856:AU856))))
&lt;0,0,
IF(D856="A",13-SUM(AR856:AU856),IF(D856="B",11-SUM(AR856:AU856),IF(D856="C",7-SUM(AR856:AU856)))))
*AE856/C856,0)
*C856
=0,0,
ROUNDUP(
IF(
IF(D856="A",13-SUM(AR856:AU856),IF(D856="B",11-SUM(AR856:AU856),IF(D856="C",7-SUM(AR856:AU856))))
&lt;0,0,
IF(D856="A",13-SUM(AR856:AU856),IF(D856="B",11-SUM(AR856:AU856),IF(D856="C",7-SUM(AR856:AU856)))))
*AE856/C856,0)
*C856)
)</f>
        <v>0</v>
      </c>
      <c r="AZ8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+IFERROR(BA856*C856,0),
IFERROR(AVERAGEIF(Tabela1[[#This Row],[COMPRA PADRÃO]:[COMPRA &gt;30%]],"&gt;"&amp;0,Tabela1[[#This Row],[COMPRA PADRÃO]:[COMPRA &gt;30%]]),
0))/Tabela1[[#This Row],[U/CX]],0)*Tabela1[[#This Row],[U/CX]]</f>
        <v>0</v>
      </c>
      <c r="BA856" s="33"/>
      <c r="BB856" s="33"/>
      <c r="BC856" s="44"/>
      <c r="BD856" s="41">
        <v>7.1698113207547172</v>
      </c>
      <c r="BE856" s="42">
        <v>1075.4716981132076</v>
      </c>
      <c r="BF856" s="42">
        <v>473.20754716981133</v>
      </c>
      <c r="BG856" s="42">
        <v>2191</v>
      </c>
      <c r="BH856" s="43">
        <v>0</v>
      </c>
      <c r="BJ856" s="32"/>
      <c r="BK856" s="32"/>
    </row>
    <row r="857" spans="1:63" s="3" customFormat="1" x14ac:dyDescent="0.2">
      <c r="A857" s="4" t="s">
        <v>40</v>
      </c>
      <c r="B857" s="4" t="s">
        <v>1273</v>
      </c>
      <c r="C857" s="4">
        <v>200</v>
      </c>
      <c r="D857" s="4" t="s">
        <v>83</v>
      </c>
      <c r="E857" s="5"/>
      <c r="F857" s="4"/>
      <c r="G857" s="4">
        <v>100</v>
      </c>
      <c r="H857" s="4">
        <v>220</v>
      </c>
      <c r="I857" s="4"/>
      <c r="J857" s="4">
        <v>420</v>
      </c>
      <c r="K857" s="4"/>
      <c r="L857" s="4"/>
      <c r="M857" s="4"/>
      <c r="N857" s="4"/>
      <c r="O857" s="4">
        <v>100</v>
      </c>
      <c r="P857" s="4">
        <v>100</v>
      </c>
      <c r="Q857" s="13">
        <v>0</v>
      </c>
      <c r="R857" s="16">
        <v>0</v>
      </c>
      <c r="S857" s="16">
        <v>0.53191489361702127</v>
      </c>
      <c r="T857" s="16">
        <v>1.1702127659574468</v>
      </c>
      <c r="U857" s="16">
        <v>0</v>
      </c>
      <c r="V857" s="16">
        <v>2.2340425531914891</v>
      </c>
      <c r="W857" s="16">
        <v>0</v>
      </c>
      <c r="X857" s="16">
        <v>0</v>
      </c>
      <c r="Y857" s="16">
        <v>0</v>
      </c>
      <c r="Z857" s="16">
        <v>0</v>
      </c>
      <c r="AA857" s="16">
        <v>0.53191489361702127</v>
      </c>
      <c r="AB857" s="17">
        <v>0.53191489361702127</v>
      </c>
      <c r="AC857" s="15">
        <v>8082.6</v>
      </c>
      <c r="AD857" s="14">
        <v>188</v>
      </c>
      <c r="AE857" s="14">
        <v>188</v>
      </c>
      <c r="AF857" s="5">
        <v>0</v>
      </c>
      <c r="AG857" s="6">
        <v>2910</v>
      </c>
      <c r="AH857" s="4">
        <v>0</v>
      </c>
      <c r="AI857" s="23">
        <v>2910</v>
      </c>
      <c r="AJ857" s="4">
        <v>0</v>
      </c>
      <c r="AK857" s="4">
        <v>0</v>
      </c>
      <c r="AL857" s="24">
        <v>0</v>
      </c>
      <c r="AM857" s="7">
        <v>15.478723404255319</v>
      </c>
      <c r="AN857" s="7">
        <v>0</v>
      </c>
      <c r="AO857" s="8">
        <v>0</v>
      </c>
      <c r="AP857" s="9">
        <v>0</v>
      </c>
      <c r="AQ857" s="25">
        <v>15.478723404255319</v>
      </c>
      <c r="AR857" s="18">
        <v>15.478723404255319</v>
      </c>
      <c r="AS857" s="7">
        <v>0</v>
      </c>
      <c r="AT857" s="8">
        <v>0</v>
      </c>
      <c r="AU857" s="9">
        <v>0</v>
      </c>
      <c r="AV857" s="10">
        <v>15.478723404255319</v>
      </c>
      <c r="AW857" s="22">
        <f t="shared" si="13"/>
        <v>0</v>
      </c>
      <c r="AX857" s="5">
        <f>IF(OR(AND(Tabela1[[#This Row],[GRUPO | ITEM]]="PALHETAS",MID(Tabela1[[#This Row],[ITEM]],1,5)&lt;&gt;"YN-PC"),AND(Tabela1[[#This Row],[GRUPO | ITEM]]="PALHETAS",MID(Tabela1[[#This Row],[ITEM]],1,5)&lt;&gt;"YN-PF"))=TRUE,0,
IF(
ROUNDUP(
IF(
IF(D857="A",13-SUM(AM857:AP857),IF(D857="B",11-SUM(AM857:AP857),IF(D857="C",7-SUM(AM857:AP857))))
&lt;0,0,
IF(D857="A",13-SUM(AM857:AP857),IF(D857="B",11-SUM(AM857:AP857),IF(D857="C",7-SUM(AM857:AP857)))))
*AD857/C857,0)
*C857
=0,0,
ROUNDUP(
IF(
IF(D857="A",13-SUM(AM857:AP857),IF(D857="B",11-SUM(AM857:AP857),IF(D857="C",7-SUM(AM857:AP857))))
&lt;0,0,
IF(D857="A",13-SUM(AM857:AP857),IF(D857="B",11-SUM(AM857:AP857),IF(D857="C",7-SUM(AM857:AP857)))))
*AD857/C857,0)
*C857)
)</f>
        <v>0</v>
      </c>
      <c r="AY857" s="4">
        <f>IF(OR(AND(Tabela1[[#This Row],[GRUPO | ITEM]]="PALHETAS",MID(Tabela1[[#This Row],[ITEM]],1,5)&lt;&gt;"YN-PC"),AND(Tabela1[[#This Row],[GRUPO | ITEM]]="PALHETAS",MID(Tabela1[[#This Row],[ITEM]],1,5)&lt;&gt;"YN-PF"))=TRUE,0,
IF(
ROUNDUP(
IF(
IF(D857="A",13-SUM(AR857:AU857),IF(D857="B",11-SUM(AR857:AU857),IF(D857="C",7-SUM(AR857:AU857))))
&lt;0,0,
IF(D857="A",13-SUM(AR857:AU857),IF(D857="B",11-SUM(AR857:AU857),IF(D857="C",7-SUM(AR857:AU857)))))
*AE857/C857,0)
*C857
=0,0,
ROUNDUP(
IF(
IF(D857="A",13-SUM(AR857:AU857),IF(D857="B",11-SUM(AR857:AU857),IF(D857="C",7-SUM(AR857:AU857))))
&lt;0,0,
IF(D857="A",13-SUM(AR857:AU857),IF(D857="B",11-SUM(AR857:AU857),IF(D857="C",7-SUM(AR857:AU857)))))
*AE857/C857,0)
*C857)
)</f>
        <v>0</v>
      </c>
      <c r="AZ8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+IFERROR(BA857*C857,0),
IFERROR(AVERAGEIF(Tabela1[[#This Row],[COMPRA PADRÃO]:[COMPRA &gt;30%]],"&gt;"&amp;0,Tabela1[[#This Row],[COMPRA PADRÃO]:[COMPRA &gt;30%]]),
0))/Tabela1[[#This Row],[U/CX]],0)*Tabela1[[#This Row],[U/CX]]</f>
        <v>0</v>
      </c>
      <c r="BA857" s="19"/>
      <c r="BB857" s="19"/>
      <c r="BC857" s="5"/>
      <c r="BD857" s="41">
        <v>3.5471698113207548</v>
      </c>
      <c r="BE857" s="42">
        <v>532.07547169811323</v>
      </c>
      <c r="BF857" s="42">
        <v>234.11320754716982</v>
      </c>
      <c r="BG857" s="42">
        <v>2910</v>
      </c>
      <c r="BH857" s="43">
        <v>0</v>
      </c>
      <c r="BJ857" s="32"/>
      <c r="BK857" s="32"/>
    </row>
    <row r="858" spans="1:63" s="3" customFormat="1" x14ac:dyDescent="0.2">
      <c r="A858" s="4" t="s">
        <v>40</v>
      </c>
      <c r="B858" s="4" t="s">
        <v>707</v>
      </c>
      <c r="C858" s="4">
        <v>200</v>
      </c>
      <c r="D858" s="4" t="s">
        <v>83</v>
      </c>
      <c r="E858" s="5">
        <v>400</v>
      </c>
      <c r="F858" s="4">
        <v>200</v>
      </c>
      <c r="G858" s="4">
        <v>550</v>
      </c>
      <c r="H858" s="4">
        <v>1400</v>
      </c>
      <c r="I858" s="4">
        <v>400</v>
      </c>
      <c r="J858" s="4">
        <v>500</v>
      </c>
      <c r="K858" s="4"/>
      <c r="L858" s="4">
        <v>200</v>
      </c>
      <c r="M858" s="4">
        <v>300</v>
      </c>
      <c r="N858" s="4">
        <v>1100</v>
      </c>
      <c r="O858" s="4">
        <v>400</v>
      </c>
      <c r="P858" s="4">
        <v>200</v>
      </c>
      <c r="Q858" s="13">
        <v>0.77876106194690264</v>
      </c>
      <c r="R858" s="16">
        <v>0.38938053097345132</v>
      </c>
      <c r="S858" s="16">
        <v>1.0707964601769913</v>
      </c>
      <c r="T858" s="16">
        <v>2.7256637168141595</v>
      </c>
      <c r="U858" s="16">
        <v>0.77876106194690264</v>
      </c>
      <c r="V858" s="16">
        <v>0.97345132743362839</v>
      </c>
      <c r="W858" s="16">
        <v>0</v>
      </c>
      <c r="X858" s="16">
        <v>0.38938053097345132</v>
      </c>
      <c r="Y858" s="16">
        <v>0.58407079646017701</v>
      </c>
      <c r="Z858" s="16">
        <v>2.1415929203539825</v>
      </c>
      <c r="AA858" s="16">
        <v>0.77876106194690264</v>
      </c>
      <c r="AB858" s="17">
        <v>0.38938053097345132</v>
      </c>
      <c r="AC858" s="15">
        <v>18108.5</v>
      </c>
      <c r="AD858" s="14">
        <v>513.63636363636363</v>
      </c>
      <c r="AE858" s="14">
        <v>513.63636363636363</v>
      </c>
      <c r="AF858" s="5">
        <v>0</v>
      </c>
      <c r="AG858" s="6">
        <v>10721</v>
      </c>
      <c r="AH858" s="4">
        <v>0</v>
      </c>
      <c r="AI858" s="23">
        <v>10721</v>
      </c>
      <c r="AJ858" s="4">
        <v>0</v>
      </c>
      <c r="AK858" s="4">
        <v>0</v>
      </c>
      <c r="AL858" s="24">
        <v>0</v>
      </c>
      <c r="AM858" s="7">
        <v>20.872743362831859</v>
      </c>
      <c r="AN858" s="7">
        <v>0</v>
      </c>
      <c r="AO858" s="8">
        <v>0</v>
      </c>
      <c r="AP858" s="9">
        <v>0</v>
      </c>
      <c r="AQ858" s="25">
        <v>20.872743362831859</v>
      </c>
      <c r="AR858" s="18">
        <v>20.872743362831859</v>
      </c>
      <c r="AS858" s="7">
        <v>0</v>
      </c>
      <c r="AT858" s="8">
        <v>0</v>
      </c>
      <c r="AU858" s="9">
        <v>0</v>
      </c>
      <c r="AV858" s="10">
        <v>20.872743362831859</v>
      </c>
      <c r="AW858" s="22">
        <f t="shared" si="13"/>
        <v>0</v>
      </c>
      <c r="AX858" s="5">
        <f>IF(OR(AND(Tabela1[[#This Row],[GRUPO | ITEM]]="PALHETAS",MID(Tabela1[[#This Row],[ITEM]],1,5)&lt;&gt;"YN-PC"),AND(Tabela1[[#This Row],[GRUPO | ITEM]]="PALHETAS",MID(Tabela1[[#This Row],[ITEM]],1,5)&lt;&gt;"YN-PF"))=TRUE,0,
IF(
ROUNDUP(
IF(
IF(D858="A",13-SUM(AM858:AP858),IF(D858="B",11-SUM(AM858:AP858),IF(D858="C",7-SUM(AM858:AP858))))
&lt;0,0,
IF(D858="A",13-SUM(AM858:AP858),IF(D858="B",11-SUM(AM858:AP858),IF(D858="C",7-SUM(AM858:AP858)))))
*AD858/C858,0)
*C858
=0,0,
ROUNDUP(
IF(
IF(D858="A",13-SUM(AM858:AP858),IF(D858="B",11-SUM(AM858:AP858),IF(D858="C",7-SUM(AM858:AP858))))
&lt;0,0,
IF(D858="A",13-SUM(AM858:AP858),IF(D858="B",11-SUM(AM858:AP858),IF(D858="C",7-SUM(AM858:AP858)))))
*AD858/C858,0)
*C858)
)</f>
        <v>0</v>
      </c>
      <c r="AY858" s="4">
        <f>IF(OR(AND(Tabela1[[#This Row],[GRUPO | ITEM]]="PALHETAS",MID(Tabela1[[#This Row],[ITEM]],1,5)&lt;&gt;"YN-PC"),AND(Tabela1[[#This Row],[GRUPO | ITEM]]="PALHETAS",MID(Tabela1[[#This Row],[ITEM]],1,5)&lt;&gt;"YN-PF"))=TRUE,0,
IF(
ROUNDUP(
IF(
IF(D858="A",13-SUM(AR858:AU858),IF(D858="B",11-SUM(AR858:AU858),IF(D858="C",7-SUM(AR858:AU858))))
&lt;0,0,
IF(D858="A",13-SUM(AR858:AU858),IF(D858="B",11-SUM(AR858:AU858),IF(D858="C",7-SUM(AR858:AU858)))))
*AE858/C858,0)
*C858
=0,0,
ROUNDUP(
IF(
IF(D858="A",13-SUM(AR858:AU858),IF(D858="B",11-SUM(AR858:AU858),IF(D858="C",7-SUM(AR858:AU858))))
&lt;0,0,
IF(D858="A",13-SUM(AR858:AU858),IF(D858="B",11-SUM(AR858:AU858),IF(D858="C",7-SUM(AR858:AU858)))))
*AE858/C858,0)
*C858)
)</f>
        <v>0</v>
      </c>
      <c r="AZ8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+IFERROR(BA858*C858,0),
IFERROR(AVERAGEIF(Tabela1[[#This Row],[COMPRA PADRÃO]:[COMPRA &gt;30%]],"&gt;"&amp;0,Tabela1[[#This Row],[COMPRA PADRÃO]:[COMPRA &gt;30%]]),
0))/Tabela1[[#This Row],[U/CX]],0)*Tabela1[[#This Row],[U/CX]]</f>
        <v>0</v>
      </c>
      <c r="BA858" s="33"/>
      <c r="BB858" s="33"/>
      <c r="BC858" s="44"/>
      <c r="BD858" s="41">
        <v>21.320754716981131</v>
      </c>
      <c r="BE858" s="42">
        <v>3198.1132075471696</v>
      </c>
      <c r="BF858" s="42">
        <v>1407.1698113207547</v>
      </c>
      <c r="BG858" s="42">
        <v>10721</v>
      </c>
      <c r="BH858" s="43">
        <v>0</v>
      </c>
      <c r="BJ858" s="32"/>
      <c r="BK858" s="32"/>
    </row>
    <row r="859" spans="1:63" s="3" customFormat="1" x14ac:dyDescent="0.2">
      <c r="A859" s="4" t="s">
        <v>40</v>
      </c>
      <c r="B859" s="4" t="s">
        <v>212</v>
      </c>
      <c r="C859" s="4">
        <v>200</v>
      </c>
      <c r="D859" s="4" t="s">
        <v>83</v>
      </c>
      <c r="E859" s="5">
        <v>720</v>
      </c>
      <c r="F859" s="4">
        <v>700</v>
      </c>
      <c r="G859" s="4">
        <v>200</v>
      </c>
      <c r="H859" s="4">
        <v>1350</v>
      </c>
      <c r="I859" s="4">
        <v>430</v>
      </c>
      <c r="J859" s="4">
        <v>1100</v>
      </c>
      <c r="K859" s="4">
        <v>450</v>
      </c>
      <c r="L859" s="4">
        <v>900</v>
      </c>
      <c r="M859" s="4"/>
      <c r="N859" s="4">
        <v>200</v>
      </c>
      <c r="O859" s="4">
        <v>400</v>
      </c>
      <c r="P859" s="4">
        <v>1200</v>
      </c>
      <c r="Q859" s="13">
        <v>1.0352941176470587</v>
      </c>
      <c r="R859" s="16">
        <v>1.0065359477124183</v>
      </c>
      <c r="S859" s="16">
        <v>0.28758169934640521</v>
      </c>
      <c r="T859" s="16">
        <v>1.9411764705882353</v>
      </c>
      <c r="U859" s="16">
        <v>0.61830065359477115</v>
      </c>
      <c r="V859" s="16">
        <v>1.5816993464052287</v>
      </c>
      <c r="W859" s="16">
        <v>0.64705882352941169</v>
      </c>
      <c r="X859" s="16">
        <v>1.2941176470588234</v>
      </c>
      <c r="Y859" s="16">
        <v>0</v>
      </c>
      <c r="Z859" s="16">
        <v>0.28758169934640521</v>
      </c>
      <c r="AA859" s="16">
        <v>0.57516339869281041</v>
      </c>
      <c r="AB859" s="17">
        <v>1.7254901960784312</v>
      </c>
      <c r="AC859" s="15">
        <v>24515.5</v>
      </c>
      <c r="AD859" s="14">
        <v>695.4545454545455</v>
      </c>
      <c r="AE859" s="14">
        <v>805.55555555555554</v>
      </c>
      <c r="AF859" s="5">
        <v>14</v>
      </c>
      <c r="AG859" s="6">
        <v>6123</v>
      </c>
      <c r="AH859" s="4">
        <v>0</v>
      </c>
      <c r="AI859" s="23">
        <v>6123</v>
      </c>
      <c r="AJ859" s="4">
        <v>0</v>
      </c>
      <c r="AK859" s="4">
        <v>0</v>
      </c>
      <c r="AL859" s="24">
        <v>0</v>
      </c>
      <c r="AM859" s="7">
        <v>8.8043137254901964</v>
      </c>
      <c r="AN859" s="7">
        <v>0</v>
      </c>
      <c r="AO859" s="8">
        <v>0</v>
      </c>
      <c r="AP859" s="9">
        <v>0</v>
      </c>
      <c r="AQ859" s="25">
        <v>8.8043137254901964</v>
      </c>
      <c r="AR859" s="18">
        <v>7.600965517241379</v>
      </c>
      <c r="AS859" s="7">
        <v>0</v>
      </c>
      <c r="AT859" s="8">
        <v>0</v>
      </c>
      <c r="AU859" s="9">
        <v>0</v>
      </c>
      <c r="AV859" s="10">
        <v>7.600965517241379</v>
      </c>
      <c r="AW859" s="22">
        <f t="shared" si="13"/>
        <v>0</v>
      </c>
      <c r="AX859" s="5">
        <f>IF(OR(AND(Tabela1[[#This Row],[GRUPO | ITEM]]="PALHETAS",MID(Tabela1[[#This Row],[ITEM]],1,5)&lt;&gt;"YN-PC"),AND(Tabela1[[#This Row],[GRUPO | ITEM]]="PALHETAS",MID(Tabela1[[#This Row],[ITEM]],1,5)&lt;&gt;"YN-PF"))=TRUE,0,
IF(
ROUNDUP(
IF(
IF(D859="A",13-SUM(AM859:AP859),IF(D859="B",11-SUM(AM859:AP859),IF(D859="C",7-SUM(AM859:AP859))))
&lt;0,0,
IF(D859="A",13-SUM(AM859:AP859),IF(D859="B",11-SUM(AM859:AP859),IF(D859="C",7-SUM(AM859:AP859)))))
*AD859/C859,0)
*C859
=0,0,
ROUNDUP(
IF(
IF(D859="A",13-SUM(AM859:AP859),IF(D859="B",11-SUM(AM859:AP859),IF(D859="C",7-SUM(AM859:AP859))))
&lt;0,0,
IF(D859="A",13-SUM(AM859:AP859),IF(D859="B",11-SUM(AM859:AP859),IF(D859="C",7-SUM(AM859:AP859)))))
*AD859/C859,0)
*C859)
)</f>
        <v>0</v>
      </c>
      <c r="AY859" s="4">
        <f>IF(OR(AND(Tabela1[[#This Row],[GRUPO | ITEM]]="PALHETAS",MID(Tabela1[[#This Row],[ITEM]],1,5)&lt;&gt;"YN-PC"),AND(Tabela1[[#This Row],[GRUPO | ITEM]]="PALHETAS",MID(Tabela1[[#This Row],[ITEM]],1,5)&lt;&gt;"YN-PF"))=TRUE,0,
IF(
ROUNDUP(
IF(
IF(D859="A",13-SUM(AR859:AU859),IF(D859="B",11-SUM(AR859:AU859),IF(D859="C",7-SUM(AR859:AU859))))
&lt;0,0,
IF(D859="A",13-SUM(AR859:AU859),IF(D859="B",11-SUM(AR859:AU859),IF(D859="C",7-SUM(AR859:AU859)))))
*AE859/C859,0)
*C859
=0,0,
ROUNDUP(
IF(
IF(D859="A",13-SUM(AR859:AU859),IF(D859="B",11-SUM(AR859:AU859),IF(D859="C",7-SUM(AR859:AU859))))
&lt;0,0,
IF(D859="A",13-SUM(AR859:AU859),IF(D859="B",11-SUM(AR859:AU859),IF(D859="C",7-SUM(AR859:AU859)))))
*AE859/C859,0)
*C859)
)</f>
        <v>0</v>
      </c>
      <c r="AZ8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+IFERROR(BA859*C859,0),
IFERROR(AVERAGEIF(Tabela1[[#This Row],[COMPRA PADRÃO]:[COMPRA &gt;30%]],"&gt;"&amp;0,Tabela1[[#This Row],[COMPRA PADRÃO]:[COMPRA &gt;30%]]),
0))/Tabela1[[#This Row],[U/CX]],0)*Tabela1[[#This Row],[U/CX]]</f>
        <v>0</v>
      </c>
      <c r="BA859" s="19"/>
      <c r="BB859" s="19"/>
      <c r="BC859" s="5"/>
      <c r="BD859" s="41">
        <v>28.867924528301888</v>
      </c>
      <c r="BE859" s="42">
        <v>4330.1886792452833</v>
      </c>
      <c r="BF859" s="42">
        <v>1905.2830188679245</v>
      </c>
      <c r="BG859" s="42">
        <v>6123</v>
      </c>
      <c r="BH859" s="43">
        <v>200</v>
      </c>
      <c r="BJ859" s="32"/>
      <c r="BK859" s="32"/>
    </row>
    <row r="860" spans="1:63" s="3" customFormat="1" x14ac:dyDescent="0.2">
      <c r="A860" s="4" t="s">
        <v>40</v>
      </c>
      <c r="B860" s="4" t="s">
        <v>152</v>
      </c>
      <c r="C860" s="4">
        <v>200</v>
      </c>
      <c r="D860" s="4" t="s">
        <v>83</v>
      </c>
      <c r="E860" s="5">
        <v>200</v>
      </c>
      <c r="F860" s="4">
        <v>800</v>
      </c>
      <c r="G860" s="4">
        <v>500</v>
      </c>
      <c r="H860" s="4">
        <v>500</v>
      </c>
      <c r="I860" s="4">
        <v>1000</v>
      </c>
      <c r="J860" s="4">
        <v>700</v>
      </c>
      <c r="K860" s="4">
        <v>100</v>
      </c>
      <c r="L860" s="4">
        <v>2350</v>
      </c>
      <c r="M860" s="4">
        <v>400</v>
      </c>
      <c r="N860" s="4">
        <v>500</v>
      </c>
      <c r="O860" s="4">
        <v>200</v>
      </c>
      <c r="P860" s="4">
        <v>200</v>
      </c>
      <c r="Q860" s="13">
        <v>0.32214765100671139</v>
      </c>
      <c r="R860" s="16">
        <v>1.2885906040268456</v>
      </c>
      <c r="S860" s="16">
        <v>0.80536912751677847</v>
      </c>
      <c r="T860" s="16">
        <v>0.80536912751677847</v>
      </c>
      <c r="U860" s="16">
        <v>1.6107382550335569</v>
      </c>
      <c r="V860" s="16">
        <v>1.1275167785234899</v>
      </c>
      <c r="W860" s="16">
        <v>0.16107382550335569</v>
      </c>
      <c r="X860" s="16">
        <v>3.7852348993288589</v>
      </c>
      <c r="Y860" s="16">
        <v>0.64429530201342278</v>
      </c>
      <c r="Z860" s="16">
        <v>0.80536912751677847</v>
      </c>
      <c r="AA860" s="16">
        <v>0.32214765100671139</v>
      </c>
      <c r="AB860" s="17">
        <v>0.32214765100671139</v>
      </c>
      <c r="AC860" s="15">
        <v>11831</v>
      </c>
      <c r="AD860" s="14">
        <v>620.83333333333337</v>
      </c>
      <c r="AE860" s="14">
        <v>668.18181818181813</v>
      </c>
      <c r="AF860" s="5">
        <v>1</v>
      </c>
      <c r="AG860" s="6">
        <v>7264</v>
      </c>
      <c r="AH860" s="4">
        <v>0</v>
      </c>
      <c r="AI860" s="23">
        <v>7264</v>
      </c>
      <c r="AJ860" s="4">
        <v>0</v>
      </c>
      <c r="AK860" s="4">
        <v>0</v>
      </c>
      <c r="AL860" s="24">
        <v>0</v>
      </c>
      <c r="AM860" s="7">
        <v>11.700402684563757</v>
      </c>
      <c r="AN860" s="7">
        <v>0</v>
      </c>
      <c r="AO860" s="8">
        <v>0</v>
      </c>
      <c r="AP860" s="9">
        <v>0</v>
      </c>
      <c r="AQ860" s="25">
        <v>11.700402684563757</v>
      </c>
      <c r="AR860" s="18">
        <v>10.871292517006804</v>
      </c>
      <c r="AS860" s="7">
        <v>0</v>
      </c>
      <c r="AT860" s="8">
        <v>0</v>
      </c>
      <c r="AU860" s="9">
        <v>0</v>
      </c>
      <c r="AV860" s="10">
        <v>10.871292517006804</v>
      </c>
      <c r="AW860" s="22">
        <f t="shared" si="13"/>
        <v>0</v>
      </c>
      <c r="AX860" s="5">
        <f>IF(OR(AND(Tabela1[[#This Row],[GRUPO | ITEM]]="PALHETAS",MID(Tabela1[[#This Row],[ITEM]],1,5)&lt;&gt;"YN-PC"),AND(Tabela1[[#This Row],[GRUPO | ITEM]]="PALHETAS",MID(Tabela1[[#This Row],[ITEM]],1,5)&lt;&gt;"YN-PF"))=TRUE,0,
IF(
ROUNDUP(
IF(
IF(D860="A",13-SUM(AM860:AP860),IF(D860="B",11-SUM(AM860:AP860),IF(D860="C",7-SUM(AM860:AP860))))
&lt;0,0,
IF(D860="A",13-SUM(AM860:AP860),IF(D860="B",11-SUM(AM860:AP860),IF(D860="C",7-SUM(AM860:AP860)))))
*AD860/C860,0)
*C860
=0,0,
ROUNDUP(
IF(
IF(D860="A",13-SUM(AM860:AP860),IF(D860="B",11-SUM(AM860:AP860),IF(D860="C",7-SUM(AM860:AP860))))
&lt;0,0,
IF(D860="A",13-SUM(AM860:AP860),IF(D860="B",11-SUM(AM860:AP860),IF(D860="C",7-SUM(AM860:AP860)))))
*AD860/C860,0)
*C860)
)</f>
        <v>0</v>
      </c>
      <c r="AY860" s="4">
        <f>IF(OR(AND(Tabela1[[#This Row],[GRUPO | ITEM]]="PALHETAS",MID(Tabela1[[#This Row],[ITEM]],1,5)&lt;&gt;"YN-PC"),AND(Tabela1[[#This Row],[GRUPO | ITEM]]="PALHETAS",MID(Tabela1[[#This Row],[ITEM]],1,5)&lt;&gt;"YN-PF"))=TRUE,0,
IF(
ROUNDUP(
IF(
IF(D860="A",13-SUM(AR860:AU860),IF(D860="B",11-SUM(AR860:AU860),IF(D860="C",7-SUM(AR860:AU860))))
&lt;0,0,
IF(D860="A",13-SUM(AR860:AU860),IF(D860="B",11-SUM(AR860:AU860),IF(D860="C",7-SUM(AR860:AU860)))))
*AE860/C860,0)
*C860
=0,0,
ROUNDUP(
IF(
IF(D860="A",13-SUM(AR860:AU860),IF(D860="B",11-SUM(AR860:AU860),IF(D860="C",7-SUM(AR860:AU860))))
&lt;0,0,
IF(D860="A",13-SUM(AR860:AU860),IF(D860="B",11-SUM(AR860:AU860),IF(D860="C",7-SUM(AR860:AU860)))))
*AE860/C860,0)
*C860)
)</f>
        <v>0</v>
      </c>
      <c r="AZ8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+IFERROR(BA860*C860,0),
IFERROR(AVERAGEIF(Tabela1[[#This Row],[COMPRA PADRÃO]:[COMPRA &gt;30%]],"&gt;"&amp;0,Tabela1[[#This Row],[COMPRA PADRÃO]:[COMPRA &gt;30%]]),
0))/Tabela1[[#This Row],[U/CX]],0)*Tabela1[[#This Row],[U/CX]]</f>
        <v>0</v>
      </c>
      <c r="BA860" s="19"/>
      <c r="BB860" s="19"/>
      <c r="BC860" s="5"/>
      <c r="BD860" s="41">
        <v>28.113207547169811</v>
      </c>
      <c r="BE860" s="42">
        <v>4216.9811320754716</v>
      </c>
      <c r="BF860" s="42">
        <v>1855.4716981132076</v>
      </c>
      <c r="BG860" s="42">
        <v>7264</v>
      </c>
      <c r="BH860" s="43">
        <v>0</v>
      </c>
      <c r="BJ860" s="32"/>
      <c r="BK860" s="32"/>
    </row>
    <row r="861" spans="1:63" s="3" customFormat="1" x14ac:dyDescent="0.2">
      <c r="A861" s="4" t="s">
        <v>40</v>
      </c>
      <c r="B861" s="4" t="s">
        <v>241</v>
      </c>
      <c r="C861" s="4">
        <v>200</v>
      </c>
      <c r="D861" s="4" t="s">
        <v>83</v>
      </c>
      <c r="E861" s="5">
        <v>900</v>
      </c>
      <c r="F861" s="4">
        <v>450</v>
      </c>
      <c r="G861" s="4">
        <v>200</v>
      </c>
      <c r="H861" s="4"/>
      <c r="I861" s="4">
        <v>200</v>
      </c>
      <c r="J861" s="4">
        <v>400</v>
      </c>
      <c r="K861" s="4">
        <v>200</v>
      </c>
      <c r="L861" s="4">
        <v>400</v>
      </c>
      <c r="M861" s="4"/>
      <c r="N861" s="4">
        <v>100</v>
      </c>
      <c r="O861" s="4"/>
      <c r="P861" s="4">
        <v>100</v>
      </c>
      <c r="Q861" s="13">
        <v>2.745762711864407</v>
      </c>
      <c r="R861" s="16">
        <v>1.3728813559322035</v>
      </c>
      <c r="S861" s="16">
        <v>0.61016949152542377</v>
      </c>
      <c r="T861" s="16">
        <v>0</v>
      </c>
      <c r="U861" s="16">
        <v>0.61016949152542377</v>
      </c>
      <c r="V861" s="16">
        <v>1.2203389830508475</v>
      </c>
      <c r="W861" s="16">
        <v>0.61016949152542377</v>
      </c>
      <c r="X861" s="16">
        <v>1.2203389830508475</v>
      </c>
      <c r="Y861" s="16">
        <v>0</v>
      </c>
      <c r="Z861" s="16">
        <v>0.30508474576271188</v>
      </c>
      <c r="AA861" s="16">
        <v>0</v>
      </c>
      <c r="AB861" s="17">
        <v>0.30508474576271188</v>
      </c>
      <c r="AC861" s="15">
        <v>7322.5</v>
      </c>
      <c r="AD861" s="14">
        <v>327.77777777777777</v>
      </c>
      <c r="AE861" s="14">
        <v>327.77777777777777</v>
      </c>
      <c r="AF861" s="5">
        <v>0</v>
      </c>
      <c r="AG861" s="6">
        <v>4164</v>
      </c>
      <c r="AH861" s="4">
        <v>0</v>
      </c>
      <c r="AI861" s="23">
        <v>4164</v>
      </c>
      <c r="AJ861" s="4">
        <v>0</v>
      </c>
      <c r="AK861" s="4">
        <v>0</v>
      </c>
      <c r="AL861" s="24">
        <v>0</v>
      </c>
      <c r="AM861" s="7">
        <v>12.703728813559323</v>
      </c>
      <c r="AN861" s="7">
        <v>0</v>
      </c>
      <c r="AO861" s="8">
        <v>0</v>
      </c>
      <c r="AP861" s="9">
        <v>0</v>
      </c>
      <c r="AQ861" s="25">
        <v>12.703728813559323</v>
      </c>
      <c r="AR861" s="18">
        <v>12.703728813559323</v>
      </c>
      <c r="AS861" s="7">
        <v>0</v>
      </c>
      <c r="AT861" s="8">
        <v>0</v>
      </c>
      <c r="AU861" s="9">
        <v>0</v>
      </c>
      <c r="AV861" s="10">
        <v>12.703728813559323</v>
      </c>
      <c r="AW861" s="22">
        <f t="shared" si="13"/>
        <v>0</v>
      </c>
      <c r="AX861" s="5">
        <f>IF(OR(AND(Tabela1[[#This Row],[GRUPO | ITEM]]="PALHETAS",MID(Tabela1[[#This Row],[ITEM]],1,5)&lt;&gt;"YN-PC"),AND(Tabela1[[#This Row],[GRUPO | ITEM]]="PALHETAS",MID(Tabela1[[#This Row],[ITEM]],1,5)&lt;&gt;"YN-PF"))=TRUE,0,
IF(
ROUNDUP(
IF(
IF(D861="A",13-SUM(AM861:AP861),IF(D861="B",11-SUM(AM861:AP861),IF(D861="C",7-SUM(AM861:AP861))))
&lt;0,0,
IF(D861="A",13-SUM(AM861:AP861),IF(D861="B",11-SUM(AM861:AP861),IF(D861="C",7-SUM(AM861:AP861)))))
*AD861/C861,0)
*C861
=0,0,
ROUNDUP(
IF(
IF(D861="A",13-SUM(AM861:AP861),IF(D861="B",11-SUM(AM861:AP861),IF(D861="C",7-SUM(AM861:AP861))))
&lt;0,0,
IF(D861="A",13-SUM(AM861:AP861),IF(D861="B",11-SUM(AM861:AP861),IF(D861="C",7-SUM(AM861:AP861)))))
*AD861/C861,0)
*C861)
)</f>
        <v>0</v>
      </c>
      <c r="AY861" s="4">
        <f>IF(OR(AND(Tabela1[[#This Row],[GRUPO | ITEM]]="PALHETAS",MID(Tabela1[[#This Row],[ITEM]],1,5)&lt;&gt;"YN-PC"),AND(Tabela1[[#This Row],[GRUPO | ITEM]]="PALHETAS",MID(Tabela1[[#This Row],[ITEM]],1,5)&lt;&gt;"YN-PF"))=TRUE,0,
IF(
ROUNDUP(
IF(
IF(D861="A",13-SUM(AR861:AU861),IF(D861="B",11-SUM(AR861:AU861),IF(D861="C",7-SUM(AR861:AU861))))
&lt;0,0,
IF(D861="A",13-SUM(AR861:AU861),IF(D861="B",11-SUM(AR861:AU861),IF(D861="C",7-SUM(AR861:AU861)))))
*AE861/C861,0)
*C861
=0,0,
ROUNDUP(
IF(
IF(D861="A",13-SUM(AR861:AU861),IF(D861="B",11-SUM(AR861:AU861),IF(D861="C",7-SUM(AR861:AU861))))
&lt;0,0,
IF(D861="A",13-SUM(AR861:AU861),IF(D861="B",11-SUM(AR861:AU861),IF(D861="C",7-SUM(AR861:AU861)))))
*AE861/C861,0)
*C861)
)</f>
        <v>0</v>
      </c>
      <c r="AZ8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+IFERROR(BA861*C861,0),
IFERROR(AVERAGEIF(Tabela1[[#This Row],[COMPRA PADRÃO]:[COMPRA &gt;30%]],"&gt;"&amp;0,Tabela1[[#This Row],[COMPRA PADRÃO]:[COMPRA &gt;30%]]),
0))/Tabela1[[#This Row],[U/CX]],0)*Tabela1[[#This Row],[U/CX]]</f>
        <v>0</v>
      </c>
      <c r="BA861" s="19"/>
      <c r="BB861" s="19"/>
      <c r="BC861" s="5"/>
      <c r="BD861" s="41">
        <v>11.132075471698114</v>
      </c>
      <c r="BE861" s="42">
        <v>1669.8113207547171</v>
      </c>
      <c r="BF861" s="42">
        <v>734.71698113207549</v>
      </c>
      <c r="BG861" s="42">
        <v>4164</v>
      </c>
      <c r="BH861" s="43">
        <v>0</v>
      </c>
      <c r="BJ861" s="32"/>
      <c r="BK861" s="32"/>
    </row>
    <row r="862" spans="1:63" s="3" customFormat="1" x14ac:dyDescent="0.2">
      <c r="A862" s="4" t="s">
        <v>40</v>
      </c>
      <c r="B862" s="4" t="s">
        <v>710</v>
      </c>
      <c r="C862" s="4">
        <v>200</v>
      </c>
      <c r="D862" s="4" t="s">
        <v>17</v>
      </c>
      <c r="E862" s="5">
        <v>1100</v>
      </c>
      <c r="F862" s="4">
        <v>2100</v>
      </c>
      <c r="G862" s="4">
        <v>1200</v>
      </c>
      <c r="H862" s="4">
        <v>1200</v>
      </c>
      <c r="I862" s="4">
        <v>1100</v>
      </c>
      <c r="J862" s="4">
        <v>1835</v>
      </c>
      <c r="K862" s="4">
        <v>500</v>
      </c>
      <c r="L862" s="4">
        <v>1400</v>
      </c>
      <c r="M862" s="4">
        <v>500</v>
      </c>
      <c r="N862" s="4">
        <v>1050</v>
      </c>
      <c r="O862" s="4">
        <v>500</v>
      </c>
      <c r="P862" s="4">
        <v>1600</v>
      </c>
      <c r="Q862" s="13">
        <v>0.93716719914802982</v>
      </c>
      <c r="R862" s="16">
        <v>1.7891373801916932</v>
      </c>
      <c r="S862" s="16">
        <v>1.0223642172523961</v>
      </c>
      <c r="T862" s="16">
        <v>1.0223642172523961</v>
      </c>
      <c r="U862" s="16">
        <v>0.93716719914802982</v>
      </c>
      <c r="V862" s="16">
        <v>1.5633652822151225</v>
      </c>
      <c r="W862" s="16">
        <v>0.42598509052183176</v>
      </c>
      <c r="X862" s="16">
        <v>1.192758253461129</v>
      </c>
      <c r="Y862" s="16">
        <v>0.42598509052183176</v>
      </c>
      <c r="Z862" s="16">
        <v>0.89456869009584661</v>
      </c>
      <c r="AA862" s="16">
        <v>0.42598509052183176</v>
      </c>
      <c r="AB862" s="17">
        <v>1.3631522896698616</v>
      </c>
      <c r="AC862" s="15">
        <v>46317.7</v>
      </c>
      <c r="AD862" s="14">
        <v>1173.75</v>
      </c>
      <c r="AE862" s="14">
        <v>1173.75</v>
      </c>
      <c r="AF862" s="5">
        <v>2</v>
      </c>
      <c r="AG862" s="6">
        <v>10392</v>
      </c>
      <c r="AH862" s="4">
        <v>0</v>
      </c>
      <c r="AI862" s="23">
        <v>10392</v>
      </c>
      <c r="AJ862" s="4">
        <v>6200</v>
      </c>
      <c r="AK862" s="4">
        <v>0</v>
      </c>
      <c r="AL862" s="24">
        <v>6200</v>
      </c>
      <c r="AM862" s="7">
        <v>8.8536741214057511</v>
      </c>
      <c r="AN862" s="7">
        <v>0</v>
      </c>
      <c r="AO862" s="8">
        <v>5.2822151224707135</v>
      </c>
      <c r="AP862" s="9">
        <v>0</v>
      </c>
      <c r="AQ862" s="25">
        <v>14.135889243876465</v>
      </c>
      <c r="AR862" s="18">
        <v>8.8536741214057511</v>
      </c>
      <c r="AS862" s="7">
        <v>0</v>
      </c>
      <c r="AT862" s="8">
        <v>5.2822151224707135</v>
      </c>
      <c r="AU862" s="9">
        <v>0</v>
      </c>
      <c r="AV862" s="10">
        <v>14.135889243876465</v>
      </c>
      <c r="AW862" s="22">
        <f t="shared" si="13"/>
        <v>0</v>
      </c>
      <c r="AX862" s="5">
        <f>IF(OR(AND(Tabela1[[#This Row],[GRUPO | ITEM]]="PALHETAS",MID(Tabela1[[#This Row],[ITEM]],1,5)&lt;&gt;"YN-PC"),AND(Tabela1[[#This Row],[GRUPO | ITEM]]="PALHETAS",MID(Tabela1[[#This Row],[ITEM]],1,5)&lt;&gt;"YN-PF"))=TRUE,0,
IF(
ROUNDUP(
IF(
IF(D862="A",13-SUM(AM862:AP862),IF(D862="B",11-SUM(AM862:AP862),IF(D862="C",7-SUM(AM862:AP862))))
&lt;0,0,
IF(D862="A",13-SUM(AM862:AP862),IF(D862="B",11-SUM(AM862:AP862),IF(D862="C",7-SUM(AM862:AP862)))))
*AD862/C862,0)
*C862
=0,0,
ROUNDUP(
IF(
IF(D862="A",13-SUM(AM862:AP862),IF(D862="B",11-SUM(AM862:AP862),IF(D862="C",7-SUM(AM862:AP862))))
&lt;0,0,
IF(D862="A",13-SUM(AM862:AP862),IF(D862="B",11-SUM(AM862:AP862),IF(D862="C",7-SUM(AM862:AP862)))))
*AD862/C862,0)
*C862)
)</f>
        <v>0</v>
      </c>
      <c r="AY862" s="4">
        <f>IF(OR(AND(Tabela1[[#This Row],[GRUPO | ITEM]]="PALHETAS",MID(Tabela1[[#This Row],[ITEM]],1,5)&lt;&gt;"YN-PC"),AND(Tabela1[[#This Row],[GRUPO | ITEM]]="PALHETAS",MID(Tabela1[[#This Row],[ITEM]],1,5)&lt;&gt;"YN-PF"))=TRUE,0,
IF(
ROUNDUP(
IF(
IF(D862="A",13-SUM(AR862:AU862),IF(D862="B",11-SUM(AR862:AU862),IF(D862="C",7-SUM(AR862:AU862))))
&lt;0,0,
IF(D862="A",13-SUM(AR862:AU862),IF(D862="B",11-SUM(AR862:AU862),IF(D862="C",7-SUM(AR862:AU862)))))
*AE862/C862,0)
*C862
=0,0,
ROUNDUP(
IF(
IF(D862="A",13-SUM(AR862:AU862),IF(D862="B",11-SUM(AR862:AU862),IF(D862="C",7-SUM(AR862:AU862))))
&lt;0,0,
IF(D862="A",13-SUM(AR862:AU862),IF(D862="B",11-SUM(AR862:AU862),IF(D862="C",7-SUM(AR862:AU862)))))
*AE862/C862,0)
*C862)
)</f>
        <v>0</v>
      </c>
      <c r="AZ8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+IFERROR(BA862*C862,0),
IFERROR(AVERAGEIF(Tabela1[[#This Row],[COMPRA PADRÃO]:[COMPRA &gt;30%]],"&gt;"&amp;0,Tabela1[[#This Row],[COMPRA PADRÃO]:[COMPRA &gt;30%]]),
0))/Tabela1[[#This Row],[U/CX]],0)*Tabela1[[#This Row],[U/CX]]</f>
        <v>0</v>
      </c>
      <c r="BA862" s="19"/>
      <c r="BB862" s="19"/>
      <c r="BC862" s="5"/>
      <c r="BD862" s="41">
        <v>53.150943396226417</v>
      </c>
      <c r="BE862" s="42">
        <v>7972.6415094339627</v>
      </c>
      <c r="BF862" s="42">
        <v>10523.886792452831</v>
      </c>
      <c r="BG862" s="42">
        <v>16592</v>
      </c>
      <c r="BH862" s="43">
        <v>2000</v>
      </c>
      <c r="BJ862" s="32"/>
      <c r="BK862" s="32"/>
    </row>
    <row r="863" spans="1:63" s="3" customFormat="1" x14ac:dyDescent="0.2">
      <c r="A863" s="4" t="s">
        <v>40</v>
      </c>
      <c r="B863" s="4" t="s">
        <v>711</v>
      </c>
      <c r="C863" s="4">
        <v>200</v>
      </c>
      <c r="D863" s="4" t="s">
        <v>83</v>
      </c>
      <c r="E863" s="5">
        <v>300</v>
      </c>
      <c r="F863" s="4">
        <v>150</v>
      </c>
      <c r="G863" s="4">
        <v>198</v>
      </c>
      <c r="H863" s="4"/>
      <c r="I863" s="4"/>
      <c r="J863" s="4">
        <v>200</v>
      </c>
      <c r="K863" s="4">
        <v>200</v>
      </c>
      <c r="L863" s="4">
        <v>400</v>
      </c>
      <c r="M863" s="4"/>
      <c r="N863" s="4"/>
      <c r="O863" s="4">
        <v>100</v>
      </c>
      <c r="P863" s="4">
        <v>100</v>
      </c>
      <c r="Q863" s="13">
        <v>1.4563106796116505</v>
      </c>
      <c r="R863" s="16">
        <v>0.72815533980582525</v>
      </c>
      <c r="S863" s="16">
        <v>0.96116504854368934</v>
      </c>
      <c r="T863" s="16">
        <v>0</v>
      </c>
      <c r="U863" s="16">
        <v>0</v>
      </c>
      <c r="V863" s="16">
        <v>0.970873786407767</v>
      </c>
      <c r="W863" s="16">
        <v>0.970873786407767</v>
      </c>
      <c r="X863" s="16">
        <v>1.941747572815534</v>
      </c>
      <c r="Y863" s="16">
        <v>0</v>
      </c>
      <c r="Z863" s="16">
        <v>0</v>
      </c>
      <c r="AA863" s="16">
        <v>0.4854368932038835</v>
      </c>
      <c r="AB863" s="17">
        <v>0.4854368932038835</v>
      </c>
      <c r="AC863" s="15">
        <v>7991.68</v>
      </c>
      <c r="AD863" s="14">
        <v>206</v>
      </c>
      <c r="AE863" s="14">
        <v>206</v>
      </c>
      <c r="AF863" s="5">
        <v>0</v>
      </c>
      <c r="AG863" s="6">
        <v>1200</v>
      </c>
      <c r="AH863" s="4">
        <v>0</v>
      </c>
      <c r="AI863" s="23">
        <v>1200</v>
      </c>
      <c r="AJ863" s="4">
        <v>1200</v>
      </c>
      <c r="AK863" s="4">
        <v>0</v>
      </c>
      <c r="AL863" s="24">
        <v>1200</v>
      </c>
      <c r="AM863" s="7">
        <v>5.825242718446602</v>
      </c>
      <c r="AN863" s="7">
        <v>0</v>
      </c>
      <c r="AO863" s="8">
        <v>5.825242718446602</v>
      </c>
      <c r="AP863" s="9">
        <v>0</v>
      </c>
      <c r="AQ863" s="25">
        <v>11.650485436893204</v>
      </c>
      <c r="AR863" s="18">
        <v>5.825242718446602</v>
      </c>
      <c r="AS863" s="7">
        <v>0</v>
      </c>
      <c r="AT863" s="8">
        <v>5.825242718446602</v>
      </c>
      <c r="AU863" s="9">
        <v>0</v>
      </c>
      <c r="AV863" s="10">
        <v>11.650485436893204</v>
      </c>
      <c r="AW863" s="22">
        <f t="shared" si="13"/>
        <v>0</v>
      </c>
      <c r="AX863" s="5">
        <f>IF(OR(AND(Tabela1[[#This Row],[GRUPO | ITEM]]="PALHETAS",MID(Tabela1[[#This Row],[ITEM]],1,5)&lt;&gt;"YN-PC"),AND(Tabela1[[#This Row],[GRUPO | ITEM]]="PALHETAS",MID(Tabela1[[#This Row],[ITEM]],1,5)&lt;&gt;"YN-PF"))=TRUE,0,
IF(
ROUNDUP(
IF(
IF(D863="A",13-SUM(AM863:AP863),IF(D863="B",11-SUM(AM863:AP863),IF(D863="C",7-SUM(AM863:AP863))))
&lt;0,0,
IF(D863="A",13-SUM(AM863:AP863),IF(D863="B",11-SUM(AM863:AP863),IF(D863="C",7-SUM(AM863:AP863)))))
*AD863/C863,0)
*C863
=0,0,
ROUNDUP(
IF(
IF(D863="A",13-SUM(AM863:AP863),IF(D863="B",11-SUM(AM863:AP863),IF(D863="C",7-SUM(AM863:AP863))))
&lt;0,0,
IF(D863="A",13-SUM(AM863:AP863),IF(D863="B",11-SUM(AM863:AP863),IF(D863="C",7-SUM(AM863:AP863)))))
*AD863/C863,0)
*C863)
)</f>
        <v>0</v>
      </c>
      <c r="AY863" s="4">
        <f>IF(OR(AND(Tabela1[[#This Row],[GRUPO | ITEM]]="PALHETAS",MID(Tabela1[[#This Row],[ITEM]],1,5)&lt;&gt;"YN-PC"),AND(Tabela1[[#This Row],[GRUPO | ITEM]]="PALHETAS",MID(Tabela1[[#This Row],[ITEM]],1,5)&lt;&gt;"YN-PF"))=TRUE,0,
IF(
ROUNDUP(
IF(
IF(D863="A",13-SUM(AR863:AU863),IF(D863="B",11-SUM(AR863:AU863),IF(D863="C",7-SUM(AR863:AU863))))
&lt;0,0,
IF(D863="A",13-SUM(AR863:AU863),IF(D863="B",11-SUM(AR863:AU863),IF(D863="C",7-SUM(AR863:AU863)))))
*AE863/C863,0)
*C863
=0,0,
ROUNDUP(
IF(
IF(D863="A",13-SUM(AR863:AU863),IF(D863="B",11-SUM(AR863:AU863),IF(D863="C",7-SUM(AR863:AU863))))
&lt;0,0,
IF(D863="A",13-SUM(AR863:AU863),IF(D863="B",11-SUM(AR863:AU863),IF(D863="C",7-SUM(AR863:AU863)))))
*AE863/C863,0)
*C863)
)</f>
        <v>0</v>
      </c>
      <c r="AZ8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+IFERROR(BA863*C863,0),
IFERROR(AVERAGEIF(Tabela1[[#This Row],[COMPRA PADRÃO]:[COMPRA &gt;30%]],"&gt;"&amp;0,Tabela1[[#This Row],[COMPRA PADRÃO]:[COMPRA &gt;30%]]),
0))/Tabela1[[#This Row],[U/CX]],0)*Tabela1[[#This Row],[U/CX]]</f>
        <v>0</v>
      </c>
      <c r="BA863" s="19"/>
      <c r="BB863" s="19"/>
      <c r="BC863" s="5"/>
      <c r="BD863" s="41">
        <v>6.2188679245283023</v>
      </c>
      <c r="BE863" s="42">
        <v>932.83018867924534</v>
      </c>
      <c r="BF863" s="42">
        <v>410.44528301886794</v>
      </c>
      <c r="BG863" s="42">
        <v>2400</v>
      </c>
      <c r="BH863" s="43">
        <v>0</v>
      </c>
      <c r="BJ863" s="32"/>
      <c r="BK863" s="32"/>
    </row>
    <row r="864" spans="1:63" s="3" customFormat="1" x14ac:dyDescent="0.2">
      <c r="A864" s="4" t="s">
        <v>40</v>
      </c>
      <c r="B864" s="4" t="s">
        <v>713</v>
      </c>
      <c r="C864" s="4">
        <v>200</v>
      </c>
      <c r="D864" s="4" t="s">
        <v>83</v>
      </c>
      <c r="E864" s="5">
        <v>1100</v>
      </c>
      <c r="F864" s="4">
        <v>150</v>
      </c>
      <c r="G864" s="4">
        <v>452</v>
      </c>
      <c r="H864" s="4">
        <v>600</v>
      </c>
      <c r="I864" s="4">
        <v>100</v>
      </c>
      <c r="J864" s="4">
        <v>600</v>
      </c>
      <c r="K864" s="4">
        <v>200</v>
      </c>
      <c r="L864" s="4">
        <v>300</v>
      </c>
      <c r="M864" s="4">
        <v>100</v>
      </c>
      <c r="N864" s="4">
        <v>100</v>
      </c>
      <c r="O864" s="4">
        <v>100</v>
      </c>
      <c r="P864" s="4"/>
      <c r="Q864" s="13">
        <v>3.1825355076275645</v>
      </c>
      <c r="R864" s="16">
        <v>0.43398211467648606</v>
      </c>
      <c r="S864" s="16">
        <v>1.3077327722251446</v>
      </c>
      <c r="T864" s="16">
        <v>1.7359284587059443</v>
      </c>
      <c r="U864" s="16">
        <v>0.28932140978432402</v>
      </c>
      <c r="V864" s="16">
        <v>1.7359284587059443</v>
      </c>
      <c r="W864" s="16">
        <v>0.57864281956864805</v>
      </c>
      <c r="X864" s="16">
        <v>0.86796422935297213</v>
      </c>
      <c r="Y864" s="16">
        <v>0.28932140978432402</v>
      </c>
      <c r="Z864" s="16">
        <v>0.28932140978432402</v>
      </c>
      <c r="AA864" s="16">
        <v>0.28932140978432402</v>
      </c>
      <c r="AB864" s="17">
        <v>0</v>
      </c>
      <c r="AC864" s="15">
        <v>16382.88</v>
      </c>
      <c r="AD864" s="14">
        <v>345.63636363636363</v>
      </c>
      <c r="AE864" s="14">
        <v>486</v>
      </c>
      <c r="AF864" s="5">
        <v>0</v>
      </c>
      <c r="AG864" s="6">
        <v>4393</v>
      </c>
      <c r="AH864" s="4">
        <v>0</v>
      </c>
      <c r="AI864" s="23">
        <v>4393</v>
      </c>
      <c r="AJ864" s="4">
        <v>2400</v>
      </c>
      <c r="AK864" s="4">
        <v>0</v>
      </c>
      <c r="AL864" s="24">
        <v>2400</v>
      </c>
      <c r="AM864" s="7">
        <v>12.709889531825356</v>
      </c>
      <c r="AN864" s="7">
        <v>0</v>
      </c>
      <c r="AO864" s="8">
        <v>6.943713834823777</v>
      </c>
      <c r="AP864" s="9">
        <v>0</v>
      </c>
      <c r="AQ864" s="25">
        <v>19.653603366649133</v>
      </c>
      <c r="AR864" s="18">
        <v>9.0390946502057616</v>
      </c>
      <c r="AS864" s="7">
        <v>0</v>
      </c>
      <c r="AT864" s="8">
        <v>4.9382716049382713</v>
      </c>
      <c r="AU864" s="9">
        <v>0</v>
      </c>
      <c r="AV864" s="10">
        <v>13.977366255144034</v>
      </c>
      <c r="AW864" s="22">
        <f t="shared" si="13"/>
        <v>0</v>
      </c>
      <c r="AX864" s="5">
        <f>IF(OR(AND(Tabela1[[#This Row],[GRUPO | ITEM]]="PALHETAS",MID(Tabela1[[#This Row],[ITEM]],1,5)&lt;&gt;"YN-PC"),AND(Tabela1[[#This Row],[GRUPO | ITEM]]="PALHETAS",MID(Tabela1[[#This Row],[ITEM]],1,5)&lt;&gt;"YN-PF"))=TRUE,0,
IF(
ROUNDUP(
IF(
IF(D864="A",13-SUM(AM864:AP864),IF(D864="B",11-SUM(AM864:AP864),IF(D864="C",7-SUM(AM864:AP864))))
&lt;0,0,
IF(D864="A",13-SUM(AM864:AP864),IF(D864="B",11-SUM(AM864:AP864),IF(D864="C",7-SUM(AM864:AP864)))))
*AD864/C864,0)
*C864
=0,0,
ROUNDUP(
IF(
IF(D864="A",13-SUM(AM864:AP864),IF(D864="B",11-SUM(AM864:AP864),IF(D864="C",7-SUM(AM864:AP864))))
&lt;0,0,
IF(D864="A",13-SUM(AM864:AP864),IF(D864="B",11-SUM(AM864:AP864),IF(D864="C",7-SUM(AM864:AP864)))))
*AD864/C864,0)
*C864)
)</f>
        <v>0</v>
      </c>
      <c r="AY864" s="4">
        <f>IF(OR(AND(Tabela1[[#This Row],[GRUPO | ITEM]]="PALHETAS",MID(Tabela1[[#This Row],[ITEM]],1,5)&lt;&gt;"YN-PC"),AND(Tabela1[[#This Row],[GRUPO | ITEM]]="PALHETAS",MID(Tabela1[[#This Row],[ITEM]],1,5)&lt;&gt;"YN-PF"))=TRUE,0,
IF(
ROUNDUP(
IF(
IF(D864="A",13-SUM(AR864:AU864),IF(D864="B",11-SUM(AR864:AU864),IF(D864="C",7-SUM(AR864:AU864))))
&lt;0,0,
IF(D864="A",13-SUM(AR864:AU864),IF(D864="B",11-SUM(AR864:AU864),IF(D864="C",7-SUM(AR864:AU864)))))
*AE864/C864,0)
*C864
=0,0,
ROUNDUP(
IF(
IF(D864="A",13-SUM(AR864:AU864),IF(D864="B",11-SUM(AR864:AU864),IF(D864="C",7-SUM(AR864:AU864))))
&lt;0,0,
IF(D864="A",13-SUM(AR864:AU864),IF(D864="B",11-SUM(AR864:AU864),IF(D864="C",7-SUM(AR864:AU864)))))
*AE864/C864,0)
*C864)
)</f>
        <v>0</v>
      </c>
      <c r="AZ8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+IFERROR(BA864*C864,0),
IFERROR(AVERAGEIF(Tabela1[[#This Row],[COMPRA PADRÃO]:[COMPRA &gt;30%]],"&gt;"&amp;0,Tabela1[[#This Row],[COMPRA PADRÃO]:[COMPRA &gt;30%]]),
0))/Tabela1[[#This Row],[U/CX]],0)*Tabela1[[#This Row],[U/CX]]</f>
        <v>0</v>
      </c>
      <c r="BA864" s="19"/>
      <c r="BB864" s="19"/>
      <c r="BC864" s="5"/>
      <c r="BD864" s="41">
        <v>14.347169811320756</v>
      </c>
      <c r="BE864" s="42">
        <v>2152.0754716981132</v>
      </c>
      <c r="BF864" s="42">
        <v>946.91320754716992</v>
      </c>
      <c r="BG864" s="42">
        <v>6793</v>
      </c>
      <c r="BH864" s="43">
        <v>0</v>
      </c>
      <c r="BJ864" s="32"/>
      <c r="BK864" s="32"/>
    </row>
    <row r="865" spans="1:63" s="3" customFormat="1" x14ac:dyDescent="0.2">
      <c r="A865" s="4" t="s">
        <v>40</v>
      </c>
      <c r="B865" s="4" t="s">
        <v>242</v>
      </c>
      <c r="C865" s="4">
        <v>200</v>
      </c>
      <c r="D865" s="4" t="s">
        <v>83</v>
      </c>
      <c r="E865" s="5">
        <v>300</v>
      </c>
      <c r="F865" s="4">
        <v>150</v>
      </c>
      <c r="G865" s="4"/>
      <c r="H865" s="4">
        <v>300</v>
      </c>
      <c r="I865" s="4">
        <v>200</v>
      </c>
      <c r="J865" s="4">
        <v>350</v>
      </c>
      <c r="K865" s="4"/>
      <c r="L865" s="4">
        <v>700</v>
      </c>
      <c r="M865" s="4"/>
      <c r="N865" s="4"/>
      <c r="O865" s="4">
        <v>200</v>
      </c>
      <c r="P865" s="4">
        <v>200</v>
      </c>
      <c r="Q865" s="13">
        <v>1</v>
      </c>
      <c r="R865" s="16">
        <v>0.5</v>
      </c>
      <c r="S865" s="16">
        <v>0</v>
      </c>
      <c r="T865" s="16">
        <v>1</v>
      </c>
      <c r="U865" s="16">
        <v>0.66666666666666663</v>
      </c>
      <c r="V865" s="16">
        <v>1.1666666666666667</v>
      </c>
      <c r="W865" s="16">
        <v>0</v>
      </c>
      <c r="X865" s="16">
        <v>2.3333333333333335</v>
      </c>
      <c r="Y865" s="16">
        <v>0</v>
      </c>
      <c r="Z865" s="16">
        <v>0</v>
      </c>
      <c r="AA865" s="16">
        <v>0.66666666666666663</v>
      </c>
      <c r="AB865" s="17">
        <v>0.66666666666666663</v>
      </c>
      <c r="AC865" s="15">
        <v>11536</v>
      </c>
      <c r="AD865" s="14">
        <v>300</v>
      </c>
      <c r="AE865" s="14">
        <v>300</v>
      </c>
      <c r="AF865" s="5">
        <v>0</v>
      </c>
      <c r="AG865" s="6">
        <v>3374</v>
      </c>
      <c r="AH865" s="4">
        <v>0</v>
      </c>
      <c r="AI865" s="23">
        <v>3374</v>
      </c>
      <c r="AJ865" s="4">
        <v>0</v>
      </c>
      <c r="AK865" s="4">
        <v>0</v>
      </c>
      <c r="AL865" s="24">
        <v>0</v>
      </c>
      <c r="AM865" s="7">
        <v>11.246666666666666</v>
      </c>
      <c r="AN865" s="7">
        <v>0</v>
      </c>
      <c r="AO865" s="8">
        <v>0</v>
      </c>
      <c r="AP865" s="9">
        <v>0</v>
      </c>
      <c r="AQ865" s="25">
        <v>11.246666666666666</v>
      </c>
      <c r="AR865" s="18">
        <v>11.246666666666666</v>
      </c>
      <c r="AS865" s="7">
        <v>0</v>
      </c>
      <c r="AT865" s="8">
        <v>0</v>
      </c>
      <c r="AU865" s="9">
        <v>0</v>
      </c>
      <c r="AV865" s="10">
        <v>11.246666666666666</v>
      </c>
      <c r="AW865" s="22">
        <f t="shared" si="13"/>
        <v>0</v>
      </c>
      <c r="AX865" s="5">
        <f>IF(OR(AND(Tabela1[[#This Row],[GRUPO | ITEM]]="PALHETAS",MID(Tabela1[[#This Row],[ITEM]],1,5)&lt;&gt;"YN-PC"),AND(Tabela1[[#This Row],[GRUPO | ITEM]]="PALHETAS",MID(Tabela1[[#This Row],[ITEM]],1,5)&lt;&gt;"YN-PF"))=TRUE,0,
IF(
ROUNDUP(
IF(
IF(D865="A",13-SUM(AM865:AP865),IF(D865="B",11-SUM(AM865:AP865),IF(D865="C",7-SUM(AM865:AP865))))
&lt;0,0,
IF(D865="A",13-SUM(AM865:AP865),IF(D865="B",11-SUM(AM865:AP865),IF(D865="C",7-SUM(AM865:AP865)))))
*AD865/C865,0)
*C865
=0,0,
ROUNDUP(
IF(
IF(D865="A",13-SUM(AM865:AP865),IF(D865="B",11-SUM(AM865:AP865),IF(D865="C",7-SUM(AM865:AP865))))
&lt;0,0,
IF(D865="A",13-SUM(AM865:AP865),IF(D865="B",11-SUM(AM865:AP865),IF(D865="C",7-SUM(AM865:AP865)))))
*AD865/C865,0)
*C865)
)</f>
        <v>0</v>
      </c>
      <c r="AY865" s="4">
        <f>IF(OR(AND(Tabela1[[#This Row],[GRUPO | ITEM]]="PALHETAS",MID(Tabela1[[#This Row],[ITEM]],1,5)&lt;&gt;"YN-PC"),AND(Tabela1[[#This Row],[GRUPO | ITEM]]="PALHETAS",MID(Tabela1[[#This Row],[ITEM]],1,5)&lt;&gt;"YN-PF"))=TRUE,0,
IF(
ROUNDUP(
IF(
IF(D865="A",13-SUM(AR865:AU865),IF(D865="B",11-SUM(AR865:AU865),IF(D865="C",7-SUM(AR865:AU865))))
&lt;0,0,
IF(D865="A",13-SUM(AR865:AU865),IF(D865="B",11-SUM(AR865:AU865),IF(D865="C",7-SUM(AR865:AU865)))))
*AE865/C865,0)
*C865
=0,0,
ROUNDUP(
IF(
IF(D865="A",13-SUM(AR865:AU865),IF(D865="B",11-SUM(AR865:AU865),IF(D865="C",7-SUM(AR865:AU865))))
&lt;0,0,
IF(D865="A",13-SUM(AR865:AU865),IF(D865="B",11-SUM(AR865:AU865),IF(D865="C",7-SUM(AR865:AU865)))))
*AE865/C865,0)
*C865)
)</f>
        <v>0</v>
      </c>
      <c r="AZ8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+IFERROR(BA865*C865,0),
IFERROR(AVERAGEIF(Tabela1[[#This Row],[COMPRA PADRÃO]:[COMPRA &gt;30%]],"&gt;"&amp;0,Tabela1[[#This Row],[COMPRA PADRÃO]:[COMPRA &gt;30%]]),
0))/Tabela1[[#This Row],[U/CX]],0)*Tabela1[[#This Row],[U/CX]]</f>
        <v>0</v>
      </c>
      <c r="BA865" s="19"/>
      <c r="BB865" s="19"/>
      <c r="BC865" s="5"/>
      <c r="BD865" s="41">
        <v>9.0566037735849054</v>
      </c>
      <c r="BE865" s="42">
        <v>1358.4905660377358</v>
      </c>
      <c r="BF865" s="42">
        <v>597.7358490566038</v>
      </c>
      <c r="BG865" s="42">
        <v>3374</v>
      </c>
      <c r="BH865" s="43">
        <v>0</v>
      </c>
      <c r="BJ865" s="32"/>
      <c r="BK865" s="32"/>
    </row>
    <row r="866" spans="1:63" s="3" customFormat="1" x14ac:dyDescent="0.2">
      <c r="A866" s="4" t="s">
        <v>40</v>
      </c>
      <c r="B866" s="4" t="s">
        <v>716</v>
      </c>
      <c r="C866" s="4">
        <v>200</v>
      </c>
      <c r="D866" s="4" t="s">
        <v>83</v>
      </c>
      <c r="E866" s="5">
        <v>600</v>
      </c>
      <c r="F866" s="4">
        <v>550</v>
      </c>
      <c r="G866" s="4">
        <v>49</v>
      </c>
      <c r="H866" s="4">
        <v>200</v>
      </c>
      <c r="I866" s="4">
        <v>100</v>
      </c>
      <c r="J866" s="4">
        <v>800</v>
      </c>
      <c r="K866" s="4"/>
      <c r="L866" s="4">
        <v>420</v>
      </c>
      <c r="M866" s="4">
        <v>250</v>
      </c>
      <c r="N866" s="4">
        <v>200</v>
      </c>
      <c r="O866" s="4">
        <v>200</v>
      </c>
      <c r="P866" s="4">
        <v>100</v>
      </c>
      <c r="Q866" s="13">
        <v>1.9025655808590372</v>
      </c>
      <c r="R866" s="16">
        <v>1.744018449120784</v>
      </c>
      <c r="S866" s="16">
        <v>0.15537618910348802</v>
      </c>
      <c r="T866" s="16">
        <v>0.63418852695301242</v>
      </c>
      <c r="U866" s="16">
        <v>0.31709426347650621</v>
      </c>
      <c r="V866" s="16">
        <v>2.5367541078120497</v>
      </c>
      <c r="W866" s="16">
        <v>0</v>
      </c>
      <c r="X866" s="16">
        <v>1.3317959066013261</v>
      </c>
      <c r="Y866" s="16">
        <v>0.7927356586912655</v>
      </c>
      <c r="Z866" s="16">
        <v>0.63418852695301242</v>
      </c>
      <c r="AA866" s="16">
        <v>0.63418852695301242</v>
      </c>
      <c r="AB866" s="17">
        <v>0.31709426347650621</v>
      </c>
      <c r="AC866" s="15">
        <v>16678.04</v>
      </c>
      <c r="AD866" s="14">
        <v>315.36363636363637</v>
      </c>
      <c r="AE866" s="14">
        <v>342</v>
      </c>
      <c r="AF866" s="5">
        <v>0</v>
      </c>
      <c r="AG866" s="6">
        <v>2933</v>
      </c>
      <c r="AH866" s="4">
        <v>0</v>
      </c>
      <c r="AI866" s="23">
        <v>2933</v>
      </c>
      <c r="AJ866" s="4">
        <v>2600</v>
      </c>
      <c r="AK866" s="4">
        <v>0</v>
      </c>
      <c r="AL866" s="24">
        <v>2600</v>
      </c>
      <c r="AM866" s="7">
        <v>9.3003747477659271</v>
      </c>
      <c r="AN866" s="7">
        <v>0</v>
      </c>
      <c r="AO866" s="8">
        <v>8.2444508503891605</v>
      </c>
      <c r="AP866" s="9">
        <v>0</v>
      </c>
      <c r="AQ866" s="25">
        <v>17.544825598155086</v>
      </c>
      <c r="AR866" s="18">
        <v>8.5760233918128659</v>
      </c>
      <c r="AS866" s="7">
        <v>0</v>
      </c>
      <c r="AT866" s="8">
        <v>7.60233918128655</v>
      </c>
      <c r="AU866" s="9">
        <v>0</v>
      </c>
      <c r="AV866" s="10">
        <v>16.178362573099417</v>
      </c>
      <c r="AW866" s="22">
        <f t="shared" si="13"/>
        <v>0</v>
      </c>
      <c r="AX866" s="5">
        <f>IF(OR(AND(Tabela1[[#This Row],[GRUPO | ITEM]]="PALHETAS",MID(Tabela1[[#This Row],[ITEM]],1,5)&lt;&gt;"YN-PC"),AND(Tabela1[[#This Row],[GRUPO | ITEM]]="PALHETAS",MID(Tabela1[[#This Row],[ITEM]],1,5)&lt;&gt;"YN-PF"))=TRUE,0,
IF(
ROUNDUP(
IF(
IF(D866="A",13-SUM(AM866:AP866),IF(D866="B",11-SUM(AM866:AP866),IF(D866="C",7-SUM(AM866:AP866))))
&lt;0,0,
IF(D866="A",13-SUM(AM866:AP866),IF(D866="B",11-SUM(AM866:AP866),IF(D866="C",7-SUM(AM866:AP866)))))
*AD866/C866,0)
*C866
=0,0,
ROUNDUP(
IF(
IF(D866="A",13-SUM(AM866:AP866),IF(D866="B",11-SUM(AM866:AP866),IF(D866="C",7-SUM(AM866:AP866))))
&lt;0,0,
IF(D866="A",13-SUM(AM866:AP866),IF(D866="B",11-SUM(AM866:AP866),IF(D866="C",7-SUM(AM866:AP866)))))
*AD866/C866,0)
*C866)
)</f>
        <v>0</v>
      </c>
      <c r="AY866" s="4">
        <f>IF(OR(AND(Tabela1[[#This Row],[GRUPO | ITEM]]="PALHETAS",MID(Tabela1[[#This Row],[ITEM]],1,5)&lt;&gt;"YN-PC"),AND(Tabela1[[#This Row],[GRUPO | ITEM]]="PALHETAS",MID(Tabela1[[#This Row],[ITEM]],1,5)&lt;&gt;"YN-PF"))=TRUE,0,
IF(
ROUNDUP(
IF(
IF(D866="A",13-SUM(AR866:AU866),IF(D866="B",11-SUM(AR866:AU866),IF(D866="C",7-SUM(AR866:AU866))))
&lt;0,0,
IF(D866="A",13-SUM(AR866:AU866),IF(D866="B",11-SUM(AR866:AU866),IF(D866="C",7-SUM(AR866:AU866)))))
*AE866/C866,0)
*C866
=0,0,
ROUNDUP(
IF(
IF(D866="A",13-SUM(AR866:AU866),IF(D866="B",11-SUM(AR866:AU866),IF(D866="C",7-SUM(AR866:AU866))))
&lt;0,0,
IF(D866="A",13-SUM(AR866:AU866),IF(D866="B",11-SUM(AR866:AU866),IF(D866="C",7-SUM(AR866:AU866)))))
*AE866/C866,0)
*C866)
)</f>
        <v>0</v>
      </c>
      <c r="AZ8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+IFERROR(BA866*C866,0),
IFERROR(AVERAGEIF(Tabela1[[#This Row],[COMPRA PADRÃO]:[COMPRA &gt;30%]],"&gt;"&amp;0,Tabela1[[#This Row],[COMPRA PADRÃO]:[COMPRA &gt;30%]]),
0))/Tabela1[[#This Row],[U/CX]],0)*Tabela1[[#This Row],[U/CX]]</f>
        <v>0</v>
      </c>
      <c r="BA866" s="19"/>
      <c r="BB866" s="19"/>
      <c r="BC866" s="5"/>
      <c r="BD866" s="41">
        <v>13.090566037735849</v>
      </c>
      <c r="BE866" s="42">
        <v>1963.5849056603774</v>
      </c>
      <c r="BF866" s="42">
        <v>863.97735849056608</v>
      </c>
      <c r="BG866" s="42">
        <v>5533</v>
      </c>
      <c r="BH866" s="43">
        <v>0</v>
      </c>
      <c r="BJ866" s="32"/>
      <c r="BK866" s="32"/>
    </row>
    <row r="867" spans="1:63" s="3" customFormat="1" x14ac:dyDescent="0.2">
      <c r="A867" s="4" t="s">
        <v>40</v>
      </c>
      <c r="B867" s="4" t="s">
        <v>719</v>
      </c>
      <c r="C867" s="4">
        <v>200</v>
      </c>
      <c r="D867" s="4" t="s">
        <v>83</v>
      </c>
      <c r="E867" s="5">
        <v>650</v>
      </c>
      <c r="F867" s="4">
        <v>750</v>
      </c>
      <c r="G867" s="4">
        <v>1400</v>
      </c>
      <c r="H867" s="4">
        <v>300</v>
      </c>
      <c r="I867" s="4">
        <v>650</v>
      </c>
      <c r="J867" s="4">
        <v>1365</v>
      </c>
      <c r="K867" s="4">
        <v>200</v>
      </c>
      <c r="L867" s="4">
        <v>650</v>
      </c>
      <c r="M867" s="4">
        <v>351</v>
      </c>
      <c r="N867" s="4">
        <v>600</v>
      </c>
      <c r="O867" s="4">
        <v>300</v>
      </c>
      <c r="P867" s="4">
        <v>500</v>
      </c>
      <c r="Q867" s="13">
        <v>1.0108864696734059</v>
      </c>
      <c r="R867" s="16">
        <v>1.166407465007776</v>
      </c>
      <c r="S867" s="16">
        <v>2.1772939346811819</v>
      </c>
      <c r="T867" s="16">
        <v>0.46656298600311041</v>
      </c>
      <c r="U867" s="16">
        <v>1.0108864696734059</v>
      </c>
      <c r="V867" s="16">
        <v>2.1228615863141522</v>
      </c>
      <c r="W867" s="16">
        <v>0.31104199066874028</v>
      </c>
      <c r="X867" s="16">
        <v>1.0108864696734059</v>
      </c>
      <c r="Y867" s="16">
        <v>0.54587869362363917</v>
      </c>
      <c r="Z867" s="16">
        <v>0.93312597200622083</v>
      </c>
      <c r="AA867" s="16">
        <v>0.46656298600311041</v>
      </c>
      <c r="AB867" s="17">
        <v>0.77760497667185069</v>
      </c>
      <c r="AC867" s="15">
        <v>23410.92</v>
      </c>
      <c r="AD867" s="14">
        <v>643</v>
      </c>
      <c r="AE867" s="14">
        <v>643</v>
      </c>
      <c r="AF867" s="5">
        <v>22</v>
      </c>
      <c r="AG867" s="6">
        <v>4770</v>
      </c>
      <c r="AH867" s="4">
        <v>0</v>
      </c>
      <c r="AI867" s="23">
        <v>4770</v>
      </c>
      <c r="AJ867" s="4">
        <v>0</v>
      </c>
      <c r="AK867" s="4">
        <v>0</v>
      </c>
      <c r="AL867" s="24">
        <v>0</v>
      </c>
      <c r="AM867" s="7">
        <v>7.4183514774494554</v>
      </c>
      <c r="AN867" s="7">
        <v>0</v>
      </c>
      <c r="AO867" s="8">
        <v>0</v>
      </c>
      <c r="AP867" s="9">
        <v>0</v>
      </c>
      <c r="AQ867" s="25">
        <v>7.4183514774494554</v>
      </c>
      <c r="AR867" s="18">
        <v>7.4183514774494554</v>
      </c>
      <c r="AS867" s="7">
        <v>0</v>
      </c>
      <c r="AT867" s="8">
        <v>0</v>
      </c>
      <c r="AU867" s="9">
        <v>0</v>
      </c>
      <c r="AV867" s="10">
        <v>7.4183514774494554</v>
      </c>
      <c r="AW867" s="22">
        <f t="shared" si="13"/>
        <v>0</v>
      </c>
      <c r="AX867" s="5">
        <f>IF(OR(AND(Tabela1[[#This Row],[GRUPO | ITEM]]="PALHETAS",MID(Tabela1[[#This Row],[ITEM]],1,5)&lt;&gt;"YN-PC"),AND(Tabela1[[#This Row],[GRUPO | ITEM]]="PALHETAS",MID(Tabela1[[#This Row],[ITEM]],1,5)&lt;&gt;"YN-PF"))=TRUE,0,
IF(
ROUNDUP(
IF(
IF(D867="A",13-SUM(AM867:AP867),IF(D867="B",11-SUM(AM867:AP867),IF(D867="C",7-SUM(AM867:AP867))))
&lt;0,0,
IF(D867="A",13-SUM(AM867:AP867),IF(D867="B",11-SUM(AM867:AP867),IF(D867="C",7-SUM(AM867:AP867)))))
*AD867/C867,0)
*C867
=0,0,
ROUNDUP(
IF(
IF(D867="A",13-SUM(AM867:AP867),IF(D867="B",11-SUM(AM867:AP867),IF(D867="C",7-SUM(AM867:AP867))))
&lt;0,0,
IF(D867="A",13-SUM(AM867:AP867),IF(D867="B",11-SUM(AM867:AP867),IF(D867="C",7-SUM(AM867:AP867)))))
*AD867/C867,0)
*C867)
)</f>
        <v>0</v>
      </c>
      <c r="AY867" s="4">
        <f>IF(OR(AND(Tabela1[[#This Row],[GRUPO | ITEM]]="PALHETAS",MID(Tabela1[[#This Row],[ITEM]],1,5)&lt;&gt;"YN-PC"),AND(Tabela1[[#This Row],[GRUPO | ITEM]]="PALHETAS",MID(Tabela1[[#This Row],[ITEM]],1,5)&lt;&gt;"YN-PF"))=TRUE,0,
IF(
ROUNDUP(
IF(
IF(D867="A",13-SUM(AR867:AU867),IF(D867="B",11-SUM(AR867:AU867),IF(D867="C",7-SUM(AR867:AU867))))
&lt;0,0,
IF(D867="A",13-SUM(AR867:AU867),IF(D867="B",11-SUM(AR867:AU867),IF(D867="C",7-SUM(AR867:AU867)))))
*AE867/C867,0)
*C867
=0,0,
ROUNDUP(
IF(
IF(D867="A",13-SUM(AR867:AU867),IF(D867="B",11-SUM(AR867:AU867),IF(D867="C",7-SUM(AR867:AU867))))
&lt;0,0,
IF(D867="A",13-SUM(AR867:AU867),IF(D867="B",11-SUM(AR867:AU867),IF(D867="C",7-SUM(AR867:AU867)))))
*AE867/C867,0)
*C867)
)</f>
        <v>0</v>
      </c>
      <c r="AZ8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+IFERROR(BA867*C867,0),
IFERROR(AVERAGEIF(Tabela1[[#This Row],[COMPRA PADRÃO]:[COMPRA &gt;30%]],"&gt;"&amp;0,Tabela1[[#This Row],[COMPRA PADRÃO]:[COMPRA &gt;30%]]),
0))/Tabela1[[#This Row],[U/CX]],0)*Tabela1[[#This Row],[U/CX]]</f>
        <v>0</v>
      </c>
      <c r="BA867" s="33"/>
      <c r="BB867" s="33"/>
      <c r="BC867" s="5"/>
      <c r="BD867" s="41">
        <v>29.116981132075473</v>
      </c>
      <c r="BE867" s="42">
        <v>4367.5471698113206</v>
      </c>
      <c r="BF867" s="42">
        <v>1921.7207547169812</v>
      </c>
      <c r="BG867" s="42">
        <v>4770</v>
      </c>
      <c r="BH867" s="43">
        <v>1600</v>
      </c>
      <c r="BJ867" s="32"/>
      <c r="BK867" s="32"/>
    </row>
    <row r="868" spans="1:63" s="3" customFormat="1" x14ac:dyDescent="0.2">
      <c r="A868" s="4" t="s">
        <v>40</v>
      </c>
      <c r="B868" s="4" t="s">
        <v>720</v>
      </c>
      <c r="C868" s="4">
        <v>200</v>
      </c>
      <c r="D868" s="4" t="s">
        <v>83</v>
      </c>
      <c r="E868" s="5">
        <v>700</v>
      </c>
      <c r="F868" s="4">
        <v>1020</v>
      </c>
      <c r="G868" s="4">
        <v>1300</v>
      </c>
      <c r="H868" s="4">
        <v>1000</v>
      </c>
      <c r="I868" s="4">
        <v>1250</v>
      </c>
      <c r="J868" s="4">
        <v>1300</v>
      </c>
      <c r="K868" s="4">
        <v>200</v>
      </c>
      <c r="L868" s="4">
        <v>800</v>
      </c>
      <c r="M868" s="4">
        <v>400</v>
      </c>
      <c r="N868" s="4">
        <v>700</v>
      </c>
      <c r="O868" s="4">
        <v>500</v>
      </c>
      <c r="P868" s="4">
        <v>1300</v>
      </c>
      <c r="Q868" s="13">
        <v>0.80229226361031514</v>
      </c>
      <c r="R868" s="16">
        <v>1.1690544412607451</v>
      </c>
      <c r="S868" s="16">
        <v>1.489971346704871</v>
      </c>
      <c r="T868" s="16">
        <v>1.1461318051575931</v>
      </c>
      <c r="U868" s="16">
        <v>1.4326647564469914</v>
      </c>
      <c r="V868" s="16">
        <v>1.489971346704871</v>
      </c>
      <c r="W868" s="16">
        <v>0.22922636103151864</v>
      </c>
      <c r="X868" s="16">
        <v>0.91690544412607455</v>
      </c>
      <c r="Y868" s="16">
        <v>0.45845272206303728</v>
      </c>
      <c r="Z868" s="16">
        <v>0.80229226361031514</v>
      </c>
      <c r="AA868" s="16">
        <v>0.57306590257879653</v>
      </c>
      <c r="AB868" s="17">
        <v>1.489971346704871</v>
      </c>
      <c r="AC868" s="15">
        <v>23257.9</v>
      </c>
      <c r="AD868" s="14">
        <v>872.5</v>
      </c>
      <c r="AE868" s="14">
        <v>933.63636363636363</v>
      </c>
      <c r="AF868" s="5">
        <v>2</v>
      </c>
      <c r="AG868" s="6">
        <v>6580</v>
      </c>
      <c r="AH868" s="4">
        <v>0</v>
      </c>
      <c r="AI868" s="23">
        <v>6580</v>
      </c>
      <c r="AJ868" s="4">
        <v>0</v>
      </c>
      <c r="AK868" s="4">
        <v>0</v>
      </c>
      <c r="AL868" s="24">
        <v>0</v>
      </c>
      <c r="AM868" s="7">
        <v>7.5415472779369628</v>
      </c>
      <c r="AN868" s="7">
        <v>0</v>
      </c>
      <c r="AO868" s="8">
        <v>0</v>
      </c>
      <c r="AP868" s="9">
        <v>0</v>
      </c>
      <c r="AQ868" s="25">
        <v>7.5415472779369628</v>
      </c>
      <c r="AR868" s="18">
        <v>7.0477117818889967</v>
      </c>
      <c r="AS868" s="7">
        <v>0</v>
      </c>
      <c r="AT868" s="8">
        <v>0</v>
      </c>
      <c r="AU868" s="9">
        <v>0</v>
      </c>
      <c r="AV868" s="10">
        <v>7.0477117818889967</v>
      </c>
      <c r="AW868" s="22">
        <f t="shared" si="13"/>
        <v>0</v>
      </c>
      <c r="AX868" s="5">
        <f>IF(OR(AND(Tabela1[[#This Row],[GRUPO | ITEM]]="PALHETAS",MID(Tabela1[[#This Row],[ITEM]],1,5)&lt;&gt;"YN-PC"),AND(Tabela1[[#This Row],[GRUPO | ITEM]]="PALHETAS",MID(Tabela1[[#This Row],[ITEM]],1,5)&lt;&gt;"YN-PF"))=TRUE,0,
IF(
ROUNDUP(
IF(
IF(D868="A",13-SUM(AM868:AP868),IF(D868="B",11-SUM(AM868:AP868),IF(D868="C",7-SUM(AM868:AP868))))
&lt;0,0,
IF(D868="A",13-SUM(AM868:AP868),IF(D868="B",11-SUM(AM868:AP868),IF(D868="C",7-SUM(AM868:AP868)))))
*AD868/C868,0)
*C868
=0,0,
ROUNDUP(
IF(
IF(D868="A",13-SUM(AM868:AP868),IF(D868="B",11-SUM(AM868:AP868),IF(D868="C",7-SUM(AM868:AP868))))
&lt;0,0,
IF(D868="A",13-SUM(AM868:AP868),IF(D868="B",11-SUM(AM868:AP868),IF(D868="C",7-SUM(AM868:AP868)))))
*AD868/C868,0)
*C868)
)</f>
        <v>0</v>
      </c>
      <c r="AY868" s="4">
        <f>IF(OR(AND(Tabela1[[#This Row],[GRUPO | ITEM]]="PALHETAS",MID(Tabela1[[#This Row],[ITEM]],1,5)&lt;&gt;"YN-PC"),AND(Tabela1[[#This Row],[GRUPO | ITEM]]="PALHETAS",MID(Tabela1[[#This Row],[ITEM]],1,5)&lt;&gt;"YN-PF"))=TRUE,0,
IF(
ROUNDUP(
IF(
IF(D868="A",13-SUM(AR868:AU868),IF(D868="B",11-SUM(AR868:AU868),IF(D868="C",7-SUM(AR868:AU868))))
&lt;0,0,
IF(D868="A",13-SUM(AR868:AU868),IF(D868="B",11-SUM(AR868:AU868),IF(D868="C",7-SUM(AR868:AU868)))))
*AE868/C868,0)
*C868
=0,0,
ROUNDUP(
IF(
IF(D868="A",13-SUM(AR868:AU868),IF(D868="B",11-SUM(AR868:AU868),IF(D868="C",7-SUM(AR868:AU868))))
&lt;0,0,
IF(D868="A",13-SUM(AR868:AU868),IF(D868="B",11-SUM(AR868:AU868),IF(D868="C",7-SUM(AR868:AU868)))))
*AE868/C868,0)
*C868)
)</f>
        <v>0</v>
      </c>
      <c r="AZ8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+IFERROR(BA868*C868,0),
IFERROR(AVERAGEIF(Tabela1[[#This Row],[COMPRA PADRÃO]:[COMPRA &gt;30%]],"&gt;"&amp;0,Tabela1[[#This Row],[COMPRA PADRÃO]:[COMPRA &gt;30%]]),
0))/Tabela1[[#This Row],[U/CX]],0)*Tabela1[[#This Row],[U/CX]]</f>
        <v>0</v>
      </c>
      <c r="BA868" s="19"/>
      <c r="BB868" s="19"/>
      <c r="BC868" s="5"/>
      <c r="BD868" s="41">
        <v>39.509433962264154</v>
      </c>
      <c r="BE868" s="42">
        <v>5926.4150943396235</v>
      </c>
      <c r="BF868" s="42">
        <v>2607.6226415094343</v>
      </c>
      <c r="BG868" s="42">
        <v>6580</v>
      </c>
      <c r="BH868" s="43">
        <v>2000</v>
      </c>
      <c r="BJ868" s="32"/>
      <c r="BK868" s="32"/>
    </row>
    <row r="869" spans="1:63" s="3" customFormat="1" x14ac:dyDescent="0.2">
      <c r="A869" s="4" t="s">
        <v>40</v>
      </c>
      <c r="B869" s="4" t="s">
        <v>723</v>
      </c>
      <c r="C869" s="4">
        <v>100</v>
      </c>
      <c r="D869" s="4" t="s">
        <v>83</v>
      </c>
      <c r="E869" s="5">
        <v>50</v>
      </c>
      <c r="F869" s="4">
        <v>200</v>
      </c>
      <c r="G869" s="4">
        <v>20</v>
      </c>
      <c r="H869" s="4"/>
      <c r="I869" s="4"/>
      <c r="J869" s="4">
        <v>100</v>
      </c>
      <c r="K869" s="4">
        <v>50</v>
      </c>
      <c r="L869" s="4"/>
      <c r="M869" s="4">
        <v>50</v>
      </c>
      <c r="N869" s="4"/>
      <c r="O869" s="4"/>
      <c r="P869" s="4"/>
      <c r="Q869" s="13">
        <v>0.63829787234042556</v>
      </c>
      <c r="R869" s="16">
        <v>2.5531914893617023</v>
      </c>
      <c r="S869" s="16">
        <v>0.25531914893617025</v>
      </c>
      <c r="T869" s="16">
        <v>0</v>
      </c>
      <c r="U869" s="16">
        <v>0</v>
      </c>
      <c r="V869" s="16">
        <v>1.2765957446808511</v>
      </c>
      <c r="W869" s="16">
        <v>0.63829787234042556</v>
      </c>
      <c r="X869" s="16">
        <v>0</v>
      </c>
      <c r="Y869" s="16">
        <v>0.63829787234042556</v>
      </c>
      <c r="Z869" s="16">
        <v>0</v>
      </c>
      <c r="AA869" s="16">
        <v>0</v>
      </c>
      <c r="AB869" s="17">
        <v>0</v>
      </c>
      <c r="AC869" s="15">
        <v>3491.9</v>
      </c>
      <c r="AD869" s="14">
        <v>78.333333333333329</v>
      </c>
      <c r="AE869" s="14">
        <v>90</v>
      </c>
      <c r="AF869" s="5">
        <v>0</v>
      </c>
      <c r="AG869" s="6">
        <v>2230</v>
      </c>
      <c r="AH869" s="4">
        <v>0</v>
      </c>
      <c r="AI869" s="23">
        <v>2230</v>
      </c>
      <c r="AJ869" s="4">
        <v>0</v>
      </c>
      <c r="AK869" s="4">
        <v>0</v>
      </c>
      <c r="AL869" s="24">
        <v>0</v>
      </c>
      <c r="AM869" s="7">
        <v>28.468085106382979</v>
      </c>
      <c r="AN869" s="7">
        <v>0</v>
      </c>
      <c r="AO869" s="8">
        <v>0</v>
      </c>
      <c r="AP869" s="9">
        <v>0</v>
      </c>
      <c r="AQ869" s="25">
        <v>28.468085106382979</v>
      </c>
      <c r="AR869" s="18">
        <v>24.777777777777779</v>
      </c>
      <c r="AS869" s="7">
        <v>0</v>
      </c>
      <c r="AT869" s="8">
        <v>0</v>
      </c>
      <c r="AU869" s="9">
        <v>0</v>
      </c>
      <c r="AV869" s="10">
        <v>24.777777777777779</v>
      </c>
      <c r="AW869" s="22">
        <f t="shared" si="13"/>
        <v>0</v>
      </c>
      <c r="AX869" s="5">
        <f>IF(OR(AND(Tabela1[[#This Row],[GRUPO | ITEM]]="PALHETAS",MID(Tabela1[[#This Row],[ITEM]],1,5)&lt;&gt;"YN-PC"),AND(Tabela1[[#This Row],[GRUPO | ITEM]]="PALHETAS",MID(Tabela1[[#This Row],[ITEM]],1,5)&lt;&gt;"YN-PF"))=TRUE,0,
IF(
ROUNDUP(
IF(
IF(D869="A",13-SUM(AM869:AP869),IF(D869="B",11-SUM(AM869:AP869),IF(D869="C",7-SUM(AM869:AP869))))
&lt;0,0,
IF(D869="A",13-SUM(AM869:AP869),IF(D869="B",11-SUM(AM869:AP869),IF(D869="C",7-SUM(AM869:AP869)))))
*AD869/C869,0)
*C869
=0,0,
ROUNDUP(
IF(
IF(D869="A",13-SUM(AM869:AP869),IF(D869="B",11-SUM(AM869:AP869),IF(D869="C",7-SUM(AM869:AP869))))
&lt;0,0,
IF(D869="A",13-SUM(AM869:AP869),IF(D869="B",11-SUM(AM869:AP869),IF(D869="C",7-SUM(AM869:AP869)))))
*AD869/C869,0)
*C869)
)</f>
        <v>0</v>
      </c>
      <c r="AY869" s="4">
        <f>IF(OR(AND(Tabela1[[#This Row],[GRUPO | ITEM]]="PALHETAS",MID(Tabela1[[#This Row],[ITEM]],1,5)&lt;&gt;"YN-PC"),AND(Tabela1[[#This Row],[GRUPO | ITEM]]="PALHETAS",MID(Tabela1[[#This Row],[ITEM]],1,5)&lt;&gt;"YN-PF"))=TRUE,0,
IF(
ROUNDUP(
IF(
IF(D869="A",13-SUM(AR869:AU869),IF(D869="B",11-SUM(AR869:AU869),IF(D869="C",7-SUM(AR869:AU869))))
&lt;0,0,
IF(D869="A",13-SUM(AR869:AU869),IF(D869="B",11-SUM(AR869:AU869),IF(D869="C",7-SUM(AR869:AU869)))))
*AE869/C869,0)
*C869
=0,0,
ROUNDUP(
IF(
IF(D869="A",13-SUM(AR869:AU869),IF(D869="B",11-SUM(AR869:AU869),IF(D869="C",7-SUM(AR869:AU869))))
&lt;0,0,
IF(D869="A",13-SUM(AR869:AU869),IF(D869="B",11-SUM(AR869:AU869),IF(D869="C",7-SUM(AR869:AU869)))))
*AE869/C869,0)
*C869)
)</f>
        <v>0</v>
      </c>
      <c r="AZ8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+IFERROR(BA869*C869,0),
IFERROR(AVERAGEIF(Tabela1[[#This Row],[COMPRA PADRÃO]:[COMPRA &gt;30%]],"&gt;"&amp;0,Tabela1[[#This Row],[COMPRA PADRÃO]:[COMPRA &gt;30%]]),
0))/Tabela1[[#This Row],[U/CX]],0)*Tabela1[[#This Row],[U/CX]]</f>
        <v>0</v>
      </c>
      <c r="BA869" s="19"/>
      <c r="BB869" s="19"/>
      <c r="BC869" s="5"/>
      <c r="BD869" s="41">
        <v>1.7735849056603774</v>
      </c>
      <c r="BE869" s="42">
        <v>266.03773584905662</v>
      </c>
      <c r="BF869" s="42">
        <v>117.05660377358491</v>
      </c>
      <c r="BG869" s="42">
        <v>2230</v>
      </c>
      <c r="BH869" s="43">
        <v>0</v>
      </c>
      <c r="BJ869" s="32"/>
      <c r="BK869" s="32"/>
    </row>
    <row r="870" spans="1:63" s="3" customFormat="1" x14ac:dyDescent="0.2">
      <c r="A870" s="4" t="s">
        <v>40</v>
      </c>
      <c r="B870" s="4" t="s">
        <v>725</v>
      </c>
      <c r="C870" s="4">
        <v>60</v>
      </c>
      <c r="D870" s="4" t="s">
        <v>83</v>
      </c>
      <c r="E870" s="5">
        <v>10</v>
      </c>
      <c r="F870" s="4">
        <v>10</v>
      </c>
      <c r="G870" s="4">
        <v>30</v>
      </c>
      <c r="H870" s="4">
        <v>10</v>
      </c>
      <c r="I870" s="4">
        <v>35</v>
      </c>
      <c r="J870" s="4">
        <v>10</v>
      </c>
      <c r="K870" s="4"/>
      <c r="L870" s="4">
        <v>20</v>
      </c>
      <c r="M870" s="4"/>
      <c r="N870" s="4">
        <v>10</v>
      </c>
      <c r="O870" s="4">
        <v>10</v>
      </c>
      <c r="P870" s="4"/>
      <c r="Q870" s="13">
        <v>0.62068965517241381</v>
      </c>
      <c r="R870" s="16">
        <v>0.62068965517241381</v>
      </c>
      <c r="S870" s="16">
        <v>1.8620689655172413</v>
      </c>
      <c r="T870" s="16">
        <v>0.62068965517241381</v>
      </c>
      <c r="U870" s="16">
        <v>2.1724137931034484</v>
      </c>
      <c r="V870" s="16">
        <v>0.62068965517241381</v>
      </c>
      <c r="W870" s="16">
        <v>0</v>
      </c>
      <c r="X870" s="16">
        <v>1.2413793103448276</v>
      </c>
      <c r="Y870" s="16">
        <v>0</v>
      </c>
      <c r="Z870" s="16">
        <v>0.62068965517241381</v>
      </c>
      <c r="AA870" s="16">
        <v>0.62068965517241381</v>
      </c>
      <c r="AB870" s="17">
        <v>0</v>
      </c>
      <c r="AC870" s="15">
        <v>7309.1</v>
      </c>
      <c r="AD870" s="14">
        <v>16.111111111111111</v>
      </c>
      <c r="AE870" s="14">
        <v>16.111111111111111</v>
      </c>
      <c r="AF870" s="5">
        <v>1</v>
      </c>
      <c r="AG870" s="6">
        <v>687</v>
      </c>
      <c r="AH870" s="4">
        <v>0</v>
      </c>
      <c r="AI870" s="23">
        <v>687</v>
      </c>
      <c r="AJ870" s="4">
        <v>0</v>
      </c>
      <c r="AK870" s="4">
        <v>0</v>
      </c>
      <c r="AL870" s="24">
        <v>0</v>
      </c>
      <c r="AM870" s="7">
        <v>42.641379310344831</v>
      </c>
      <c r="AN870" s="7">
        <v>0</v>
      </c>
      <c r="AO870" s="8">
        <v>0</v>
      </c>
      <c r="AP870" s="9">
        <v>0</v>
      </c>
      <c r="AQ870" s="25">
        <v>42.641379310344831</v>
      </c>
      <c r="AR870" s="18">
        <v>42.641379310344831</v>
      </c>
      <c r="AS870" s="7">
        <v>0</v>
      </c>
      <c r="AT870" s="8">
        <v>0</v>
      </c>
      <c r="AU870" s="9">
        <v>0</v>
      </c>
      <c r="AV870" s="10">
        <v>42.641379310344831</v>
      </c>
      <c r="AW870" s="22">
        <f t="shared" si="13"/>
        <v>0</v>
      </c>
      <c r="AX870" s="5">
        <f>IF(OR(AND(Tabela1[[#This Row],[GRUPO | ITEM]]="PALHETAS",MID(Tabela1[[#This Row],[ITEM]],1,5)&lt;&gt;"YN-PC"),AND(Tabela1[[#This Row],[GRUPO | ITEM]]="PALHETAS",MID(Tabela1[[#This Row],[ITEM]],1,5)&lt;&gt;"YN-PF"))=TRUE,0,
IF(
ROUNDUP(
IF(
IF(D870="A",13-SUM(AM870:AP870),IF(D870="B",11-SUM(AM870:AP870),IF(D870="C",7-SUM(AM870:AP870))))
&lt;0,0,
IF(D870="A",13-SUM(AM870:AP870),IF(D870="B",11-SUM(AM870:AP870),IF(D870="C",7-SUM(AM870:AP870)))))
*AD870/C870,0)
*C870
=0,0,
ROUNDUP(
IF(
IF(D870="A",13-SUM(AM870:AP870),IF(D870="B",11-SUM(AM870:AP870),IF(D870="C",7-SUM(AM870:AP870))))
&lt;0,0,
IF(D870="A",13-SUM(AM870:AP870),IF(D870="B",11-SUM(AM870:AP870),IF(D870="C",7-SUM(AM870:AP870)))))
*AD870/C870,0)
*C870)
)</f>
        <v>0</v>
      </c>
      <c r="AY870" s="4">
        <f>IF(OR(AND(Tabela1[[#This Row],[GRUPO | ITEM]]="PALHETAS",MID(Tabela1[[#This Row],[ITEM]],1,5)&lt;&gt;"YN-PC"),AND(Tabela1[[#This Row],[GRUPO | ITEM]]="PALHETAS",MID(Tabela1[[#This Row],[ITEM]],1,5)&lt;&gt;"YN-PF"))=TRUE,0,
IF(
ROUNDUP(
IF(
IF(D870="A",13-SUM(AR870:AU870),IF(D870="B",11-SUM(AR870:AU870),IF(D870="C",7-SUM(AR870:AU870))))
&lt;0,0,
IF(D870="A",13-SUM(AR870:AU870),IF(D870="B",11-SUM(AR870:AU870),IF(D870="C",7-SUM(AR870:AU870)))))
*AE870/C870,0)
*C870
=0,0,
ROUNDUP(
IF(
IF(D870="A",13-SUM(AR870:AU870),IF(D870="B",11-SUM(AR870:AU870),IF(D870="C",7-SUM(AR870:AU870))))
&lt;0,0,
IF(D870="A",13-SUM(AR870:AU870),IF(D870="B",11-SUM(AR870:AU870),IF(D870="C",7-SUM(AR870:AU870)))))
*AE870/C870,0)
*C870)
)</f>
        <v>0</v>
      </c>
      <c r="AZ8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+IFERROR(BA870*C870,0),
IFERROR(AVERAGEIF(Tabela1[[#This Row],[COMPRA PADRÃO]:[COMPRA &gt;30%]],"&gt;"&amp;0,Tabela1[[#This Row],[COMPRA PADRÃO]:[COMPRA &gt;30%]]),
0))/Tabela1[[#This Row],[U/CX]],0)*Tabela1[[#This Row],[U/CX]]</f>
        <v>0</v>
      </c>
      <c r="BA870" s="19"/>
      <c r="BB870" s="19"/>
      <c r="BC870" s="5"/>
      <c r="BD870" s="41">
        <v>0.54716981132075471</v>
      </c>
      <c r="BE870" s="42">
        <v>82.075471698113205</v>
      </c>
      <c r="BF870" s="42">
        <v>36.113207547169807</v>
      </c>
      <c r="BG870" s="42">
        <v>687</v>
      </c>
      <c r="BH870" s="43">
        <v>0</v>
      </c>
      <c r="BJ870" s="32"/>
      <c r="BK870" s="32"/>
    </row>
    <row r="871" spans="1:63" s="3" customFormat="1" x14ac:dyDescent="0.2">
      <c r="A871" s="4" t="s">
        <v>40</v>
      </c>
      <c r="B871" s="4" t="s">
        <v>726</v>
      </c>
      <c r="C871" s="4">
        <v>60</v>
      </c>
      <c r="D871" s="4" t="s">
        <v>83</v>
      </c>
      <c r="E871" s="5">
        <v>12</v>
      </c>
      <c r="F871" s="4">
        <v>175</v>
      </c>
      <c r="G871" s="4">
        <v>40</v>
      </c>
      <c r="H871" s="4">
        <v>30</v>
      </c>
      <c r="I871" s="4">
        <v>10</v>
      </c>
      <c r="J871" s="4">
        <v>10</v>
      </c>
      <c r="K871" s="4"/>
      <c r="L871" s="4">
        <v>30</v>
      </c>
      <c r="M871" s="4"/>
      <c r="N871" s="4">
        <v>5</v>
      </c>
      <c r="O871" s="4"/>
      <c r="P871" s="4"/>
      <c r="Q871" s="13">
        <v>0.30769230769230771</v>
      </c>
      <c r="R871" s="16">
        <v>4.4871794871794872</v>
      </c>
      <c r="S871" s="16">
        <v>1.0256410256410255</v>
      </c>
      <c r="T871" s="16">
        <v>0.76923076923076927</v>
      </c>
      <c r="U871" s="16">
        <v>0.25641025641025639</v>
      </c>
      <c r="V871" s="16">
        <v>0.25641025641025639</v>
      </c>
      <c r="W871" s="16">
        <v>0</v>
      </c>
      <c r="X871" s="16">
        <v>0.76923076923076927</v>
      </c>
      <c r="Y871" s="16">
        <v>0</v>
      </c>
      <c r="Z871" s="16">
        <v>0.12820512820512819</v>
      </c>
      <c r="AA871" s="16">
        <v>0</v>
      </c>
      <c r="AB871" s="17">
        <v>0</v>
      </c>
      <c r="AC871" s="15">
        <v>19737.86</v>
      </c>
      <c r="AD871" s="14">
        <v>39</v>
      </c>
      <c r="AE871" s="14">
        <v>57.4</v>
      </c>
      <c r="AF871" s="5">
        <v>2</v>
      </c>
      <c r="AG871" s="6">
        <v>493</v>
      </c>
      <c r="AH871" s="4">
        <v>0</v>
      </c>
      <c r="AI871" s="23">
        <v>493</v>
      </c>
      <c r="AJ871" s="4">
        <v>0</v>
      </c>
      <c r="AK871" s="4">
        <v>0</v>
      </c>
      <c r="AL871" s="24">
        <v>0</v>
      </c>
      <c r="AM871" s="7">
        <v>12.641025641025641</v>
      </c>
      <c r="AN871" s="7">
        <v>0</v>
      </c>
      <c r="AO871" s="8">
        <v>0</v>
      </c>
      <c r="AP871" s="9">
        <v>0</v>
      </c>
      <c r="AQ871" s="25">
        <v>12.641025641025641</v>
      </c>
      <c r="AR871" s="18">
        <v>8.5888501742160273</v>
      </c>
      <c r="AS871" s="7">
        <v>0</v>
      </c>
      <c r="AT871" s="8">
        <v>0</v>
      </c>
      <c r="AU871" s="9">
        <v>0</v>
      </c>
      <c r="AV871" s="10">
        <v>8.5888501742160273</v>
      </c>
      <c r="AW871" s="22">
        <f t="shared" si="13"/>
        <v>0</v>
      </c>
      <c r="AX871" s="5">
        <f>IF(OR(AND(Tabela1[[#This Row],[GRUPO | ITEM]]="PALHETAS",MID(Tabela1[[#This Row],[ITEM]],1,5)&lt;&gt;"YN-PC"),AND(Tabela1[[#This Row],[GRUPO | ITEM]]="PALHETAS",MID(Tabela1[[#This Row],[ITEM]],1,5)&lt;&gt;"YN-PF"))=TRUE,0,
IF(
ROUNDUP(
IF(
IF(D871="A",13-SUM(AM871:AP871),IF(D871="B",11-SUM(AM871:AP871),IF(D871="C",7-SUM(AM871:AP871))))
&lt;0,0,
IF(D871="A",13-SUM(AM871:AP871),IF(D871="B",11-SUM(AM871:AP871),IF(D871="C",7-SUM(AM871:AP871)))))
*AD871/C871,0)
*C871
=0,0,
ROUNDUP(
IF(
IF(D871="A",13-SUM(AM871:AP871),IF(D871="B",11-SUM(AM871:AP871),IF(D871="C",7-SUM(AM871:AP871))))
&lt;0,0,
IF(D871="A",13-SUM(AM871:AP871),IF(D871="B",11-SUM(AM871:AP871),IF(D871="C",7-SUM(AM871:AP871)))))
*AD871/C871,0)
*C871)
)</f>
        <v>0</v>
      </c>
      <c r="AY871" s="4">
        <f>IF(OR(AND(Tabela1[[#This Row],[GRUPO | ITEM]]="PALHETAS",MID(Tabela1[[#This Row],[ITEM]],1,5)&lt;&gt;"YN-PC"),AND(Tabela1[[#This Row],[GRUPO | ITEM]]="PALHETAS",MID(Tabela1[[#This Row],[ITEM]],1,5)&lt;&gt;"YN-PF"))=TRUE,0,
IF(
ROUNDUP(
IF(
IF(D871="A",13-SUM(AR871:AU871),IF(D871="B",11-SUM(AR871:AU871),IF(D871="C",7-SUM(AR871:AU871))))
&lt;0,0,
IF(D871="A",13-SUM(AR871:AU871),IF(D871="B",11-SUM(AR871:AU871),IF(D871="C",7-SUM(AR871:AU871)))))
*AE871/C871,0)
*C871
=0,0,
ROUNDUP(
IF(
IF(D871="A",13-SUM(AR871:AU871),IF(D871="B",11-SUM(AR871:AU871),IF(D871="C",7-SUM(AR871:AU871))))
&lt;0,0,
IF(D871="A",13-SUM(AR871:AU871),IF(D871="B",11-SUM(AR871:AU871),IF(D871="C",7-SUM(AR871:AU871)))))
*AE871/C871,0)
*C871)
)</f>
        <v>0</v>
      </c>
      <c r="AZ8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+IFERROR(BA871*C871,0),
IFERROR(AVERAGEIF(Tabela1[[#This Row],[COMPRA PADRÃO]:[COMPRA &gt;30%]],"&gt;"&amp;0,Tabela1[[#This Row],[COMPRA PADRÃO]:[COMPRA &gt;30%]]),
0))/Tabela1[[#This Row],[U/CX]],0)*Tabela1[[#This Row],[U/CX]]</f>
        <v>0</v>
      </c>
      <c r="BA871" s="19"/>
      <c r="BB871" s="19"/>
      <c r="BC871" s="5"/>
      <c r="BD871" s="41">
        <v>1.1773584905660377</v>
      </c>
      <c r="BE871" s="42">
        <v>176.60377358490567</v>
      </c>
      <c r="BF871" s="42">
        <v>77.705660377358484</v>
      </c>
      <c r="BG871" s="42">
        <v>493</v>
      </c>
      <c r="BH871" s="43">
        <v>0</v>
      </c>
      <c r="BJ871" s="32"/>
      <c r="BK871" s="32"/>
    </row>
    <row r="872" spans="1:63" s="3" customFormat="1" x14ac:dyDescent="0.2">
      <c r="A872" s="4" t="s">
        <v>40</v>
      </c>
      <c r="B872" s="4" t="s">
        <v>727</v>
      </c>
      <c r="C872" s="4">
        <v>100</v>
      </c>
      <c r="D872" s="4" t="s">
        <v>83</v>
      </c>
      <c r="E872" s="5">
        <v>290</v>
      </c>
      <c r="F872" s="4">
        <v>150</v>
      </c>
      <c r="G872" s="4">
        <v>200</v>
      </c>
      <c r="H872" s="4">
        <v>150</v>
      </c>
      <c r="I872" s="4">
        <v>50</v>
      </c>
      <c r="J872" s="4">
        <v>130</v>
      </c>
      <c r="K872" s="4">
        <v>100</v>
      </c>
      <c r="L872" s="4">
        <v>150</v>
      </c>
      <c r="M872" s="4">
        <v>250</v>
      </c>
      <c r="N872" s="4"/>
      <c r="O872" s="4">
        <v>500</v>
      </c>
      <c r="P872" s="4">
        <v>310</v>
      </c>
      <c r="Q872" s="13">
        <v>1.3991228070175439</v>
      </c>
      <c r="R872" s="16">
        <v>0.72368421052631571</v>
      </c>
      <c r="S872" s="16">
        <v>0.96491228070175439</v>
      </c>
      <c r="T872" s="16">
        <v>0.72368421052631571</v>
      </c>
      <c r="U872" s="16">
        <v>0.2412280701754386</v>
      </c>
      <c r="V872" s="16">
        <v>0.6271929824561403</v>
      </c>
      <c r="W872" s="16">
        <v>0.48245614035087719</v>
      </c>
      <c r="X872" s="16">
        <v>0.72368421052631571</v>
      </c>
      <c r="Y872" s="16">
        <v>1.2061403508771928</v>
      </c>
      <c r="Z872" s="16">
        <v>0</v>
      </c>
      <c r="AA872" s="16">
        <v>2.4122807017543857</v>
      </c>
      <c r="AB872" s="17">
        <v>1.4956140350877192</v>
      </c>
      <c r="AC872" s="15">
        <v>26370.400000000001</v>
      </c>
      <c r="AD872" s="14">
        <v>207.27272727272728</v>
      </c>
      <c r="AE872" s="14">
        <v>223</v>
      </c>
      <c r="AF872" s="5">
        <v>0</v>
      </c>
      <c r="AG872" s="6">
        <v>2435</v>
      </c>
      <c r="AH872" s="4">
        <v>0</v>
      </c>
      <c r="AI872" s="23">
        <v>2435</v>
      </c>
      <c r="AJ872" s="4">
        <v>0</v>
      </c>
      <c r="AK872" s="4">
        <v>0</v>
      </c>
      <c r="AL872" s="24">
        <v>0</v>
      </c>
      <c r="AM872" s="7">
        <v>11.74780701754386</v>
      </c>
      <c r="AN872" s="7">
        <v>0</v>
      </c>
      <c r="AO872" s="8">
        <v>0</v>
      </c>
      <c r="AP872" s="9">
        <v>0</v>
      </c>
      <c r="AQ872" s="25">
        <v>11.74780701754386</v>
      </c>
      <c r="AR872" s="18">
        <v>10.919282511210762</v>
      </c>
      <c r="AS872" s="7">
        <v>0</v>
      </c>
      <c r="AT872" s="8">
        <v>0</v>
      </c>
      <c r="AU872" s="9">
        <v>0</v>
      </c>
      <c r="AV872" s="10">
        <v>10.919282511210762</v>
      </c>
      <c r="AW872" s="22">
        <f t="shared" si="13"/>
        <v>0</v>
      </c>
      <c r="AX872" s="5">
        <f>IF(OR(AND(Tabela1[[#This Row],[GRUPO | ITEM]]="PALHETAS",MID(Tabela1[[#This Row],[ITEM]],1,5)&lt;&gt;"YN-PC"),AND(Tabela1[[#This Row],[GRUPO | ITEM]]="PALHETAS",MID(Tabela1[[#This Row],[ITEM]],1,5)&lt;&gt;"YN-PF"))=TRUE,0,
IF(
ROUNDUP(
IF(
IF(D872="A",13-SUM(AM872:AP872),IF(D872="B",11-SUM(AM872:AP872),IF(D872="C",7-SUM(AM872:AP872))))
&lt;0,0,
IF(D872="A",13-SUM(AM872:AP872),IF(D872="B",11-SUM(AM872:AP872),IF(D872="C",7-SUM(AM872:AP872)))))
*AD872/C872,0)
*C872
=0,0,
ROUNDUP(
IF(
IF(D872="A",13-SUM(AM872:AP872),IF(D872="B",11-SUM(AM872:AP872),IF(D872="C",7-SUM(AM872:AP872))))
&lt;0,0,
IF(D872="A",13-SUM(AM872:AP872),IF(D872="B",11-SUM(AM872:AP872),IF(D872="C",7-SUM(AM872:AP872)))))
*AD872/C872,0)
*C872)
)</f>
        <v>0</v>
      </c>
      <c r="AY872" s="4">
        <f>IF(OR(AND(Tabela1[[#This Row],[GRUPO | ITEM]]="PALHETAS",MID(Tabela1[[#This Row],[ITEM]],1,5)&lt;&gt;"YN-PC"),AND(Tabela1[[#This Row],[GRUPO | ITEM]]="PALHETAS",MID(Tabela1[[#This Row],[ITEM]],1,5)&lt;&gt;"YN-PF"))=TRUE,0,
IF(
ROUNDUP(
IF(
IF(D872="A",13-SUM(AR872:AU872),IF(D872="B",11-SUM(AR872:AU872),IF(D872="C",7-SUM(AR872:AU872))))
&lt;0,0,
IF(D872="A",13-SUM(AR872:AU872),IF(D872="B",11-SUM(AR872:AU872),IF(D872="C",7-SUM(AR872:AU872)))))
*AE872/C872,0)
*C872
=0,0,
ROUNDUP(
IF(
IF(D872="A",13-SUM(AR872:AU872),IF(D872="B",11-SUM(AR872:AU872),IF(D872="C",7-SUM(AR872:AU872))))
&lt;0,0,
IF(D872="A",13-SUM(AR872:AU872),IF(D872="B",11-SUM(AR872:AU872),IF(D872="C",7-SUM(AR872:AU872)))))
*AE872/C872,0)
*C872)
)</f>
        <v>0</v>
      </c>
      <c r="AZ8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+IFERROR(BA872*C872,0),
IFERROR(AVERAGEIF(Tabela1[[#This Row],[COMPRA PADRÃO]:[COMPRA &gt;30%]],"&gt;"&amp;0,Tabela1[[#This Row],[COMPRA PADRÃO]:[COMPRA &gt;30%]]),
0))/Tabela1[[#This Row],[U/CX]],0)*Tabela1[[#This Row],[U/CX]]</f>
        <v>0</v>
      </c>
      <c r="BA872" s="33"/>
      <c r="BB872" s="33"/>
      <c r="BC872" s="44"/>
      <c r="BD872" s="41">
        <v>8.6037735849056602</v>
      </c>
      <c r="BE872" s="42">
        <v>1290.566037735849</v>
      </c>
      <c r="BF872" s="42">
        <v>567.84905660377353</v>
      </c>
      <c r="BG872" s="42">
        <v>2435</v>
      </c>
      <c r="BH872" s="43">
        <v>0</v>
      </c>
      <c r="BJ872" s="32"/>
      <c r="BK872" s="32"/>
    </row>
    <row r="873" spans="1:63" s="3" customFormat="1" x14ac:dyDescent="0.2">
      <c r="A873" s="4" t="s">
        <v>40</v>
      </c>
      <c r="B873" s="4" t="s">
        <v>728</v>
      </c>
      <c r="C873" s="4">
        <v>100</v>
      </c>
      <c r="D873" s="4" t="s">
        <v>83</v>
      </c>
      <c r="E873" s="5">
        <v>190</v>
      </c>
      <c r="F873" s="4">
        <v>200</v>
      </c>
      <c r="G873" s="4">
        <v>50</v>
      </c>
      <c r="H873" s="4">
        <v>110</v>
      </c>
      <c r="I873" s="4">
        <v>100</v>
      </c>
      <c r="J873" s="4">
        <v>100</v>
      </c>
      <c r="K873" s="4">
        <v>50</v>
      </c>
      <c r="L873" s="4">
        <v>150</v>
      </c>
      <c r="M873" s="4">
        <v>150</v>
      </c>
      <c r="N873" s="4">
        <v>50</v>
      </c>
      <c r="O873" s="4">
        <v>100</v>
      </c>
      <c r="P873" s="4">
        <v>300</v>
      </c>
      <c r="Q873" s="13">
        <v>1.4709677419354841</v>
      </c>
      <c r="R873" s="16">
        <v>1.5483870967741937</v>
      </c>
      <c r="S873" s="16">
        <v>0.38709677419354843</v>
      </c>
      <c r="T873" s="16">
        <v>0.85161290322580652</v>
      </c>
      <c r="U873" s="16">
        <v>0.77419354838709686</v>
      </c>
      <c r="V873" s="16">
        <v>0.77419354838709686</v>
      </c>
      <c r="W873" s="16">
        <v>0.38709677419354843</v>
      </c>
      <c r="X873" s="16">
        <v>1.1612903225806452</v>
      </c>
      <c r="Y873" s="16">
        <v>1.1612903225806452</v>
      </c>
      <c r="Z873" s="16">
        <v>0.38709677419354843</v>
      </c>
      <c r="AA873" s="16">
        <v>0.77419354838709686</v>
      </c>
      <c r="AB873" s="17">
        <v>2.3225806451612905</v>
      </c>
      <c r="AC873" s="15">
        <v>18605.7</v>
      </c>
      <c r="AD873" s="14">
        <v>129.16666666666666</v>
      </c>
      <c r="AE873" s="14">
        <v>129.16666666666666</v>
      </c>
      <c r="AF873" s="5">
        <v>1</v>
      </c>
      <c r="AG873" s="6">
        <v>2630</v>
      </c>
      <c r="AH873" s="4">
        <v>0</v>
      </c>
      <c r="AI873" s="23">
        <v>2630</v>
      </c>
      <c r="AJ873" s="4">
        <v>0</v>
      </c>
      <c r="AK873" s="4">
        <v>0</v>
      </c>
      <c r="AL873" s="24">
        <v>0</v>
      </c>
      <c r="AM873" s="7">
        <v>20.361290322580647</v>
      </c>
      <c r="AN873" s="7">
        <v>0</v>
      </c>
      <c r="AO873" s="8">
        <v>0</v>
      </c>
      <c r="AP873" s="9">
        <v>0</v>
      </c>
      <c r="AQ873" s="25">
        <v>20.361290322580647</v>
      </c>
      <c r="AR873" s="18">
        <v>20.361290322580647</v>
      </c>
      <c r="AS873" s="7">
        <v>0</v>
      </c>
      <c r="AT873" s="8">
        <v>0</v>
      </c>
      <c r="AU873" s="9">
        <v>0</v>
      </c>
      <c r="AV873" s="10">
        <v>20.361290322580647</v>
      </c>
      <c r="AW873" s="22">
        <f t="shared" si="13"/>
        <v>0</v>
      </c>
      <c r="AX873" s="5">
        <f>IF(OR(AND(Tabela1[[#This Row],[GRUPO | ITEM]]="PALHETAS",MID(Tabela1[[#This Row],[ITEM]],1,5)&lt;&gt;"YN-PC"),AND(Tabela1[[#This Row],[GRUPO | ITEM]]="PALHETAS",MID(Tabela1[[#This Row],[ITEM]],1,5)&lt;&gt;"YN-PF"))=TRUE,0,
IF(
ROUNDUP(
IF(
IF(D873="A",13-SUM(AM873:AP873),IF(D873="B",11-SUM(AM873:AP873),IF(D873="C",7-SUM(AM873:AP873))))
&lt;0,0,
IF(D873="A",13-SUM(AM873:AP873),IF(D873="B",11-SUM(AM873:AP873),IF(D873="C",7-SUM(AM873:AP873)))))
*AD873/C873,0)
*C873
=0,0,
ROUNDUP(
IF(
IF(D873="A",13-SUM(AM873:AP873),IF(D873="B",11-SUM(AM873:AP873),IF(D873="C",7-SUM(AM873:AP873))))
&lt;0,0,
IF(D873="A",13-SUM(AM873:AP873),IF(D873="B",11-SUM(AM873:AP873),IF(D873="C",7-SUM(AM873:AP873)))))
*AD873/C873,0)
*C873)
)</f>
        <v>0</v>
      </c>
      <c r="AY873" s="4">
        <f>IF(OR(AND(Tabela1[[#This Row],[GRUPO | ITEM]]="PALHETAS",MID(Tabela1[[#This Row],[ITEM]],1,5)&lt;&gt;"YN-PC"),AND(Tabela1[[#This Row],[GRUPO | ITEM]]="PALHETAS",MID(Tabela1[[#This Row],[ITEM]],1,5)&lt;&gt;"YN-PF"))=TRUE,0,
IF(
ROUNDUP(
IF(
IF(D873="A",13-SUM(AR873:AU873),IF(D873="B",11-SUM(AR873:AU873),IF(D873="C",7-SUM(AR873:AU873))))
&lt;0,0,
IF(D873="A",13-SUM(AR873:AU873),IF(D873="B",11-SUM(AR873:AU873),IF(D873="C",7-SUM(AR873:AU873)))))
*AE873/C873,0)
*C873
=0,0,
ROUNDUP(
IF(
IF(D873="A",13-SUM(AR873:AU873),IF(D873="B",11-SUM(AR873:AU873),IF(D873="C",7-SUM(AR873:AU873))))
&lt;0,0,
IF(D873="A",13-SUM(AR873:AU873),IF(D873="B",11-SUM(AR873:AU873),IF(D873="C",7-SUM(AR873:AU873)))))
*AE873/C873,0)
*C873)
)</f>
        <v>0</v>
      </c>
      <c r="AZ8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+IFERROR(BA873*C873,0),
IFERROR(AVERAGEIF(Tabela1[[#This Row],[COMPRA PADRÃO]:[COMPRA &gt;30%]],"&gt;"&amp;0,Tabela1[[#This Row],[COMPRA PADRÃO]:[COMPRA &gt;30%]]),
0))/Tabela1[[#This Row],[U/CX]],0)*Tabela1[[#This Row],[U/CX]]</f>
        <v>0</v>
      </c>
      <c r="BA873" s="19"/>
      <c r="BB873" s="19"/>
      <c r="BC873" s="5"/>
      <c r="BD873" s="41">
        <v>5.8490566037735849</v>
      </c>
      <c r="BE873" s="42">
        <v>877.35849056603774</v>
      </c>
      <c r="BF873" s="42">
        <v>386.03773584905662</v>
      </c>
      <c r="BG873" s="42">
        <v>2630</v>
      </c>
      <c r="BH873" s="43">
        <v>0</v>
      </c>
      <c r="BJ873" s="32"/>
      <c r="BK873" s="32"/>
    </row>
    <row r="874" spans="1:63" s="3" customFormat="1" x14ac:dyDescent="0.2">
      <c r="A874" s="4" t="s">
        <v>40</v>
      </c>
      <c r="B874" s="4" t="s">
        <v>729</v>
      </c>
      <c r="C874" s="4">
        <v>200</v>
      </c>
      <c r="D874" s="4" t="s">
        <v>83</v>
      </c>
      <c r="E874" s="5">
        <v>250</v>
      </c>
      <c r="F874" s="4">
        <v>130</v>
      </c>
      <c r="G874" s="4">
        <v>150</v>
      </c>
      <c r="H874" s="4">
        <v>50</v>
      </c>
      <c r="I874" s="4">
        <v>109</v>
      </c>
      <c r="J874" s="4">
        <v>230</v>
      </c>
      <c r="K874" s="4"/>
      <c r="L874" s="4">
        <v>540</v>
      </c>
      <c r="M874" s="4">
        <v>200</v>
      </c>
      <c r="N874" s="4">
        <v>50</v>
      </c>
      <c r="O874" s="4">
        <v>50</v>
      </c>
      <c r="P874" s="4">
        <v>200</v>
      </c>
      <c r="Q874" s="13">
        <v>1.403777437468096</v>
      </c>
      <c r="R874" s="16">
        <v>0.72996426748340992</v>
      </c>
      <c r="S874" s="16">
        <v>0.84226646248085757</v>
      </c>
      <c r="T874" s="16">
        <v>0.28075548749361917</v>
      </c>
      <c r="U874" s="16">
        <v>0.61204696273608983</v>
      </c>
      <c r="V874" s="16">
        <v>1.2914752424706484</v>
      </c>
      <c r="W874" s="16">
        <v>0</v>
      </c>
      <c r="X874" s="16">
        <v>3.0321592649310873</v>
      </c>
      <c r="Y874" s="16">
        <v>1.1230219499744767</v>
      </c>
      <c r="Z874" s="16">
        <v>0.28075548749361917</v>
      </c>
      <c r="AA874" s="16">
        <v>0.28075548749361917</v>
      </c>
      <c r="AB874" s="17">
        <v>1.1230219499744767</v>
      </c>
      <c r="AC874" s="15">
        <v>15132.69</v>
      </c>
      <c r="AD874" s="14">
        <v>178.09090909090909</v>
      </c>
      <c r="AE874" s="14">
        <v>226.125</v>
      </c>
      <c r="AF874" s="5">
        <v>0</v>
      </c>
      <c r="AG874" s="6">
        <v>4129</v>
      </c>
      <c r="AH874" s="4">
        <v>0</v>
      </c>
      <c r="AI874" s="23">
        <v>4129</v>
      </c>
      <c r="AJ874" s="4">
        <v>0</v>
      </c>
      <c r="AK874" s="4">
        <v>0</v>
      </c>
      <c r="AL874" s="24">
        <v>0</v>
      </c>
      <c r="AM874" s="7">
        <v>23.184788157223071</v>
      </c>
      <c r="AN874" s="7">
        <v>0</v>
      </c>
      <c r="AO874" s="8">
        <v>0</v>
      </c>
      <c r="AP874" s="9">
        <v>0</v>
      </c>
      <c r="AQ874" s="25">
        <v>23.184788157223071</v>
      </c>
      <c r="AR874" s="18">
        <v>18.259812050856826</v>
      </c>
      <c r="AS874" s="7">
        <v>0</v>
      </c>
      <c r="AT874" s="8">
        <v>0</v>
      </c>
      <c r="AU874" s="9">
        <v>0</v>
      </c>
      <c r="AV874" s="10">
        <v>18.259812050856826</v>
      </c>
      <c r="AW874" s="22">
        <f t="shared" si="13"/>
        <v>0</v>
      </c>
      <c r="AX874" s="5">
        <f>IF(OR(AND(Tabela1[[#This Row],[GRUPO | ITEM]]="PALHETAS",MID(Tabela1[[#This Row],[ITEM]],1,5)&lt;&gt;"YN-PC"),AND(Tabela1[[#This Row],[GRUPO | ITEM]]="PALHETAS",MID(Tabela1[[#This Row],[ITEM]],1,5)&lt;&gt;"YN-PF"))=TRUE,0,
IF(
ROUNDUP(
IF(
IF(D874="A",13-SUM(AM874:AP874),IF(D874="B",11-SUM(AM874:AP874),IF(D874="C",7-SUM(AM874:AP874))))
&lt;0,0,
IF(D874="A",13-SUM(AM874:AP874),IF(D874="B",11-SUM(AM874:AP874),IF(D874="C",7-SUM(AM874:AP874)))))
*AD874/C874,0)
*C874
=0,0,
ROUNDUP(
IF(
IF(D874="A",13-SUM(AM874:AP874),IF(D874="B",11-SUM(AM874:AP874),IF(D874="C",7-SUM(AM874:AP874))))
&lt;0,0,
IF(D874="A",13-SUM(AM874:AP874),IF(D874="B",11-SUM(AM874:AP874),IF(D874="C",7-SUM(AM874:AP874)))))
*AD874/C874,0)
*C874)
)</f>
        <v>0</v>
      </c>
      <c r="AY874" s="4">
        <f>IF(OR(AND(Tabela1[[#This Row],[GRUPO | ITEM]]="PALHETAS",MID(Tabela1[[#This Row],[ITEM]],1,5)&lt;&gt;"YN-PC"),AND(Tabela1[[#This Row],[GRUPO | ITEM]]="PALHETAS",MID(Tabela1[[#This Row],[ITEM]],1,5)&lt;&gt;"YN-PF"))=TRUE,0,
IF(
ROUNDUP(
IF(
IF(D874="A",13-SUM(AR874:AU874),IF(D874="B",11-SUM(AR874:AU874),IF(D874="C",7-SUM(AR874:AU874))))
&lt;0,0,
IF(D874="A",13-SUM(AR874:AU874),IF(D874="B",11-SUM(AR874:AU874),IF(D874="C",7-SUM(AR874:AU874)))))
*AE874/C874,0)
*C874
=0,0,
ROUNDUP(
IF(
IF(D874="A",13-SUM(AR874:AU874),IF(D874="B",11-SUM(AR874:AU874),IF(D874="C",7-SUM(AR874:AU874))))
&lt;0,0,
IF(D874="A",13-SUM(AR874:AU874),IF(D874="B",11-SUM(AR874:AU874),IF(D874="C",7-SUM(AR874:AU874)))))
*AE874/C874,0)
*C874)
)</f>
        <v>0</v>
      </c>
      <c r="AZ8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+IFERROR(BA874*C874,0),
IFERROR(AVERAGEIF(Tabela1[[#This Row],[COMPRA PADRÃO]:[COMPRA &gt;30%]],"&gt;"&amp;0,Tabela1[[#This Row],[COMPRA PADRÃO]:[COMPRA &gt;30%]]),
0))/Tabela1[[#This Row],[U/CX]],0)*Tabela1[[#This Row],[U/CX]]</f>
        <v>0</v>
      </c>
      <c r="BA874" s="19"/>
      <c r="BB874" s="19"/>
      <c r="BC874" s="5"/>
      <c r="BD874" s="41">
        <v>7.3924528301886792</v>
      </c>
      <c r="BE874" s="42">
        <v>1108.867924528302</v>
      </c>
      <c r="BF874" s="42">
        <v>487.90188679245284</v>
      </c>
      <c r="BG874" s="42">
        <v>4129</v>
      </c>
      <c r="BH874" s="43">
        <v>0</v>
      </c>
      <c r="BJ874" s="32"/>
      <c r="BK874" s="32"/>
    </row>
    <row r="875" spans="1:63" s="3" customFormat="1" x14ac:dyDescent="0.2">
      <c r="A875" s="4" t="s">
        <v>40</v>
      </c>
      <c r="B875" s="4" t="s">
        <v>730</v>
      </c>
      <c r="C875" s="4">
        <v>200</v>
      </c>
      <c r="D875" s="4" t="s">
        <v>83</v>
      </c>
      <c r="E875" s="5">
        <v>50</v>
      </c>
      <c r="F875" s="4"/>
      <c r="G875" s="4">
        <v>138</v>
      </c>
      <c r="H875" s="4"/>
      <c r="I875" s="4"/>
      <c r="J875" s="4">
        <v>200</v>
      </c>
      <c r="K875" s="4">
        <v>50</v>
      </c>
      <c r="L875" s="4"/>
      <c r="M875" s="4"/>
      <c r="N875" s="4">
        <v>50</v>
      </c>
      <c r="O875" s="4">
        <v>2000</v>
      </c>
      <c r="P875" s="4">
        <v>100</v>
      </c>
      <c r="Q875" s="13">
        <v>0.13523956723338484</v>
      </c>
      <c r="R875" s="16">
        <v>0</v>
      </c>
      <c r="S875" s="16">
        <v>0.37326120556414216</v>
      </c>
      <c r="T875" s="16">
        <v>0</v>
      </c>
      <c r="U875" s="16">
        <v>0</v>
      </c>
      <c r="V875" s="16">
        <v>0.54095826893353938</v>
      </c>
      <c r="W875" s="16">
        <v>0.13523956723338484</v>
      </c>
      <c r="X875" s="16">
        <v>0</v>
      </c>
      <c r="Y875" s="16">
        <v>0</v>
      </c>
      <c r="Z875" s="16">
        <v>0.13523956723338484</v>
      </c>
      <c r="AA875" s="16">
        <v>5.4095826893353944</v>
      </c>
      <c r="AB875" s="17">
        <v>0.27047913446676969</v>
      </c>
      <c r="AC875" s="15">
        <v>3307.32</v>
      </c>
      <c r="AD875" s="14">
        <v>369.71428571428572</v>
      </c>
      <c r="AE875" s="14">
        <v>779.33333333333337</v>
      </c>
      <c r="AF875" s="5">
        <v>0</v>
      </c>
      <c r="AG875" s="6">
        <v>9200</v>
      </c>
      <c r="AH875" s="4">
        <v>0</v>
      </c>
      <c r="AI875" s="23">
        <v>9200</v>
      </c>
      <c r="AJ875" s="4">
        <v>0</v>
      </c>
      <c r="AK875" s="4">
        <v>0</v>
      </c>
      <c r="AL875" s="24">
        <v>0</v>
      </c>
      <c r="AM875" s="7">
        <v>24.884080370942812</v>
      </c>
      <c r="AN875" s="7">
        <v>0</v>
      </c>
      <c r="AO875" s="8">
        <v>0</v>
      </c>
      <c r="AP875" s="9">
        <v>0</v>
      </c>
      <c r="AQ875" s="25">
        <v>24.884080370942812</v>
      </c>
      <c r="AR875" s="18">
        <v>11.804961505560307</v>
      </c>
      <c r="AS875" s="7">
        <v>0</v>
      </c>
      <c r="AT875" s="8">
        <v>0</v>
      </c>
      <c r="AU875" s="9">
        <v>0</v>
      </c>
      <c r="AV875" s="10">
        <v>11.804961505560307</v>
      </c>
      <c r="AW875" s="22">
        <f t="shared" si="13"/>
        <v>0</v>
      </c>
      <c r="AX875" s="5">
        <f>IF(OR(AND(Tabela1[[#This Row],[GRUPO | ITEM]]="PALHETAS",MID(Tabela1[[#This Row],[ITEM]],1,5)&lt;&gt;"YN-PC"),AND(Tabela1[[#This Row],[GRUPO | ITEM]]="PALHETAS",MID(Tabela1[[#This Row],[ITEM]],1,5)&lt;&gt;"YN-PF"))=TRUE,0,
IF(
ROUNDUP(
IF(
IF(D875="A",13-SUM(AM875:AP875),IF(D875="B",11-SUM(AM875:AP875),IF(D875="C",7-SUM(AM875:AP875))))
&lt;0,0,
IF(D875="A",13-SUM(AM875:AP875),IF(D875="B",11-SUM(AM875:AP875),IF(D875="C",7-SUM(AM875:AP875)))))
*AD875/C875,0)
*C875
=0,0,
ROUNDUP(
IF(
IF(D875="A",13-SUM(AM875:AP875),IF(D875="B",11-SUM(AM875:AP875),IF(D875="C",7-SUM(AM875:AP875))))
&lt;0,0,
IF(D875="A",13-SUM(AM875:AP875),IF(D875="B",11-SUM(AM875:AP875),IF(D875="C",7-SUM(AM875:AP875)))))
*AD875/C875,0)
*C875)
)</f>
        <v>0</v>
      </c>
      <c r="AY875" s="4">
        <f>IF(OR(AND(Tabela1[[#This Row],[GRUPO | ITEM]]="PALHETAS",MID(Tabela1[[#This Row],[ITEM]],1,5)&lt;&gt;"YN-PC"),AND(Tabela1[[#This Row],[GRUPO | ITEM]]="PALHETAS",MID(Tabela1[[#This Row],[ITEM]],1,5)&lt;&gt;"YN-PF"))=TRUE,0,
IF(
ROUNDUP(
IF(
IF(D875="A",13-SUM(AR875:AU875),IF(D875="B",11-SUM(AR875:AU875),IF(D875="C",7-SUM(AR875:AU875))))
&lt;0,0,
IF(D875="A",13-SUM(AR875:AU875),IF(D875="B",11-SUM(AR875:AU875),IF(D875="C",7-SUM(AR875:AU875)))))
*AE875/C875,0)
*C875
=0,0,
ROUNDUP(
IF(
IF(D875="A",13-SUM(AR875:AU875),IF(D875="B",11-SUM(AR875:AU875),IF(D875="C",7-SUM(AR875:AU875))))
&lt;0,0,
IF(D875="A",13-SUM(AR875:AU875),IF(D875="B",11-SUM(AR875:AU875),IF(D875="C",7-SUM(AR875:AU875)))))
*AE875/C875,0)
*C875)
)</f>
        <v>0</v>
      </c>
      <c r="AZ8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+IFERROR(BA875*C875,0),
IFERROR(AVERAGEIF(Tabela1[[#This Row],[COMPRA PADRÃO]:[COMPRA &gt;30%]],"&gt;"&amp;0,Tabela1[[#This Row],[COMPRA PADRÃO]:[COMPRA &gt;30%]]),
0))/Tabela1[[#This Row],[U/CX]],0)*Tabela1[[#This Row],[U/CX]]</f>
        <v>0</v>
      </c>
      <c r="BA875" s="19"/>
      <c r="BB875" s="19"/>
      <c r="BC875" s="5"/>
      <c r="BD875" s="41">
        <v>9.7660377358490571</v>
      </c>
      <c r="BE875" s="42">
        <v>1464.9056603773586</v>
      </c>
      <c r="BF875" s="42">
        <v>644.55849056603779</v>
      </c>
      <c r="BG875" s="42">
        <v>9200</v>
      </c>
      <c r="BH875" s="43">
        <v>0</v>
      </c>
      <c r="BJ875" s="32"/>
      <c r="BK875" s="32"/>
    </row>
    <row r="876" spans="1:63" s="3" customFormat="1" x14ac:dyDescent="0.2">
      <c r="A876" s="4" t="s">
        <v>40</v>
      </c>
      <c r="B876" s="4" t="s">
        <v>1112</v>
      </c>
      <c r="C876" s="4">
        <v>20</v>
      </c>
      <c r="D876" s="4" t="s">
        <v>83</v>
      </c>
      <c r="E876" s="5"/>
      <c r="F876" s="4"/>
      <c r="G876" s="4"/>
      <c r="H876" s="4"/>
      <c r="I876" s="4"/>
      <c r="J876" s="4"/>
      <c r="K876" s="4"/>
      <c r="L876" s="4"/>
      <c r="M876" s="4">
        <v>20</v>
      </c>
      <c r="N876" s="4"/>
      <c r="O876" s="4"/>
      <c r="P876" s="4"/>
      <c r="Q876" s="13">
        <v>0</v>
      </c>
      <c r="R876" s="16">
        <v>0</v>
      </c>
      <c r="S876" s="16">
        <v>0</v>
      </c>
      <c r="T876" s="16">
        <v>0</v>
      </c>
      <c r="U876" s="16">
        <v>0</v>
      </c>
      <c r="V876" s="16">
        <v>0</v>
      </c>
      <c r="W876" s="16">
        <v>0</v>
      </c>
      <c r="X876" s="16">
        <v>0</v>
      </c>
      <c r="Y876" s="16">
        <v>1</v>
      </c>
      <c r="Z876" s="16">
        <v>0</v>
      </c>
      <c r="AA876" s="16">
        <v>0</v>
      </c>
      <c r="AB876" s="17">
        <v>0</v>
      </c>
      <c r="AC876" s="15">
        <v>1296</v>
      </c>
      <c r="AD876" s="14">
        <v>20</v>
      </c>
      <c r="AE876" s="14">
        <v>20</v>
      </c>
      <c r="AF876" s="5">
        <v>0</v>
      </c>
      <c r="AG876" s="6">
        <v>980</v>
      </c>
      <c r="AH876" s="4">
        <v>1000</v>
      </c>
      <c r="AI876" s="23">
        <v>1980</v>
      </c>
      <c r="AJ876" s="4">
        <v>0</v>
      </c>
      <c r="AK876" s="4">
        <v>0</v>
      </c>
      <c r="AL876" s="24">
        <v>0</v>
      </c>
      <c r="AM876" s="7">
        <v>49</v>
      </c>
      <c r="AN876" s="7">
        <v>50</v>
      </c>
      <c r="AO876" s="8">
        <v>0</v>
      </c>
      <c r="AP876" s="9">
        <v>0</v>
      </c>
      <c r="AQ876" s="25">
        <v>99</v>
      </c>
      <c r="AR876" s="18">
        <v>49</v>
      </c>
      <c r="AS876" s="7">
        <v>50</v>
      </c>
      <c r="AT876" s="8">
        <v>0</v>
      </c>
      <c r="AU876" s="9">
        <v>0</v>
      </c>
      <c r="AV876" s="10">
        <v>99</v>
      </c>
      <c r="AW876" s="22">
        <f t="shared" si="13"/>
        <v>0</v>
      </c>
      <c r="AX876" s="5">
        <f>IF(OR(AND(Tabela1[[#This Row],[GRUPO | ITEM]]="PALHETAS",MID(Tabela1[[#This Row],[ITEM]],1,5)&lt;&gt;"YN-PC"),AND(Tabela1[[#This Row],[GRUPO | ITEM]]="PALHETAS",MID(Tabela1[[#This Row],[ITEM]],1,5)&lt;&gt;"YN-PF"))=TRUE,0,
IF(
ROUNDUP(
IF(
IF(D876="A",13-SUM(AM876:AP876),IF(D876="B",11-SUM(AM876:AP876),IF(D876="C",7-SUM(AM876:AP876))))
&lt;0,0,
IF(D876="A",13-SUM(AM876:AP876),IF(D876="B",11-SUM(AM876:AP876),IF(D876="C",7-SUM(AM876:AP876)))))
*AD876/C876,0)
*C876
=0,0,
ROUNDUP(
IF(
IF(D876="A",13-SUM(AM876:AP876),IF(D876="B",11-SUM(AM876:AP876),IF(D876="C",7-SUM(AM876:AP876))))
&lt;0,0,
IF(D876="A",13-SUM(AM876:AP876),IF(D876="B",11-SUM(AM876:AP876),IF(D876="C",7-SUM(AM876:AP876)))))
*AD876/C876,0)
*C876)
)</f>
        <v>0</v>
      </c>
      <c r="AY876" s="4">
        <f>IF(OR(AND(Tabela1[[#This Row],[GRUPO | ITEM]]="PALHETAS",MID(Tabela1[[#This Row],[ITEM]],1,5)&lt;&gt;"YN-PC"),AND(Tabela1[[#This Row],[GRUPO | ITEM]]="PALHETAS",MID(Tabela1[[#This Row],[ITEM]],1,5)&lt;&gt;"YN-PF"))=TRUE,0,
IF(
ROUNDUP(
IF(
IF(D876="A",13-SUM(AR876:AU876),IF(D876="B",11-SUM(AR876:AU876),IF(D876="C",7-SUM(AR876:AU876))))
&lt;0,0,
IF(D876="A",13-SUM(AR876:AU876),IF(D876="B",11-SUM(AR876:AU876),IF(D876="C",7-SUM(AR876:AU876)))))
*AE876/C876,0)
*C876
=0,0,
ROUNDUP(
IF(
IF(D876="A",13-SUM(AR876:AU876),IF(D876="B",11-SUM(AR876:AU876),IF(D876="C",7-SUM(AR876:AU876))))
&lt;0,0,
IF(D876="A",13-SUM(AR876:AU876),IF(D876="B",11-SUM(AR876:AU876),IF(D876="C",7-SUM(AR876:AU876)))))
*AE876/C876,0)
*C876)
)</f>
        <v>0</v>
      </c>
      <c r="AZ8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+IFERROR(BA876*C876,0),
IFERROR(AVERAGEIF(Tabela1[[#This Row],[COMPRA PADRÃO]:[COMPRA &gt;30%]],"&gt;"&amp;0,Tabela1[[#This Row],[COMPRA PADRÃO]:[COMPRA &gt;30%]]),
0))/Tabela1[[#This Row],[U/CX]],0)*Tabela1[[#This Row],[U/CX]]</f>
        <v>0</v>
      </c>
      <c r="BA876" s="19"/>
      <c r="BB876" s="19"/>
      <c r="BC876" s="5"/>
      <c r="BD876" s="41">
        <v>7.5471698113207544E-2</v>
      </c>
      <c r="BE876" s="42">
        <v>11.320754716981131</v>
      </c>
      <c r="BF876" s="42">
        <v>4.9811320754716979</v>
      </c>
      <c r="BG876" s="42">
        <v>1980</v>
      </c>
      <c r="BH876" s="43">
        <v>0</v>
      </c>
      <c r="BJ876" s="32"/>
      <c r="BK876" s="32"/>
    </row>
    <row r="877" spans="1:63" s="3" customFormat="1" x14ac:dyDescent="0.2">
      <c r="A877" s="4" t="s">
        <v>40</v>
      </c>
      <c r="B877" s="4" t="s">
        <v>1113</v>
      </c>
      <c r="C877" s="4">
        <v>20</v>
      </c>
      <c r="D877" s="4" t="s">
        <v>83</v>
      </c>
      <c r="E877" s="5"/>
      <c r="F877" s="4"/>
      <c r="G877" s="4"/>
      <c r="H877" s="4"/>
      <c r="I877" s="4"/>
      <c r="J877" s="4"/>
      <c r="K877" s="4"/>
      <c r="L877" s="4"/>
      <c r="M877" s="4">
        <v>20</v>
      </c>
      <c r="N877" s="4"/>
      <c r="O877" s="4"/>
      <c r="P877" s="4"/>
      <c r="Q877" s="13">
        <v>0</v>
      </c>
      <c r="R877" s="16">
        <v>0</v>
      </c>
      <c r="S877" s="16">
        <v>0</v>
      </c>
      <c r="T877" s="16">
        <v>0</v>
      </c>
      <c r="U877" s="16">
        <v>0</v>
      </c>
      <c r="V877" s="16">
        <v>0</v>
      </c>
      <c r="W877" s="16">
        <v>0</v>
      </c>
      <c r="X877" s="16">
        <v>0</v>
      </c>
      <c r="Y877" s="16">
        <v>1</v>
      </c>
      <c r="Z877" s="16">
        <v>0</v>
      </c>
      <c r="AA877" s="16">
        <v>0</v>
      </c>
      <c r="AB877" s="17">
        <v>0</v>
      </c>
      <c r="AC877" s="15">
        <v>1296</v>
      </c>
      <c r="AD877" s="14">
        <v>20</v>
      </c>
      <c r="AE877" s="14">
        <v>20</v>
      </c>
      <c r="AF877" s="5">
        <v>0</v>
      </c>
      <c r="AG877" s="6">
        <v>480</v>
      </c>
      <c r="AH877" s="4">
        <v>0</v>
      </c>
      <c r="AI877" s="23">
        <v>480</v>
      </c>
      <c r="AJ877" s="4">
        <v>0</v>
      </c>
      <c r="AK877" s="4">
        <v>0</v>
      </c>
      <c r="AL877" s="24">
        <v>0</v>
      </c>
      <c r="AM877" s="7">
        <v>24</v>
      </c>
      <c r="AN877" s="7">
        <v>0</v>
      </c>
      <c r="AO877" s="8">
        <v>0</v>
      </c>
      <c r="AP877" s="9">
        <v>0</v>
      </c>
      <c r="AQ877" s="25">
        <v>24</v>
      </c>
      <c r="AR877" s="18">
        <v>24</v>
      </c>
      <c r="AS877" s="7">
        <v>0</v>
      </c>
      <c r="AT877" s="8">
        <v>0</v>
      </c>
      <c r="AU877" s="9">
        <v>0</v>
      </c>
      <c r="AV877" s="10">
        <v>24</v>
      </c>
      <c r="AW877" s="22">
        <f t="shared" si="13"/>
        <v>0</v>
      </c>
      <c r="AX877" s="5">
        <f>IF(OR(AND(Tabela1[[#This Row],[GRUPO | ITEM]]="PALHETAS",MID(Tabela1[[#This Row],[ITEM]],1,5)&lt;&gt;"YN-PC"),AND(Tabela1[[#This Row],[GRUPO | ITEM]]="PALHETAS",MID(Tabela1[[#This Row],[ITEM]],1,5)&lt;&gt;"YN-PF"))=TRUE,0,
IF(
ROUNDUP(
IF(
IF(D877="A",13-SUM(AM877:AP877),IF(D877="B",11-SUM(AM877:AP877),IF(D877="C",7-SUM(AM877:AP877))))
&lt;0,0,
IF(D877="A",13-SUM(AM877:AP877),IF(D877="B",11-SUM(AM877:AP877),IF(D877="C",7-SUM(AM877:AP877)))))
*AD877/C877,0)
*C877
=0,0,
ROUNDUP(
IF(
IF(D877="A",13-SUM(AM877:AP877),IF(D877="B",11-SUM(AM877:AP877),IF(D877="C",7-SUM(AM877:AP877))))
&lt;0,0,
IF(D877="A",13-SUM(AM877:AP877),IF(D877="B",11-SUM(AM877:AP877),IF(D877="C",7-SUM(AM877:AP877)))))
*AD877/C877,0)
*C877)
)</f>
        <v>0</v>
      </c>
      <c r="AY877" s="4">
        <f>IF(OR(AND(Tabela1[[#This Row],[GRUPO | ITEM]]="PALHETAS",MID(Tabela1[[#This Row],[ITEM]],1,5)&lt;&gt;"YN-PC"),AND(Tabela1[[#This Row],[GRUPO | ITEM]]="PALHETAS",MID(Tabela1[[#This Row],[ITEM]],1,5)&lt;&gt;"YN-PF"))=TRUE,0,
IF(
ROUNDUP(
IF(
IF(D877="A",13-SUM(AR877:AU877),IF(D877="B",11-SUM(AR877:AU877),IF(D877="C",7-SUM(AR877:AU877))))
&lt;0,0,
IF(D877="A",13-SUM(AR877:AU877),IF(D877="B",11-SUM(AR877:AU877),IF(D877="C",7-SUM(AR877:AU877)))))
*AE877/C877,0)
*C877
=0,0,
ROUNDUP(
IF(
IF(D877="A",13-SUM(AR877:AU877),IF(D877="B",11-SUM(AR877:AU877),IF(D877="C",7-SUM(AR877:AU877))))
&lt;0,0,
IF(D877="A",13-SUM(AR877:AU877),IF(D877="B",11-SUM(AR877:AU877),IF(D877="C",7-SUM(AR877:AU877)))))
*AE877/C877,0)
*C877)
)</f>
        <v>0</v>
      </c>
      <c r="AZ8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+IFERROR(BA877*C877,0),
IFERROR(AVERAGEIF(Tabela1[[#This Row],[COMPRA PADRÃO]:[COMPRA &gt;30%]],"&gt;"&amp;0,Tabela1[[#This Row],[COMPRA PADRÃO]:[COMPRA &gt;30%]]),
0))/Tabela1[[#This Row],[U/CX]],0)*Tabela1[[#This Row],[U/CX]]</f>
        <v>0</v>
      </c>
      <c r="BA877" s="19"/>
      <c r="BB877" s="19"/>
      <c r="BC877" s="5"/>
      <c r="BD877" s="41">
        <v>7.5471698113207544E-2</v>
      </c>
      <c r="BE877" s="42">
        <v>11.320754716981131</v>
      </c>
      <c r="BF877" s="42">
        <v>4.9811320754716979</v>
      </c>
      <c r="BG877" s="42">
        <v>480</v>
      </c>
      <c r="BH877" s="43">
        <v>0</v>
      </c>
      <c r="BJ877" s="32"/>
      <c r="BK877" s="32"/>
    </row>
    <row r="878" spans="1:63" s="3" customFormat="1" x14ac:dyDescent="0.2">
      <c r="A878" s="4" t="s">
        <v>40</v>
      </c>
      <c r="B878" s="4" t="s">
        <v>1114</v>
      </c>
      <c r="C878" s="4">
        <v>20</v>
      </c>
      <c r="D878" s="4" t="s">
        <v>83</v>
      </c>
      <c r="E878" s="5"/>
      <c r="F878" s="4"/>
      <c r="G878" s="4"/>
      <c r="H878" s="4"/>
      <c r="I878" s="4"/>
      <c r="J878" s="4"/>
      <c r="K878" s="4"/>
      <c r="L878" s="4"/>
      <c r="M878" s="4">
        <v>20</v>
      </c>
      <c r="N878" s="4"/>
      <c r="O878" s="4"/>
      <c r="P878" s="4"/>
      <c r="Q878" s="13">
        <v>0</v>
      </c>
      <c r="R878" s="16">
        <v>0</v>
      </c>
      <c r="S878" s="16">
        <v>0</v>
      </c>
      <c r="T878" s="16">
        <v>0</v>
      </c>
      <c r="U878" s="16">
        <v>0</v>
      </c>
      <c r="V878" s="16">
        <v>0</v>
      </c>
      <c r="W878" s="16">
        <v>0</v>
      </c>
      <c r="X878" s="16">
        <v>0</v>
      </c>
      <c r="Y878" s="16">
        <v>1</v>
      </c>
      <c r="Z878" s="16">
        <v>0</v>
      </c>
      <c r="AA878" s="16">
        <v>0</v>
      </c>
      <c r="AB878" s="17">
        <v>0</v>
      </c>
      <c r="AC878" s="15">
        <v>1296</v>
      </c>
      <c r="AD878" s="14">
        <v>20</v>
      </c>
      <c r="AE878" s="14">
        <v>20</v>
      </c>
      <c r="AF878" s="5">
        <v>0</v>
      </c>
      <c r="AG878" s="6">
        <v>977</v>
      </c>
      <c r="AH878" s="4">
        <v>0</v>
      </c>
      <c r="AI878" s="23">
        <v>977</v>
      </c>
      <c r="AJ878" s="4">
        <v>0</v>
      </c>
      <c r="AK878" s="4">
        <v>0</v>
      </c>
      <c r="AL878" s="24">
        <v>0</v>
      </c>
      <c r="AM878" s="7">
        <v>48.85</v>
      </c>
      <c r="AN878" s="7">
        <v>0</v>
      </c>
      <c r="AO878" s="8">
        <v>0</v>
      </c>
      <c r="AP878" s="9">
        <v>0</v>
      </c>
      <c r="AQ878" s="25">
        <v>48.85</v>
      </c>
      <c r="AR878" s="18">
        <v>48.85</v>
      </c>
      <c r="AS878" s="7">
        <v>0</v>
      </c>
      <c r="AT878" s="8">
        <v>0</v>
      </c>
      <c r="AU878" s="9">
        <v>0</v>
      </c>
      <c r="AV878" s="10">
        <v>48.85</v>
      </c>
      <c r="AW878" s="22">
        <f t="shared" si="13"/>
        <v>0</v>
      </c>
      <c r="AX878" s="5">
        <f>IF(OR(AND(Tabela1[[#This Row],[GRUPO | ITEM]]="PALHETAS",MID(Tabela1[[#This Row],[ITEM]],1,5)&lt;&gt;"YN-PC"),AND(Tabela1[[#This Row],[GRUPO | ITEM]]="PALHETAS",MID(Tabela1[[#This Row],[ITEM]],1,5)&lt;&gt;"YN-PF"))=TRUE,0,
IF(
ROUNDUP(
IF(
IF(D878="A",13-SUM(AM878:AP878),IF(D878="B",11-SUM(AM878:AP878),IF(D878="C",7-SUM(AM878:AP878))))
&lt;0,0,
IF(D878="A",13-SUM(AM878:AP878),IF(D878="B",11-SUM(AM878:AP878),IF(D878="C",7-SUM(AM878:AP878)))))
*AD878/C878,0)
*C878
=0,0,
ROUNDUP(
IF(
IF(D878="A",13-SUM(AM878:AP878),IF(D878="B",11-SUM(AM878:AP878),IF(D878="C",7-SUM(AM878:AP878))))
&lt;0,0,
IF(D878="A",13-SUM(AM878:AP878),IF(D878="B",11-SUM(AM878:AP878),IF(D878="C",7-SUM(AM878:AP878)))))
*AD878/C878,0)
*C878)
)</f>
        <v>0</v>
      </c>
      <c r="AY878" s="4">
        <f>IF(OR(AND(Tabela1[[#This Row],[GRUPO | ITEM]]="PALHETAS",MID(Tabela1[[#This Row],[ITEM]],1,5)&lt;&gt;"YN-PC"),AND(Tabela1[[#This Row],[GRUPO | ITEM]]="PALHETAS",MID(Tabela1[[#This Row],[ITEM]],1,5)&lt;&gt;"YN-PF"))=TRUE,0,
IF(
ROUNDUP(
IF(
IF(D878="A",13-SUM(AR878:AU878),IF(D878="B",11-SUM(AR878:AU878),IF(D878="C",7-SUM(AR878:AU878))))
&lt;0,0,
IF(D878="A",13-SUM(AR878:AU878),IF(D878="B",11-SUM(AR878:AU878),IF(D878="C",7-SUM(AR878:AU878)))))
*AE878/C878,0)
*C878
=0,0,
ROUNDUP(
IF(
IF(D878="A",13-SUM(AR878:AU878),IF(D878="B",11-SUM(AR878:AU878),IF(D878="C",7-SUM(AR878:AU878))))
&lt;0,0,
IF(D878="A",13-SUM(AR878:AU878),IF(D878="B",11-SUM(AR878:AU878),IF(D878="C",7-SUM(AR878:AU878)))))
*AE878/C878,0)
*C878)
)</f>
        <v>0</v>
      </c>
      <c r="AZ8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+IFERROR(BA878*C878,0),
IFERROR(AVERAGEIF(Tabela1[[#This Row],[COMPRA PADRÃO]:[COMPRA &gt;30%]],"&gt;"&amp;0,Tabela1[[#This Row],[COMPRA PADRÃO]:[COMPRA &gt;30%]]),
0))/Tabela1[[#This Row],[U/CX]],0)*Tabela1[[#This Row],[U/CX]]</f>
        <v>0</v>
      </c>
      <c r="BA878" s="19"/>
      <c r="BB878" s="19"/>
      <c r="BC878" s="5"/>
      <c r="BD878" s="41">
        <v>7.5471698113207544E-2</v>
      </c>
      <c r="BE878" s="42">
        <v>11.320754716981131</v>
      </c>
      <c r="BF878" s="42">
        <v>4.9811320754716979</v>
      </c>
      <c r="BG878" s="42">
        <v>977</v>
      </c>
      <c r="BH878" s="43">
        <v>0</v>
      </c>
      <c r="BJ878" s="32"/>
      <c r="BK878" s="32"/>
    </row>
    <row r="879" spans="1:63" s="3" customFormat="1" x14ac:dyDescent="0.2">
      <c r="A879" s="4" t="s">
        <v>40</v>
      </c>
      <c r="B879" s="4" t="s">
        <v>1115</v>
      </c>
      <c r="C879" s="4">
        <v>20</v>
      </c>
      <c r="D879" s="4" t="s">
        <v>83</v>
      </c>
      <c r="E879" s="5"/>
      <c r="F879" s="4"/>
      <c r="G879" s="4"/>
      <c r="H879" s="4"/>
      <c r="I879" s="4"/>
      <c r="J879" s="4"/>
      <c r="K879" s="4"/>
      <c r="L879" s="4"/>
      <c r="M879" s="4">
        <v>20</v>
      </c>
      <c r="N879" s="4"/>
      <c r="O879" s="4"/>
      <c r="P879" s="4"/>
      <c r="Q879" s="13">
        <v>0</v>
      </c>
      <c r="R879" s="16">
        <v>0</v>
      </c>
      <c r="S879" s="16">
        <v>0</v>
      </c>
      <c r="T879" s="16">
        <v>0</v>
      </c>
      <c r="U879" s="16">
        <v>0</v>
      </c>
      <c r="V879" s="16">
        <v>0</v>
      </c>
      <c r="W879" s="16">
        <v>0</v>
      </c>
      <c r="X879" s="16">
        <v>0</v>
      </c>
      <c r="Y879" s="16">
        <v>1</v>
      </c>
      <c r="Z879" s="16">
        <v>0</v>
      </c>
      <c r="AA879" s="16">
        <v>0</v>
      </c>
      <c r="AB879" s="17">
        <v>0</v>
      </c>
      <c r="AC879" s="15">
        <v>1296</v>
      </c>
      <c r="AD879" s="14">
        <v>20</v>
      </c>
      <c r="AE879" s="14">
        <v>20</v>
      </c>
      <c r="AF879" s="5">
        <v>0</v>
      </c>
      <c r="AG879" s="6">
        <v>480</v>
      </c>
      <c r="AH879" s="4">
        <v>0</v>
      </c>
      <c r="AI879" s="23">
        <v>480</v>
      </c>
      <c r="AJ879" s="4">
        <v>0</v>
      </c>
      <c r="AK879" s="4">
        <v>0</v>
      </c>
      <c r="AL879" s="24">
        <v>0</v>
      </c>
      <c r="AM879" s="7">
        <v>24</v>
      </c>
      <c r="AN879" s="7">
        <v>0</v>
      </c>
      <c r="AO879" s="8">
        <v>0</v>
      </c>
      <c r="AP879" s="9">
        <v>0</v>
      </c>
      <c r="AQ879" s="25">
        <v>24</v>
      </c>
      <c r="AR879" s="18">
        <v>24</v>
      </c>
      <c r="AS879" s="7">
        <v>0</v>
      </c>
      <c r="AT879" s="8">
        <v>0</v>
      </c>
      <c r="AU879" s="9">
        <v>0</v>
      </c>
      <c r="AV879" s="10">
        <v>24</v>
      </c>
      <c r="AW879" s="22">
        <f t="shared" si="13"/>
        <v>0</v>
      </c>
      <c r="AX879" s="5">
        <f>IF(OR(AND(Tabela1[[#This Row],[GRUPO | ITEM]]="PALHETAS",MID(Tabela1[[#This Row],[ITEM]],1,5)&lt;&gt;"YN-PC"),AND(Tabela1[[#This Row],[GRUPO | ITEM]]="PALHETAS",MID(Tabela1[[#This Row],[ITEM]],1,5)&lt;&gt;"YN-PF"))=TRUE,0,
IF(
ROUNDUP(
IF(
IF(D879="A",13-SUM(AM879:AP879),IF(D879="B",11-SUM(AM879:AP879),IF(D879="C",7-SUM(AM879:AP879))))
&lt;0,0,
IF(D879="A",13-SUM(AM879:AP879),IF(D879="B",11-SUM(AM879:AP879),IF(D879="C",7-SUM(AM879:AP879)))))
*AD879/C879,0)
*C879
=0,0,
ROUNDUP(
IF(
IF(D879="A",13-SUM(AM879:AP879),IF(D879="B",11-SUM(AM879:AP879),IF(D879="C",7-SUM(AM879:AP879))))
&lt;0,0,
IF(D879="A",13-SUM(AM879:AP879),IF(D879="B",11-SUM(AM879:AP879),IF(D879="C",7-SUM(AM879:AP879)))))
*AD879/C879,0)
*C879)
)</f>
        <v>0</v>
      </c>
      <c r="AY879" s="4">
        <f>IF(OR(AND(Tabela1[[#This Row],[GRUPO | ITEM]]="PALHETAS",MID(Tabela1[[#This Row],[ITEM]],1,5)&lt;&gt;"YN-PC"),AND(Tabela1[[#This Row],[GRUPO | ITEM]]="PALHETAS",MID(Tabela1[[#This Row],[ITEM]],1,5)&lt;&gt;"YN-PF"))=TRUE,0,
IF(
ROUNDUP(
IF(
IF(D879="A",13-SUM(AR879:AU879),IF(D879="B",11-SUM(AR879:AU879),IF(D879="C",7-SUM(AR879:AU879))))
&lt;0,0,
IF(D879="A",13-SUM(AR879:AU879),IF(D879="B",11-SUM(AR879:AU879),IF(D879="C",7-SUM(AR879:AU879)))))
*AE879/C879,0)
*C879
=0,0,
ROUNDUP(
IF(
IF(D879="A",13-SUM(AR879:AU879),IF(D879="B",11-SUM(AR879:AU879),IF(D879="C",7-SUM(AR879:AU879))))
&lt;0,0,
IF(D879="A",13-SUM(AR879:AU879),IF(D879="B",11-SUM(AR879:AU879),IF(D879="C",7-SUM(AR879:AU879)))))
*AE879/C879,0)
*C879)
)</f>
        <v>0</v>
      </c>
      <c r="AZ8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+IFERROR(BA879*C879,0),
IFERROR(AVERAGEIF(Tabela1[[#This Row],[COMPRA PADRÃO]:[COMPRA &gt;30%]],"&gt;"&amp;0,Tabela1[[#This Row],[COMPRA PADRÃO]:[COMPRA &gt;30%]]),
0))/Tabela1[[#This Row],[U/CX]],0)*Tabela1[[#This Row],[U/CX]]</f>
        <v>0</v>
      </c>
      <c r="BA879" s="19"/>
      <c r="BB879" s="19"/>
      <c r="BC879" s="5"/>
      <c r="BD879" s="41">
        <v>7.5471698113207544E-2</v>
      </c>
      <c r="BE879" s="42">
        <v>11.320754716981131</v>
      </c>
      <c r="BF879" s="42">
        <v>4.9811320754716979</v>
      </c>
      <c r="BG879" s="42">
        <v>480</v>
      </c>
      <c r="BH879" s="43">
        <v>0</v>
      </c>
      <c r="BJ879" s="32"/>
      <c r="BK879" s="32"/>
    </row>
    <row r="880" spans="1:63" s="3" customFormat="1" x14ac:dyDescent="0.2">
      <c r="A880" s="4" t="s">
        <v>40</v>
      </c>
      <c r="B880" s="4" t="s">
        <v>1116</v>
      </c>
      <c r="C880" s="4">
        <v>20</v>
      </c>
      <c r="D880" s="4" t="s">
        <v>83</v>
      </c>
      <c r="E880" s="5"/>
      <c r="F880" s="4"/>
      <c r="G880" s="4"/>
      <c r="H880" s="4"/>
      <c r="I880" s="4"/>
      <c r="J880" s="4"/>
      <c r="K880" s="4"/>
      <c r="L880" s="4"/>
      <c r="M880" s="4">
        <v>20</v>
      </c>
      <c r="N880" s="4"/>
      <c r="O880" s="4"/>
      <c r="P880" s="4"/>
      <c r="Q880" s="13">
        <v>0</v>
      </c>
      <c r="R880" s="16">
        <v>0</v>
      </c>
      <c r="S880" s="16">
        <v>0</v>
      </c>
      <c r="T880" s="16">
        <v>0</v>
      </c>
      <c r="U880" s="16">
        <v>0</v>
      </c>
      <c r="V880" s="16">
        <v>0</v>
      </c>
      <c r="W880" s="16">
        <v>0</v>
      </c>
      <c r="X880" s="16">
        <v>0</v>
      </c>
      <c r="Y880" s="16">
        <v>1</v>
      </c>
      <c r="Z880" s="16">
        <v>0</v>
      </c>
      <c r="AA880" s="16">
        <v>0</v>
      </c>
      <c r="AB880" s="17">
        <v>0</v>
      </c>
      <c r="AC880" s="15">
        <v>1296</v>
      </c>
      <c r="AD880" s="14">
        <v>20</v>
      </c>
      <c r="AE880" s="14">
        <v>20</v>
      </c>
      <c r="AF880" s="5">
        <v>0</v>
      </c>
      <c r="AG880" s="6">
        <v>480</v>
      </c>
      <c r="AH880" s="4">
        <v>0</v>
      </c>
      <c r="AI880" s="23">
        <v>480</v>
      </c>
      <c r="AJ880" s="4">
        <v>0</v>
      </c>
      <c r="AK880" s="4">
        <v>0</v>
      </c>
      <c r="AL880" s="24">
        <v>0</v>
      </c>
      <c r="AM880" s="7">
        <v>24</v>
      </c>
      <c r="AN880" s="7">
        <v>0</v>
      </c>
      <c r="AO880" s="8">
        <v>0</v>
      </c>
      <c r="AP880" s="9">
        <v>0</v>
      </c>
      <c r="AQ880" s="25">
        <v>24</v>
      </c>
      <c r="AR880" s="18">
        <v>24</v>
      </c>
      <c r="AS880" s="7">
        <v>0</v>
      </c>
      <c r="AT880" s="8">
        <v>0</v>
      </c>
      <c r="AU880" s="9">
        <v>0</v>
      </c>
      <c r="AV880" s="10">
        <v>24</v>
      </c>
      <c r="AW880" s="22">
        <f t="shared" si="13"/>
        <v>0</v>
      </c>
      <c r="AX880" s="5">
        <f>IF(OR(AND(Tabela1[[#This Row],[GRUPO | ITEM]]="PALHETAS",MID(Tabela1[[#This Row],[ITEM]],1,5)&lt;&gt;"YN-PC"),AND(Tabela1[[#This Row],[GRUPO | ITEM]]="PALHETAS",MID(Tabela1[[#This Row],[ITEM]],1,5)&lt;&gt;"YN-PF"))=TRUE,0,
IF(
ROUNDUP(
IF(
IF(D880="A",13-SUM(AM880:AP880),IF(D880="B",11-SUM(AM880:AP880),IF(D880="C",7-SUM(AM880:AP880))))
&lt;0,0,
IF(D880="A",13-SUM(AM880:AP880),IF(D880="B",11-SUM(AM880:AP880),IF(D880="C",7-SUM(AM880:AP880)))))
*AD880/C880,0)
*C880
=0,0,
ROUNDUP(
IF(
IF(D880="A",13-SUM(AM880:AP880),IF(D880="B",11-SUM(AM880:AP880),IF(D880="C",7-SUM(AM880:AP880))))
&lt;0,0,
IF(D880="A",13-SUM(AM880:AP880),IF(D880="B",11-SUM(AM880:AP880),IF(D880="C",7-SUM(AM880:AP880)))))
*AD880/C880,0)
*C880)
)</f>
        <v>0</v>
      </c>
      <c r="AY880" s="4">
        <f>IF(OR(AND(Tabela1[[#This Row],[GRUPO | ITEM]]="PALHETAS",MID(Tabela1[[#This Row],[ITEM]],1,5)&lt;&gt;"YN-PC"),AND(Tabela1[[#This Row],[GRUPO | ITEM]]="PALHETAS",MID(Tabela1[[#This Row],[ITEM]],1,5)&lt;&gt;"YN-PF"))=TRUE,0,
IF(
ROUNDUP(
IF(
IF(D880="A",13-SUM(AR880:AU880),IF(D880="B",11-SUM(AR880:AU880),IF(D880="C",7-SUM(AR880:AU880))))
&lt;0,0,
IF(D880="A",13-SUM(AR880:AU880),IF(D880="B",11-SUM(AR880:AU880),IF(D880="C",7-SUM(AR880:AU880)))))
*AE880/C880,0)
*C880
=0,0,
ROUNDUP(
IF(
IF(D880="A",13-SUM(AR880:AU880),IF(D880="B",11-SUM(AR880:AU880),IF(D880="C",7-SUM(AR880:AU880))))
&lt;0,0,
IF(D880="A",13-SUM(AR880:AU880),IF(D880="B",11-SUM(AR880:AU880),IF(D880="C",7-SUM(AR880:AU880)))))
*AE880/C880,0)
*C880)
)</f>
        <v>0</v>
      </c>
      <c r="AZ8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+IFERROR(BA880*C880,0),
IFERROR(AVERAGEIF(Tabela1[[#This Row],[COMPRA PADRÃO]:[COMPRA &gt;30%]],"&gt;"&amp;0,Tabela1[[#This Row],[COMPRA PADRÃO]:[COMPRA &gt;30%]]),
0))/Tabela1[[#This Row],[U/CX]],0)*Tabela1[[#This Row],[U/CX]]</f>
        <v>0</v>
      </c>
      <c r="BA880" s="19"/>
      <c r="BB880" s="19"/>
      <c r="BC880" s="5"/>
      <c r="BD880" s="41">
        <v>7.5471698113207544E-2</v>
      </c>
      <c r="BE880" s="42">
        <v>11.320754716981131</v>
      </c>
      <c r="BF880" s="42">
        <v>4.9811320754716979</v>
      </c>
      <c r="BG880" s="42">
        <v>480</v>
      </c>
      <c r="BH880" s="43">
        <v>0</v>
      </c>
      <c r="BJ880" s="32"/>
      <c r="BK880" s="32"/>
    </row>
    <row r="881" spans="1:63" s="3" customFormat="1" x14ac:dyDescent="0.2">
      <c r="A881" s="4" t="s">
        <v>40</v>
      </c>
      <c r="B881" s="4" t="s">
        <v>1117</v>
      </c>
      <c r="C881" s="4">
        <v>20</v>
      </c>
      <c r="D881" s="4" t="s">
        <v>83</v>
      </c>
      <c r="E881" s="5"/>
      <c r="F881" s="4"/>
      <c r="G881" s="4"/>
      <c r="H881" s="4"/>
      <c r="I881" s="4"/>
      <c r="J881" s="4"/>
      <c r="K881" s="4"/>
      <c r="L881" s="4"/>
      <c r="M881" s="4">
        <v>20</v>
      </c>
      <c r="N881" s="4"/>
      <c r="O881" s="4"/>
      <c r="P881" s="4"/>
      <c r="Q881" s="13">
        <v>0</v>
      </c>
      <c r="R881" s="16">
        <v>0</v>
      </c>
      <c r="S881" s="16">
        <v>0</v>
      </c>
      <c r="T881" s="16">
        <v>0</v>
      </c>
      <c r="U881" s="16">
        <v>0</v>
      </c>
      <c r="V881" s="16">
        <v>0</v>
      </c>
      <c r="W881" s="16">
        <v>0</v>
      </c>
      <c r="X881" s="16">
        <v>0</v>
      </c>
      <c r="Y881" s="16">
        <v>1</v>
      </c>
      <c r="Z881" s="16">
        <v>0</v>
      </c>
      <c r="AA881" s="16">
        <v>0</v>
      </c>
      <c r="AB881" s="17">
        <v>0</v>
      </c>
      <c r="AC881" s="15">
        <v>1620</v>
      </c>
      <c r="AD881" s="14">
        <v>20</v>
      </c>
      <c r="AE881" s="14">
        <v>20</v>
      </c>
      <c r="AF881" s="5">
        <v>0</v>
      </c>
      <c r="AG881" s="6">
        <v>1979</v>
      </c>
      <c r="AH881" s="4">
        <v>0</v>
      </c>
      <c r="AI881" s="23">
        <v>1979</v>
      </c>
      <c r="AJ881" s="4">
        <v>0</v>
      </c>
      <c r="AK881" s="4">
        <v>0</v>
      </c>
      <c r="AL881" s="24">
        <v>0</v>
      </c>
      <c r="AM881" s="7">
        <v>98.95</v>
      </c>
      <c r="AN881" s="7">
        <v>0</v>
      </c>
      <c r="AO881" s="8">
        <v>0</v>
      </c>
      <c r="AP881" s="9">
        <v>0</v>
      </c>
      <c r="AQ881" s="25">
        <v>98.95</v>
      </c>
      <c r="AR881" s="18">
        <v>98.95</v>
      </c>
      <c r="AS881" s="7">
        <v>0</v>
      </c>
      <c r="AT881" s="8">
        <v>0</v>
      </c>
      <c r="AU881" s="9">
        <v>0</v>
      </c>
      <c r="AV881" s="10">
        <v>98.95</v>
      </c>
      <c r="AW881" s="22">
        <f t="shared" si="13"/>
        <v>0</v>
      </c>
      <c r="AX881" s="5">
        <f>IF(OR(AND(Tabela1[[#This Row],[GRUPO | ITEM]]="PALHETAS",MID(Tabela1[[#This Row],[ITEM]],1,5)&lt;&gt;"YN-PC"),AND(Tabela1[[#This Row],[GRUPO | ITEM]]="PALHETAS",MID(Tabela1[[#This Row],[ITEM]],1,5)&lt;&gt;"YN-PF"))=TRUE,0,
IF(
ROUNDUP(
IF(
IF(D881="A",13-SUM(AM881:AP881),IF(D881="B",11-SUM(AM881:AP881),IF(D881="C",7-SUM(AM881:AP881))))
&lt;0,0,
IF(D881="A",13-SUM(AM881:AP881),IF(D881="B",11-SUM(AM881:AP881),IF(D881="C",7-SUM(AM881:AP881)))))
*AD881/C881,0)
*C881
=0,0,
ROUNDUP(
IF(
IF(D881="A",13-SUM(AM881:AP881),IF(D881="B",11-SUM(AM881:AP881),IF(D881="C",7-SUM(AM881:AP881))))
&lt;0,0,
IF(D881="A",13-SUM(AM881:AP881),IF(D881="B",11-SUM(AM881:AP881),IF(D881="C",7-SUM(AM881:AP881)))))
*AD881/C881,0)
*C881)
)</f>
        <v>0</v>
      </c>
      <c r="AY881" s="4">
        <f>IF(OR(AND(Tabela1[[#This Row],[GRUPO | ITEM]]="PALHETAS",MID(Tabela1[[#This Row],[ITEM]],1,5)&lt;&gt;"YN-PC"),AND(Tabela1[[#This Row],[GRUPO | ITEM]]="PALHETAS",MID(Tabela1[[#This Row],[ITEM]],1,5)&lt;&gt;"YN-PF"))=TRUE,0,
IF(
ROUNDUP(
IF(
IF(D881="A",13-SUM(AR881:AU881),IF(D881="B",11-SUM(AR881:AU881),IF(D881="C",7-SUM(AR881:AU881))))
&lt;0,0,
IF(D881="A",13-SUM(AR881:AU881),IF(D881="B",11-SUM(AR881:AU881),IF(D881="C",7-SUM(AR881:AU881)))))
*AE881/C881,0)
*C881
=0,0,
ROUNDUP(
IF(
IF(D881="A",13-SUM(AR881:AU881),IF(D881="B",11-SUM(AR881:AU881),IF(D881="C",7-SUM(AR881:AU881))))
&lt;0,0,
IF(D881="A",13-SUM(AR881:AU881),IF(D881="B",11-SUM(AR881:AU881),IF(D881="C",7-SUM(AR881:AU881)))))
*AE881/C881,0)
*C881)
)</f>
        <v>0</v>
      </c>
      <c r="AZ8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+IFERROR(BA881*C881,0),
IFERROR(AVERAGEIF(Tabela1[[#This Row],[COMPRA PADRÃO]:[COMPRA &gt;30%]],"&gt;"&amp;0,Tabela1[[#This Row],[COMPRA PADRÃO]:[COMPRA &gt;30%]]),
0))/Tabela1[[#This Row],[U/CX]],0)*Tabela1[[#This Row],[U/CX]]</f>
        <v>0</v>
      </c>
      <c r="BA881" s="19"/>
      <c r="BB881" s="19"/>
      <c r="BC881" s="5"/>
      <c r="BD881" s="41">
        <v>7.5471698113207544E-2</v>
      </c>
      <c r="BE881" s="42">
        <v>11.320754716981131</v>
      </c>
      <c r="BF881" s="42">
        <v>4.9811320754716979</v>
      </c>
      <c r="BG881" s="42">
        <v>1979</v>
      </c>
      <c r="BH881" s="43">
        <v>0</v>
      </c>
      <c r="BJ881" s="32"/>
      <c r="BK881" s="32"/>
    </row>
    <row r="882" spans="1:63" s="3" customFormat="1" x14ac:dyDescent="0.2">
      <c r="A882" s="4" t="s">
        <v>40</v>
      </c>
      <c r="B882" s="4" t="s">
        <v>1118</v>
      </c>
      <c r="C882" s="4">
        <v>20</v>
      </c>
      <c r="D882" s="4" t="s">
        <v>83</v>
      </c>
      <c r="E882" s="5"/>
      <c r="F882" s="4"/>
      <c r="G882" s="4"/>
      <c r="H882" s="4"/>
      <c r="I882" s="4"/>
      <c r="J882" s="4"/>
      <c r="K882" s="4"/>
      <c r="L882" s="4"/>
      <c r="M882" s="4">
        <v>20</v>
      </c>
      <c r="N882" s="4"/>
      <c r="O882" s="4"/>
      <c r="P882" s="4"/>
      <c r="Q882" s="13">
        <v>0</v>
      </c>
      <c r="R882" s="16">
        <v>0</v>
      </c>
      <c r="S882" s="16">
        <v>0</v>
      </c>
      <c r="T882" s="16">
        <v>0</v>
      </c>
      <c r="U882" s="16">
        <v>0</v>
      </c>
      <c r="V882" s="16">
        <v>0</v>
      </c>
      <c r="W882" s="16">
        <v>0</v>
      </c>
      <c r="X882" s="16">
        <v>0</v>
      </c>
      <c r="Y882" s="16">
        <v>1</v>
      </c>
      <c r="Z882" s="16">
        <v>0</v>
      </c>
      <c r="AA882" s="16">
        <v>0</v>
      </c>
      <c r="AB882" s="17">
        <v>0</v>
      </c>
      <c r="AC882" s="15">
        <v>1296</v>
      </c>
      <c r="AD882" s="14">
        <v>20</v>
      </c>
      <c r="AE882" s="14">
        <v>20</v>
      </c>
      <c r="AF882" s="5">
        <v>0</v>
      </c>
      <c r="AG882" s="6">
        <v>1978</v>
      </c>
      <c r="AH882" s="4">
        <v>0</v>
      </c>
      <c r="AI882" s="23">
        <v>1978</v>
      </c>
      <c r="AJ882" s="4">
        <v>0</v>
      </c>
      <c r="AK882" s="4">
        <v>0</v>
      </c>
      <c r="AL882" s="24">
        <v>0</v>
      </c>
      <c r="AM882" s="7">
        <v>98.9</v>
      </c>
      <c r="AN882" s="7">
        <v>0</v>
      </c>
      <c r="AO882" s="8">
        <v>0</v>
      </c>
      <c r="AP882" s="9">
        <v>0</v>
      </c>
      <c r="AQ882" s="25">
        <v>98.9</v>
      </c>
      <c r="AR882" s="18">
        <v>98.9</v>
      </c>
      <c r="AS882" s="7">
        <v>0</v>
      </c>
      <c r="AT882" s="8">
        <v>0</v>
      </c>
      <c r="AU882" s="9">
        <v>0</v>
      </c>
      <c r="AV882" s="10">
        <v>98.9</v>
      </c>
      <c r="AW882" s="22">
        <f t="shared" si="13"/>
        <v>0</v>
      </c>
      <c r="AX882" s="5">
        <f>IF(OR(AND(Tabela1[[#This Row],[GRUPO | ITEM]]="PALHETAS",MID(Tabela1[[#This Row],[ITEM]],1,5)&lt;&gt;"YN-PC"),AND(Tabela1[[#This Row],[GRUPO | ITEM]]="PALHETAS",MID(Tabela1[[#This Row],[ITEM]],1,5)&lt;&gt;"YN-PF"))=TRUE,0,
IF(
ROUNDUP(
IF(
IF(D882="A",13-SUM(AM882:AP882),IF(D882="B",11-SUM(AM882:AP882),IF(D882="C",7-SUM(AM882:AP882))))
&lt;0,0,
IF(D882="A",13-SUM(AM882:AP882),IF(D882="B",11-SUM(AM882:AP882),IF(D882="C",7-SUM(AM882:AP882)))))
*AD882/C882,0)
*C882
=0,0,
ROUNDUP(
IF(
IF(D882="A",13-SUM(AM882:AP882),IF(D882="B",11-SUM(AM882:AP882),IF(D882="C",7-SUM(AM882:AP882))))
&lt;0,0,
IF(D882="A",13-SUM(AM882:AP882),IF(D882="B",11-SUM(AM882:AP882),IF(D882="C",7-SUM(AM882:AP882)))))
*AD882/C882,0)
*C882)
)</f>
        <v>0</v>
      </c>
      <c r="AY882" s="4">
        <f>IF(OR(AND(Tabela1[[#This Row],[GRUPO | ITEM]]="PALHETAS",MID(Tabela1[[#This Row],[ITEM]],1,5)&lt;&gt;"YN-PC"),AND(Tabela1[[#This Row],[GRUPO | ITEM]]="PALHETAS",MID(Tabela1[[#This Row],[ITEM]],1,5)&lt;&gt;"YN-PF"))=TRUE,0,
IF(
ROUNDUP(
IF(
IF(D882="A",13-SUM(AR882:AU882),IF(D882="B",11-SUM(AR882:AU882),IF(D882="C",7-SUM(AR882:AU882))))
&lt;0,0,
IF(D882="A",13-SUM(AR882:AU882),IF(D882="B",11-SUM(AR882:AU882),IF(D882="C",7-SUM(AR882:AU882)))))
*AE882/C882,0)
*C882
=0,0,
ROUNDUP(
IF(
IF(D882="A",13-SUM(AR882:AU882),IF(D882="B",11-SUM(AR882:AU882),IF(D882="C",7-SUM(AR882:AU882))))
&lt;0,0,
IF(D882="A",13-SUM(AR882:AU882),IF(D882="B",11-SUM(AR882:AU882),IF(D882="C",7-SUM(AR882:AU882)))))
*AE882/C882,0)
*C882)
)</f>
        <v>0</v>
      </c>
      <c r="AZ8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+IFERROR(BA882*C882,0),
IFERROR(AVERAGEIF(Tabela1[[#This Row],[COMPRA PADRÃO]:[COMPRA &gt;30%]],"&gt;"&amp;0,Tabela1[[#This Row],[COMPRA PADRÃO]:[COMPRA &gt;30%]]),
0))/Tabela1[[#This Row],[U/CX]],0)*Tabela1[[#This Row],[U/CX]]</f>
        <v>0</v>
      </c>
      <c r="BA882" s="19"/>
      <c r="BB882" s="19"/>
      <c r="BC882" s="5"/>
      <c r="BD882" s="41">
        <v>7.5471698113207544E-2</v>
      </c>
      <c r="BE882" s="42">
        <v>11.320754716981131</v>
      </c>
      <c r="BF882" s="42">
        <v>4.9811320754716979</v>
      </c>
      <c r="BG882" s="42">
        <v>1978</v>
      </c>
      <c r="BH882" s="43">
        <v>0</v>
      </c>
      <c r="BJ882" s="32"/>
      <c r="BK882" s="32"/>
    </row>
    <row r="883" spans="1:63" s="3" customFormat="1" x14ac:dyDescent="0.2">
      <c r="A883" s="4" t="s">
        <v>40</v>
      </c>
      <c r="B883" s="4" t="s">
        <v>1119</v>
      </c>
      <c r="C883" s="4">
        <v>20</v>
      </c>
      <c r="D883" s="4" t="s">
        <v>83</v>
      </c>
      <c r="E883" s="5"/>
      <c r="F883" s="4"/>
      <c r="G883" s="4"/>
      <c r="H883" s="4"/>
      <c r="I883" s="4"/>
      <c r="J883" s="4"/>
      <c r="K883" s="4"/>
      <c r="L883" s="4"/>
      <c r="M883" s="4">
        <v>20</v>
      </c>
      <c r="N883" s="4"/>
      <c r="O883" s="4"/>
      <c r="P883" s="4"/>
      <c r="Q883" s="13">
        <v>0</v>
      </c>
      <c r="R883" s="16">
        <v>0</v>
      </c>
      <c r="S883" s="16">
        <v>0</v>
      </c>
      <c r="T883" s="16">
        <v>0</v>
      </c>
      <c r="U883" s="16">
        <v>0</v>
      </c>
      <c r="V883" s="16">
        <v>0</v>
      </c>
      <c r="W883" s="16">
        <v>0</v>
      </c>
      <c r="X883" s="16">
        <v>0</v>
      </c>
      <c r="Y883" s="16">
        <v>1</v>
      </c>
      <c r="Z883" s="16">
        <v>0</v>
      </c>
      <c r="AA883" s="16">
        <v>0</v>
      </c>
      <c r="AB883" s="17">
        <v>0</v>
      </c>
      <c r="AC883" s="15">
        <v>1296</v>
      </c>
      <c r="AD883" s="14">
        <v>20</v>
      </c>
      <c r="AE883" s="14">
        <v>20</v>
      </c>
      <c r="AF883" s="5">
        <v>0</v>
      </c>
      <c r="AG883" s="6">
        <v>978</v>
      </c>
      <c r="AH883" s="4">
        <v>1000</v>
      </c>
      <c r="AI883" s="23">
        <v>1978</v>
      </c>
      <c r="AJ883" s="4">
        <v>0</v>
      </c>
      <c r="AK883" s="4">
        <v>0</v>
      </c>
      <c r="AL883" s="24">
        <v>0</v>
      </c>
      <c r="AM883" s="7">
        <v>48.9</v>
      </c>
      <c r="AN883" s="7">
        <v>50</v>
      </c>
      <c r="AO883" s="8">
        <v>0</v>
      </c>
      <c r="AP883" s="9">
        <v>0</v>
      </c>
      <c r="AQ883" s="25">
        <v>98.9</v>
      </c>
      <c r="AR883" s="18">
        <v>48.9</v>
      </c>
      <c r="AS883" s="7">
        <v>50</v>
      </c>
      <c r="AT883" s="8">
        <v>0</v>
      </c>
      <c r="AU883" s="9">
        <v>0</v>
      </c>
      <c r="AV883" s="10">
        <v>98.9</v>
      </c>
      <c r="AW883" s="22">
        <f t="shared" si="13"/>
        <v>0</v>
      </c>
      <c r="AX883" s="5">
        <f>IF(OR(AND(Tabela1[[#This Row],[GRUPO | ITEM]]="PALHETAS",MID(Tabela1[[#This Row],[ITEM]],1,5)&lt;&gt;"YN-PC"),AND(Tabela1[[#This Row],[GRUPO | ITEM]]="PALHETAS",MID(Tabela1[[#This Row],[ITEM]],1,5)&lt;&gt;"YN-PF"))=TRUE,0,
IF(
ROUNDUP(
IF(
IF(D883="A",13-SUM(AM883:AP883),IF(D883="B",11-SUM(AM883:AP883),IF(D883="C",7-SUM(AM883:AP883))))
&lt;0,0,
IF(D883="A",13-SUM(AM883:AP883),IF(D883="B",11-SUM(AM883:AP883),IF(D883="C",7-SUM(AM883:AP883)))))
*AD883/C883,0)
*C883
=0,0,
ROUNDUP(
IF(
IF(D883="A",13-SUM(AM883:AP883),IF(D883="B",11-SUM(AM883:AP883),IF(D883="C",7-SUM(AM883:AP883))))
&lt;0,0,
IF(D883="A",13-SUM(AM883:AP883),IF(D883="B",11-SUM(AM883:AP883),IF(D883="C",7-SUM(AM883:AP883)))))
*AD883/C883,0)
*C883)
)</f>
        <v>0</v>
      </c>
      <c r="AY883" s="4">
        <f>IF(OR(AND(Tabela1[[#This Row],[GRUPO | ITEM]]="PALHETAS",MID(Tabela1[[#This Row],[ITEM]],1,5)&lt;&gt;"YN-PC"),AND(Tabela1[[#This Row],[GRUPO | ITEM]]="PALHETAS",MID(Tabela1[[#This Row],[ITEM]],1,5)&lt;&gt;"YN-PF"))=TRUE,0,
IF(
ROUNDUP(
IF(
IF(D883="A",13-SUM(AR883:AU883),IF(D883="B",11-SUM(AR883:AU883),IF(D883="C",7-SUM(AR883:AU883))))
&lt;0,0,
IF(D883="A",13-SUM(AR883:AU883),IF(D883="B",11-SUM(AR883:AU883),IF(D883="C",7-SUM(AR883:AU883)))))
*AE883/C883,0)
*C883
=0,0,
ROUNDUP(
IF(
IF(D883="A",13-SUM(AR883:AU883),IF(D883="B",11-SUM(AR883:AU883),IF(D883="C",7-SUM(AR883:AU883))))
&lt;0,0,
IF(D883="A",13-SUM(AR883:AU883),IF(D883="B",11-SUM(AR883:AU883),IF(D883="C",7-SUM(AR883:AU883)))))
*AE883/C883,0)
*C883)
)</f>
        <v>0</v>
      </c>
      <c r="AZ8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+IFERROR(BA883*C883,0),
IFERROR(AVERAGEIF(Tabela1[[#This Row],[COMPRA PADRÃO]:[COMPRA &gt;30%]],"&gt;"&amp;0,Tabela1[[#This Row],[COMPRA PADRÃO]:[COMPRA &gt;30%]]),
0))/Tabela1[[#This Row],[U/CX]],0)*Tabela1[[#This Row],[U/CX]]</f>
        <v>0</v>
      </c>
      <c r="BA883" s="19"/>
      <c r="BB883" s="19"/>
      <c r="BC883" s="5"/>
      <c r="BD883" s="41">
        <v>7.5471698113207544E-2</v>
      </c>
      <c r="BE883" s="42">
        <v>11.320754716981131</v>
      </c>
      <c r="BF883" s="42">
        <v>4.9811320754716979</v>
      </c>
      <c r="BG883" s="42">
        <v>1978</v>
      </c>
      <c r="BH883" s="43">
        <v>0</v>
      </c>
      <c r="BJ883" s="32"/>
      <c r="BK883" s="32"/>
    </row>
    <row r="884" spans="1:63" s="3" customFormat="1" x14ac:dyDescent="0.2">
      <c r="A884" s="4" t="s">
        <v>40</v>
      </c>
      <c r="B884" s="4" t="s">
        <v>1274</v>
      </c>
      <c r="C884" s="4">
        <v>250</v>
      </c>
      <c r="D884" s="4" t="s">
        <v>83</v>
      </c>
      <c r="E884" s="5"/>
      <c r="F884" s="4"/>
      <c r="G884" s="4">
        <v>20</v>
      </c>
      <c r="H884" s="4">
        <v>1</v>
      </c>
      <c r="I884" s="4">
        <v>200</v>
      </c>
      <c r="J884" s="4"/>
      <c r="K884" s="4"/>
      <c r="L884" s="4"/>
      <c r="M884" s="4"/>
      <c r="N884" s="4"/>
      <c r="O884" s="4"/>
      <c r="P884" s="4">
        <v>100</v>
      </c>
      <c r="Q884" s="13">
        <v>0</v>
      </c>
      <c r="R884" s="16">
        <v>0</v>
      </c>
      <c r="S884" s="16">
        <v>0.24922118380062305</v>
      </c>
      <c r="T884" s="16">
        <v>1.2461059190031152E-2</v>
      </c>
      <c r="U884" s="16">
        <v>2.4922118380062304</v>
      </c>
      <c r="V884" s="16">
        <v>0</v>
      </c>
      <c r="W884" s="16">
        <v>0</v>
      </c>
      <c r="X884" s="16">
        <v>0</v>
      </c>
      <c r="Y884" s="16">
        <v>0</v>
      </c>
      <c r="Z884" s="16">
        <v>0</v>
      </c>
      <c r="AA884" s="16">
        <v>0</v>
      </c>
      <c r="AB884" s="17">
        <v>1.2461059190031152</v>
      </c>
      <c r="AC884" s="15">
        <v>5120.08</v>
      </c>
      <c r="AD884" s="14">
        <v>80.25</v>
      </c>
      <c r="AE884" s="14">
        <v>150</v>
      </c>
      <c r="AF884" s="5">
        <v>0</v>
      </c>
      <c r="AG884" s="6">
        <v>9529</v>
      </c>
      <c r="AH884" s="4">
        <v>0</v>
      </c>
      <c r="AI884" s="23">
        <v>9529</v>
      </c>
      <c r="AJ884" s="4">
        <v>0</v>
      </c>
      <c r="AK884" s="4">
        <v>0</v>
      </c>
      <c r="AL884" s="24">
        <v>0</v>
      </c>
      <c r="AM884" s="7">
        <v>118.74143302180686</v>
      </c>
      <c r="AN884" s="7">
        <v>0</v>
      </c>
      <c r="AO884" s="8">
        <v>0</v>
      </c>
      <c r="AP884" s="9">
        <v>0</v>
      </c>
      <c r="AQ884" s="25">
        <v>118.74143302180686</v>
      </c>
      <c r="AR884" s="18">
        <v>63.526666666666664</v>
      </c>
      <c r="AS884" s="7">
        <v>0</v>
      </c>
      <c r="AT884" s="8">
        <v>0</v>
      </c>
      <c r="AU884" s="9">
        <v>0</v>
      </c>
      <c r="AV884" s="10">
        <v>63.526666666666664</v>
      </c>
      <c r="AW884" s="22">
        <f t="shared" si="13"/>
        <v>0</v>
      </c>
      <c r="AX884" s="5">
        <f>IF(OR(AND(Tabela1[[#This Row],[GRUPO | ITEM]]="PALHETAS",MID(Tabela1[[#This Row],[ITEM]],1,5)&lt;&gt;"YN-PC"),AND(Tabela1[[#This Row],[GRUPO | ITEM]]="PALHETAS",MID(Tabela1[[#This Row],[ITEM]],1,5)&lt;&gt;"YN-PF"))=TRUE,0,
IF(
ROUNDUP(
IF(
IF(D884="A",13-SUM(AM884:AP884),IF(D884="B",11-SUM(AM884:AP884),IF(D884="C",7-SUM(AM884:AP884))))
&lt;0,0,
IF(D884="A",13-SUM(AM884:AP884),IF(D884="B",11-SUM(AM884:AP884),IF(D884="C",7-SUM(AM884:AP884)))))
*AD884/C884,0)
*C884
=0,0,
ROUNDUP(
IF(
IF(D884="A",13-SUM(AM884:AP884),IF(D884="B",11-SUM(AM884:AP884),IF(D884="C",7-SUM(AM884:AP884))))
&lt;0,0,
IF(D884="A",13-SUM(AM884:AP884),IF(D884="B",11-SUM(AM884:AP884),IF(D884="C",7-SUM(AM884:AP884)))))
*AD884/C884,0)
*C884)
)</f>
        <v>0</v>
      </c>
      <c r="AY884" s="4">
        <f>IF(OR(AND(Tabela1[[#This Row],[GRUPO | ITEM]]="PALHETAS",MID(Tabela1[[#This Row],[ITEM]],1,5)&lt;&gt;"YN-PC"),AND(Tabela1[[#This Row],[GRUPO | ITEM]]="PALHETAS",MID(Tabela1[[#This Row],[ITEM]],1,5)&lt;&gt;"YN-PF"))=TRUE,0,
IF(
ROUNDUP(
IF(
IF(D884="A",13-SUM(AR884:AU884),IF(D884="B",11-SUM(AR884:AU884),IF(D884="C",7-SUM(AR884:AU884))))
&lt;0,0,
IF(D884="A",13-SUM(AR884:AU884),IF(D884="B",11-SUM(AR884:AU884),IF(D884="C",7-SUM(AR884:AU884)))))
*AE884/C884,0)
*C884
=0,0,
ROUNDUP(
IF(
IF(D884="A",13-SUM(AR884:AU884),IF(D884="B",11-SUM(AR884:AU884),IF(D884="C",7-SUM(AR884:AU884))))
&lt;0,0,
IF(D884="A",13-SUM(AR884:AU884),IF(D884="B",11-SUM(AR884:AU884),IF(D884="C",7-SUM(AR884:AU884)))))
*AE884/C884,0)
*C884)
)</f>
        <v>0</v>
      </c>
      <c r="AZ8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+IFERROR(BA884*C884,0),
IFERROR(AVERAGEIF(Tabela1[[#This Row],[COMPRA PADRÃO]:[COMPRA &gt;30%]],"&gt;"&amp;0,Tabela1[[#This Row],[COMPRA PADRÃO]:[COMPRA &gt;30%]]),
0))/Tabela1[[#This Row],[U/CX]],0)*Tabela1[[#This Row],[U/CX]]</f>
        <v>0</v>
      </c>
      <c r="BA884" s="19"/>
      <c r="BB884" s="19"/>
      <c r="BC884" s="5"/>
      <c r="BD884" s="41">
        <v>1.2113207547169811</v>
      </c>
      <c r="BE884" s="42">
        <v>181.69811320754715</v>
      </c>
      <c r="BF884" s="42">
        <v>79.947169811320748</v>
      </c>
      <c r="BG884" s="42">
        <v>9529</v>
      </c>
      <c r="BH884" s="43">
        <v>0</v>
      </c>
      <c r="BJ884" s="32"/>
      <c r="BK884" s="32"/>
    </row>
    <row r="885" spans="1:63" s="3" customFormat="1" x14ac:dyDescent="0.2">
      <c r="A885" s="4" t="s">
        <v>40</v>
      </c>
      <c r="B885" s="4" t="s">
        <v>1275</v>
      </c>
      <c r="C885" s="4">
        <v>250</v>
      </c>
      <c r="D885" s="4" t="s">
        <v>83</v>
      </c>
      <c r="E885" s="5">
        <v>100</v>
      </c>
      <c r="F885" s="4"/>
      <c r="G885" s="4"/>
      <c r="H885" s="4">
        <v>1</v>
      </c>
      <c r="I885" s="4"/>
      <c r="J885" s="4"/>
      <c r="K885" s="4"/>
      <c r="L885" s="4"/>
      <c r="M885" s="4"/>
      <c r="N885" s="4"/>
      <c r="O885" s="4">
        <v>100</v>
      </c>
      <c r="P885" s="4">
        <v>50</v>
      </c>
      <c r="Q885" s="13">
        <v>1.593625498007968</v>
      </c>
      <c r="R885" s="16">
        <v>0</v>
      </c>
      <c r="S885" s="16">
        <v>0</v>
      </c>
      <c r="T885" s="16">
        <v>1.5936254980079681E-2</v>
      </c>
      <c r="U885" s="16">
        <v>0</v>
      </c>
      <c r="V885" s="16">
        <v>0</v>
      </c>
      <c r="W885" s="16">
        <v>0</v>
      </c>
      <c r="X885" s="16">
        <v>0</v>
      </c>
      <c r="Y885" s="16">
        <v>0</v>
      </c>
      <c r="Z885" s="16">
        <v>0</v>
      </c>
      <c r="AA885" s="16">
        <v>1.593625498007968</v>
      </c>
      <c r="AB885" s="17">
        <v>0.79681274900398402</v>
      </c>
      <c r="AC885" s="15">
        <v>1810.6</v>
      </c>
      <c r="AD885" s="14">
        <v>62.75</v>
      </c>
      <c r="AE885" s="14">
        <v>83.333333333333329</v>
      </c>
      <c r="AF885" s="5">
        <v>0</v>
      </c>
      <c r="AG885" s="6">
        <v>19478</v>
      </c>
      <c r="AH885" s="4">
        <v>0</v>
      </c>
      <c r="AI885" s="23">
        <v>19478</v>
      </c>
      <c r="AJ885" s="4">
        <v>0</v>
      </c>
      <c r="AK885" s="4">
        <v>0</v>
      </c>
      <c r="AL885" s="24">
        <v>0</v>
      </c>
      <c r="AM885" s="7">
        <v>310.40637450199205</v>
      </c>
      <c r="AN885" s="7">
        <v>0</v>
      </c>
      <c r="AO885" s="8">
        <v>0</v>
      </c>
      <c r="AP885" s="9">
        <v>0</v>
      </c>
      <c r="AQ885" s="25">
        <v>310.40637450199205</v>
      </c>
      <c r="AR885" s="18">
        <v>233.73600000000002</v>
      </c>
      <c r="AS885" s="7">
        <v>0</v>
      </c>
      <c r="AT885" s="8">
        <v>0</v>
      </c>
      <c r="AU885" s="9">
        <v>0</v>
      </c>
      <c r="AV885" s="10">
        <v>233.73600000000002</v>
      </c>
      <c r="AW885" s="22">
        <f t="shared" si="13"/>
        <v>0</v>
      </c>
      <c r="AX885" s="5">
        <f>IF(OR(AND(Tabela1[[#This Row],[GRUPO | ITEM]]="PALHETAS",MID(Tabela1[[#This Row],[ITEM]],1,5)&lt;&gt;"YN-PC"),AND(Tabela1[[#This Row],[GRUPO | ITEM]]="PALHETAS",MID(Tabela1[[#This Row],[ITEM]],1,5)&lt;&gt;"YN-PF"))=TRUE,0,
IF(
ROUNDUP(
IF(
IF(D885="A",13-SUM(AM885:AP885),IF(D885="B",11-SUM(AM885:AP885),IF(D885="C",7-SUM(AM885:AP885))))
&lt;0,0,
IF(D885="A",13-SUM(AM885:AP885),IF(D885="B",11-SUM(AM885:AP885),IF(D885="C",7-SUM(AM885:AP885)))))
*AD885/C885,0)
*C885
=0,0,
ROUNDUP(
IF(
IF(D885="A",13-SUM(AM885:AP885),IF(D885="B",11-SUM(AM885:AP885),IF(D885="C",7-SUM(AM885:AP885))))
&lt;0,0,
IF(D885="A",13-SUM(AM885:AP885),IF(D885="B",11-SUM(AM885:AP885),IF(D885="C",7-SUM(AM885:AP885)))))
*AD885/C885,0)
*C885)
)</f>
        <v>0</v>
      </c>
      <c r="AY885" s="4">
        <f>IF(OR(AND(Tabela1[[#This Row],[GRUPO | ITEM]]="PALHETAS",MID(Tabela1[[#This Row],[ITEM]],1,5)&lt;&gt;"YN-PC"),AND(Tabela1[[#This Row],[GRUPO | ITEM]]="PALHETAS",MID(Tabela1[[#This Row],[ITEM]],1,5)&lt;&gt;"YN-PF"))=TRUE,0,
IF(
ROUNDUP(
IF(
IF(D885="A",13-SUM(AR885:AU885),IF(D885="B",11-SUM(AR885:AU885),IF(D885="C",7-SUM(AR885:AU885))))
&lt;0,0,
IF(D885="A",13-SUM(AR885:AU885),IF(D885="B",11-SUM(AR885:AU885),IF(D885="C",7-SUM(AR885:AU885)))))
*AE885/C885,0)
*C885
=0,0,
ROUNDUP(
IF(
IF(D885="A",13-SUM(AR885:AU885),IF(D885="B",11-SUM(AR885:AU885),IF(D885="C",7-SUM(AR885:AU885))))
&lt;0,0,
IF(D885="A",13-SUM(AR885:AU885),IF(D885="B",11-SUM(AR885:AU885),IF(D885="C",7-SUM(AR885:AU885)))))
*AE885/C885,0)
*C885)
)</f>
        <v>0</v>
      </c>
      <c r="AZ8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+IFERROR(BA885*C885,0),
IFERROR(AVERAGEIF(Tabela1[[#This Row],[COMPRA PADRÃO]:[COMPRA &gt;30%]],"&gt;"&amp;0,Tabela1[[#This Row],[COMPRA PADRÃO]:[COMPRA &gt;30%]]),
0))/Tabela1[[#This Row],[U/CX]],0)*Tabela1[[#This Row],[U/CX]]</f>
        <v>0</v>
      </c>
      <c r="BA885" s="19"/>
      <c r="BB885" s="19"/>
      <c r="BC885" s="5"/>
      <c r="BD885" s="41">
        <v>0.94716981132075473</v>
      </c>
      <c r="BE885" s="42">
        <v>142.0754716981132</v>
      </c>
      <c r="BF885" s="42">
        <v>62.513207547169813</v>
      </c>
      <c r="BG885" s="42">
        <v>19478</v>
      </c>
      <c r="BH885" s="43">
        <v>0</v>
      </c>
      <c r="BJ885" s="32"/>
      <c r="BK885" s="32"/>
    </row>
    <row r="886" spans="1:63" s="3" customFormat="1" x14ac:dyDescent="0.2">
      <c r="A886" s="4" t="s">
        <v>40</v>
      </c>
      <c r="B886" s="4" t="s">
        <v>731</v>
      </c>
      <c r="C886" s="4">
        <v>100</v>
      </c>
      <c r="D886" s="4" t="s">
        <v>83</v>
      </c>
      <c r="E886" s="5">
        <v>20</v>
      </c>
      <c r="F886" s="4"/>
      <c r="G886" s="4">
        <v>100</v>
      </c>
      <c r="H886" s="4">
        <v>100</v>
      </c>
      <c r="I886" s="4"/>
      <c r="J886" s="4"/>
      <c r="K886" s="4"/>
      <c r="L886" s="4">
        <v>10</v>
      </c>
      <c r="M886" s="4">
        <v>100</v>
      </c>
      <c r="N886" s="4"/>
      <c r="O886" s="4"/>
      <c r="P886" s="4"/>
      <c r="Q886" s="13">
        <v>0.30303030303030304</v>
      </c>
      <c r="R886" s="16">
        <v>0</v>
      </c>
      <c r="S886" s="16">
        <v>1.5151515151515151</v>
      </c>
      <c r="T886" s="16">
        <v>1.5151515151515151</v>
      </c>
      <c r="U886" s="16">
        <v>0</v>
      </c>
      <c r="V886" s="16">
        <v>0</v>
      </c>
      <c r="W886" s="16">
        <v>0</v>
      </c>
      <c r="X886" s="16">
        <v>0.15151515151515152</v>
      </c>
      <c r="Y886" s="16">
        <v>1.5151515151515151</v>
      </c>
      <c r="Z886" s="16">
        <v>0</v>
      </c>
      <c r="AA886" s="16">
        <v>0</v>
      </c>
      <c r="AB886" s="17">
        <v>0</v>
      </c>
      <c r="AC886" s="15">
        <v>3931.5</v>
      </c>
      <c r="AD886" s="14">
        <v>66</v>
      </c>
      <c r="AE886" s="14">
        <v>80</v>
      </c>
      <c r="AF886" s="5">
        <v>0</v>
      </c>
      <c r="AG886" s="6">
        <v>273</v>
      </c>
      <c r="AH886" s="4">
        <v>1000</v>
      </c>
      <c r="AI886" s="23">
        <v>1273</v>
      </c>
      <c r="AJ886" s="4">
        <v>0</v>
      </c>
      <c r="AK886" s="4">
        <v>0</v>
      </c>
      <c r="AL886" s="24">
        <v>0</v>
      </c>
      <c r="AM886" s="7">
        <v>4.1363636363636367</v>
      </c>
      <c r="AN886" s="7">
        <v>15.151515151515152</v>
      </c>
      <c r="AO886" s="8">
        <v>0</v>
      </c>
      <c r="AP886" s="9">
        <v>0</v>
      </c>
      <c r="AQ886" s="25">
        <v>19.287878787878789</v>
      </c>
      <c r="AR886" s="18">
        <v>3.4125000000000001</v>
      </c>
      <c r="AS886" s="7">
        <v>12.5</v>
      </c>
      <c r="AT886" s="8">
        <v>0</v>
      </c>
      <c r="AU886" s="9">
        <v>0</v>
      </c>
      <c r="AV886" s="10">
        <v>15.9125</v>
      </c>
      <c r="AW886" s="22">
        <f t="shared" si="13"/>
        <v>0</v>
      </c>
      <c r="AX886" s="5">
        <f>IF(OR(AND(Tabela1[[#This Row],[GRUPO | ITEM]]="PALHETAS",MID(Tabela1[[#This Row],[ITEM]],1,5)&lt;&gt;"YN-PC"),AND(Tabela1[[#This Row],[GRUPO | ITEM]]="PALHETAS",MID(Tabela1[[#This Row],[ITEM]],1,5)&lt;&gt;"YN-PF"))=TRUE,0,
IF(
ROUNDUP(
IF(
IF(D886="A",13-SUM(AM886:AP886),IF(D886="B",11-SUM(AM886:AP886),IF(D886="C",7-SUM(AM886:AP886))))
&lt;0,0,
IF(D886="A",13-SUM(AM886:AP886),IF(D886="B",11-SUM(AM886:AP886),IF(D886="C",7-SUM(AM886:AP886)))))
*AD886/C886,0)
*C886
=0,0,
ROUNDUP(
IF(
IF(D886="A",13-SUM(AM886:AP886),IF(D886="B",11-SUM(AM886:AP886),IF(D886="C",7-SUM(AM886:AP886))))
&lt;0,0,
IF(D886="A",13-SUM(AM886:AP886),IF(D886="B",11-SUM(AM886:AP886),IF(D886="C",7-SUM(AM886:AP886)))))
*AD886/C886,0)
*C886)
)</f>
        <v>0</v>
      </c>
      <c r="AY886" s="4">
        <f>IF(OR(AND(Tabela1[[#This Row],[GRUPO | ITEM]]="PALHETAS",MID(Tabela1[[#This Row],[ITEM]],1,5)&lt;&gt;"YN-PC"),AND(Tabela1[[#This Row],[GRUPO | ITEM]]="PALHETAS",MID(Tabela1[[#This Row],[ITEM]],1,5)&lt;&gt;"YN-PF"))=TRUE,0,
IF(
ROUNDUP(
IF(
IF(D886="A",13-SUM(AR886:AU886),IF(D886="B",11-SUM(AR886:AU886),IF(D886="C",7-SUM(AR886:AU886))))
&lt;0,0,
IF(D886="A",13-SUM(AR886:AU886),IF(D886="B",11-SUM(AR886:AU886),IF(D886="C",7-SUM(AR886:AU886)))))
*AE886/C886,0)
*C886
=0,0,
ROUNDUP(
IF(
IF(D886="A",13-SUM(AR886:AU886),IF(D886="B",11-SUM(AR886:AU886),IF(D886="C",7-SUM(AR886:AU886))))
&lt;0,0,
IF(D886="A",13-SUM(AR886:AU886),IF(D886="B",11-SUM(AR886:AU886),IF(D886="C",7-SUM(AR886:AU886)))))
*AE886/C886,0)
*C886)
)</f>
        <v>0</v>
      </c>
      <c r="AZ8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+IFERROR(BA886*C886,0),
IFERROR(AVERAGEIF(Tabela1[[#This Row],[COMPRA PADRÃO]:[COMPRA &gt;30%]],"&gt;"&amp;0,Tabela1[[#This Row],[COMPRA PADRÃO]:[COMPRA &gt;30%]]),
0))/Tabela1[[#This Row],[U/CX]],0)*Tabela1[[#This Row],[U/CX]]</f>
        <v>0</v>
      </c>
      <c r="BA886" s="19"/>
      <c r="BB886" s="19"/>
      <c r="BC886" s="5"/>
      <c r="BD886" s="41">
        <v>1.2452830188679245</v>
      </c>
      <c r="BE886" s="42">
        <v>186.79245283018867</v>
      </c>
      <c r="BF886" s="42">
        <v>82.188679245283012</v>
      </c>
      <c r="BG886" s="42">
        <v>1273</v>
      </c>
      <c r="BH886" s="43">
        <v>0</v>
      </c>
      <c r="BJ886" s="32"/>
      <c r="BK886" s="32"/>
    </row>
    <row r="887" spans="1:63" s="3" customFormat="1" x14ac:dyDescent="0.2">
      <c r="A887" s="4" t="s">
        <v>40</v>
      </c>
      <c r="B887" s="4" t="s">
        <v>1215</v>
      </c>
      <c r="C887" s="4">
        <v>100</v>
      </c>
      <c r="D887" s="4" t="s">
        <v>17</v>
      </c>
      <c r="E887" s="5">
        <v>320</v>
      </c>
      <c r="F887" s="4">
        <v>50</v>
      </c>
      <c r="G887" s="4">
        <v>200</v>
      </c>
      <c r="H887" s="4">
        <v>100</v>
      </c>
      <c r="I887" s="4">
        <v>300</v>
      </c>
      <c r="J887" s="4">
        <v>1645</v>
      </c>
      <c r="K887" s="4"/>
      <c r="L887" s="4"/>
      <c r="M887" s="4"/>
      <c r="N887" s="4"/>
      <c r="O887" s="4"/>
      <c r="P887" s="4"/>
      <c r="Q887" s="13">
        <v>0.73422562141491399</v>
      </c>
      <c r="R887" s="16">
        <v>0.11472275334608031</v>
      </c>
      <c r="S887" s="16">
        <v>0.45889101338432126</v>
      </c>
      <c r="T887" s="16">
        <v>0.22944550669216063</v>
      </c>
      <c r="U887" s="16">
        <v>0.68833652007648183</v>
      </c>
      <c r="V887" s="16">
        <v>3.7743785850860423</v>
      </c>
      <c r="W887" s="16">
        <v>0</v>
      </c>
      <c r="X887" s="16">
        <v>0</v>
      </c>
      <c r="Y887" s="16">
        <v>0</v>
      </c>
      <c r="Z887" s="16">
        <v>0</v>
      </c>
      <c r="AA887" s="16">
        <v>0</v>
      </c>
      <c r="AB887" s="17">
        <v>0</v>
      </c>
      <c r="AC887" s="15">
        <v>32104.9</v>
      </c>
      <c r="AD887" s="14">
        <v>435.83333333333331</v>
      </c>
      <c r="AE887" s="14">
        <v>616.25</v>
      </c>
      <c r="AF887" s="5">
        <v>0</v>
      </c>
      <c r="AG887" s="6">
        <v>0</v>
      </c>
      <c r="AH887" s="4">
        <v>0</v>
      </c>
      <c r="AI887" s="23">
        <v>0</v>
      </c>
      <c r="AJ887" s="4">
        <v>7600</v>
      </c>
      <c r="AK887" s="4">
        <v>0</v>
      </c>
      <c r="AL887" s="24">
        <v>7600</v>
      </c>
      <c r="AM887" s="7">
        <v>0</v>
      </c>
      <c r="AN887" s="7">
        <v>0</v>
      </c>
      <c r="AO887" s="8">
        <v>17.437858508604208</v>
      </c>
      <c r="AP887" s="9">
        <v>0</v>
      </c>
      <c r="AQ887" s="25">
        <v>17.437858508604208</v>
      </c>
      <c r="AR887" s="18">
        <v>0</v>
      </c>
      <c r="AS887" s="7">
        <v>0</v>
      </c>
      <c r="AT887" s="8">
        <v>12.33265720081136</v>
      </c>
      <c r="AU887" s="9">
        <v>0</v>
      </c>
      <c r="AV887" s="10">
        <v>12.33265720081136</v>
      </c>
      <c r="AW887" s="22">
        <f t="shared" si="13"/>
        <v>0</v>
      </c>
      <c r="AX887" s="5">
        <f>IF(OR(AND(Tabela1[[#This Row],[GRUPO | ITEM]]="PALHETAS",MID(Tabela1[[#This Row],[ITEM]],1,5)&lt;&gt;"YN-PC"),AND(Tabela1[[#This Row],[GRUPO | ITEM]]="PALHETAS",MID(Tabela1[[#This Row],[ITEM]],1,5)&lt;&gt;"YN-PF"))=TRUE,0,
IF(
ROUNDUP(
IF(
IF(D887="A",13-SUM(AM887:AP887),IF(D887="B",11-SUM(AM887:AP887),IF(D887="C",7-SUM(AM887:AP887))))
&lt;0,0,
IF(D887="A",13-SUM(AM887:AP887),IF(D887="B",11-SUM(AM887:AP887),IF(D887="C",7-SUM(AM887:AP887)))))
*AD887/C887,0)
*C887
=0,0,
ROUNDUP(
IF(
IF(D887="A",13-SUM(AM887:AP887),IF(D887="B",11-SUM(AM887:AP887),IF(D887="C",7-SUM(AM887:AP887))))
&lt;0,0,
IF(D887="A",13-SUM(AM887:AP887),IF(D887="B",11-SUM(AM887:AP887),IF(D887="C",7-SUM(AM887:AP887)))))
*AD887/C887,0)
*C887)
)</f>
        <v>0</v>
      </c>
      <c r="AY887" s="4">
        <f>IF(OR(AND(Tabela1[[#This Row],[GRUPO | ITEM]]="PALHETAS",MID(Tabela1[[#This Row],[ITEM]],1,5)&lt;&gt;"YN-PC"),AND(Tabela1[[#This Row],[GRUPO | ITEM]]="PALHETAS",MID(Tabela1[[#This Row],[ITEM]],1,5)&lt;&gt;"YN-PF"))=TRUE,0,
IF(
ROUNDUP(
IF(
IF(D887="A",13-SUM(AR887:AU887),IF(D887="B",11-SUM(AR887:AU887),IF(D887="C",7-SUM(AR887:AU887))))
&lt;0,0,
IF(D887="A",13-SUM(AR887:AU887),IF(D887="B",11-SUM(AR887:AU887),IF(D887="C",7-SUM(AR887:AU887)))))
*AE887/C887,0)
*C887
=0,0,
ROUNDUP(
IF(
IF(D887="A",13-SUM(AR887:AU887),IF(D887="B",11-SUM(AR887:AU887),IF(D887="C",7-SUM(AR887:AU887))))
&lt;0,0,
IF(D887="A",13-SUM(AR887:AU887),IF(D887="B",11-SUM(AR887:AU887),IF(D887="C",7-SUM(AR887:AU887)))))
*AE887/C887,0)
*C887)
)</f>
        <v>0</v>
      </c>
      <c r="AZ8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+IFERROR(BA887*C887,0),
IFERROR(AVERAGEIF(Tabela1[[#This Row],[COMPRA PADRÃO]:[COMPRA &gt;30%]],"&gt;"&amp;0,Tabela1[[#This Row],[COMPRA PADRÃO]:[COMPRA &gt;30%]]),
0))/Tabela1[[#This Row],[U/CX]],0)*Tabela1[[#This Row],[U/CX]]</f>
        <v>0</v>
      </c>
      <c r="BA887" s="19"/>
      <c r="BB887" s="19"/>
      <c r="BC887" s="5"/>
      <c r="BD887" s="41">
        <v>9.8679245283018862</v>
      </c>
      <c r="BE887" s="42">
        <v>1480.1886792452829</v>
      </c>
      <c r="BF887" s="42">
        <v>1953.8490566037735</v>
      </c>
      <c r="BG887" s="42">
        <v>7600</v>
      </c>
      <c r="BH887" s="43">
        <v>0</v>
      </c>
      <c r="BJ887" s="32"/>
      <c r="BK887" s="32"/>
    </row>
    <row r="888" spans="1:63" s="3" customFormat="1" x14ac:dyDescent="0.2">
      <c r="A888" s="4" t="s">
        <v>40</v>
      </c>
      <c r="B888" s="4" t="s">
        <v>732</v>
      </c>
      <c r="C888" s="4">
        <v>100</v>
      </c>
      <c r="D888" s="4" t="s">
        <v>83</v>
      </c>
      <c r="E888" s="5"/>
      <c r="F888" s="4"/>
      <c r="G888" s="4"/>
      <c r="H888" s="4"/>
      <c r="I888" s="4"/>
      <c r="J888" s="4">
        <v>10</v>
      </c>
      <c r="K888" s="4"/>
      <c r="L888" s="4">
        <v>20</v>
      </c>
      <c r="M888" s="4"/>
      <c r="N888" s="4">
        <v>100</v>
      </c>
      <c r="O888" s="4"/>
      <c r="P888" s="4"/>
      <c r="Q888" s="13">
        <v>0</v>
      </c>
      <c r="R888" s="16">
        <v>0</v>
      </c>
      <c r="S888" s="16">
        <v>0</v>
      </c>
      <c r="T888" s="16">
        <v>0</v>
      </c>
      <c r="U888" s="16">
        <v>0</v>
      </c>
      <c r="V888" s="16">
        <v>0.23076923076923075</v>
      </c>
      <c r="W888" s="16">
        <v>0</v>
      </c>
      <c r="X888" s="16">
        <v>0.46153846153846151</v>
      </c>
      <c r="Y888" s="16">
        <v>0</v>
      </c>
      <c r="Z888" s="16">
        <v>2.3076923076923075</v>
      </c>
      <c r="AA888" s="16">
        <v>0</v>
      </c>
      <c r="AB888" s="17">
        <v>0</v>
      </c>
      <c r="AC888" s="15">
        <v>2264.9</v>
      </c>
      <c r="AD888" s="14">
        <v>43.333333333333336</v>
      </c>
      <c r="AE888" s="14">
        <v>60</v>
      </c>
      <c r="AF888" s="5">
        <v>0</v>
      </c>
      <c r="AG888" s="6">
        <v>366</v>
      </c>
      <c r="AH888" s="4">
        <v>200</v>
      </c>
      <c r="AI888" s="23">
        <v>566</v>
      </c>
      <c r="AJ888" s="4">
        <v>0</v>
      </c>
      <c r="AK888" s="4">
        <v>0</v>
      </c>
      <c r="AL888" s="24">
        <v>0</v>
      </c>
      <c r="AM888" s="7">
        <v>8.4461538461538463</v>
      </c>
      <c r="AN888" s="7">
        <v>4.615384615384615</v>
      </c>
      <c r="AO888" s="8">
        <v>0</v>
      </c>
      <c r="AP888" s="9">
        <v>0</v>
      </c>
      <c r="AQ888" s="25">
        <v>13.061538461538461</v>
      </c>
      <c r="AR888" s="18">
        <v>6.1</v>
      </c>
      <c r="AS888" s="7">
        <v>3.3333333333333335</v>
      </c>
      <c r="AT888" s="8">
        <v>0</v>
      </c>
      <c r="AU888" s="9">
        <v>0</v>
      </c>
      <c r="AV888" s="10">
        <v>9.4333333333333336</v>
      </c>
      <c r="AW888" s="22">
        <f t="shared" si="13"/>
        <v>0</v>
      </c>
      <c r="AX888" s="5">
        <f>IF(OR(AND(Tabela1[[#This Row],[GRUPO | ITEM]]="PALHETAS",MID(Tabela1[[#This Row],[ITEM]],1,5)&lt;&gt;"YN-PC"),AND(Tabela1[[#This Row],[GRUPO | ITEM]]="PALHETAS",MID(Tabela1[[#This Row],[ITEM]],1,5)&lt;&gt;"YN-PF"))=TRUE,0,
IF(
ROUNDUP(
IF(
IF(D888="A",13-SUM(AM888:AP888),IF(D888="B",11-SUM(AM888:AP888),IF(D888="C",7-SUM(AM888:AP888))))
&lt;0,0,
IF(D888="A",13-SUM(AM888:AP888),IF(D888="B",11-SUM(AM888:AP888),IF(D888="C",7-SUM(AM888:AP888)))))
*AD888/C888,0)
*C888
=0,0,
ROUNDUP(
IF(
IF(D888="A",13-SUM(AM888:AP888),IF(D888="B",11-SUM(AM888:AP888),IF(D888="C",7-SUM(AM888:AP888))))
&lt;0,0,
IF(D888="A",13-SUM(AM888:AP888),IF(D888="B",11-SUM(AM888:AP888),IF(D888="C",7-SUM(AM888:AP888)))))
*AD888/C888,0)
*C888)
)</f>
        <v>0</v>
      </c>
      <c r="AY888" s="4">
        <f>IF(OR(AND(Tabela1[[#This Row],[GRUPO | ITEM]]="PALHETAS",MID(Tabela1[[#This Row],[ITEM]],1,5)&lt;&gt;"YN-PC"),AND(Tabela1[[#This Row],[GRUPO | ITEM]]="PALHETAS",MID(Tabela1[[#This Row],[ITEM]],1,5)&lt;&gt;"YN-PF"))=TRUE,0,
IF(
ROUNDUP(
IF(
IF(D888="A",13-SUM(AR888:AU888),IF(D888="B",11-SUM(AR888:AU888),IF(D888="C",7-SUM(AR888:AU888))))
&lt;0,0,
IF(D888="A",13-SUM(AR888:AU888),IF(D888="B",11-SUM(AR888:AU888),IF(D888="C",7-SUM(AR888:AU888)))))
*AE888/C888,0)
*C888
=0,0,
ROUNDUP(
IF(
IF(D888="A",13-SUM(AR888:AU888),IF(D888="B",11-SUM(AR888:AU888),IF(D888="C",7-SUM(AR888:AU888))))
&lt;0,0,
IF(D888="A",13-SUM(AR888:AU888),IF(D888="B",11-SUM(AR888:AU888),IF(D888="C",7-SUM(AR888:AU888)))))
*AE888/C888,0)
*C888)
)</f>
        <v>0</v>
      </c>
      <c r="AZ8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+IFERROR(BA888*C888,0),
IFERROR(AVERAGEIF(Tabela1[[#This Row],[COMPRA PADRÃO]:[COMPRA &gt;30%]],"&gt;"&amp;0,Tabela1[[#This Row],[COMPRA PADRÃO]:[COMPRA &gt;30%]]),
0))/Tabela1[[#This Row],[U/CX]],0)*Tabela1[[#This Row],[U/CX]]</f>
        <v>0</v>
      </c>
      <c r="BA888" s="19"/>
      <c r="BB888" s="19"/>
      <c r="BC888" s="5"/>
      <c r="BD888" s="41">
        <v>0.49056603773584906</v>
      </c>
      <c r="BE888" s="42">
        <v>73.584905660377359</v>
      </c>
      <c r="BF888" s="42">
        <v>32.377358490566039</v>
      </c>
      <c r="BG888" s="42">
        <v>566</v>
      </c>
      <c r="BH888" s="43">
        <v>0</v>
      </c>
      <c r="BJ888" s="32"/>
      <c r="BK888" s="32"/>
    </row>
    <row r="889" spans="1:63" s="3" customFormat="1" x14ac:dyDescent="0.2">
      <c r="A889" s="4" t="s">
        <v>40</v>
      </c>
      <c r="B889" s="4" t="s">
        <v>734</v>
      </c>
      <c r="C889" s="4">
        <v>250</v>
      </c>
      <c r="D889" s="4" t="s">
        <v>83</v>
      </c>
      <c r="E889" s="5">
        <v>30</v>
      </c>
      <c r="F889" s="4">
        <v>70</v>
      </c>
      <c r="G889" s="4">
        <v>240</v>
      </c>
      <c r="H889" s="4">
        <v>101</v>
      </c>
      <c r="I889" s="4">
        <v>260</v>
      </c>
      <c r="J889" s="4"/>
      <c r="K889" s="4"/>
      <c r="L889" s="4">
        <v>200</v>
      </c>
      <c r="M889" s="4">
        <v>110</v>
      </c>
      <c r="N889" s="4">
        <v>10</v>
      </c>
      <c r="O889" s="4">
        <v>50</v>
      </c>
      <c r="P889" s="4">
        <v>10</v>
      </c>
      <c r="Q889" s="13">
        <v>0.27752081406105461</v>
      </c>
      <c r="R889" s="16">
        <v>0.6475485661424607</v>
      </c>
      <c r="S889" s="16">
        <v>2.2201665124884369</v>
      </c>
      <c r="T889" s="16">
        <v>0.9343200740055505</v>
      </c>
      <c r="U889" s="16">
        <v>2.4051803885291396</v>
      </c>
      <c r="V889" s="16">
        <v>0</v>
      </c>
      <c r="W889" s="16">
        <v>0</v>
      </c>
      <c r="X889" s="16">
        <v>1.8501387604070305</v>
      </c>
      <c r="Y889" s="16">
        <v>1.0175763182238668</v>
      </c>
      <c r="Z889" s="16">
        <v>9.2506938020351537E-2</v>
      </c>
      <c r="AA889" s="16">
        <v>0.46253469010175763</v>
      </c>
      <c r="AB889" s="17">
        <v>9.2506938020351537E-2</v>
      </c>
      <c r="AC889" s="15">
        <v>19006.64</v>
      </c>
      <c r="AD889" s="14">
        <v>108.1</v>
      </c>
      <c r="AE889" s="14">
        <v>147.28571428571428</v>
      </c>
      <c r="AF889" s="5">
        <v>2</v>
      </c>
      <c r="AG889" s="6">
        <v>3181</v>
      </c>
      <c r="AH889" s="4">
        <v>0</v>
      </c>
      <c r="AI889" s="23">
        <v>3181</v>
      </c>
      <c r="AJ889" s="4">
        <v>0</v>
      </c>
      <c r="AK889" s="4">
        <v>0</v>
      </c>
      <c r="AL889" s="24">
        <v>0</v>
      </c>
      <c r="AM889" s="7">
        <v>29.426456984273823</v>
      </c>
      <c r="AN889" s="7">
        <v>0</v>
      </c>
      <c r="AO889" s="8">
        <v>0</v>
      </c>
      <c r="AP889" s="9">
        <v>0</v>
      </c>
      <c r="AQ889" s="25">
        <v>29.426456984273823</v>
      </c>
      <c r="AR889" s="18">
        <v>21.597478176527645</v>
      </c>
      <c r="AS889" s="7">
        <v>0</v>
      </c>
      <c r="AT889" s="8">
        <v>0</v>
      </c>
      <c r="AU889" s="9">
        <v>0</v>
      </c>
      <c r="AV889" s="10">
        <v>21.597478176527645</v>
      </c>
      <c r="AW889" s="22">
        <f t="shared" si="13"/>
        <v>0</v>
      </c>
      <c r="AX889" s="5">
        <f>IF(OR(AND(Tabela1[[#This Row],[GRUPO | ITEM]]="PALHETAS",MID(Tabela1[[#This Row],[ITEM]],1,5)&lt;&gt;"YN-PC"),AND(Tabela1[[#This Row],[GRUPO | ITEM]]="PALHETAS",MID(Tabela1[[#This Row],[ITEM]],1,5)&lt;&gt;"YN-PF"))=TRUE,0,
IF(
ROUNDUP(
IF(
IF(D889="A",13-SUM(AM889:AP889),IF(D889="B",11-SUM(AM889:AP889),IF(D889="C",7-SUM(AM889:AP889))))
&lt;0,0,
IF(D889="A",13-SUM(AM889:AP889),IF(D889="B",11-SUM(AM889:AP889),IF(D889="C",7-SUM(AM889:AP889)))))
*AD889/C889,0)
*C889
=0,0,
ROUNDUP(
IF(
IF(D889="A",13-SUM(AM889:AP889),IF(D889="B",11-SUM(AM889:AP889),IF(D889="C",7-SUM(AM889:AP889))))
&lt;0,0,
IF(D889="A",13-SUM(AM889:AP889),IF(D889="B",11-SUM(AM889:AP889),IF(D889="C",7-SUM(AM889:AP889)))))
*AD889/C889,0)
*C889)
)</f>
        <v>0</v>
      </c>
      <c r="AY889" s="4">
        <f>IF(OR(AND(Tabela1[[#This Row],[GRUPO | ITEM]]="PALHETAS",MID(Tabela1[[#This Row],[ITEM]],1,5)&lt;&gt;"YN-PC"),AND(Tabela1[[#This Row],[GRUPO | ITEM]]="PALHETAS",MID(Tabela1[[#This Row],[ITEM]],1,5)&lt;&gt;"YN-PF"))=TRUE,0,
IF(
ROUNDUP(
IF(
IF(D889="A",13-SUM(AR889:AU889),IF(D889="B",11-SUM(AR889:AU889),IF(D889="C",7-SUM(AR889:AU889))))
&lt;0,0,
IF(D889="A",13-SUM(AR889:AU889),IF(D889="B",11-SUM(AR889:AU889),IF(D889="C",7-SUM(AR889:AU889)))))
*AE889/C889,0)
*C889
=0,0,
ROUNDUP(
IF(
IF(D889="A",13-SUM(AR889:AU889),IF(D889="B",11-SUM(AR889:AU889),IF(D889="C",7-SUM(AR889:AU889))))
&lt;0,0,
IF(D889="A",13-SUM(AR889:AU889),IF(D889="B",11-SUM(AR889:AU889),IF(D889="C",7-SUM(AR889:AU889)))))
*AE889/C889,0)
*C889)
)</f>
        <v>0</v>
      </c>
      <c r="AZ8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+IFERROR(BA889*C889,0),
IFERROR(AVERAGEIF(Tabela1[[#This Row],[COMPRA PADRÃO]:[COMPRA &gt;30%]],"&gt;"&amp;0,Tabela1[[#This Row],[COMPRA PADRÃO]:[COMPRA &gt;30%]]),
0))/Tabela1[[#This Row],[U/CX]],0)*Tabela1[[#This Row],[U/CX]]</f>
        <v>0</v>
      </c>
      <c r="BA889" s="19"/>
      <c r="BB889" s="19"/>
      <c r="BC889" s="5"/>
      <c r="BD889" s="41">
        <v>4.0792452830188681</v>
      </c>
      <c r="BE889" s="42">
        <v>611.88679245283026</v>
      </c>
      <c r="BF889" s="42">
        <v>269.23018867924532</v>
      </c>
      <c r="BG889" s="42">
        <v>3181</v>
      </c>
      <c r="BH889" s="43">
        <v>0</v>
      </c>
      <c r="BJ889" s="32"/>
      <c r="BK889" s="32"/>
    </row>
    <row r="890" spans="1:63" s="3" customFormat="1" x14ac:dyDescent="0.2">
      <c r="A890" s="4" t="s">
        <v>40</v>
      </c>
      <c r="B890" s="4" t="s">
        <v>1194</v>
      </c>
      <c r="C890" s="4">
        <v>20</v>
      </c>
      <c r="D890" s="4" t="s">
        <v>17</v>
      </c>
      <c r="E890" s="5"/>
      <c r="F890" s="4"/>
      <c r="G890" s="4"/>
      <c r="H890" s="4"/>
      <c r="I890" s="4"/>
      <c r="J890" s="4"/>
      <c r="K890" s="4"/>
      <c r="L890" s="4"/>
      <c r="M890" s="4"/>
      <c r="N890" s="4">
        <v>62</v>
      </c>
      <c r="O890" s="4">
        <v>51</v>
      </c>
      <c r="P890" s="4">
        <v>99</v>
      </c>
      <c r="Q890" s="13">
        <v>0</v>
      </c>
      <c r="R890" s="16">
        <v>0</v>
      </c>
      <c r="S890" s="16">
        <v>0</v>
      </c>
      <c r="T890" s="16">
        <v>0</v>
      </c>
      <c r="U890" s="16">
        <v>0</v>
      </c>
      <c r="V890" s="16">
        <v>0</v>
      </c>
      <c r="W890" s="16">
        <v>0</v>
      </c>
      <c r="X890" s="16">
        <v>0</v>
      </c>
      <c r="Y890" s="16">
        <v>0</v>
      </c>
      <c r="Z890" s="16">
        <v>0.87735849056603765</v>
      </c>
      <c r="AA890" s="16">
        <v>0.72169811320754718</v>
      </c>
      <c r="AB890" s="17">
        <v>1.4009433962264151</v>
      </c>
      <c r="AC890" s="15">
        <v>37105.86</v>
      </c>
      <c r="AD890" s="14">
        <v>70.666666666666671</v>
      </c>
      <c r="AE890" s="14">
        <v>70.666666666666671</v>
      </c>
      <c r="AF890" s="5">
        <v>0</v>
      </c>
      <c r="AG890" s="6">
        <v>867</v>
      </c>
      <c r="AH890" s="4">
        <v>0</v>
      </c>
      <c r="AI890" s="23">
        <v>867</v>
      </c>
      <c r="AJ890" s="4">
        <v>0</v>
      </c>
      <c r="AK890" s="4">
        <v>0</v>
      </c>
      <c r="AL890" s="24">
        <v>0</v>
      </c>
      <c r="AM890" s="7">
        <v>12.268867924528301</v>
      </c>
      <c r="AN890" s="7">
        <v>0</v>
      </c>
      <c r="AO890" s="8">
        <v>0</v>
      </c>
      <c r="AP890" s="9">
        <v>0</v>
      </c>
      <c r="AQ890" s="25">
        <v>12.268867924528301</v>
      </c>
      <c r="AR890" s="18">
        <v>12.268867924528301</v>
      </c>
      <c r="AS890" s="7">
        <v>0</v>
      </c>
      <c r="AT890" s="8">
        <v>0</v>
      </c>
      <c r="AU890" s="9">
        <v>0</v>
      </c>
      <c r="AV890" s="10">
        <v>12.268867924528301</v>
      </c>
      <c r="AW890" s="22">
        <f t="shared" si="13"/>
        <v>0</v>
      </c>
      <c r="AX890" s="5">
        <f>IF(OR(AND(Tabela1[[#This Row],[GRUPO | ITEM]]="PALHETAS",MID(Tabela1[[#This Row],[ITEM]],1,5)&lt;&gt;"YN-PC"),AND(Tabela1[[#This Row],[GRUPO | ITEM]]="PALHETAS",MID(Tabela1[[#This Row],[ITEM]],1,5)&lt;&gt;"YN-PF"))=TRUE,0,
IF(
ROUNDUP(
IF(
IF(D890="A",13-SUM(AM890:AP890),IF(D890="B",11-SUM(AM890:AP890),IF(D890="C",7-SUM(AM890:AP890))))
&lt;0,0,
IF(D890="A",13-SUM(AM890:AP890),IF(D890="B",11-SUM(AM890:AP890),IF(D890="C",7-SUM(AM890:AP890)))))
*AD890/C890,0)
*C890
=0,0,
ROUNDUP(
IF(
IF(D890="A",13-SUM(AM890:AP890),IF(D890="B",11-SUM(AM890:AP890),IF(D890="C",7-SUM(AM890:AP890))))
&lt;0,0,
IF(D890="A",13-SUM(AM890:AP890),IF(D890="B",11-SUM(AM890:AP890),IF(D890="C",7-SUM(AM890:AP890)))))
*AD890/C890,0)
*C890)
)</f>
        <v>0</v>
      </c>
      <c r="AY890" s="4">
        <f>IF(OR(AND(Tabela1[[#This Row],[GRUPO | ITEM]]="PALHETAS",MID(Tabela1[[#This Row],[ITEM]],1,5)&lt;&gt;"YN-PC"),AND(Tabela1[[#This Row],[GRUPO | ITEM]]="PALHETAS",MID(Tabela1[[#This Row],[ITEM]],1,5)&lt;&gt;"YN-PF"))=TRUE,0,
IF(
ROUNDUP(
IF(
IF(D890="A",13-SUM(AR890:AU890),IF(D890="B",11-SUM(AR890:AU890),IF(D890="C",7-SUM(AR890:AU890))))
&lt;0,0,
IF(D890="A",13-SUM(AR890:AU890),IF(D890="B",11-SUM(AR890:AU890),IF(D890="C",7-SUM(AR890:AU890)))))
*AE890/C890,0)
*C890
=0,0,
ROUNDUP(
IF(
IF(D890="A",13-SUM(AR890:AU890),IF(D890="B",11-SUM(AR890:AU890),IF(D890="C",7-SUM(AR890:AU890))))
&lt;0,0,
IF(D890="A",13-SUM(AR890:AU890),IF(D890="B",11-SUM(AR890:AU890),IF(D890="C",7-SUM(AR890:AU890)))))
*AE890/C890,0)
*C890)
)</f>
        <v>0</v>
      </c>
      <c r="AZ8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+IFERROR(BA890*C890,0),
IFERROR(AVERAGEIF(Tabela1[[#This Row],[COMPRA PADRÃO]:[COMPRA &gt;30%]],"&gt;"&amp;0,Tabela1[[#This Row],[COMPRA PADRÃO]:[COMPRA &gt;30%]]),
0))/Tabela1[[#This Row],[U/CX]],0)*Tabela1[[#This Row],[U/CX]]</f>
        <v>0</v>
      </c>
      <c r="BA890" s="19"/>
      <c r="BB890" s="19"/>
      <c r="BC890" s="5"/>
      <c r="BD890" s="41">
        <v>0.8</v>
      </c>
      <c r="BE890" s="42">
        <v>120</v>
      </c>
      <c r="BF890" s="42">
        <v>158.4</v>
      </c>
      <c r="BG890" s="42">
        <v>867</v>
      </c>
      <c r="BH890" s="43">
        <v>0</v>
      </c>
      <c r="BJ890" s="32"/>
      <c r="BK890" s="32"/>
    </row>
    <row r="891" spans="1:63" s="3" customFormat="1" x14ac:dyDescent="0.2">
      <c r="A891" s="4" t="s">
        <v>40</v>
      </c>
      <c r="B891" s="4" t="s">
        <v>1195</v>
      </c>
      <c r="C891" s="4">
        <v>20</v>
      </c>
      <c r="D891" s="4" t="s">
        <v>83</v>
      </c>
      <c r="E891" s="5"/>
      <c r="F891" s="4"/>
      <c r="G891" s="4"/>
      <c r="H891" s="4"/>
      <c r="I891" s="4"/>
      <c r="J891" s="4"/>
      <c r="K891" s="4"/>
      <c r="L891" s="4"/>
      <c r="M891" s="4"/>
      <c r="N891" s="4">
        <v>24</v>
      </c>
      <c r="O891" s="4">
        <v>24</v>
      </c>
      <c r="P891" s="4">
        <v>34</v>
      </c>
      <c r="Q891" s="13">
        <v>0</v>
      </c>
      <c r="R891" s="16">
        <v>0</v>
      </c>
      <c r="S891" s="16">
        <v>0</v>
      </c>
      <c r="T891" s="16">
        <v>0</v>
      </c>
      <c r="U891" s="16">
        <v>0</v>
      </c>
      <c r="V891" s="16">
        <v>0</v>
      </c>
      <c r="W891" s="16">
        <v>0</v>
      </c>
      <c r="X891" s="16">
        <v>0</v>
      </c>
      <c r="Y891" s="16">
        <v>0</v>
      </c>
      <c r="Z891" s="16">
        <v>0.87804878048780488</v>
      </c>
      <c r="AA891" s="16">
        <v>0.87804878048780488</v>
      </c>
      <c r="AB891" s="17">
        <v>1.2439024390243902</v>
      </c>
      <c r="AC891" s="15">
        <v>14533.86</v>
      </c>
      <c r="AD891" s="14">
        <v>27.333333333333332</v>
      </c>
      <c r="AE891" s="14">
        <v>27.333333333333332</v>
      </c>
      <c r="AF891" s="5">
        <v>0</v>
      </c>
      <c r="AG891" s="6">
        <v>417</v>
      </c>
      <c r="AH891" s="4">
        <v>0</v>
      </c>
      <c r="AI891" s="23">
        <v>417</v>
      </c>
      <c r="AJ891" s="4">
        <v>0</v>
      </c>
      <c r="AK891" s="4">
        <v>0</v>
      </c>
      <c r="AL891" s="24">
        <v>0</v>
      </c>
      <c r="AM891" s="7">
        <v>15.25609756097561</v>
      </c>
      <c r="AN891" s="7">
        <v>0</v>
      </c>
      <c r="AO891" s="8">
        <v>0</v>
      </c>
      <c r="AP891" s="9">
        <v>0</v>
      </c>
      <c r="AQ891" s="25">
        <v>15.25609756097561</v>
      </c>
      <c r="AR891" s="18">
        <v>15.25609756097561</v>
      </c>
      <c r="AS891" s="7">
        <v>0</v>
      </c>
      <c r="AT891" s="8">
        <v>0</v>
      </c>
      <c r="AU891" s="9">
        <v>0</v>
      </c>
      <c r="AV891" s="10">
        <v>15.25609756097561</v>
      </c>
      <c r="AW891" s="22">
        <f t="shared" si="13"/>
        <v>0</v>
      </c>
      <c r="AX891" s="5">
        <f>IF(OR(AND(Tabela1[[#This Row],[GRUPO | ITEM]]="PALHETAS",MID(Tabela1[[#This Row],[ITEM]],1,5)&lt;&gt;"YN-PC"),AND(Tabela1[[#This Row],[GRUPO | ITEM]]="PALHETAS",MID(Tabela1[[#This Row],[ITEM]],1,5)&lt;&gt;"YN-PF"))=TRUE,0,
IF(
ROUNDUP(
IF(
IF(D891="A",13-SUM(AM891:AP891),IF(D891="B",11-SUM(AM891:AP891),IF(D891="C",7-SUM(AM891:AP891))))
&lt;0,0,
IF(D891="A",13-SUM(AM891:AP891),IF(D891="B",11-SUM(AM891:AP891),IF(D891="C",7-SUM(AM891:AP891)))))
*AD891/C891,0)
*C891
=0,0,
ROUNDUP(
IF(
IF(D891="A",13-SUM(AM891:AP891),IF(D891="B",11-SUM(AM891:AP891),IF(D891="C",7-SUM(AM891:AP891))))
&lt;0,0,
IF(D891="A",13-SUM(AM891:AP891),IF(D891="B",11-SUM(AM891:AP891),IF(D891="C",7-SUM(AM891:AP891)))))
*AD891/C891,0)
*C891)
)</f>
        <v>0</v>
      </c>
      <c r="AY891" s="4">
        <f>IF(OR(AND(Tabela1[[#This Row],[GRUPO | ITEM]]="PALHETAS",MID(Tabela1[[#This Row],[ITEM]],1,5)&lt;&gt;"YN-PC"),AND(Tabela1[[#This Row],[GRUPO | ITEM]]="PALHETAS",MID(Tabela1[[#This Row],[ITEM]],1,5)&lt;&gt;"YN-PF"))=TRUE,0,
IF(
ROUNDUP(
IF(
IF(D891="A",13-SUM(AR891:AU891),IF(D891="B",11-SUM(AR891:AU891),IF(D891="C",7-SUM(AR891:AU891))))
&lt;0,0,
IF(D891="A",13-SUM(AR891:AU891),IF(D891="B",11-SUM(AR891:AU891),IF(D891="C",7-SUM(AR891:AU891)))))
*AE891/C891,0)
*C891
=0,0,
ROUNDUP(
IF(
IF(D891="A",13-SUM(AR891:AU891),IF(D891="B",11-SUM(AR891:AU891),IF(D891="C",7-SUM(AR891:AU891))))
&lt;0,0,
IF(D891="A",13-SUM(AR891:AU891),IF(D891="B",11-SUM(AR891:AU891),IF(D891="C",7-SUM(AR891:AU891)))))
*AE891/C891,0)
*C891)
)</f>
        <v>0</v>
      </c>
      <c r="AZ8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+IFERROR(BA891*C891,0),
IFERROR(AVERAGEIF(Tabela1[[#This Row],[COMPRA PADRÃO]:[COMPRA &gt;30%]],"&gt;"&amp;0,Tabela1[[#This Row],[COMPRA PADRÃO]:[COMPRA &gt;30%]]),
0))/Tabela1[[#This Row],[U/CX]],0)*Tabela1[[#This Row],[U/CX]]</f>
        <v>0</v>
      </c>
      <c r="BA891" s="19"/>
      <c r="BB891" s="19"/>
      <c r="BC891" s="5"/>
      <c r="BD891" s="41">
        <v>0.30943396226415093</v>
      </c>
      <c r="BE891" s="42">
        <v>46.415094339622641</v>
      </c>
      <c r="BF891" s="42">
        <v>20.422641509433962</v>
      </c>
      <c r="BG891" s="42">
        <v>417</v>
      </c>
      <c r="BH891" s="43">
        <v>0</v>
      </c>
      <c r="BJ891" s="32"/>
      <c r="BK891" s="32"/>
    </row>
    <row r="892" spans="1:63" s="3" customFormat="1" x14ac:dyDescent="0.2">
      <c r="A892" s="4" t="s">
        <v>40</v>
      </c>
      <c r="B892" s="4" t="s">
        <v>1196</v>
      </c>
      <c r="C892" s="4">
        <v>20</v>
      </c>
      <c r="D892" s="4" t="s">
        <v>17</v>
      </c>
      <c r="E892" s="5"/>
      <c r="F892" s="4"/>
      <c r="G892" s="4"/>
      <c r="H892" s="4"/>
      <c r="I892" s="4"/>
      <c r="J892" s="4"/>
      <c r="K892" s="4"/>
      <c r="L892" s="4"/>
      <c r="M892" s="4"/>
      <c r="N892" s="4">
        <v>61</v>
      </c>
      <c r="O892" s="4">
        <v>52</v>
      </c>
      <c r="P892" s="4">
        <v>122</v>
      </c>
      <c r="Q892" s="13">
        <v>0</v>
      </c>
      <c r="R892" s="16">
        <v>0</v>
      </c>
      <c r="S892" s="16">
        <v>0</v>
      </c>
      <c r="T892" s="16">
        <v>0</v>
      </c>
      <c r="U892" s="16">
        <v>0</v>
      </c>
      <c r="V892" s="16">
        <v>0</v>
      </c>
      <c r="W892" s="16">
        <v>0</v>
      </c>
      <c r="X892" s="16">
        <v>0</v>
      </c>
      <c r="Y892" s="16">
        <v>0</v>
      </c>
      <c r="Z892" s="16">
        <v>0.77872340425531916</v>
      </c>
      <c r="AA892" s="16">
        <v>0.66382978723404262</v>
      </c>
      <c r="AB892" s="17">
        <v>1.5574468085106383</v>
      </c>
      <c r="AC892" s="15">
        <v>41344.379999999997</v>
      </c>
      <c r="AD892" s="14">
        <v>78.333333333333329</v>
      </c>
      <c r="AE892" s="14">
        <v>78.333333333333329</v>
      </c>
      <c r="AF892" s="5">
        <v>10</v>
      </c>
      <c r="AG892" s="6">
        <v>963</v>
      </c>
      <c r="AH892" s="4">
        <v>0</v>
      </c>
      <c r="AI892" s="23">
        <v>963</v>
      </c>
      <c r="AJ892" s="4">
        <v>0</v>
      </c>
      <c r="AK892" s="4">
        <v>0</v>
      </c>
      <c r="AL892" s="24">
        <v>0</v>
      </c>
      <c r="AM892" s="7">
        <v>12.293617021276596</v>
      </c>
      <c r="AN892" s="7">
        <v>0</v>
      </c>
      <c r="AO892" s="8">
        <v>0</v>
      </c>
      <c r="AP892" s="9">
        <v>0</v>
      </c>
      <c r="AQ892" s="25">
        <v>12.293617021276596</v>
      </c>
      <c r="AR892" s="18">
        <v>12.293617021276596</v>
      </c>
      <c r="AS892" s="7">
        <v>0</v>
      </c>
      <c r="AT892" s="8">
        <v>0</v>
      </c>
      <c r="AU892" s="9">
        <v>0</v>
      </c>
      <c r="AV892" s="10">
        <v>12.293617021276596</v>
      </c>
      <c r="AW892" s="22">
        <f t="shared" si="13"/>
        <v>0</v>
      </c>
      <c r="AX892" s="5">
        <f>IF(OR(AND(Tabela1[[#This Row],[GRUPO | ITEM]]="PALHETAS",MID(Tabela1[[#This Row],[ITEM]],1,5)&lt;&gt;"YN-PC"),AND(Tabela1[[#This Row],[GRUPO | ITEM]]="PALHETAS",MID(Tabela1[[#This Row],[ITEM]],1,5)&lt;&gt;"YN-PF"))=TRUE,0,
IF(
ROUNDUP(
IF(
IF(D892="A",13-SUM(AM892:AP892),IF(D892="B",11-SUM(AM892:AP892),IF(D892="C",7-SUM(AM892:AP892))))
&lt;0,0,
IF(D892="A",13-SUM(AM892:AP892),IF(D892="B",11-SUM(AM892:AP892),IF(D892="C",7-SUM(AM892:AP892)))))
*AD892/C892,0)
*C892
=0,0,
ROUNDUP(
IF(
IF(D892="A",13-SUM(AM892:AP892),IF(D892="B",11-SUM(AM892:AP892),IF(D892="C",7-SUM(AM892:AP892))))
&lt;0,0,
IF(D892="A",13-SUM(AM892:AP892),IF(D892="B",11-SUM(AM892:AP892),IF(D892="C",7-SUM(AM892:AP892)))))
*AD892/C892,0)
*C892)
)</f>
        <v>0</v>
      </c>
      <c r="AY892" s="4">
        <f>IF(OR(AND(Tabela1[[#This Row],[GRUPO | ITEM]]="PALHETAS",MID(Tabela1[[#This Row],[ITEM]],1,5)&lt;&gt;"YN-PC"),AND(Tabela1[[#This Row],[GRUPO | ITEM]]="PALHETAS",MID(Tabela1[[#This Row],[ITEM]],1,5)&lt;&gt;"YN-PF"))=TRUE,0,
IF(
ROUNDUP(
IF(
IF(D892="A",13-SUM(AR892:AU892),IF(D892="B",11-SUM(AR892:AU892),IF(D892="C",7-SUM(AR892:AU892))))
&lt;0,0,
IF(D892="A",13-SUM(AR892:AU892),IF(D892="B",11-SUM(AR892:AU892),IF(D892="C",7-SUM(AR892:AU892)))))
*AE892/C892,0)
*C892
=0,0,
ROUNDUP(
IF(
IF(D892="A",13-SUM(AR892:AU892),IF(D892="B",11-SUM(AR892:AU892),IF(D892="C",7-SUM(AR892:AU892))))
&lt;0,0,
IF(D892="A",13-SUM(AR892:AU892),IF(D892="B",11-SUM(AR892:AU892),IF(D892="C",7-SUM(AR892:AU892)))))
*AE892/C892,0)
*C892)
)</f>
        <v>0</v>
      </c>
      <c r="AZ8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+IFERROR(BA892*C892,0),
IFERROR(AVERAGEIF(Tabela1[[#This Row],[COMPRA PADRÃO]:[COMPRA &gt;30%]],"&gt;"&amp;0,Tabela1[[#This Row],[COMPRA PADRÃO]:[COMPRA &gt;30%]]),
0))/Tabela1[[#This Row],[U/CX]],0)*Tabela1[[#This Row],[U/CX]]</f>
        <v>0</v>
      </c>
      <c r="BA892" s="33"/>
      <c r="BB892" s="33"/>
      <c r="BC892" s="44"/>
      <c r="BD892" s="41">
        <v>0.8867924528301887</v>
      </c>
      <c r="BE892" s="42">
        <v>133.01886792452831</v>
      </c>
      <c r="BF892" s="42">
        <v>175.58490566037736</v>
      </c>
      <c r="BG892" s="42">
        <v>963</v>
      </c>
      <c r="BH892" s="43">
        <v>0</v>
      </c>
      <c r="BJ892" s="32"/>
      <c r="BK892" s="32"/>
    </row>
    <row r="893" spans="1:63" s="3" customFormat="1" x14ac:dyDescent="0.2">
      <c r="A893" s="4" t="s">
        <v>40</v>
      </c>
      <c r="B893" s="4" t="s">
        <v>1198</v>
      </c>
      <c r="C893" s="4">
        <v>20</v>
      </c>
      <c r="D893" s="4" t="s">
        <v>17</v>
      </c>
      <c r="E893" s="5"/>
      <c r="F893" s="4"/>
      <c r="G893" s="4"/>
      <c r="H893" s="4"/>
      <c r="I893" s="4"/>
      <c r="J893" s="4"/>
      <c r="K893" s="4"/>
      <c r="L893" s="4"/>
      <c r="M893" s="4"/>
      <c r="N893" s="4">
        <v>42</v>
      </c>
      <c r="O893" s="4">
        <v>71</v>
      </c>
      <c r="P893" s="4">
        <v>125</v>
      </c>
      <c r="Q893" s="13">
        <v>0</v>
      </c>
      <c r="R893" s="16">
        <v>0</v>
      </c>
      <c r="S893" s="16">
        <v>0</v>
      </c>
      <c r="T893" s="16">
        <v>0</v>
      </c>
      <c r="U893" s="16">
        <v>0</v>
      </c>
      <c r="V893" s="16">
        <v>0</v>
      </c>
      <c r="W893" s="16">
        <v>0</v>
      </c>
      <c r="X893" s="16">
        <v>0</v>
      </c>
      <c r="Y893" s="16">
        <v>0</v>
      </c>
      <c r="Z893" s="16">
        <v>0.52941176470588236</v>
      </c>
      <c r="AA893" s="16">
        <v>0.89495798319327735</v>
      </c>
      <c r="AB893" s="17">
        <v>1.5756302521008405</v>
      </c>
      <c r="AC893" s="15">
        <v>41992.28</v>
      </c>
      <c r="AD893" s="14">
        <v>79.333333333333329</v>
      </c>
      <c r="AE893" s="14">
        <v>79.333333333333329</v>
      </c>
      <c r="AF893" s="5">
        <v>10</v>
      </c>
      <c r="AG893" s="6">
        <v>961</v>
      </c>
      <c r="AH893" s="4">
        <v>0</v>
      </c>
      <c r="AI893" s="23">
        <v>961</v>
      </c>
      <c r="AJ893" s="4">
        <v>0</v>
      </c>
      <c r="AK893" s="4">
        <v>0</v>
      </c>
      <c r="AL893" s="24">
        <v>0</v>
      </c>
      <c r="AM893" s="7">
        <v>12.113445378151262</v>
      </c>
      <c r="AN893" s="7">
        <v>0</v>
      </c>
      <c r="AO893" s="8">
        <v>0</v>
      </c>
      <c r="AP893" s="9">
        <v>0</v>
      </c>
      <c r="AQ893" s="25">
        <v>12.113445378151262</v>
      </c>
      <c r="AR893" s="18">
        <v>12.113445378151262</v>
      </c>
      <c r="AS893" s="7">
        <v>0</v>
      </c>
      <c r="AT893" s="8">
        <v>0</v>
      </c>
      <c r="AU893" s="9">
        <v>0</v>
      </c>
      <c r="AV893" s="10">
        <v>12.113445378151262</v>
      </c>
      <c r="AW893" s="22">
        <f t="shared" si="13"/>
        <v>0</v>
      </c>
      <c r="AX893" s="5">
        <f>IF(OR(AND(Tabela1[[#This Row],[GRUPO | ITEM]]="PALHETAS",MID(Tabela1[[#This Row],[ITEM]],1,5)&lt;&gt;"YN-PC"),AND(Tabela1[[#This Row],[GRUPO | ITEM]]="PALHETAS",MID(Tabela1[[#This Row],[ITEM]],1,5)&lt;&gt;"YN-PF"))=TRUE,0,
IF(
ROUNDUP(
IF(
IF(D893="A",13-SUM(AM893:AP893),IF(D893="B",11-SUM(AM893:AP893),IF(D893="C",7-SUM(AM893:AP893))))
&lt;0,0,
IF(D893="A",13-SUM(AM893:AP893),IF(D893="B",11-SUM(AM893:AP893),IF(D893="C",7-SUM(AM893:AP893)))))
*AD893/C893,0)
*C893
=0,0,
ROUNDUP(
IF(
IF(D893="A",13-SUM(AM893:AP893),IF(D893="B",11-SUM(AM893:AP893),IF(D893="C",7-SUM(AM893:AP893))))
&lt;0,0,
IF(D893="A",13-SUM(AM893:AP893),IF(D893="B",11-SUM(AM893:AP893),IF(D893="C",7-SUM(AM893:AP893)))))
*AD893/C893,0)
*C893)
)</f>
        <v>0</v>
      </c>
      <c r="AY893" s="4">
        <f>IF(OR(AND(Tabela1[[#This Row],[GRUPO | ITEM]]="PALHETAS",MID(Tabela1[[#This Row],[ITEM]],1,5)&lt;&gt;"YN-PC"),AND(Tabela1[[#This Row],[GRUPO | ITEM]]="PALHETAS",MID(Tabela1[[#This Row],[ITEM]],1,5)&lt;&gt;"YN-PF"))=TRUE,0,
IF(
ROUNDUP(
IF(
IF(D893="A",13-SUM(AR893:AU893),IF(D893="B",11-SUM(AR893:AU893),IF(D893="C",7-SUM(AR893:AU893))))
&lt;0,0,
IF(D893="A",13-SUM(AR893:AU893),IF(D893="B",11-SUM(AR893:AU893),IF(D893="C",7-SUM(AR893:AU893)))))
*AE893/C893,0)
*C893
=0,0,
ROUNDUP(
IF(
IF(D893="A",13-SUM(AR893:AU893),IF(D893="B",11-SUM(AR893:AU893),IF(D893="C",7-SUM(AR893:AU893))))
&lt;0,0,
IF(D893="A",13-SUM(AR893:AU893),IF(D893="B",11-SUM(AR893:AU893),IF(D893="C",7-SUM(AR893:AU893)))))
*AE893/C893,0)
*C893)
)</f>
        <v>0</v>
      </c>
      <c r="AZ8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+IFERROR(BA893*C893,0),
IFERROR(AVERAGEIF(Tabela1[[#This Row],[COMPRA PADRÃO]:[COMPRA &gt;30%]],"&gt;"&amp;0,Tabela1[[#This Row],[COMPRA PADRÃO]:[COMPRA &gt;30%]]),
0))/Tabela1[[#This Row],[U/CX]],0)*Tabela1[[#This Row],[U/CX]]</f>
        <v>0</v>
      </c>
      <c r="BA893" s="33"/>
      <c r="BB893" s="33"/>
      <c r="BC893" s="5"/>
      <c r="BD893" s="41">
        <v>0.89811320754716983</v>
      </c>
      <c r="BE893" s="42">
        <v>134.71698113207549</v>
      </c>
      <c r="BF893" s="42">
        <v>177.82641509433964</v>
      </c>
      <c r="BG893" s="42">
        <v>961</v>
      </c>
      <c r="BH893" s="43">
        <v>0</v>
      </c>
      <c r="BJ893" s="32"/>
      <c r="BK893" s="32"/>
    </row>
    <row r="894" spans="1:63" s="3" customFormat="1" x14ac:dyDescent="0.2">
      <c r="A894" s="4" t="s">
        <v>40</v>
      </c>
      <c r="B894" s="4" t="s">
        <v>1199</v>
      </c>
      <c r="C894" s="4">
        <v>20</v>
      </c>
      <c r="D894" s="4" t="s">
        <v>83</v>
      </c>
      <c r="E894" s="5"/>
      <c r="F894" s="4"/>
      <c r="G894" s="4"/>
      <c r="H894" s="4"/>
      <c r="I894" s="4"/>
      <c r="J894" s="4"/>
      <c r="K894" s="4"/>
      <c r="L894" s="4"/>
      <c r="M894" s="4"/>
      <c r="N894" s="4">
        <v>20</v>
      </c>
      <c r="O894" s="4">
        <v>1</v>
      </c>
      <c r="P894" s="4"/>
      <c r="Q894" s="13">
        <v>0</v>
      </c>
      <c r="R894" s="16">
        <v>0</v>
      </c>
      <c r="S894" s="16">
        <v>0</v>
      </c>
      <c r="T894" s="16">
        <v>0</v>
      </c>
      <c r="U894" s="16">
        <v>0</v>
      </c>
      <c r="V894" s="16">
        <v>0</v>
      </c>
      <c r="W894" s="16">
        <v>0</v>
      </c>
      <c r="X894" s="16">
        <v>0</v>
      </c>
      <c r="Y894" s="16">
        <v>0</v>
      </c>
      <c r="Z894" s="16">
        <v>1.9047619047619047</v>
      </c>
      <c r="AA894" s="16">
        <v>9.5238095238095233E-2</v>
      </c>
      <c r="AB894" s="17">
        <v>0</v>
      </c>
      <c r="AC894" s="15">
        <v>2173.15</v>
      </c>
      <c r="AD894" s="14">
        <v>10.5</v>
      </c>
      <c r="AE894" s="14">
        <v>20</v>
      </c>
      <c r="AF894" s="5">
        <v>0</v>
      </c>
      <c r="AG894" s="6">
        <v>1018</v>
      </c>
      <c r="AH894" s="4">
        <v>440</v>
      </c>
      <c r="AI894" s="23">
        <v>1458</v>
      </c>
      <c r="AJ894" s="4">
        <v>0</v>
      </c>
      <c r="AK894" s="4">
        <v>0</v>
      </c>
      <c r="AL894" s="24">
        <v>0</v>
      </c>
      <c r="AM894" s="7">
        <v>96.952380952380949</v>
      </c>
      <c r="AN894" s="7">
        <v>41.904761904761905</v>
      </c>
      <c r="AO894" s="8">
        <v>0</v>
      </c>
      <c r="AP894" s="9">
        <v>0</v>
      </c>
      <c r="AQ894" s="25">
        <v>138.85714285714286</v>
      </c>
      <c r="AR894" s="18">
        <v>50.9</v>
      </c>
      <c r="AS894" s="7">
        <v>22</v>
      </c>
      <c r="AT894" s="8">
        <v>0</v>
      </c>
      <c r="AU894" s="9">
        <v>0</v>
      </c>
      <c r="AV894" s="10">
        <v>72.900000000000006</v>
      </c>
      <c r="AW894" s="22">
        <f t="shared" si="13"/>
        <v>0</v>
      </c>
      <c r="AX894" s="5">
        <f>IF(OR(AND(Tabela1[[#This Row],[GRUPO | ITEM]]="PALHETAS",MID(Tabela1[[#This Row],[ITEM]],1,5)&lt;&gt;"YN-PC"),AND(Tabela1[[#This Row],[GRUPO | ITEM]]="PALHETAS",MID(Tabela1[[#This Row],[ITEM]],1,5)&lt;&gt;"YN-PF"))=TRUE,0,
IF(
ROUNDUP(
IF(
IF(D894="A",13-SUM(AM894:AP894),IF(D894="B",11-SUM(AM894:AP894),IF(D894="C",7-SUM(AM894:AP894))))
&lt;0,0,
IF(D894="A",13-SUM(AM894:AP894),IF(D894="B",11-SUM(AM894:AP894),IF(D894="C",7-SUM(AM894:AP894)))))
*AD894/C894,0)
*C894
=0,0,
ROUNDUP(
IF(
IF(D894="A",13-SUM(AM894:AP894),IF(D894="B",11-SUM(AM894:AP894),IF(D894="C",7-SUM(AM894:AP894))))
&lt;0,0,
IF(D894="A",13-SUM(AM894:AP894),IF(D894="B",11-SUM(AM894:AP894),IF(D894="C",7-SUM(AM894:AP894)))))
*AD894/C894,0)
*C894)
)</f>
        <v>0</v>
      </c>
      <c r="AY894" s="4">
        <f>IF(OR(AND(Tabela1[[#This Row],[GRUPO | ITEM]]="PALHETAS",MID(Tabela1[[#This Row],[ITEM]],1,5)&lt;&gt;"YN-PC"),AND(Tabela1[[#This Row],[GRUPO | ITEM]]="PALHETAS",MID(Tabela1[[#This Row],[ITEM]],1,5)&lt;&gt;"YN-PF"))=TRUE,0,
IF(
ROUNDUP(
IF(
IF(D894="A",13-SUM(AR894:AU894),IF(D894="B",11-SUM(AR894:AU894),IF(D894="C",7-SUM(AR894:AU894))))
&lt;0,0,
IF(D894="A",13-SUM(AR894:AU894),IF(D894="B",11-SUM(AR894:AU894),IF(D894="C",7-SUM(AR894:AU894)))))
*AE894/C894,0)
*C894
=0,0,
ROUNDUP(
IF(
IF(D894="A",13-SUM(AR894:AU894),IF(D894="B",11-SUM(AR894:AU894),IF(D894="C",7-SUM(AR894:AU894))))
&lt;0,0,
IF(D894="A",13-SUM(AR894:AU894),IF(D894="B",11-SUM(AR894:AU894),IF(D894="C",7-SUM(AR894:AU894)))))
*AE894/C894,0)
*C894)
)</f>
        <v>0</v>
      </c>
      <c r="AZ8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+IFERROR(BA894*C894,0),
IFERROR(AVERAGEIF(Tabela1[[#This Row],[COMPRA PADRÃO]:[COMPRA &gt;30%]],"&gt;"&amp;0,Tabela1[[#This Row],[COMPRA PADRÃO]:[COMPRA &gt;30%]]),
0))/Tabela1[[#This Row],[U/CX]],0)*Tabela1[[#This Row],[U/CX]]</f>
        <v>0</v>
      </c>
      <c r="BA894" s="19"/>
      <c r="BB894" s="19"/>
      <c r="BC894" s="5"/>
      <c r="BD894" s="41">
        <v>7.9245283018867921E-2</v>
      </c>
      <c r="BE894" s="42">
        <v>11.886792452830187</v>
      </c>
      <c r="BF894" s="42">
        <v>5.2301886792452832</v>
      </c>
      <c r="BG894" s="42">
        <v>1458</v>
      </c>
      <c r="BH894" s="43">
        <v>0</v>
      </c>
      <c r="BJ894" s="32"/>
      <c r="BK894" s="32"/>
    </row>
    <row r="895" spans="1:63" s="3" customFormat="1" x14ac:dyDescent="0.2">
      <c r="A895" s="4" t="s">
        <v>40</v>
      </c>
      <c r="B895" s="4" t="s">
        <v>1200</v>
      </c>
      <c r="C895" s="4">
        <v>20</v>
      </c>
      <c r="D895" s="4" t="s">
        <v>83</v>
      </c>
      <c r="E895" s="5"/>
      <c r="F895" s="4"/>
      <c r="G895" s="4"/>
      <c r="H895" s="4"/>
      <c r="I895" s="4"/>
      <c r="J895" s="4"/>
      <c r="K895" s="4"/>
      <c r="L895" s="4"/>
      <c r="M895" s="4"/>
      <c r="N895" s="4">
        <v>20</v>
      </c>
      <c r="O895" s="4"/>
      <c r="P895" s="4"/>
      <c r="Q895" s="13">
        <v>0</v>
      </c>
      <c r="R895" s="16">
        <v>0</v>
      </c>
      <c r="S895" s="16">
        <v>0</v>
      </c>
      <c r="T895" s="16">
        <v>0</v>
      </c>
      <c r="U895" s="16">
        <v>0</v>
      </c>
      <c r="V895" s="16">
        <v>0</v>
      </c>
      <c r="W895" s="16">
        <v>0</v>
      </c>
      <c r="X895" s="16">
        <v>0</v>
      </c>
      <c r="Y895" s="16">
        <v>0</v>
      </c>
      <c r="Z895" s="16">
        <v>1</v>
      </c>
      <c r="AA895" s="16">
        <v>0</v>
      </c>
      <c r="AB895" s="17">
        <v>0</v>
      </c>
      <c r="AC895" s="15">
        <v>2046.8</v>
      </c>
      <c r="AD895" s="14">
        <v>20</v>
      </c>
      <c r="AE895" s="14">
        <v>20</v>
      </c>
      <c r="AF895" s="5">
        <v>0</v>
      </c>
      <c r="AG895" s="6">
        <v>559</v>
      </c>
      <c r="AH895" s="4">
        <v>0</v>
      </c>
      <c r="AI895" s="23">
        <v>559</v>
      </c>
      <c r="AJ895" s="4">
        <v>0</v>
      </c>
      <c r="AK895" s="4">
        <v>0</v>
      </c>
      <c r="AL895" s="24">
        <v>0</v>
      </c>
      <c r="AM895" s="7">
        <v>27.95</v>
      </c>
      <c r="AN895" s="7">
        <v>0</v>
      </c>
      <c r="AO895" s="8">
        <v>0</v>
      </c>
      <c r="AP895" s="9">
        <v>0</v>
      </c>
      <c r="AQ895" s="25">
        <v>27.95</v>
      </c>
      <c r="AR895" s="18">
        <v>27.95</v>
      </c>
      <c r="AS895" s="7">
        <v>0</v>
      </c>
      <c r="AT895" s="8">
        <v>0</v>
      </c>
      <c r="AU895" s="9">
        <v>0</v>
      </c>
      <c r="AV895" s="10">
        <v>27.95</v>
      </c>
      <c r="AW895" s="22">
        <f t="shared" si="13"/>
        <v>0</v>
      </c>
      <c r="AX895" s="5">
        <f>IF(OR(AND(Tabela1[[#This Row],[GRUPO | ITEM]]="PALHETAS",MID(Tabela1[[#This Row],[ITEM]],1,5)&lt;&gt;"YN-PC"),AND(Tabela1[[#This Row],[GRUPO | ITEM]]="PALHETAS",MID(Tabela1[[#This Row],[ITEM]],1,5)&lt;&gt;"YN-PF"))=TRUE,0,
IF(
ROUNDUP(
IF(
IF(D895="A",13-SUM(AM895:AP895),IF(D895="B",11-SUM(AM895:AP895),IF(D895="C",7-SUM(AM895:AP895))))
&lt;0,0,
IF(D895="A",13-SUM(AM895:AP895),IF(D895="B",11-SUM(AM895:AP895),IF(D895="C",7-SUM(AM895:AP895)))))
*AD895/C895,0)
*C895
=0,0,
ROUNDUP(
IF(
IF(D895="A",13-SUM(AM895:AP895),IF(D895="B",11-SUM(AM895:AP895),IF(D895="C",7-SUM(AM895:AP895))))
&lt;0,0,
IF(D895="A",13-SUM(AM895:AP895),IF(D895="B",11-SUM(AM895:AP895),IF(D895="C",7-SUM(AM895:AP895)))))
*AD895/C895,0)
*C895)
)</f>
        <v>0</v>
      </c>
      <c r="AY895" s="4">
        <f>IF(OR(AND(Tabela1[[#This Row],[GRUPO | ITEM]]="PALHETAS",MID(Tabela1[[#This Row],[ITEM]],1,5)&lt;&gt;"YN-PC"),AND(Tabela1[[#This Row],[GRUPO | ITEM]]="PALHETAS",MID(Tabela1[[#This Row],[ITEM]],1,5)&lt;&gt;"YN-PF"))=TRUE,0,
IF(
ROUNDUP(
IF(
IF(D895="A",13-SUM(AR895:AU895),IF(D895="B",11-SUM(AR895:AU895),IF(D895="C",7-SUM(AR895:AU895))))
&lt;0,0,
IF(D895="A",13-SUM(AR895:AU895),IF(D895="B",11-SUM(AR895:AU895),IF(D895="C",7-SUM(AR895:AU895)))))
*AE895/C895,0)
*C895
=0,0,
ROUNDUP(
IF(
IF(D895="A",13-SUM(AR895:AU895),IF(D895="B",11-SUM(AR895:AU895),IF(D895="C",7-SUM(AR895:AU895))))
&lt;0,0,
IF(D895="A",13-SUM(AR895:AU895),IF(D895="B",11-SUM(AR895:AU895),IF(D895="C",7-SUM(AR895:AU895)))))
*AE895/C895,0)
*C895)
)</f>
        <v>0</v>
      </c>
      <c r="AZ8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+IFERROR(BA895*C895,0),
IFERROR(AVERAGEIF(Tabela1[[#This Row],[COMPRA PADRÃO]:[COMPRA &gt;30%]],"&gt;"&amp;0,Tabela1[[#This Row],[COMPRA PADRÃO]:[COMPRA &gt;30%]]),
0))/Tabela1[[#This Row],[U/CX]],0)*Tabela1[[#This Row],[U/CX]]</f>
        <v>0</v>
      </c>
      <c r="BA895" s="19"/>
      <c r="BB895" s="19"/>
      <c r="BC895" s="5"/>
      <c r="BD895" s="41">
        <v>7.5471698113207544E-2</v>
      </c>
      <c r="BE895" s="42">
        <v>11.320754716981131</v>
      </c>
      <c r="BF895" s="42">
        <v>4.9811320754716979</v>
      </c>
      <c r="BG895" s="42">
        <v>559</v>
      </c>
      <c r="BH895" s="43">
        <v>0</v>
      </c>
      <c r="BJ895" s="32"/>
      <c r="BK895" s="32"/>
    </row>
    <row r="896" spans="1:63" s="3" customFormat="1" x14ac:dyDescent="0.2">
      <c r="A896" s="4" t="s">
        <v>40</v>
      </c>
      <c r="B896" s="4" t="s">
        <v>1201</v>
      </c>
      <c r="C896" s="4">
        <v>20</v>
      </c>
      <c r="D896" s="4" t="s">
        <v>83</v>
      </c>
      <c r="E896" s="5"/>
      <c r="F896" s="4"/>
      <c r="G896" s="4"/>
      <c r="H896" s="4"/>
      <c r="I896" s="4"/>
      <c r="J896" s="4"/>
      <c r="K896" s="4"/>
      <c r="L896" s="4"/>
      <c r="M896" s="4"/>
      <c r="N896" s="4">
        <v>20</v>
      </c>
      <c r="O896" s="4">
        <v>1</v>
      </c>
      <c r="P896" s="4"/>
      <c r="Q896" s="13">
        <v>0</v>
      </c>
      <c r="R896" s="16">
        <v>0</v>
      </c>
      <c r="S896" s="16">
        <v>0</v>
      </c>
      <c r="T896" s="16">
        <v>0</v>
      </c>
      <c r="U896" s="16">
        <v>0</v>
      </c>
      <c r="V896" s="16">
        <v>0</v>
      </c>
      <c r="W896" s="16">
        <v>0</v>
      </c>
      <c r="X896" s="16">
        <v>0</v>
      </c>
      <c r="Y896" s="16">
        <v>0</v>
      </c>
      <c r="Z896" s="16">
        <v>1.9047619047619047</v>
      </c>
      <c r="AA896" s="16">
        <v>9.5238095238095233E-2</v>
      </c>
      <c r="AB896" s="17">
        <v>0</v>
      </c>
      <c r="AC896" s="15">
        <v>2173.15</v>
      </c>
      <c r="AD896" s="14">
        <v>10.5</v>
      </c>
      <c r="AE896" s="14">
        <v>20</v>
      </c>
      <c r="AF896" s="5">
        <v>0</v>
      </c>
      <c r="AG896" s="6">
        <v>948</v>
      </c>
      <c r="AH896" s="4">
        <v>800</v>
      </c>
      <c r="AI896" s="23">
        <v>1748</v>
      </c>
      <c r="AJ896" s="4">
        <v>0</v>
      </c>
      <c r="AK896" s="4">
        <v>0</v>
      </c>
      <c r="AL896" s="24">
        <v>0</v>
      </c>
      <c r="AM896" s="7">
        <v>90.285714285714292</v>
      </c>
      <c r="AN896" s="7">
        <v>76.19047619047619</v>
      </c>
      <c r="AO896" s="8">
        <v>0</v>
      </c>
      <c r="AP896" s="9">
        <v>0</v>
      </c>
      <c r="AQ896" s="25">
        <v>166.47619047619048</v>
      </c>
      <c r="AR896" s="18">
        <v>47.4</v>
      </c>
      <c r="AS896" s="7">
        <v>40</v>
      </c>
      <c r="AT896" s="8">
        <v>0</v>
      </c>
      <c r="AU896" s="9">
        <v>0</v>
      </c>
      <c r="AV896" s="10">
        <v>87.4</v>
      </c>
      <c r="AW896" s="22">
        <f t="shared" si="13"/>
        <v>0</v>
      </c>
      <c r="AX896" s="5">
        <f>IF(OR(AND(Tabela1[[#This Row],[GRUPO | ITEM]]="PALHETAS",MID(Tabela1[[#This Row],[ITEM]],1,5)&lt;&gt;"YN-PC"),AND(Tabela1[[#This Row],[GRUPO | ITEM]]="PALHETAS",MID(Tabela1[[#This Row],[ITEM]],1,5)&lt;&gt;"YN-PF"))=TRUE,0,
IF(
ROUNDUP(
IF(
IF(D896="A",13-SUM(AM896:AP896),IF(D896="B",11-SUM(AM896:AP896),IF(D896="C",7-SUM(AM896:AP896))))
&lt;0,0,
IF(D896="A",13-SUM(AM896:AP896),IF(D896="B",11-SUM(AM896:AP896),IF(D896="C",7-SUM(AM896:AP896)))))
*AD896/C896,0)
*C896
=0,0,
ROUNDUP(
IF(
IF(D896="A",13-SUM(AM896:AP896),IF(D896="B",11-SUM(AM896:AP896),IF(D896="C",7-SUM(AM896:AP896))))
&lt;0,0,
IF(D896="A",13-SUM(AM896:AP896),IF(D896="B",11-SUM(AM896:AP896),IF(D896="C",7-SUM(AM896:AP896)))))
*AD896/C896,0)
*C896)
)</f>
        <v>0</v>
      </c>
      <c r="AY896" s="4">
        <f>IF(OR(AND(Tabela1[[#This Row],[GRUPO | ITEM]]="PALHETAS",MID(Tabela1[[#This Row],[ITEM]],1,5)&lt;&gt;"YN-PC"),AND(Tabela1[[#This Row],[GRUPO | ITEM]]="PALHETAS",MID(Tabela1[[#This Row],[ITEM]],1,5)&lt;&gt;"YN-PF"))=TRUE,0,
IF(
ROUNDUP(
IF(
IF(D896="A",13-SUM(AR896:AU896),IF(D896="B",11-SUM(AR896:AU896),IF(D896="C",7-SUM(AR896:AU896))))
&lt;0,0,
IF(D896="A",13-SUM(AR896:AU896),IF(D896="B",11-SUM(AR896:AU896),IF(D896="C",7-SUM(AR896:AU896)))))
*AE896/C896,0)
*C896
=0,0,
ROUNDUP(
IF(
IF(D896="A",13-SUM(AR896:AU896),IF(D896="B",11-SUM(AR896:AU896),IF(D896="C",7-SUM(AR896:AU896))))
&lt;0,0,
IF(D896="A",13-SUM(AR896:AU896),IF(D896="B",11-SUM(AR896:AU896),IF(D896="C",7-SUM(AR896:AU896)))))
*AE896/C896,0)
*C896)
)</f>
        <v>0</v>
      </c>
      <c r="AZ8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+IFERROR(BA896*C896,0),
IFERROR(AVERAGEIF(Tabela1[[#This Row],[COMPRA PADRÃO]:[COMPRA &gt;30%]],"&gt;"&amp;0,Tabela1[[#This Row],[COMPRA PADRÃO]:[COMPRA &gt;30%]]),
0))/Tabela1[[#This Row],[U/CX]],0)*Tabela1[[#This Row],[U/CX]]</f>
        <v>0</v>
      </c>
      <c r="BA896" s="19"/>
      <c r="BB896" s="19"/>
      <c r="BC896" s="5"/>
      <c r="BD896" s="41">
        <v>7.9245283018867921E-2</v>
      </c>
      <c r="BE896" s="42">
        <v>11.886792452830187</v>
      </c>
      <c r="BF896" s="42">
        <v>5.2301886792452832</v>
      </c>
      <c r="BG896" s="42">
        <v>1748</v>
      </c>
      <c r="BH896" s="43">
        <v>0</v>
      </c>
      <c r="BJ896" s="32"/>
      <c r="BK896" s="32"/>
    </row>
    <row r="897" spans="1:63" s="3" customFormat="1" x14ac:dyDescent="0.2">
      <c r="A897" s="4" t="s">
        <v>40</v>
      </c>
      <c r="B897" s="4" t="s">
        <v>744</v>
      </c>
      <c r="C897" s="4">
        <v>20</v>
      </c>
      <c r="D897" s="4" t="s">
        <v>17</v>
      </c>
      <c r="E897" s="5">
        <v>45</v>
      </c>
      <c r="F897" s="4">
        <v>191</v>
      </c>
      <c r="G897" s="4">
        <v>58</v>
      </c>
      <c r="H897" s="4">
        <v>24</v>
      </c>
      <c r="I897" s="4">
        <v>50</v>
      </c>
      <c r="J897" s="4">
        <v>70</v>
      </c>
      <c r="K897" s="4"/>
      <c r="L897" s="4">
        <v>45</v>
      </c>
      <c r="M897" s="4">
        <v>30</v>
      </c>
      <c r="N897" s="4">
        <v>52</v>
      </c>
      <c r="O897" s="4">
        <v>30</v>
      </c>
      <c r="P897" s="4">
        <v>37</v>
      </c>
      <c r="Q897" s="13">
        <v>0.78322784810126589</v>
      </c>
      <c r="R897" s="16">
        <v>3.3243670886075951</v>
      </c>
      <c r="S897" s="16">
        <v>1.009493670886076</v>
      </c>
      <c r="T897" s="16">
        <v>0.41772151898734178</v>
      </c>
      <c r="U897" s="16">
        <v>0.870253164556962</v>
      </c>
      <c r="V897" s="16">
        <v>1.2183544303797469</v>
      </c>
      <c r="W897" s="16">
        <v>0</v>
      </c>
      <c r="X897" s="16">
        <v>0.78322784810126589</v>
      </c>
      <c r="Y897" s="16">
        <v>0.52215189873417722</v>
      </c>
      <c r="Z897" s="16">
        <v>0.90506329113924056</v>
      </c>
      <c r="AA897" s="16">
        <v>0.52215189873417722</v>
      </c>
      <c r="AB897" s="17">
        <v>0.64398734177215189</v>
      </c>
      <c r="AC897" s="15">
        <v>75577.62</v>
      </c>
      <c r="AD897" s="14">
        <v>57.454545454545453</v>
      </c>
      <c r="AE897" s="14">
        <v>57.454545454545453</v>
      </c>
      <c r="AF897" s="5">
        <v>4</v>
      </c>
      <c r="AG897" s="6">
        <v>258</v>
      </c>
      <c r="AH897" s="4">
        <v>480</v>
      </c>
      <c r="AI897" s="23">
        <v>738</v>
      </c>
      <c r="AJ897" s="4">
        <v>0</v>
      </c>
      <c r="AK897" s="4">
        <v>0</v>
      </c>
      <c r="AL897" s="24">
        <v>0</v>
      </c>
      <c r="AM897" s="7">
        <v>4.4905063291139244</v>
      </c>
      <c r="AN897" s="7">
        <v>8.3544303797468356</v>
      </c>
      <c r="AO897" s="8">
        <v>0</v>
      </c>
      <c r="AP897" s="9">
        <v>0</v>
      </c>
      <c r="AQ897" s="25">
        <v>12.844936708860761</v>
      </c>
      <c r="AR897" s="18">
        <v>4.4905063291139244</v>
      </c>
      <c r="AS897" s="7">
        <v>8.3544303797468356</v>
      </c>
      <c r="AT897" s="8">
        <v>0</v>
      </c>
      <c r="AU897" s="9">
        <v>0</v>
      </c>
      <c r="AV897" s="10">
        <v>12.844936708860761</v>
      </c>
      <c r="AW897" s="22">
        <f t="shared" si="13"/>
        <v>0</v>
      </c>
      <c r="AX897" s="5">
        <f>IF(OR(AND(Tabela1[[#This Row],[GRUPO | ITEM]]="PALHETAS",MID(Tabela1[[#This Row],[ITEM]],1,5)&lt;&gt;"YN-PC"),AND(Tabela1[[#This Row],[GRUPO | ITEM]]="PALHETAS",MID(Tabela1[[#This Row],[ITEM]],1,5)&lt;&gt;"YN-PF"))=TRUE,0,
IF(
ROUNDUP(
IF(
IF(D897="A",13-SUM(AM897:AP897),IF(D897="B",11-SUM(AM897:AP897),IF(D897="C",7-SUM(AM897:AP897))))
&lt;0,0,
IF(D897="A",13-SUM(AM897:AP897),IF(D897="B",11-SUM(AM897:AP897),IF(D897="C",7-SUM(AM897:AP897)))))
*AD897/C897,0)
*C897
=0,0,
ROUNDUP(
IF(
IF(D897="A",13-SUM(AM897:AP897),IF(D897="B",11-SUM(AM897:AP897),IF(D897="C",7-SUM(AM897:AP897))))
&lt;0,0,
IF(D897="A",13-SUM(AM897:AP897),IF(D897="B",11-SUM(AM897:AP897),IF(D897="C",7-SUM(AM897:AP897)))))
*AD897/C897,0)
*C897)
)</f>
        <v>0</v>
      </c>
      <c r="AY897" s="4">
        <f>IF(OR(AND(Tabela1[[#This Row],[GRUPO | ITEM]]="PALHETAS",MID(Tabela1[[#This Row],[ITEM]],1,5)&lt;&gt;"YN-PC"),AND(Tabela1[[#This Row],[GRUPO | ITEM]]="PALHETAS",MID(Tabela1[[#This Row],[ITEM]],1,5)&lt;&gt;"YN-PF"))=TRUE,0,
IF(
ROUNDUP(
IF(
IF(D897="A",13-SUM(AR897:AU897),IF(D897="B",11-SUM(AR897:AU897),IF(D897="C",7-SUM(AR897:AU897))))
&lt;0,0,
IF(D897="A",13-SUM(AR897:AU897),IF(D897="B",11-SUM(AR897:AU897),IF(D897="C",7-SUM(AR897:AU897)))))
*AE897/C897,0)
*C897
=0,0,
ROUNDUP(
IF(
IF(D897="A",13-SUM(AR897:AU897),IF(D897="B",11-SUM(AR897:AU897),IF(D897="C",7-SUM(AR897:AU897))))
&lt;0,0,
IF(D897="A",13-SUM(AR897:AU897),IF(D897="B",11-SUM(AR897:AU897),IF(D897="C",7-SUM(AR897:AU897)))))
*AE897/C897,0)
*C897)
)</f>
        <v>0</v>
      </c>
      <c r="AZ8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+IFERROR(BA897*C897,0),
IFERROR(AVERAGEIF(Tabela1[[#This Row],[COMPRA PADRÃO]:[COMPRA &gt;30%]],"&gt;"&amp;0,Tabela1[[#This Row],[COMPRA PADRÃO]:[COMPRA &gt;30%]]),
0))/Tabela1[[#This Row],[U/CX]],0)*Tabela1[[#This Row],[U/CX]]</f>
        <v>0</v>
      </c>
      <c r="BA897" s="19"/>
      <c r="BB897" s="19"/>
      <c r="BC897" s="5"/>
      <c r="BD897" s="41">
        <v>2.3849056603773584</v>
      </c>
      <c r="BE897" s="42">
        <v>357.73584905660374</v>
      </c>
      <c r="BF897" s="42">
        <v>472.21132075471695</v>
      </c>
      <c r="BG897" s="42">
        <v>738</v>
      </c>
      <c r="BH897" s="43">
        <v>100</v>
      </c>
      <c r="BJ897" s="32"/>
      <c r="BK897" s="32"/>
    </row>
    <row r="898" spans="1:63" s="3" customFormat="1" x14ac:dyDescent="0.2">
      <c r="A898" s="4" t="s">
        <v>40</v>
      </c>
      <c r="B898" s="4" t="s">
        <v>1202</v>
      </c>
      <c r="C898" s="4">
        <v>20</v>
      </c>
      <c r="D898" s="4" t="s">
        <v>83</v>
      </c>
      <c r="E898" s="5"/>
      <c r="F898" s="4"/>
      <c r="G898" s="4"/>
      <c r="H898" s="4"/>
      <c r="I898" s="4"/>
      <c r="J898" s="4"/>
      <c r="K898" s="4"/>
      <c r="L898" s="4"/>
      <c r="M898" s="4"/>
      <c r="N898" s="4">
        <v>20</v>
      </c>
      <c r="O898" s="4"/>
      <c r="P898" s="4"/>
      <c r="Q898" s="13">
        <v>0</v>
      </c>
      <c r="R898" s="16">
        <v>0</v>
      </c>
      <c r="S898" s="16">
        <v>0</v>
      </c>
      <c r="T898" s="16">
        <v>0</v>
      </c>
      <c r="U898" s="16">
        <v>0</v>
      </c>
      <c r="V898" s="16">
        <v>0</v>
      </c>
      <c r="W898" s="16">
        <v>0</v>
      </c>
      <c r="X898" s="16">
        <v>0</v>
      </c>
      <c r="Y898" s="16">
        <v>0</v>
      </c>
      <c r="Z898" s="16">
        <v>1</v>
      </c>
      <c r="AA898" s="16">
        <v>0</v>
      </c>
      <c r="AB898" s="17">
        <v>0</v>
      </c>
      <c r="AC898" s="15">
        <v>2046.8</v>
      </c>
      <c r="AD898" s="14">
        <v>20</v>
      </c>
      <c r="AE898" s="14">
        <v>20</v>
      </c>
      <c r="AF898" s="5">
        <v>0</v>
      </c>
      <c r="AG898" s="6">
        <v>549</v>
      </c>
      <c r="AH898" s="4">
        <v>600</v>
      </c>
      <c r="AI898" s="23">
        <v>1149</v>
      </c>
      <c r="AJ898" s="4">
        <v>0</v>
      </c>
      <c r="AK898" s="4">
        <v>0</v>
      </c>
      <c r="AL898" s="24">
        <v>0</v>
      </c>
      <c r="AM898" s="7">
        <v>27.45</v>
      </c>
      <c r="AN898" s="7">
        <v>30</v>
      </c>
      <c r="AO898" s="8">
        <v>0</v>
      </c>
      <c r="AP898" s="9">
        <v>0</v>
      </c>
      <c r="AQ898" s="25">
        <v>57.45</v>
      </c>
      <c r="AR898" s="18">
        <v>27.45</v>
      </c>
      <c r="AS898" s="7">
        <v>30</v>
      </c>
      <c r="AT898" s="8">
        <v>0</v>
      </c>
      <c r="AU898" s="9">
        <v>0</v>
      </c>
      <c r="AV898" s="10">
        <v>57.45</v>
      </c>
      <c r="AW898" s="22">
        <f t="shared" ref="AW898:AW961" si="14">IFERROR(AZ898/AVERAGE(AD898:AE898),0)</f>
        <v>0</v>
      </c>
      <c r="AX898" s="5">
        <f>IF(OR(AND(Tabela1[[#This Row],[GRUPO | ITEM]]="PALHETAS",MID(Tabela1[[#This Row],[ITEM]],1,5)&lt;&gt;"YN-PC"),AND(Tabela1[[#This Row],[GRUPO | ITEM]]="PALHETAS",MID(Tabela1[[#This Row],[ITEM]],1,5)&lt;&gt;"YN-PF"))=TRUE,0,
IF(
ROUNDUP(
IF(
IF(D898="A",13-SUM(AM898:AP898),IF(D898="B",11-SUM(AM898:AP898),IF(D898="C",7-SUM(AM898:AP898))))
&lt;0,0,
IF(D898="A",13-SUM(AM898:AP898),IF(D898="B",11-SUM(AM898:AP898),IF(D898="C",7-SUM(AM898:AP898)))))
*AD898/C898,0)
*C898
=0,0,
ROUNDUP(
IF(
IF(D898="A",13-SUM(AM898:AP898),IF(D898="B",11-SUM(AM898:AP898),IF(D898="C",7-SUM(AM898:AP898))))
&lt;0,0,
IF(D898="A",13-SUM(AM898:AP898),IF(D898="B",11-SUM(AM898:AP898),IF(D898="C",7-SUM(AM898:AP898)))))
*AD898/C898,0)
*C898)
)</f>
        <v>0</v>
      </c>
      <c r="AY898" s="4">
        <f>IF(OR(AND(Tabela1[[#This Row],[GRUPO | ITEM]]="PALHETAS",MID(Tabela1[[#This Row],[ITEM]],1,5)&lt;&gt;"YN-PC"),AND(Tabela1[[#This Row],[GRUPO | ITEM]]="PALHETAS",MID(Tabela1[[#This Row],[ITEM]],1,5)&lt;&gt;"YN-PF"))=TRUE,0,
IF(
ROUNDUP(
IF(
IF(D898="A",13-SUM(AR898:AU898),IF(D898="B",11-SUM(AR898:AU898),IF(D898="C",7-SUM(AR898:AU898))))
&lt;0,0,
IF(D898="A",13-SUM(AR898:AU898),IF(D898="B",11-SUM(AR898:AU898),IF(D898="C",7-SUM(AR898:AU898)))))
*AE898/C898,0)
*C898
=0,0,
ROUNDUP(
IF(
IF(D898="A",13-SUM(AR898:AU898),IF(D898="B",11-SUM(AR898:AU898),IF(D898="C",7-SUM(AR898:AU898))))
&lt;0,0,
IF(D898="A",13-SUM(AR898:AU898),IF(D898="B",11-SUM(AR898:AU898),IF(D898="C",7-SUM(AR898:AU898)))))
*AE898/C898,0)
*C898)
)</f>
        <v>0</v>
      </c>
      <c r="AZ8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+IFERROR(BA898*C898,0),
IFERROR(AVERAGEIF(Tabela1[[#This Row],[COMPRA PADRÃO]:[COMPRA &gt;30%]],"&gt;"&amp;0,Tabela1[[#This Row],[COMPRA PADRÃO]:[COMPRA &gt;30%]]),
0))/Tabela1[[#This Row],[U/CX]],0)*Tabela1[[#This Row],[U/CX]]</f>
        <v>0</v>
      </c>
      <c r="BA898" s="19"/>
      <c r="BB898" s="19"/>
      <c r="BC898" s="5"/>
      <c r="BD898" s="41">
        <v>7.5471698113207544E-2</v>
      </c>
      <c r="BE898" s="42">
        <v>11.320754716981131</v>
      </c>
      <c r="BF898" s="42">
        <v>4.9811320754716979</v>
      </c>
      <c r="BG898" s="42">
        <v>1149</v>
      </c>
      <c r="BH898" s="43">
        <v>0</v>
      </c>
      <c r="BJ898" s="32"/>
      <c r="BK898" s="32"/>
    </row>
    <row r="899" spans="1:63" s="3" customFormat="1" x14ac:dyDescent="0.2">
      <c r="A899" s="4" t="s">
        <v>40</v>
      </c>
      <c r="B899" s="4" t="s">
        <v>1203</v>
      </c>
      <c r="C899" s="4">
        <v>20</v>
      </c>
      <c r="D899" s="4" t="s">
        <v>83</v>
      </c>
      <c r="E899" s="5"/>
      <c r="F899" s="4"/>
      <c r="G899" s="4"/>
      <c r="H899" s="4"/>
      <c r="I899" s="4"/>
      <c r="J899" s="4"/>
      <c r="K899" s="4"/>
      <c r="L899" s="4"/>
      <c r="M899" s="4"/>
      <c r="N899" s="4">
        <v>20</v>
      </c>
      <c r="O899" s="4"/>
      <c r="P899" s="4"/>
      <c r="Q899" s="13">
        <v>0</v>
      </c>
      <c r="R899" s="16">
        <v>0</v>
      </c>
      <c r="S899" s="16">
        <v>0</v>
      </c>
      <c r="T899" s="16">
        <v>0</v>
      </c>
      <c r="U899" s="16">
        <v>0</v>
      </c>
      <c r="V899" s="16">
        <v>0</v>
      </c>
      <c r="W899" s="16">
        <v>0</v>
      </c>
      <c r="X899" s="16">
        <v>0</v>
      </c>
      <c r="Y899" s="16">
        <v>0</v>
      </c>
      <c r="Z899" s="16">
        <v>1</v>
      </c>
      <c r="AA899" s="16">
        <v>0</v>
      </c>
      <c r="AB899" s="17">
        <v>0</v>
      </c>
      <c r="AC899" s="15">
        <v>2046.8</v>
      </c>
      <c r="AD899" s="14">
        <v>20</v>
      </c>
      <c r="AE899" s="14">
        <v>20</v>
      </c>
      <c r="AF899" s="5">
        <v>0</v>
      </c>
      <c r="AG899" s="6">
        <v>249</v>
      </c>
      <c r="AH899" s="4">
        <v>0</v>
      </c>
      <c r="AI899" s="23">
        <v>249</v>
      </c>
      <c r="AJ899" s="4">
        <v>0</v>
      </c>
      <c r="AK899" s="4">
        <v>0</v>
      </c>
      <c r="AL899" s="24">
        <v>0</v>
      </c>
      <c r="AM899" s="7">
        <v>12.45</v>
      </c>
      <c r="AN899" s="7">
        <v>0</v>
      </c>
      <c r="AO899" s="8">
        <v>0</v>
      </c>
      <c r="AP899" s="9">
        <v>0</v>
      </c>
      <c r="AQ899" s="25">
        <v>12.45</v>
      </c>
      <c r="AR899" s="18">
        <v>12.45</v>
      </c>
      <c r="AS899" s="7">
        <v>0</v>
      </c>
      <c r="AT899" s="8">
        <v>0</v>
      </c>
      <c r="AU899" s="9">
        <v>0</v>
      </c>
      <c r="AV899" s="10">
        <v>12.45</v>
      </c>
      <c r="AW899" s="22">
        <f t="shared" si="14"/>
        <v>0</v>
      </c>
      <c r="AX899" s="5">
        <f>IF(OR(AND(Tabela1[[#This Row],[GRUPO | ITEM]]="PALHETAS",MID(Tabela1[[#This Row],[ITEM]],1,5)&lt;&gt;"YN-PC"),AND(Tabela1[[#This Row],[GRUPO | ITEM]]="PALHETAS",MID(Tabela1[[#This Row],[ITEM]],1,5)&lt;&gt;"YN-PF"))=TRUE,0,
IF(
ROUNDUP(
IF(
IF(D899="A",13-SUM(AM899:AP899),IF(D899="B",11-SUM(AM899:AP899),IF(D899="C",7-SUM(AM899:AP899))))
&lt;0,0,
IF(D899="A",13-SUM(AM899:AP899),IF(D899="B",11-SUM(AM899:AP899),IF(D899="C",7-SUM(AM899:AP899)))))
*AD899/C899,0)
*C899
=0,0,
ROUNDUP(
IF(
IF(D899="A",13-SUM(AM899:AP899),IF(D899="B",11-SUM(AM899:AP899),IF(D899="C",7-SUM(AM899:AP899))))
&lt;0,0,
IF(D899="A",13-SUM(AM899:AP899),IF(D899="B",11-SUM(AM899:AP899),IF(D899="C",7-SUM(AM899:AP899)))))
*AD899/C899,0)
*C899)
)</f>
        <v>0</v>
      </c>
      <c r="AY899" s="4">
        <f>IF(OR(AND(Tabela1[[#This Row],[GRUPO | ITEM]]="PALHETAS",MID(Tabela1[[#This Row],[ITEM]],1,5)&lt;&gt;"YN-PC"),AND(Tabela1[[#This Row],[GRUPO | ITEM]]="PALHETAS",MID(Tabela1[[#This Row],[ITEM]],1,5)&lt;&gt;"YN-PF"))=TRUE,0,
IF(
ROUNDUP(
IF(
IF(D899="A",13-SUM(AR899:AU899),IF(D899="B",11-SUM(AR899:AU899),IF(D899="C",7-SUM(AR899:AU899))))
&lt;0,0,
IF(D899="A",13-SUM(AR899:AU899),IF(D899="B",11-SUM(AR899:AU899),IF(D899="C",7-SUM(AR899:AU899)))))
*AE899/C899,0)
*C899
=0,0,
ROUNDUP(
IF(
IF(D899="A",13-SUM(AR899:AU899),IF(D899="B",11-SUM(AR899:AU899),IF(D899="C",7-SUM(AR899:AU899))))
&lt;0,0,
IF(D899="A",13-SUM(AR899:AU899),IF(D899="B",11-SUM(AR899:AU899),IF(D899="C",7-SUM(AR899:AU899)))))
*AE899/C899,0)
*C899)
)</f>
        <v>0</v>
      </c>
      <c r="AZ8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+IFERROR(BA899*C899,0),
IFERROR(AVERAGEIF(Tabela1[[#This Row],[COMPRA PADRÃO]:[COMPRA &gt;30%]],"&gt;"&amp;0,Tabela1[[#This Row],[COMPRA PADRÃO]:[COMPRA &gt;30%]]),
0))/Tabela1[[#This Row],[U/CX]],0)*Tabela1[[#This Row],[U/CX]]</f>
        <v>0</v>
      </c>
      <c r="BA899" s="19"/>
      <c r="BB899" s="19"/>
      <c r="BC899" s="5"/>
      <c r="BD899" s="41">
        <v>7.5471698113207544E-2</v>
      </c>
      <c r="BE899" s="42">
        <v>11.320754716981131</v>
      </c>
      <c r="BF899" s="42">
        <v>4.9811320754716979</v>
      </c>
      <c r="BG899" s="42">
        <v>249</v>
      </c>
      <c r="BH899" s="43">
        <v>0</v>
      </c>
      <c r="BJ899" s="32"/>
      <c r="BK899" s="32"/>
    </row>
    <row r="900" spans="1:63" s="3" customFormat="1" x14ac:dyDescent="0.2">
      <c r="A900" s="4" t="s">
        <v>40</v>
      </c>
      <c r="B900" s="4" t="s">
        <v>1204</v>
      </c>
      <c r="C900" s="4">
        <v>20</v>
      </c>
      <c r="D900" s="4" t="s">
        <v>83</v>
      </c>
      <c r="E900" s="5"/>
      <c r="F900" s="4"/>
      <c r="G900" s="4"/>
      <c r="H900" s="4"/>
      <c r="I900" s="4"/>
      <c r="J900" s="4"/>
      <c r="K900" s="4"/>
      <c r="L900" s="4"/>
      <c r="M900" s="4"/>
      <c r="N900" s="4">
        <v>20</v>
      </c>
      <c r="O900" s="4"/>
      <c r="P900" s="4"/>
      <c r="Q900" s="13">
        <v>0</v>
      </c>
      <c r="R900" s="16">
        <v>0</v>
      </c>
      <c r="S900" s="16">
        <v>0</v>
      </c>
      <c r="T900" s="16">
        <v>0</v>
      </c>
      <c r="U900" s="16">
        <v>0</v>
      </c>
      <c r="V900" s="16">
        <v>0</v>
      </c>
      <c r="W900" s="16">
        <v>0</v>
      </c>
      <c r="X900" s="16">
        <v>0</v>
      </c>
      <c r="Y900" s="16">
        <v>0</v>
      </c>
      <c r="Z900" s="16">
        <v>1</v>
      </c>
      <c r="AA900" s="16">
        <v>0</v>
      </c>
      <c r="AB900" s="17">
        <v>0</v>
      </c>
      <c r="AC900" s="15">
        <v>2046.8</v>
      </c>
      <c r="AD900" s="14">
        <v>20</v>
      </c>
      <c r="AE900" s="14">
        <v>20</v>
      </c>
      <c r="AF900" s="5">
        <v>0</v>
      </c>
      <c r="AG900" s="6">
        <v>449</v>
      </c>
      <c r="AH900" s="4">
        <v>0</v>
      </c>
      <c r="AI900" s="23">
        <v>449</v>
      </c>
      <c r="AJ900" s="4">
        <v>0</v>
      </c>
      <c r="AK900" s="4">
        <v>0</v>
      </c>
      <c r="AL900" s="24">
        <v>0</v>
      </c>
      <c r="AM900" s="7">
        <v>22.45</v>
      </c>
      <c r="AN900" s="7">
        <v>0</v>
      </c>
      <c r="AO900" s="8">
        <v>0</v>
      </c>
      <c r="AP900" s="9">
        <v>0</v>
      </c>
      <c r="AQ900" s="25">
        <v>22.45</v>
      </c>
      <c r="AR900" s="18">
        <v>22.45</v>
      </c>
      <c r="AS900" s="7">
        <v>0</v>
      </c>
      <c r="AT900" s="8">
        <v>0</v>
      </c>
      <c r="AU900" s="9">
        <v>0</v>
      </c>
      <c r="AV900" s="10">
        <v>22.45</v>
      </c>
      <c r="AW900" s="22">
        <f t="shared" si="14"/>
        <v>0</v>
      </c>
      <c r="AX900" s="5">
        <f>IF(OR(AND(Tabela1[[#This Row],[GRUPO | ITEM]]="PALHETAS",MID(Tabela1[[#This Row],[ITEM]],1,5)&lt;&gt;"YN-PC"),AND(Tabela1[[#This Row],[GRUPO | ITEM]]="PALHETAS",MID(Tabela1[[#This Row],[ITEM]],1,5)&lt;&gt;"YN-PF"))=TRUE,0,
IF(
ROUNDUP(
IF(
IF(D900="A",13-SUM(AM900:AP900),IF(D900="B",11-SUM(AM900:AP900),IF(D900="C",7-SUM(AM900:AP900))))
&lt;0,0,
IF(D900="A",13-SUM(AM900:AP900),IF(D900="B",11-SUM(AM900:AP900),IF(D900="C",7-SUM(AM900:AP900)))))
*AD900/C900,0)
*C900
=0,0,
ROUNDUP(
IF(
IF(D900="A",13-SUM(AM900:AP900),IF(D900="B",11-SUM(AM900:AP900),IF(D900="C",7-SUM(AM900:AP900))))
&lt;0,0,
IF(D900="A",13-SUM(AM900:AP900),IF(D900="B",11-SUM(AM900:AP900),IF(D900="C",7-SUM(AM900:AP900)))))
*AD900/C900,0)
*C900)
)</f>
        <v>0</v>
      </c>
      <c r="AY900" s="4">
        <f>IF(OR(AND(Tabela1[[#This Row],[GRUPO | ITEM]]="PALHETAS",MID(Tabela1[[#This Row],[ITEM]],1,5)&lt;&gt;"YN-PC"),AND(Tabela1[[#This Row],[GRUPO | ITEM]]="PALHETAS",MID(Tabela1[[#This Row],[ITEM]],1,5)&lt;&gt;"YN-PF"))=TRUE,0,
IF(
ROUNDUP(
IF(
IF(D900="A",13-SUM(AR900:AU900),IF(D900="B",11-SUM(AR900:AU900),IF(D900="C",7-SUM(AR900:AU900))))
&lt;0,0,
IF(D900="A",13-SUM(AR900:AU900),IF(D900="B",11-SUM(AR900:AU900),IF(D900="C",7-SUM(AR900:AU900)))))
*AE900/C900,0)
*C900
=0,0,
ROUNDUP(
IF(
IF(D900="A",13-SUM(AR900:AU900),IF(D900="B",11-SUM(AR900:AU900),IF(D900="C",7-SUM(AR900:AU900))))
&lt;0,0,
IF(D900="A",13-SUM(AR900:AU900),IF(D900="B",11-SUM(AR900:AU900),IF(D900="C",7-SUM(AR900:AU900)))))
*AE900/C900,0)
*C900)
)</f>
        <v>0</v>
      </c>
      <c r="AZ9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+IFERROR(BA900*C900,0),
IFERROR(AVERAGEIF(Tabela1[[#This Row],[COMPRA PADRÃO]:[COMPRA &gt;30%]],"&gt;"&amp;0,Tabela1[[#This Row],[COMPRA PADRÃO]:[COMPRA &gt;30%]]),
0))/Tabela1[[#This Row],[U/CX]],0)*Tabela1[[#This Row],[U/CX]]</f>
        <v>0</v>
      </c>
      <c r="BA900" s="19"/>
      <c r="BB900" s="19"/>
      <c r="BC900" s="5"/>
      <c r="BD900" s="41">
        <v>7.5471698113207544E-2</v>
      </c>
      <c r="BE900" s="42">
        <v>11.320754716981131</v>
      </c>
      <c r="BF900" s="42">
        <v>4.9811320754716979</v>
      </c>
      <c r="BG900" s="42">
        <v>449</v>
      </c>
      <c r="BH900" s="43">
        <v>0</v>
      </c>
      <c r="BJ900" s="32"/>
      <c r="BK900" s="32"/>
    </row>
    <row r="901" spans="1:63" s="3" customFormat="1" x14ac:dyDescent="0.2">
      <c r="A901" s="4" t="s">
        <v>40</v>
      </c>
      <c r="B901" s="4" t="s">
        <v>1205</v>
      </c>
      <c r="C901" s="4">
        <v>20</v>
      </c>
      <c r="D901" s="4" t="s">
        <v>83</v>
      </c>
      <c r="E901" s="5"/>
      <c r="F901" s="4"/>
      <c r="G901" s="4"/>
      <c r="H901" s="4"/>
      <c r="I901" s="4"/>
      <c r="J901" s="4"/>
      <c r="K901" s="4"/>
      <c r="L901" s="4"/>
      <c r="M901" s="4"/>
      <c r="N901" s="4">
        <v>20</v>
      </c>
      <c r="O901" s="4"/>
      <c r="P901" s="4">
        <v>5</v>
      </c>
      <c r="Q901" s="13">
        <v>0</v>
      </c>
      <c r="R901" s="16">
        <v>0</v>
      </c>
      <c r="S901" s="16">
        <v>0</v>
      </c>
      <c r="T901" s="16">
        <v>0</v>
      </c>
      <c r="U901" s="16">
        <v>0</v>
      </c>
      <c r="V901" s="16">
        <v>0</v>
      </c>
      <c r="W901" s="16">
        <v>0</v>
      </c>
      <c r="X901" s="16">
        <v>0</v>
      </c>
      <c r="Y901" s="16">
        <v>0</v>
      </c>
      <c r="Z901" s="16">
        <v>1.6</v>
      </c>
      <c r="AA901" s="16">
        <v>0</v>
      </c>
      <c r="AB901" s="17">
        <v>0.4</v>
      </c>
      <c r="AC901" s="15">
        <v>3441.2</v>
      </c>
      <c r="AD901" s="14">
        <v>12.5</v>
      </c>
      <c r="AE901" s="14">
        <v>12.5</v>
      </c>
      <c r="AF901" s="5">
        <v>0</v>
      </c>
      <c r="AG901" s="6">
        <v>543</v>
      </c>
      <c r="AH901" s="4">
        <v>1700</v>
      </c>
      <c r="AI901" s="23">
        <v>2243</v>
      </c>
      <c r="AJ901" s="4">
        <v>0</v>
      </c>
      <c r="AK901" s="4">
        <v>0</v>
      </c>
      <c r="AL901" s="24">
        <v>0</v>
      </c>
      <c r="AM901" s="7">
        <v>43.44</v>
      </c>
      <c r="AN901" s="7">
        <v>136</v>
      </c>
      <c r="AO901" s="8">
        <v>0</v>
      </c>
      <c r="AP901" s="9">
        <v>0</v>
      </c>
      <c r="AQ901" s="25">
        <v>179.44</v>
      </c>
      <c r="AR901" s="18">
        <v>43.44</v>
      </c>
      <c r="AS901" s="7">
        <v>136</v>
      </c>
      <c r="AT901" s="8">
        <v>0</v>
      </c>
      <c r="AU901" s="9">
        <v>0</v>
      </c>
      <c r="AV901" s="10">
        <v>179.44</v>
      </c>
      <c r="AW901" s="22">
        <f t="shared" si="14"/>
        <v>0</v>
      </c>
      <c r="AX901" s="5">
        <f>IF(OR(AND(Tabela1[[#This Row],[GRUPO | ITEM]]="PALHETAS",MID(Tabela1[[#This Row],[ITEM]],1,5)&lt;&gt;"YN-PC"),AND(Tabela1[[#This Row],[GRUPO | ITEM]]="PALHETAS",MID(Tabela1[[#This Row],[ITEM]],1,5)&lt;&gt;"YN-PF"))=TRUE,0,
IF(
ROUNDUP(
IF(
IF(D901="A",13-SUM(AM901:AP901),IF(D901="B",11-SUM(AM901:AP901),IF(D901="C",7-SUM(AM901:AP901))))
&lt;0,0,
IF(D901="A",13-SUM(AM901:AP901),IF(D901="B",11-SUM(AM901:AP901),IF(D901="C",7-SUM(AM901:AP901)))))
*AD901/C901,0)
*C901
=0,0,
ROUNDUP(
IF(
IF(D901="A",13-SUM(AM901:AP901),IF(D901="B",11-SUM(AM901:AP901),IF(D901="C",7-SUM(AM901:AP901))))
&lt;0,0,
IF(D901="A",13-SUM(AM901:AP901),IF(D901="B",11-SUM(AM901:AP901),IF(D901="C",7-SUM(AM901:AP901)))))
*AD901/C901,0)
*C901)
)</f>
        <v>0</v>
      </c>
      <c r="AY901" s="4">
        <f>IF(OR(AND(Tabela1[[#This Row],[GRUPO | ITEM]]="PALHETAS",MID(Tabela1[[#This Row],[ITEM]],1,5)&lt;&gt;"YN-PC"),AND(Tabela1[[#This Row],[GRUPO | ITEM]]="PALHETAS",MID(Tabela1[[#This Row],[ITEM]],1,5)&lt;&gt;"YN-PF"))=TRUE,0,
IF(
ROUNDUP(
IF(
IF(D901="A",13-SUM(AR901:AU901),IF(D901="B",11-SUM(AR901:AU901),IF(D901="C",7-SUM(AR901:AU901))))
&lt;0,0,
IF(D901="A",13-SUM(AR901:AU901),IF(D901="B",11-SUM(AR901:AU901),IF(D901="C",7-SUM(AR901:AU901)))))
*AE901/C901,0)
*C901
=0,0,
ROUNDUP(
IF(
IF(D901="A",13-SUM(AR901:AU901),IF(D901="B",11-SUM(AR901:AU901),IF(D901="C",7-SUM(AR901:AU901))))
&lt;0,0,
IF(D901="A",13-SUM(AR901:AU901),IF(D901="B",11-SUM(AR901:AU901),IF(D901="C",7-SUM(AR901:AU901)))))
*AE901/C901,0)
*C901)
)</f>
        <v>0</v>
      </c>
      <c r="AZ9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+IFERROR(BA901*C901,0),
IFERROR(AVERAGEIF(Tabela1[[#This Row],[COMPRA PADRÃO]:[COMPRA &gt;30%]],"&gt;"&amp;0,Tabela1[[#This Row],[COMPRA PADRÃO]:[COMPRA &gt;30%]]),
0))/Tabela1[[#This Row],[U/CX]],0)*Tabela1[[#This Row],[U/CX]]</f>
        <v>0</v>
      </c>
      <c r="BA901" s="19"/>
      <c r="BB901" s="19"/>
      <c r="BC901" s="5"/>
      <c r="BD901" s="41">
        <v>9.4339622641509441E-2</v>
      </c>
      <c r="BE901" s="42">
        <v>14.150943396226417</v>
      </c>
      <c r="BF901" s="42">
        <v>6.2264150943396235</v>
      </c>
      <c r="BG901" s="42">
        <v>2243</v>
      </c>
      <c r="BH901" s="43">
        <v>0</v>
      </c>
      <c r="BJ901" s="32"/>
      <c r="BK901" s="32"/>
    </row>
    <row r="902" spans="1:63" s="3" customFormat="1" x14ac:dyDescent="0.2">
      <c r="A902" s="4" t="s">
        <v>40</v>
      </c>
      <c r="B902" s="4" t="s">
        <v>1206</v>
      </c>
      <c r="C902" s="4">
        <v>20</v>
      </c>
      <c r="D902" s="4" t="s">
        <v>83</v>
      </c>
      <c r="E902" s="5"/>
      <c r="F902" s="4"/>
      <c r="G902" s="4"/>
      <c r="H902" s="4"/>
      <c r="I902" s="4"/>
      <c r="J902" s="4"/>
      <c r="K902" s="4"/>
      <c r="L902" s="4"/>
      <c r="M902" s="4"/>
      <c r="N902" s="4">
        <v>20</v>
      </c>
      <c r="O902" s="4">
        <v>2</v>
      </c>
      <c r="P902" s="4">
        <v>10</v>
      </c>
      <c r="Q902" s="13">
        <v>0</v>
      </c>
      <c r="R902" s="16">
        <v>0</v>
      </c>
      <c r="S902" s="16">
        <v>0</v>
      </c>
      <c r="T902" s="16">
        <v>0</v>
      </c>
      <c r="U902" s="16">
        <v>0</v>
      </c>
      <c r="V902" s="16">
        <v>0</v>
      </c>
      <c r="W902" s="16">
        <v>0</v>
      </c>
      <c r="X902" s="16">
        <v>0</v>
      </c>
      <c r="Y902" s="16">
        <v>0</v>
      </c>
      <c r="Z902" s="16">
        <v>1.875</v>
      </c>
      <c r="AA902" s="16">
        <v>0.1875</v>
      </c>
      <c r="AB902" s="17">
        <v>0.9375</v>
      </c>
      <c r="AC902" s="15">
        <v>3348.2</v>
      </c>
      <c r="AD902" s="14">
        <v>10.666666666666666</v>
      </c>
      <c r="AE902" s="14">
        <v>15</v>
      </c>
      <c r="AF902" s="5">
        <v>0</v>
      </c>
      <c r="AG902" s="6">
        <v>947</v>
      </c>
      <c r="AH902" s="4">
        <v>800</v>
      </c>
      <c r="AI902" s="23">
        <v>1747</v>
      </c>
      <c r="AJ902" s="4">
        <v>0</v>
      </c>
      <c r="AK902" s="4">
        <v>0</v>
      </c>
      <c r="AL902" s="24">
        <v>0</v>
      </c>
      <c r="AM902" s="7">
        <v>88.78125</v>
      </c>
      <c r="AN902" s="7">
        <v>75</v>
      </c>
      <c r="AO902" s="8">
        <v>0</v>
      </c>
      <c r="AP902" s="9">
        <v>0</v>
      </c>
      <c r="AQ902" s="25">
        <v>163.78125</v>
      </c>
      <c r="AR902" s="18">
        <v>63.133333333333333</v>
      </c>
      <c r="AS902" s="7">
        <v>53.333333333333336</v>
      </c>
      <c r="AT902" s="8">
        <v>0</v>
      </c>
      <c r="AU902" s="9">
        <v>0</v>
      </c>
      <c r="AV902" s="10">
        <v>116.46666666666667</v>
      </c>
      <c r="AW902" s="22">
        <f t="shared" si="14"/>
        <v>0</v>
      </c>
      <c r="AX902" s="5">
        <f>IF(OR(AND(Tabela1[[#This Row],[GRUPO | ITEM]]="PALHETAS",MID(Tabela1[[#This Row],[ITEM]],1,5)&lt;&gt;"YN-PC"),AND(Tabela1[[#This Row],[GRUPO | ITEM]]="PALHETAS",MID(Tabela1[[#This Row],[ITEM]],1,5)&lt;&gt;"YN-PF"))=TRUE,0,
IF(
ROUNDUP(
IF(
IF(D902="A",13-SUM(AM902:AP902),IF(D902="B",11-SUM(AM902:AP902),IF(D902="C",7-SUM(AM902:AP902))))
&lt;0,0,
IF(D902="A",13-SUM(AM902:AP902),IF(D902="B",11-SUM(AM902:AP902),IF(D902="C",7-SUM(AM902:AP902)))))
*AD902/C902,0)
*C902
=0,0,
ROUNDUP(
IF(
IF(D902="A",13-SUM(AM902:AP902),IF(D902="B",11-SUM(AM902:AP902),IF(D902="C",7-SUM(AM902:AP902))))
&lt;0,0,
IF(D902="A",13-SUM(AM902:AP902),IF(D902="B",11-SUM(AM902:AP902),IF(D902="C",7-SUM(AM902:AP902)))))
*AD902/C902,0)
*C902)
)</f>
        <v>0</v>
      </c>
      <c r="AY902" s="4">
        <f>IF(OR(AND(Tabela1[[#This Row],[GRUPO | ITEM]]="PALHETAS",MID(Tabela1[[#This Row],[ITEM]],1,5)&lt;&gt;"YN-PC"),AND(Tabela1[[#This Row],[GRUPO | ITEM]]="PALHETAS",MID(Tabela1[[#This Row],[ITEM]],1,5)&lt;&gt;"YN-PF"))=TRUE,0,
IF(
ROUNDUP(
IF(
IF(D902="A",13-SUM(AR902:AU902),IF(D902="B",11-SUM(AR902:AU902),IF(D902="C",7-SUM(AR902:AU902))))
&lt;0,0,
IF(D902="A",13-SUM(AR902:AU902),IF(D902="B",11-SUM(AR902:AU902),IF(D902="C",7-SUM(AR902:AU902)))))
*AE902/C902,0)
*C902
=0,0,
ROUNDUP(
IF(
IF(D902="A",13-SUM(AR902:AU902),IF(D902="B",11-SUM(AR902:AU902),IF(D902="C",7-SUM(AR902:AU902))))
&lt;0,0,
IF(D902="A",13-SUM(AR902:AU902),IF(D902="B",11-SUM(AR902:AU902),IF(D902="C",7-SUM(AR902:AU902)))))
*AE902/C902,0)
*C902)
)</f>
        <v>0</v>
      </c>
      <c r="AZ9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+IFERROR(BA902*C902,0),
IFERROR(AVERAGEIF(Tabela1[[#This Row],[COMPRA PADRÃO]:[COMPRA &gt;30%]],"&gt;"&amp;0,Tabela1[[#This Row],[COMPRA PADRÃO]:[COMPRA &gt;30%]]),
0))/Tabela1[[#This Row],[U/CX]],0)*Tabela1[[#This Row],[U/CX]]</f>
        <v>0</v>
      </c>
      <c r="BA902" s="19"/>
      <c r="BB902" s="19"/>
      <c r="BC902" s="5"/>
      <c r="BD902" s="41">
        <v>0.12075471698113208</v>
      </c>
      <c r="BE902" s="42">
        <v>18.113207547169811</v>
      </c>
      <c r="BF902" s="42">
        <v>7.969811320754717</v>
      </c>
      <c r="BG902" s="42">
        <v>1747</v>
      </c>
      <c r="BH902" s="43">
        <v>0</v>
      </c>
      <c r="BJ902" s="32"/>
      <c r="BK902" s="32"/>
    </row>
    <row r="903" spans="1:63" s="3" customFormat="1" x14ac:dyDescent="0.2">
      <c r="A903" s="4" t="s">
        <v>40</v>
      </c>
      <c r="B903" s="4" t="s">
        <v>751</v>
      </c>
      <c r="C903" s="4">
        <v>20</v>
      </c>
      <c r="D903" s="4" t="s">
        <v>20</v>
      </c>
      <c r="E903" s="5"/>
      <c r="F903" s="4"/>
      <c r="G903" s="4">
        <v>365</v>
      </c>
      <c r="H903" s="4">
        <v>227</v>
      </c>
      <c r="I903" s="4">
        <v>275</v>
      </c>
      <c r="J903" s="4">
        <v>428</v>
      </c>
      <c r="K903" s="4">
        <v>75</v>
      </c>
      <c r="L903" s="4">
        <v>404</v>
      </c>
      <c r="M903" s="4">
        <v>97</v>
      </c>
      <c r="N903" s="4">
        <v>160</v>
      </c>
      <c r="O903" s="4">
        <v>120</v>
      </c>
      <c r="P903" s="4">
        <v>220</v>
      </c>
      <c r="Q903" s="13">
        <v>0</v>
      </c>
      <c r="R903" s="16">
        <v>0</v>
      </c>
      <c r="S903" s="16">
        <v>1.539434837621257</v>
      </c>
      <c r="T903" s="16">
        <v>0.9574019401096584</v>
      </c>
      <c r="U903" s="16">
        <v>1.1598481653310839</v>
      </c>
      <c r="V903" s="16">
        <v>1.8051455082243779</v>
      </c>
      <c r="W903" s="16">
        <v>0.31632222690847744</v>
      </c>
      <c r="X903" s="16">
        <v>1.7039223956136651</v>
      </c>
      <c r="Y903" s="16">
        <v>0.40911008013496414</v>
      </c>
      <c r="Z903" s="16">
        <v>0.67482075073808523</v>
      </c>
      <c r="AA903" s="16">
        <v>0.50611556305356387</v>
      </c>
      <c r="AB903" s="17">
        <v>0.92787853226486716</v>
      </c>
      <c r="AC903" s="15">
        <v>252022.61</v>
      </c>
      <c r="AD903" s="14">
        <v>237.1</v>
      </c>
      <c r="AE903" s="14">
        <v>237.1</v>
      </c>
      <c r="AF903" s="5">
        <v>6</v>
      </c>
      <c r="AG903" s="6">
        <v>1044</v>
      </c>
      <c r="AH903" s="4">
        <v>1740</v>
      </c>
      <c r="AI903" s="23">
        <v>2784</v>
      </c>
      <c r="AJ903" s="4">
        <v>560</v>
      </c>
      <c r="AK903" s="4">
        <v>0</v>
      </c>
      <c r="AL903" s="24">
        <v>560</v>
      </c>
      <c r="AM903" s="7">
        <v>4.4032053985660058</v>
      </c>
      <c r="AN903" s="7">
        <v>7.3386756642766766</v>
      </c>
      <c r="AO903" s="8">
        <v>2.3618726275832982</v>
      </c>
      <c r="AP903" s="9">
        <v>0</v>
      </c>
      <c r="AQ903" s="25">
        <v>14.103753690425982</v>
      </c>
      <c r="AR903" s="18">
        <v>4.4032053985660058</v>
      </c>
      <c r="AS903" s="7">
        <v>7.3386756642766766</v>
      </c>
      <c r="AT903" s="8">
        <v>2.3618726275832982</v>
      </c>
      <c r="AU903" s="9">
        <v>0</v>
      </c>
      <c r="AV903" s="10">
        <v>14.103753690425982</v>
      </c>
      <c r="AW903" s="22">
        <f t="shared" si="14"/>
        <v>0</v>
      </c>
      <c r="AX903" s="5">
        <f>IF(OR(AND(Tabela1[[#This Row],[GRUPO | ITEM]]="PALHETAS",MID(Tabela1[[#This Row],[ITEM]],1,5)&lt;&gt;"YN-PC"),AND(Tabela1[[#This Row],[GRUPO | ITEM]]="PALHETAS",MID(Tabela1[[#This Row],[ITEM]],1,5)&lt;&gt;"YN-PF"))=TRUE,0,
IF(
ROUNDUP(
IF(
IF(D903="A",13-SUM(AM903:AP903),IF(D903="B",11-SUM(AM903:AP903),IF(D903="C",7-SUM(AM903:AP903))))
&lt;0,0,
IF(D903="A",13-SUM(AM903:AP903),IF(D903="B",11-SUM(AM903:AP903),IF(D903="C",7-SUM(AM903:AP903)))))
*AD903/C903,0)
*C903
=0,0,
ROUNDUP(
IF(
IF(D903="A",13-SUM(AM903:AP903),IF(D903="B",11-SUM(AM903:AP903),IF(D903="C",7-SUM(AM903:AP903))))
&lt;0,0,
IF(D903="A",13-SUM(AM903:AP903),IF(D903="B",11-SUM(AM903:AP903),IF(D903="C",7-SUM(AM903:AP903)))))
*AD903/C903,0)
*C903)
)</f>
        <v>0</v>
      </c>
      <c r="AY903" s="4">
        <f>IF(OR(AND(Tabela1[[#This Row],[GRUPO | ITEM]]="PALHETAS",MID(Tabela1[[#This Row],[ITEM]],1,5)&lt;&gt;"YN-PC"),AND(Tabela1[[#This Row],[GRUPO | ITEM]]="PALHETAS",MID(Tabela1[[#This Row],[ITEM]],1,5)&lt;&gt;"YN-PF"))=TRUE,0,
IF(
ROUNDUP(
IF(
IF(D903="A",13-SUM(AR903:AU903),IF(D903="B",11-SUM(AR903:AU903),IF(D903="C",7-SUM(AR903:AU903))))
&lt;0,0,
IF(D903="A",13-SUM(AR903:AU903),IF(D903="B",11-SUM(AR903:AU903),IF(D903="C",7-SUM(AR903:AU903)))))
*AE903/C903,0)
*C903
=0,0,
ROUNDUP(
IF(
IF(D903="A",13-SUM(AR903:AU903),IF(D903="B",11-SUM(AR903:AU903),IF(D903="C",7-SUM(AR903:AU903))))
&lt;0,0,
IF(D903="A",13-SUM(AR903:AU903),IF(D903="B",11-SUM(AR903:AU903),IF(D903="C",7-SUM(AR903:AU903)))))
*AE903/C903,0)
*C903)
)</f>
        <v>0</v>
      </c>
      <c r="AZ9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+IFERROR(BA903*C903,0),
IFERROR(AVERAGEIF(Tabela1[[#This Row],[COMPRA PADRÃO]:[COMPRA &gt;30%]],"&gt;"&amp;0,Tabela1[[#This Row],[COMPRA PADRÃO]:[COMPRA &gt;30%]]),
0))/Tabela1[[#This Row],[U/CX]],0)*Tabela1[[#This Row],[U/CX]]</f>
        <v>0</v>
      </c>
      <c r="BA903" s="33"/>
      <c r="BB903" s="33"/>
      <c r="BC903" s="44"/>
      <c r="BD903" s="41">
        <v>8.9471698113207552</v>
      </c>
      <c r="BE903" s="42">
        <v>1342.0754716981132</v>
      </c>
      <c r="BF903" s="42">
        <v>2558.8905660377359</v>
      </c>
      <c r="BG903" s="42">
        <v>3344</v>
      </c>
      <c r="BH903" s="43">
        <v>560</v>
      </c>
      <c r="BJ903" s="32"/>
      <c r="BK903" s="32"/>
    </row>
    <row r="904" spans="1:63" s="3" customFormat="1" x14ac:dyDescent="0.2">
      <c r="A904" s="4" t="s">
        <v>1207</v>
      </c>
      <c r="B904" s="4" t="s">
        <v>1208</v>
      </c>
      <c r="C904" s="4">
        <v>40</v>
      </c>
      <c r="D904" s="4" t="s">
        <v>83</v>
      </c>
      <c r="E904" s="5"/>
      <c r="F904" s="4"/>
      <c r="G904" s="4"/>
      <c r="H904" s="4"/>
      <c r="I904" s="4"/>
      <c r="J904" s="4"/>
      <c r="K904" s="4"/>
      <c r="L904" s="4"/>
      <c r="M904" s="4"/>
      <c r="N904" s="4">
        <v>3</v>
      </c>
      <c r="O904" s="4"/>
      <c r="P904" s="4"/>
      <c r="Q904" s="13">
        <v>0</v>
      </c>
      <c r="R904" s="16">
        <v>0</v>
      </c>
      <c r="S904" s="16">
        <v>0</v>
      </c>
      <c r="T904" s="16">
        <v>0</v>
      </c>
      <c r="U904" s="16">
        <v>0</v>
      </c>
      <c r="V904" s="16">
        <v>0</v>
      </c>
      <c r="W904" s="16">
        <v>0</v>
      </c>
      <c r="X904" s="16">
        <v>0</v>
      </c>
      <c r="Y904" s="16">
        <v>0</v>
      </c>
      <c r="Z904" s="16">
        <v>1</v>
      </c>
      <c r="AA904" s="16">
        <v>0</v>
      </c>
      <c r="AB904" s="17">
        <v>0</v>
      </c>
      <c r="AC904" s="15">
        <v>244.35</v>
      </c>
      <c r="AD904" s="14">
        <v>3</v>
      </c>
      <c r="AE904" s="14">
        <v>3</v>
      </c>
      <c r="AF904" s="5">
        <v>0</v>
      </c>
      <c r="AG904" s="6">
        <v>914</v>
      </c>
      <c r="AH904" s="4">
        <v>0</v>
      </c>
      <c r="AI904" s="23">
        <v>914</v>
      </c>
      <c r="AJ904" s="4">
        <v>0</v>
      </c>
      <c r="AK904" s="4">
        <v>0</v>
      </c>
      <c r="AL904" s="24">
        <v>0</v>
      </c>
      <c r="AM904" s="7">
        <v>304.66666666666669</v>
      </c>
      <c r="AN904" s="7">
        <v>0</v>
      </c>
      <c r="AO904" s="8">
        <v>0</v>
      </c>
      <c r="AP904" s="9">
        <v>0</v>
      </c>
      <c r="AQ904" s="25">
        <v>304.66666666666669</v>
      </c>
      <c r="AR904" s="18">
        <v>304.66666666666669</v>
      </c>
      <c r="AS904" s="7">
        <v>0</v>
      </c>
      <c r="AT904" s="8">
        <v>0</v>
      </c>
      <c r="AU904" s="9">
        <v>0</v>
      </c>
      <c r="AV904" s="10">
        <v>304.66666666666669</v>
      </c>
      <c r="AW904" s="22">
        <f t="shared" si="14"/>
        <v>0</v>
      </c>
      <c r="AX904" s="5">
        <f>IF(OR(AND(Tabela1[[#This Row],[GRUPO | ITEM]]="PALHETAS",MID(Tabela1[[#This Row],[ITEM]],1,5)&lt;&gt;"YN-PC"),AND(Tabela1[[#This Row],[GRUPO | ITEM]]="PALHETAS",MID(Tabela1[[#This Row],[ITEM]],1,5)&lt;&gt;"YN-PF"))=TRUE,0,
IF(
ROUNDUP(
IF(
IF(D904="A",13-SUM(AM904:AP904),IF(D904="B",11-SUM(AM904:AP904),IF(D904="C",7-SUM(AM904:AP904))))
&lt;0,0,
IF(D904="A",13-SUM(AM904:AP904),IF(D904="B",11-SUM(AM904:AP904),IF(D904="C",7-SUM(AM904:AP904)))))
*AD904/C904,0)
*C904
=0,0,
ROUNDUP(
IF(
IF(D904="A",13-SUM(AM904:AP904),IF(D904="B",11-SUM(AM904:AP904),IF(D904="C",7-SUM(AM904:AP904))))
&lt;0,0,
IF(D904="A",13-SUM(AM904:AP904),IF(D904="B",11-SUM(AM904:AP904),IF(D904="C",7-SUM(AM904:AP904)))))
*AD904/C904,0)
*C904)
)</f>
        <v>0</v>
      </c>
      <c r="AY904" s="4">
        <f>IF(OR(AND(Tabela1[[#This Row],[GRUPO | ITEM]]="PALHETAS",MID(Tabela1[[#This Row],[ITEM]],1,5)&lt;&gt;"YN-PC"),AND(Tabela1[[#This Row],[GRUPO | ITEM]]="PALHETAS",MID(Tabela1[[#This Row],[ITEM]],1,5)&lt;&gt;"YN-PF"))=TRUE,0,
IF(
ROUNDUP(
IF(
IF(D904="A",13-SUM(AR904:AU904),IF(D904="B",11-SUM(AR904:AU904),IF(D904="C",7-SUM(AR904:AU904))))
&lt;0,0,
IF(D904="A",13-SUM(AR904:AU904),IF(D904="B",11-SUM(AR904:AU904),IF(D904="C",7-SUM(AR904:AU904)))))
*AE904/C904,0)
*C904
=0,0,
ROUNDUP(
IF(
IF(D904="A",13-SUM(AR904:AU904),IF(D904="B",11-SUM(AR904:AU904),IF(D904="C",7-SUM(AR904:AU904))))
&lt;0,0,
IF(D904="A",13-SUM(AR904:AU904),IF(D904="B",11-SUM(AR904:AU904),IF(D904="C",7-SUM(AR904:AU904)))))
*AE904/C904,0)
*C904)
)</f>
        <v>0</v>
      </c>
      <c r="AZ9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+IFERROR(BA904*C904,0),
IFERROR(AVERAGEIF(Tabela1[[#This Row],[COMPRA PADRÃO]:[COMPRA &gt;30%]],"&gt;"&amp;0,Tabela1[[#This Row],[COMPRA PADRÃO]:[COMPRA &gt;30%]]),
0))/Tabela1[[#This Row],[U/CX]],0)*Tabela1[[#This Row],[U/CX]]</f>
        <v>0</v>
      </c>
      <c r="BA904" s="19"/>
      <c r="BB904" s="19"/>
      <c r="BC904" s="5"/>
      <c r="BD904" s="41">
        <v>1.1320754716981131E-2</v>
      </c>
      <c r="BE904" s="42">
        <v>1.6981132075471697</v>
      </c>
      <c r="BF904" s="42">
        <v>0.74716981132075466</v>
      </c>
      <c r="BG904" s="42">
        <v>914</v>
      </c>
      <c r="BH904" s="43">
        <v>0</v>
      </c>
      <c r="BJ904" s="32"/>
      <c r="BK904" s="32"/>
    </row>
    <row r="905" spans="1:63" s="3" customFormat="1" x14ac:dyDescent="0.2">
      <c r="A905" s="4" t="s">
        <v>1207</v>
      </c>
      <c r="B905" s="4" t="s">
        <v>1209</v>
      </c>
      <c r="C905" s="4">
        <v>40</v>
      </c>
      <c r="D905" s="4" t="s">
        <v>83</v>
      </c>
      <c r="E905" s="5"/>
      <c r="F905" s="4"/>
      <c r="G905" s="4"/>
      <c r="H905" s="4"/>
      <c r="I905" s="4"/>
      <c r="J905" s="4"/>
      <c r="K905" s="4"/>
      <c r="L905" s="4"/>
      <c r="M905" s="4"/>
      <c r="N905" s="4">
        <v>10</v>
      </c>
      <c r="O905" s="4"/>
      <c r="P905" s="4"/>
      <c r="Q905" s="13">
        <v>0</v>
      </c>
      <c r="R905" s="16">
        <v>0</v>
      </c>
      <c r="S905" s="16">
        <v>0</v>
      </c>
      <c r="T905" s="16">
        <v>0</v>
      </c>
      <c r="U905" s="16">
        <v>0</v>
      </c>
      <c r="V905" s="16">
        <v>0</v>
      </c>
      <c r="W905" s="16">
        <v>0</v>
      </c>
      <c r="X905" s="16">
        <v>0</v>
      </c>
      <c r="Y905" s="16">
        <v>0</v>
      </c>
      <c r="Z905" s="16">
        <v>1</v>
      </c>
      <c r="AA905" s="16">
        <v>0</v>
      </c>
      <c r="AB905" s="17">
        <v>0</v>
      </c>
      <c r="AC905" s="15">
        <v>506.8</v>
      </c>
      <c r="AD905" s="14">
        <v>10</v>
      </c>
      <c r="AE905" s="14">
        <v>10</v>
      </c>
      <c r="AF905" s="5">
        <v>0</v>
      </c>
      <c r="AG905" s="6">
        <v>1667</v>
      </c>
      <c r="AH905" s="4">
        <v>0</v>
      </c>
      <c r="AI905" s="23">
        <v>1667</v>
      </c>
      <c r="AJ905" s="4">
        <v>0</v>
      </c>
      <c r="AK905" s="4">
        <v>0</v>
      </c>
      <c r="AL905" s="24">
        <v>0</v>
      </c>
      <c r="AM905" s="7">
        <v>166.7</v>
      </c>
      <c r="AN905" s="7">
        <v>0</v>
      </c>
      <c r="AO905" s="8">
        <v>0</v>
      </c>
      <c r="AP905" s="9">
        <v>0</v>
      </c>
      <c r="AQ905" s="25">
        <v>166.7</v>
      </c>
      <c r="AR905" s="18">
        <v>166.7</v>
      </c>
      <c r="AS905" s="7">
        <v>0</v>
      </c>
      <c r="AT905" s="8">
        <v>0</v>
      </c>
      <c r="AU905" s="9">
        <v>0</v>
      </c>
      <c r="AV905" s="10">
        <v>166.7</v>
      </c>
      <c r="AW905" s="22">
        <f t="shared" si="14"/>
        <v>0</v>
      </c>
      <c r="AX905" s="5">
        <f>IF(OR(AND(Tabela1[[#This Row],[GRUPO | ITEM]]="PALHETAS",MID(Tabela1[[#This Row],[ITEM]],1,5)&lt;&gt;"YN-PC"),AND(Tabela1[[#This Row],[GRUPO | ITEM]]="PALHETAS",MID(Tabela1[[#This Row],[ITEM]],1,5)&lt;&gt;"YN-PF"))=TRUE,0,
IF(
ROUNDUP(
IF(
IF(D905="A",13-SUM(AM905:AP905),IF(D905="B",11-SUM(AM905:AP905),IF(D905="C",7-SUM(AM905:AP905))))
&lt;0,0,
IF(D905="A",13-SUM(AM905:AP905),IF(D905="B",11-SUM(AM905:AP905),IF(D905="C",7-SUM(AM905:AP905)))))
*AD905/C905,0)
*C905
=0,0,
ROUNDUP(
IF(
IF(D905="A",13-SUM(AM905:AP905),IF(D905="B",11-SUM(AM905:AP905),IF(D905="C",7-SUM(AM905:AP905))))
&lt;0,0,
IF(D905="A",13-SUM(AM905:AP905),IF(D905="B",11-SUM(AM905:AP905),IF(D905="C",7-SUM(AM905:AP905)))))
*AD905/C905,0)
*C905)
)</f>
        <v>0</v>
      </c>
      <c r="AY905" s="4">
        <f>IF(OR(AND(Tabela1[[#This Row],[GRUPO | ITEM]]="PALHETAS",MID(Tabela1[[#This Row],[ITEM]],1,5)&lt;&gt;"YN-PC"),AND(Tabela1[[#This Row],[GRUPO | ITEM]]="PALHETAS",MID(Tabela1[[#This Row],[ITEM]],1,5)&lt;&gt;"YN-PF"))=TRUE,0,
IF(
ROUNDUP(
IF(
IF(D905="A",13-SUM(AR905:AU905),IF(D905="B",11-SUM(AR905:AU905),IF(D905="C",7-SUM(AR905:AU905))))
&lt;0,0,
IF(D905="A",13-SUM(AR905:AU905),IF(D905="B",11-SUM(AR905:AU905),IF(D905="C",7-SUM(AR905:AU905)))))
*AE905/C905,0)
*C905
=0,0,
ROUNDUP(
IF(
IF(D905="A",13-SUM(AR905:AU905),IF(D905="B",11-SUM(AR905:AU905),IF(D905="C",7-SUM(AR905:AU905))))
&lt;0,0,
IF(D905="A",13-SUM(AR905:AU905),IF(D905="B",11-SUM(AR905:AU905),IF(D905="C",7-SUM(AR905:AU905)))))
*AE905/C905,0)
*C905)
)</f>
        <v>0</v>
      </c>
      <c r="AZ9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+IFERROR(BA905*C905,0),
IFERROR(AVERAGEIF(Tabela1[[#This Row],[COMPRA PADRÃO]:[COMPRA &gt;30%]],"&gt;"&amp;0,Tabela1[[#This Row],[COMPRA PADRÃO]:[COMPRA &gt;30%]]),
0))/Tabela1[[#This Row],[U/CX]],0)*Tabela1[[#This Row],[U/CX]]</f>
        <v>0</v>
      </c>
      <c r="BA905" s="33"/>
      <c r="BB905" s="33"/>
      <c r="BC905" s="44"/>
      <c r="BD905" s="41">
        <v>3.7735849056603772E-2</v>
      </c>
      <c r="BE905" s="42">
        <v>5.6603773584905657</v>
      </c>
      <c r="BF905" s="42">
        <v>2.4905660377358489</v>
      </c>
      <c r="BG905" s="42">
        <v>1667</v>
      </c>
      <c r="BH905" s="43">
        <v>0</v>
      </c>
      <c r="BJ905" s="32"/>
      <c r="BK905" s="32"/>
    </row>
    <row r="906" spans="1:63" s="3" customFormat="1" x14ac:dyDescent="0.2">
      <c r="A906" s="4" t="s">
        <v>753</v>
      </c>
      <c r="B906" s="4" t="s">
        <v>755</v>
      </c>
      <c r="C906" s="4">
        <v>10</v>
      </c>
      <c r="D906" s="4" t="s">
        <v>17</v>
      </c>
      <c r="E906" s="5">
        <v>30</v>
      </c>
      <c r="F906" s="4">
        <v>100</v>
      </c>
      <c r="G906" s="4">
        <v>130</v>
      </c>
      <c r="H906" s="4">
        <v>90</v>
      </c>
      <c r="I906" s="4">
        <v>40</v>
      </c>
      <c r="J906" s="4">
        <v>50</v>
      </c>
      <c r="K906" s="4"/>
      <c r="L906" s="4"/>
      <c r="M906" s="4">
        <v>40</v>
      </c>
      <c r="N906" s="4">
        <v>120</v>
      </c>
      <c r="O906" s="4">
        <v>100</v>
      </c>
      <c r="P906" s="4">
        <v>140</v>
      </c>
      <c r="Q906" s="13">
        <v>0.35714285714285715</v>
      </c>
      <c r="R906" s="16">
        <v>1.1904761904761905</v>
      </c>
      <c r="S906" s="16">
        <v>1.5476190476190477</v>
      </c>
      <c r="T906" s="16">
        <v>1.0714285714285714</v>
      </c>
      <c r="U906" s="16">
        <v>0.47619047619047616</v>
      </c>
      <c r="V906" s="16">
        <v>0.59523809523809523</v>
      </c>
      <c r="W906" s="16">
        <v>0</v>
      </c>
      <c r="X906" s="16">
        <v>0</v>
      </c>
      <c r="Y906" s="16">
        <v>0.47619047619047616</v>
      </c>
      <c r="Z906" s="16">
        <v>1.4285714285714286</v>
      </c>
      <c r="AA906" s="16">
        <v>1.1904761904761905</v>
      </c>
      <c r="AB906" s="17">
        <v>1.6666666666666667</v>
      </c>
      <c r="AC906" s="15">
        <v>61622.5</v>
      </c>
      <c r="AD906" s="14">
        <v>84</v>
      </c>
      <c r="AE906" s="14">
        <v>84</v>
      </c>
      <c r="AF906" s="5">
        <v>1</v>
      </c>
      <c r="AG906" s="6">
        <v>130</v>
      </c>
      <c r="AH906" s="4">
        <v>360</v>
      </c>
      <c r="AI906" s="23">
        <v>490</v>
      </c>
      <c r="AJ906" s="4">
        <v>500</v>
      </c>
      <c r="AK906" s="4">
        <v>0</v>
      </c>
      <c r="AL906" s="24">
        <v>500</v>
      </c>
      <c r="AM906" s="7">
        <v>1.5476190476190477</v>
      </c>
      <c r="AN906" s="7">
        <v>4.2857142857142856</v>
      </c>
      <c r="AO906" s="8">
        <v>5.9523809523809526</v>
      </c>
      <c r="AP906" s="9">
        <v>0</v>
      </c>
      <c r="AQ906" s="25">
        <v>11.785714285714285</v>
      </c>
      <c r="AR906" s="18">
        <v>1.5476190476190477</v>
      </c>
      <c r="AS906" s="7">
        <v>4.2857142857142856</v>
      </c>
      <c r="AT906" s="8">
        <v>5.9523809523809526</v>
      </c>
      <c r="AU906" s="9">
        <v>0</v>
      </c>
      <c r="AV906" s="10">
        <v>11.785714285714285</v>
      </c>
      <c r="AW906" s="22">
        <f t="shared" si="14"/>
        <v>0</v>
      </c>
      <c r="AX906" s="5">
        <f>IF(OR(AND(Tabela1[[#This Row],[GRUPO | ITEM]]="PALHETAS",MID(Tabela1[[#This Row],[ITEM]],1,5)&lt;&gt;"YN-PC"),AND(Tabela1[[#This Row],[GRUPO | ITEM]]="PALHETAS",MID(Tabela1[[#This Row],[ITEM]],1,5)&lt;&gt;"YN-PF"))=TRUE,0,
IF(
ROUNDUP(
IF(
IF(D906="A",13-SUM(AM906:AP906),IF(D906="B",11-SUM(AM906:AP906),IF(D906="C",7-SUM(AM906:AP906))))
&lt;0,0,
IF(D906="A",13-SUM(AM906:AP906),IF(D906="B",11-SUM(AM906:AP906),IF(D906="C",7-SUM(AM906:AP906)))))
*AD906/C906,0)
*C906
=0,0,
ROUNDUP(
IF(
IF(D906="A",13-SUM(AM906:AP906),IF(D906="B",11-SUM(AM906:AP906),IF(D906="C",7-SUM(AM906:AP906))))
&lt;0,0,
IF(D906="A",13-SUM(AM906:AP906),IF(D906="B",11-SUM(AM906:AP906),IF(D906="C",7-SUM(AM906:AP906)))))
*AD906/C906,0)
*C906)
)</f>
        <v>0</v>
      </c>
      <c r="AY906" s="4">
        <f>IF(OR(AND(Tabela1[[#This Row],[GRUPO | ITEM]]="PALHETAS",MID(Tabela1[[#This Row],[ITEM]],1,5)&lt;&gt;"YN-PC"),AND(Tabela1[[#This Row],[GRUPO | ITEM]]="PALHETAS",MID(Tabela1[[#This Row],[ITEM]],1,5)&lt;&gt;"YN-PF"))=TRUE,0,
IF(
ROUNDUP(
IF(
IF(D906="A",13-SUM(AR906:AU906),IF(D906="B",11-SUM(AR906:AU906),IF(D906="C",7-SUM(AR906:AU906))))
&lt;0,0,
IF(D906="A",13-SUM(AR906:AU906),IF(D906="B",11-SUM(AR906:AU906),IF(D906="C",7-SUM(AR906:AU906)))))
*AE906/C906,0)
*C906
=0,0,
ROUNDUP(
IF(
IF(D906="A",13-SUM(AR906:AU906),IF(D906="B",11-SUM(AR906:AU906),IF(D906="C",7-SUM(AR906:AU906))))
&lt;0,0,
IF(D906="A",13-SUM(AR906:AU906),IF(D906="B",11-SUM(AR906:AU906),IF(D906="C",7-SUM(AR906:AU906)))))
*AE906/C906,0)
*C906)
)</f>
        <v>0</v>
      </c>
      <c r="AZ9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+IFERROR(BA906*C906,0),
IFERROR(AVERAGEIF(Tabela1[[#This Row],[COMPRA PADRÃO]:[COMPRA &gt;30%]],"&gt;"&amp;0,Tabela1[[#This Row],[COMPRA PADRÃO]:[COMPRA &gt;30%]]),
0))/Tabela1[[#This Row],[U/CX]],0)*Tabela1[[#This Row],[U/CX]]</f>
        <v>0</v>
      </c>
      <c r="BA906" s="33"/>
      <c r="BB906" s="33"/>
      <c r="BC906" s="44"/>
      <c r="BD906" s="41">
        <v>3.1698113207547172</v>
      </c>
      <c r="BE906" s="42">
        <v>475.47169811320759</v>
      </c>
      <c r="BF906" s="42">
        <v>627.62264150943395</v>
      </c>
      <c r="BG906" s="42">
        <v>990</v>
      </c>
      <c r="BH906" s="43">
        <v>110</v>
      </c>
      <c r="BJ906" s="32"/>
      <c r="BK906" s="32"/>
    </row>
    <row r="907" spans="1:63" s="3" customFormat="1" x14ac:dyDescent="0.2">
      <c r="A907" s="4" t="s">
        <v>753</v>
      </c>
      <c r="B907" s="4" t="s">
        <v>756</v>
      </c>
      <c r="C907" s="4">
        <v>5</v>
      </c>
      <c r="D907" s="4" t="s">
        <v>17</v>
      </c>
      <c r="E907" s="5">
        <v>45</v>
      </c>
      <c r="F907" s="4">
        <v>40</v>
      </c>
      <c r="G907" s="4">
        <v>51</v>
      </c>
      <c r="H907" s="4">
        <v>45</v>
      </c>
      <c r="I907" s="4">
        <v>30</v>
      </c>
      <c r="J907" s="4">
        <v>35</v>
      </c>
      <c r="K907" s="4">
        <v>15</v>
      </c>
      <c r="L907" s="4">
        <v>65</v>
      </c>
      <c r="M907" s="4">
        <v>13</v>
      </c>
      <c r="N907" s="4">
        <v>10</v>
      </c>
      <c r="O907" s="4">
        <v>45</v>
      </c>
      <c r="P907" s="4">
        <v>40</v>
      </c>
      <c r="Q907" s="13">
        <v>1.2442396313364057</v>
      </c>
      <c r="R907" s="16">
        <v>1.1059907834101383</v>
      </c>
      <c r="S907" s="16">
        <v>1.4101382488479264</v>
      </c>
      <c r="T907" s="16">
        <v>1.2442396313364057</v>
      </c>
      <c r="U907" s="16">
        <v>0.82949308755760376</v>
      </c>
      <c r="V907" s="16">
        <v>0.967741935483871</v>
      </c>
      <c r="W907" s="16">
        <v>0.41474654377880188</v>
      </c>
      <c r="X907" s="16">
        <v>1.7972350230414749</v>
      </c>
      <c r="Y907" s="16">
        <v>0.35944700460829493</v>
      </c>
      <c r="Z907" s="16">
        <v>0.27649769585253459</v>
      </c>
      <c r="AA907" s="16">
        <v>1.2442396313364057</v>
      </c>
      <c r="AB907" s="17">
        <v>1.1059907834101383</v>
      </c>
      <c r="AC907" s="15">
        <v>38918.120000000003</v>
      </c>
      <c r="AD907" s="14">
        <v>36.166666666666664</v>
      </c>
      <c r="AE907" s="14">
        <v>38.545454545454547</v>
      </c>
      <c r="AF907" s="5">
        <v>0</v>
      </c>
      <c r="AG907" s="6">
        <v>115</v>
      </c>
      <c r="AH907" s="4">
        <v>240</v>
      </c>
      <c r="AI907" s="23">
        <v>355</v>
      </c>
      <c r="AJ907" s="4">
        <v>500</v>
      </c>
      <c r="AK907" s="4">
        <v>0</v>
      </c>
      <c r="AL907" s="24">
        <v>500</v>
      </c>
      <c r="AM907" s="7">
        <v>3.1797235023041477</v>
      </c>
      <c r="AN907" s="7">
        <v>6.6359447004608301</v>
      </c>
      <c r="AO907" s="8">
        <v>13.82488479262673</v>
      </c>
      <c r="AP907" s="9">
        <v>0</v>
      </c>
      <c r="AQ907" s="25">
        <v>23.640552995391708</v>
      </c>
      <c r="AR907" s="18">
        <v>2.9834905660377355</v>
      </c>
      <c r="AS907" s="7">
        <v>6.2264150943396226</v>
      </c>
      <c r="AT907" s="8">
        <v>12.971698113207546</v>
      </c>
      <c r="AU907" s="9">
        <v>0</v>
      </c>
      <c r="AV907" s="10">
        <v>22.181603773584904</v>
      </c>
      <c r="AW907" s="22">
        <f t="shared" si="14"/>
        <v>0</v>
      </c>
      <c r="AX907" s="5">
        <f>IF(OR(AND(Tabela1[[#This Row],[GRUPO | ITEM]]="PALHETAS",MID(Tabela1[[#This Row],[ITEM]],1,5)&lt;&gt;"YN-PC"),AND(Tabela1[[#This Row],[GRUPO | ITEM]]="PALHETAS",MID(Tabela1[[#This Row],[ITEM]],1,5)&lt;&gt;"YN-PF"))=TRUE,0,
IF(
ROUNDUP(
IF(
IF(D907="A",13-SUM(AM907:AP907),IF(D907="B",11-SUM(AM907:AP907),IF(D907="C",7-SUM(AM907:AP907))))
&lt;0,0,
IF(D907="A",13-SUM(AM907:AP907),IF(D907="B",11-SUM(AM907:AP907),IF(D907="C",7-SUM(AM907:AP907)))))
*AD907/C907,0)
*C907
=0,0,
ROUNDUP(
IF(
IF(D907="A",13-SUM(AM907:AP907),IF(D907="B",11-SUM(AM907:AP907),IF(D907="C",7-SUM(AM907:AP907))))
&lt;0,0,
IF(D907="A",13-SUM(AM907:AP907),IF(D907="B",11-SUM(AM907:AP907),IF(D907="C",7-SUM(AM907:AP907)))))
*AD907/C907,0)
*C907)
)</f>
        <v>0</v>
      </c>
      <c r="AY907" s="4">
        <f>IF(OR(AND(Tabela1[[#This Row],[GRUPO | ITEM]]="PALHETAS",MID(Tabela1[[#This Row],[ITEM]],1,5)&lt;&gt;"YN-PC"),AND(Tabela1[[#This Row],[GRUPO | ITEM]]="PALHETAS",MID(Tabela1[[#This Row],[ITEM]],1,5)&lt;&gt;"YN-PF"))=TRUE,0,
IF(
ROUNDUP(
IF(
IF(D907="A",13-SUM(AR907:AU907),IF(D907="B",11-SUM(AR907:AU907),IF(D907="C",7-SUM(AR907:AU907))))
&lt;0,0,
IF(D907="A",13-SUM(AR907:AU907),IF(D907="B",11-SUM(AR907:AU907),IF(D907="C",7-SUM(AR907:AU907)))))
*AE907/C907,0)
*C907
=0,0,
ROUNDUP(
IF(
IF(D907="A",13-SUM(AR907:AU907),IF(D907="B",11-SUM(AR907:AU907),IF(D907="C",7-SUM(AR907:AU907))))
&lt;0,0,
IF(D907="A",13-SUM(AR907:AU907),IF(D907="B",11-SUM(AR907:AU907),IF(D907="C",7-SUM(AR907:AU907)))))
*AE907/C907,0)
*C907)
)</f>
        <v>0</v>
      </c>
      <c r="AZ9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+IFERROR(BA907*C907,0),
IFERROR(AVERAGEIF(Tabela1[[#This Row],[COMPRA PADRÃO]:[COMPRA &gt;30%]],"&gt;"&amp;0,Tabela1[[#This Row],[COMPRA PADRÃO]:[COMPRA &gt;30%]]),
0))/Tabela1[[#This Row],[U/CX]],0)*Tabela1[[#This Row],[U/CX]]</f>
        <v>0</v>
      </c>
      <c r="BA907" s="19"/>
      <c r="BB907" s="19"/>
      <c r="BC907" s="5"/>
      <c r="BD907" s="41">
        <v>1.6377358490566039</v>
      </c>
      <c r="BE907" s="42">
        <v>245.66037735849056</v>
      </c>
      <c r="BF907" s="42">
        <v>324.27169811320755</v>
      </c>
      <c r="BG907" s="42">
        <v>855</v>
      </c>
      <c r="BH907" s="43">
        <v>0</v>
      </c>
      <c r="BJ907" s="32"/>
      <c r="BK907" s="32"/>
    </row>
    <row r="908" spans="1:63" s="3" customFormat="1" x14ac:dyDescent="0.2">
      <c r="A908" s="4" t="s">
        <v>753</v>
      </c>
      <c r="B908" s="4" t="s">
        <v>757</v>
      </c>
      <c r="C908" s="4">
        <v>5</v>
      </c>
      <c r="D908" s="4" t="s">
        <v>83</v>
      </c>
      <c r="E908" s="5">
        <v>20</v>
      </c>
      <c r="F908" s="4">
        <v>10</v>
      </c>
      <c r="G908" s="4">
        <v>25</v>
      </c>
      <c r="H908" s="4">
        <v>25</v>
      </c>
      <c r="I908" s="4">
        <v>30</v>
      </c>
      <c r="J908" s="4">
        <v>15</v>
      </c>
      <c r="K908" s="4">
        <v>20</v>
      </c>
      <c r="L908" s="4">
        <v>15</v>
      </c>
      <c r="M908" s="4">
        <v>15</v>
      </c>
      <c r="N908" s="4">
        <v>15</v>
      </c>
      <c r="O908" s="4">
        <v>25</v>
      </c>
      <c r="P908" s="4">
        <v>15</v>
      </c>
      <c r="Q908" s="13">
        <v>1.0434782608695652</v>
      </c>
      <c r="R908" s="16">
        <v>0.52173913043478259</v>
      </c>
      <c r="S908" s="16">
        <v>1.3043478260869565</v>
      </c>
      <c r="T908" s="16">
        <v>1.3043478260869565</v>
      </c>
      <c r="U908" s="16">
        <v>1.5652173913043477</v>
      </c>
      <c r="V908" s="16">
        <v>0.78260869565217384</v>
      </c>
      <c r="W908" s="16">
        <v>1.0434782608695652</v>
      </c>
      <c r="X908" s="16">
        <v>0.78260869565217384</v>
      </c>
      <c r="Y908" s="16">
        <v>0.78260869565217384</v>
      </c>
      <c r="Z908" s="16">
        <v>0.78260869565217384</v>
      </c>
      <c r="AA908" s="16">
        <v>1.3043478260869565</v>
      </c>
      <c r="AB908" s="17">
        <v>0.78260869565217384</v>
      </c>
      <c r="AC908" s="15">
        <v>23538.95</v>
      </c>
      <c r="AD908" s="14">
        <v>19.166666666666668</v>
      </c>
      <c r="AE908" s="14">
        <v>19.166666666666668</v>
      </c>
      <c r="AF908" s="5">
        <v>0</v>
      </c>
      <c r="AG908" s="6">
        <v>40</v>
      </c>
      <c r="AH908" s="4">
        <v>135</v>
      </c>
      <c r="AI908" s="23">
        <v>175</v>
      </c>
      <c r="AJ908" s="4">
        <v>0</v>
      </c>
      <c r="AK908" s="4">
        <v>0</v>
      </c>
      <c r="AL908" s="24">
        <v>0</v>
      </c>
      <c r="AM908" s="7">
        <v>2.0869565217391304</v>
      </c>
      <c r="AN908" s="7">
        <v>7.0434782608695645</v>
      </c>
      <c r="AO908" s="8">
        <v>0</v>
      </c>
      <c r="AP908" s="9">
        <v>0</v>
      </c>
      <c r="AQ908" s="25">
        <v>9.1304347826086953</v>
      </c>
      <c r="AR908" s="18">
        <v>2.0869565217391304</v>
      </c>
      <c r="AS908" s="7">
        <v>7.0434782608695645</v>
      </c>
      <c r="AT908" s="8">
        <v>0</v>
      </c>
      <c r="AU908" s="9">
        <v>0</v>
      </c>
      <c r="AV908" s="10">
        <v>9.1304347826086953</v>
      </c>
      <c r="AW908" s="22">
        <f t="shared" si="14"/>
        <v>0</v>
      </c>
      <c r="AX908" s="5">
        <f>IF(OR(AND(Tabela1[[#This Row],[GRUPO | ITEM]]="PALHETAS",MID(Tabela1[[#This Row],[ITEM]],1,5)&lt;&gt;"YN-PC"),AND(Tabela1[[#This Row],[GRUPO | ITEM]]="PALHETAS",MID(Tabela1[[#This Row],[ITEM]],1,5)&lt;&gt;"YN-PF"))=TRUE,0,
IF(
ROUNDUP(
IF(
IF(D908="A",13-SUM(AM908:AP908),IF(D908="B",11-SUM(AM908:AP908),IF(D908="C",7-SUM(AM908:AP908))))
&lt;0,0,
IF(D908="A",13-SUM(AM908:AP908),IF(D908="B",11-SUM(AM908:AP908),IF(D908="C",7-SUM(AM908:AP908)))))
*AD908/C908,0)
*C908
=0,0,
ROUNDUP(
IF(
IF(D908="A",13-SUM(AM908:AP908),IF(D908="B",11-SUM(AM908:AP908),IF(D908="C",7-SUM(AM908:AP908))))
&lt;0,0,
IF(D908="A",13-SUM(AM908:AP908),IF(D908="B",11-SUM(AM908:AP908),IF(D908="C",7-SUM(AM908:AP908)))))
*AD908/C908,0)
*C908)
)</f>
        <v>0</v>
      </c>
      <c r="AY908" s="4">
        <f>IF(OR(AND(Tabela1[[#This Row],[GRUPO | ITEM]]="PALHETAS",MID(Tabela1[[#This Row],[ITEM]],1,5)&lt;&gt;"YN-PC"),AND(Tabela1[[#This Row],[GRUPO | ITEM]]="PALHETAS",MID(Tabela1[[#This Row],[ITEM]],1,5)&lt;&gt;"YN-PF"))=TRUE,0,
IF(
ROUNDUP(
IF(
IF(D908="A",13-SUM(AR908:AU908),IF(D908="B",11-SUM(AR908:AU908),IF(D908="C",7-SUM(AR908:AU908))))
&lt;0,0,
IF(D908="A",13-SUM(AR908:AU908),IF(D908="B",11-SUM(AR908:AU908),IF(D908="C",7-SUM(AR908:AU908)))))
*AE908/C908,0)
*C908
=0,0,
ROUNDUP(
IF(
IF(D908="A",13-SUM(AR908:AU908),IF(D908="B",11-SUM(AR908:AU908),IF(D908="C",7-SUM(AR908:AU908))))
&lt;0,0,
IF(D908="A",13-SUM(AR908:AU908),IF(D908="B",11-SUM(AR908:AU908),IF(D908="C",7-SUM(AR908:AU908)))))
*AE908/C908,0)
*C908)
)</f>
        <v>0</v>
      </c>
      <c r="AZ9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+IFERROR(BA908*C908,0),
IFERROR(AVERAGEIF(Tabela1[[#This Row],[COMPRA PADRÃO]:[COMPRA &gt;30%]],"&gt;"&amp;0,Tabela1[[#This Row],[COMPRA PADRÃO]:[COMPRA &gt;30%]]),
0))/Tabela1[[#This Row],[U/CX]],0)*Tabela1[[#This Row],[U/CX]]</f>
        <v>0</v>
      </c>
      <c r="BA908" s="19"/>
      <c r="BB908" s="19"/>
      <c r="BC908" s="5"/>
      <c r="BD908" s="41">
        <v>0.86792452830188682</v>
      </c>
      <c r="BE908" s="42">
        <v>130.18867924528303</v>
      </c>
      <c r="BF908" s="42">
        <v>57.283018867924532</v>
      </c>
      <c r="BG908" s="42">
        <v>175</v>
      </c>
      <c r="BH908" s="43">
        <v>10</v>
      </c>
      <c r="BJ908" s="32"/>
      <c r="BK908" s="32"/>
    </row>
    <row r="909" spans="1:63" s="3" customFormat="1" x14ac:dyDescent="0.2">
      <c r="A909" s="4" t="s">
        <v>753</v>
      </c>
      <c r="B909" s="4" t="s">
        <v>758</v>
      </c>
      <c r="C909" s="4">
        <v>4</v>
      </c>
      <c r="D909" s="4" t="s">
        <v>83</v>
      </c>
      <c r="E909" s="5">
        <v>24</v>
      </c>
      <c r="F909" s="4">
        <v>20</v>
      </c>
      <c r="G909" s="4">
        <v>16</v>
      </c>
      <c r="H909" s="4">
        <v>8</v>
      </c>
      <c r="I909" s="4">
        <v>28</v>
      </c>
      <c r="J909" s="4">
        <v>4</v>
      </c>
      <c r="K909" s="4">
        <v>8</v>
      </c>
      <c r="L909" s="4">
        <v>4</v>
      </c>
      <c r="M909" s="4">
        <v>12</v>
      </c>
      <c r="N909" s="4">
        <v>16</v>
      </c>
      <c r="O909" s="4">
        <v>24</v>
      </c>
      <c r="P909" s="4">
        <v>4</v>
      </c>
      <c r="Q909" s="13">
        <v>1.7142857142857142</v>
      </c>
      <c r="R909" s="16">
        <v>1.4285714285714286</v>
      </c>
      <c r="S909" s="16">
        <v>1.1428571428571428</v>
      </c>
      <c r="T909" s="16">
        <v>0.5714285714285714</v>
      </c>
      <c r="U909" s="16">
        <v>2</v>
      </c>
      <c r="V909" s="16">
        <v>0.2857142857142857</v>
      </c>
      <c r="W909" s="16">
        <v>0.5714285714285714</v>
      </c>
      <c r="X909" s="16">
        <v>0.2857142857142857</v>
      </c>
      <c r="Y909" s="16">
        <v>0.8571428571428571</v>
      </c>
      <c r="Z909" s="16">
        <v>1.1428571428571428</v>
      </c>
      <c r="AA909" s="16">
        <v>1.7142857142857142</v>
      </c>
      <c r="AB909" s="17">
        <v>0.2857142857142857</v>
      </c>
      <c r="AC909" s="15">
        <v>21441</v>
      </c>
      <c r="AD909" s="14">
        <v>14</v>
      </c>
      <c r="AE909" s="14">
        <v>17.333333333333332</v>
      </c>
      <c r="AF909" s="5">
        <v>0</v>
      </c>
      <c r="AG909" s="6">
        <v>24</v>
      </c>
      <c r="AH909" s="4">
        <v>132</v>
      </c>
      <c r="AI909" s="23">
        <v>156</v>
      </c>
      <c r="AJ909" s="4">
        <v>0</v>
      </c>
      <c r="AK909" s="4">
        <v>0</v>
      </c>
      <c r="AL909" s="24">
        <v>0</v>
      </c>
      <c r="AM909" s="7">
        <v>1.7142857142857142</v>
      </c>
      <c r="AN909" s="7">
        <v>9.4285714285714288</v>
      </c>
      <c r="AO909" s="8">
        <v>0</v>
      </c>
      <c r="AP909" s="9">
        <v>0</v>
      </c>
      <c r="AQ909" s="25">
        <v>11.142857142857142</v>
      </c>
      <c r="AR909" s="18">
        <v>1.3846153846153848</v>
      </c>
      <c r="AS909" s="7">
        <v>7.6153846153846159</v>
      </c>
      <c r="AT909" s="8">
        <v>0</v>
      </c>
      <c r="AU909" s="9">
        <v>0</v>
      </c>
      <c r="AV909" s="10">
        <v>9</v>
      </c>
      <c r="AW909" s="22">
        <f t="shared" si="14"/>
        <v>0</v>
      </c>
      <c r="AX909" s="5">
        <f>IF(OR(AND(Tabela1[[#This Row],[GRUPO | ITEM]]="PALHETAS",MID(Tabela1[[#This Row],[ITEM]],1,5)&lt;&gt;"YN-PC"),AND(Tabela1[[#This Row],[GRUPO | ITEM]]="PALHETAS",MID(Tabela1[[#This Row],[ITEM]],1,5)&lt;&gt;"YN-PF"))=TRUE,0,
IF(
ROUNDUP(
IF(
IF(D909="A",13-SUM(AM909:AP909),IF(D909="B",11-SUM(AM909:AP909),IF(D909="C",7-SUM(AM909:AP909))))
&lt;0,0,
IF(D909="A",13-SUM(AM909:AP909),IF(D909="B",11-SUM(AM909:AP909),IF(D909="C",7-SUM(AM909:AP909)))))
*AD909/C909,0)
*C909
=0,0,
ROUNDUP(
IF(
IF(D909="A",13-SUM(AM909:AP909),IF(D909="B",11-SUM(AM909:AP909),IF(D909="C",7-SUM(AM909:AP909))))
&lt;0,0,
IF(D909="A",13-SUM(AM909:AP909),IF(D909="B",11-SUM(AM909:AP909),IF(D909="C",7-SUM(AM909:AP909)))))
*AD909/C909,0)
*C909)
)</f>
        <v>0</v>
      </c>
      <c r="AY909" s="4">
        <f>IF(OR(AND(Tabela1[[#This Row],[GRUPO | ITEM]]="PALHETAS",MID(Tabela1[[#This Row],[ITEM]],1,5)&lt;&gt;"YN-PC"),AND(Tabela1[[#This Row],[GRUPO | ITEM]]="PALHETAS",MID(Tabela1[[#This Row],[ITEM]],1,5)&lt;&gt;"YN-PF"))=TRUE,0,
IF(
ROUNDUP(
IF(
IF(D909="A",13-SUM(AR909:AU909),IF(D909="B",11-SUM(AR909:AU909),IF(D909="C",7-SUM(AR909:AU909))))
&lt;0,0,
IF(D909="A",13-SUM(AR909:AU909),IF(D909="B",11-SUM(AR909:AU909),IF(D909="C",7-SUM(AR909:AU909)))))
*AE909/C909,0)
*C909
=0,0,
ROUNDUP(
IF(
IF(D909="A",13-SUM(AR909:AU909),IF(D909="B",11-SUM(AR909:AU909),IF(D909="C",7-SUM(AR909:AU909))))
&lt;0,0,
IF(D909="A",13-SUM(AR909:AU909),IF(D909="B",11-SUM(AR909:AU909),IF(D909="C",7-SUM(AR909:AU909)))))
*AE909/C909,0)
*C909)
)</f>
        <v>0</v>
      </c>
      <c r="AZ9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+IFERROR(BA909*C909,0),
IFERROR(AVERAGEIF(Tabela1[[#This Row],[COMPRA PADRÃO]:[COMPRA &gt;30%]],"&gt;"&amp;0,Tabela1[[#This Row],[COMPRA PADRÃO]:[COMPRA &gt;30%]]),
0))/Tabela1[[#This Row],[U/CX]],0)*Tabela1[[#This Row],[U/CX]]</f>
        <v>0</v>
      </c>
      <c r="BA909" s="19"/>
      <c r="BB909" s="19"/>
      <c r="BC909" s="5"/>
      <c r="BD909" s="41">
        <v>0.63396226415094337</v>
      </c>
      <c r="BE909" s="42">
        <v>95.094339622641499</v>
      </c>
      <c r="BF909" s="42">
        <v>41.841509433962266</v>
      </c>
      <c r="BG909" s="42">
        <v>156</v>
      </c>
      <c r="BH909" s="43">
        <v>0</v>
      </c>
      <c r="BJ909" s="32"/>
      <c r="BK909" s="32"/>
    </row>
    <row r="910" spans="1:63" s="3" customFormat="1" x14ac:dyDescent="0.2">
      <c r="A910" s="4" t="s">
        <v>753</v>
      </c>
      <c r="B910" s="4" t="s">
        <v>759</v>
      </c>
      <c r="C910" s="4">
        <v>2</v>
      </c>
      <c r="D910" s="4" t="s">
        <v>83</v>
      </c>
      <c r="E910" s="5">
        <v>6</v>
      </c>
      <c r="F910" s="4">
        <v>8</v>
      </c>
      <c r="G910" s="4">
        <v>2</v>
      </c>
      <c r="H910" s="4">
        <v>10</v>
      </c>
      <c r="I910" s="4">
        <v>10</v>
      </c>
      <c r="J910" s="4">
        <v>6</v>
      </c>
      <c r="K910" s="4">
        <v>4</v>
      </c>
      <c r="L910" s="4">
        <v>4</v>
      </c>
      <c r="M910" s="4">
        <v>4</v>
      </c>
      <c r="N910" s="4">
        <v>6</v>
      </c>
      <c r="O910" s="4">
        <v>6</v>
      </c>
      <c r="P910" s="4">
        <v>16</v>
      </c>
      <c r="Q910" s="13">
        <v>0.87804878048780488</v>
      </c>
      <c r="R910" s="16">
        <v>1.1707317073170733</v>
      </c>
      <c r="S910" s="16">
        <v>0.29268292682926833</v>
      </c>
      <c r="T910" s="16">
        <v>1.4634146341463414</v>
      </c>
      <c r="U910" s="16">
        <v>1.4634146341463414</v>
      </c>
      <c r="V910" s="16">
        <v>0.87804878048780488</v>
      </c>
      <c r="W910" s="16">
        <v>0.58536585365853666</v>
      </c>
      <c r="X910" s="16">
        <v>0.58536585365853666</v>
      </c>
      <c r="Y910" s="16">
        <v>0.58536585365853666</v>
      </c>
      <c r="Z910" s="16">
        <v>0.87804878048780488</v>
      </c>
      <c r="AA910" s="16">
        <v>0.87804878048780488</v>
      </c>
      <c r="AB910" s="17">
        <v>2.3414634146341466</v>
      </c>
      <c r="AC910" s="15">
        <v>12494.4</v>
      </c>
      <c r="AD910" s="14">
        <v>6.833333333333333</v>
      </c>
      <c r="AE910" s="14">
        <v>7.2727272727272725</v>
      </c>
      <c r="AF910" s="5">
        <v>0</v>
      </c>
      <c r="AG910" s="6">
        <v>31</v>
      </c>
      <c r="AH910" s="4">
        <v>33</v>
      </c>
      <c r="AI910" s="23">
        <v>64</v>
      </c>
      <c r="AJ910" s="4">
        <v>0</v>
      </c>
      <c r="AK910" s="4">
        <v>0</v>
      </c>
      <c r="AL910" s="24">
        <v>0</v>
      </c>
      <c r="AM910" s="7">
        <v>4.536585365853659</v>
      </c>
      <c r="AN910" s="7">
        <v>4.8292682926829267</v>
      </c>
      <c r="AO910" s="8">
        <v>0</v>
      </c>
      <c r="AP910" s="9">
        <v>0</v>
      </c>
      <c r="AQ910" s="25">
        <v>9.3658536585365866</v>
      </c>
      <c r="AR910" s="18">
        <v>4.2625000000000002</v>
      </c>
      <c r="AS910" s="7">
        <v>4.5375000000000005</v>
      </c>
      <c r="AT910" s="8">
        <v>0</v>
      </c>
      <c r="AU910" s="9">
        <v>0</v>
      </c>
      <c r="AV910" s="10">
        <v>8.8000000000000007</v>
      </c>
      <c r="AW910" s="22">
        <f t="shared" si="14"/>
        <v>0</v>
      </c>
      <c r="AX910" s="5">
        <f>IF(OR(AND(Tabela1[[#This Row],[GRUPO | ITEM]]="PALHETAS",MID(Tabela1[[#This Row],[ITEM]],1,5)&lt;&gt;"YN-PC"),AND(Tabela1[[#This Row],[GRUPO | ITEM]]="PALHETAS",MID(Tabela1[[#This Row],[ITEM]],1,5)&lt;&gt;"YN-PF"))=TRUE,0,
IF(
ROUNDUP(
IF(
IF(D910="A",13-SUM(AM910:AP910),IF(D910="B",11-SUM(AM910:AP910),IF(D910="C",7-SUM(AM910:AP910))))
&lt;0,0,
IF(D910="A",13-SUM(AM910:AP910),IF(D910="B",11-SUM(AM910:AP910),IF(D910="C",7-SUM(AM910:AP910)))))
*AD910/C910,0)
*C910
=0,0,
ROUNDUP(
IF(
IF(D910="A",13-SUM(AM910:AP910),IF(D910="B",11-SUM(AM910:AP910),IF(D910="C",7-SUM(AM910:AP910))))
&lt;0,0,
IF(D910="A",13-SUM(AM910:AP910),IF(D910="B",11-SUM(AM910:AP910),IF(D910="C",7-SUM(AM910:AP910)))))
*AD910/C910,0)
*C910)
)</f>
        <v>0</v>
      </c>
      <c r="AY910" s="4">
        <f>IF(OR(AND(Tabela1[[#This Row],[GRUPO | ITEM]]="PALHETAS",MID(Tabela1[[#This Row],[ITEM]],1,5)&lt;&gt;"YN-PC"),AND(Tabela1[[#This Row],[GRUPO | ITEM]]="PALHETAS",MID(Tabela1[[#This Row],[ITEM]],1,5)&lt;&gt;"YN-PF"))=TRUE,0,
IF(
ROUNDUP(
IF(
IF(D910="A",13-SUM(AR910:AU910),IF(D910="B",11-SUM(AR910:AU910),IF(D910="C",7-SUM(AR910:AU910))))
&lt;0,0,
IF(D910="A",13-SUM(AR910:AU910),IF(D910="B",11-SUM(AR910:AU910),IF(D910="C",7-SUM(AR910:AU910)))))
*AE910/C910,0)
*C910
=0,0,
ROUNDUP(
IF(
IF(D910="A",13-SUM(AR910:AU910),IF(D910="B",11-SUM(AR910:AU910),IF(D910="C",7-SUM(AR910:AU910))))
&lt;0,0,
IF(D910="A",13-SUM(AR910:AU910),IF(D910="B",11-SUM(AR910:AU910),IF(D910="C",7-SUM(AR910:AU910)))))
*AE910/C910,0)
*C910)
)</f>
        <v>0</v>
      </c>
      <c r="AZ9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+IFERROR(BA910*C910,0),
IFERROR(AVERAGEIF(Tabela1[[#This Row],[COMPRA PADRÃO]:[COMPRA &gt;30%]],"&gt;"&amp;0,Tabela1[[#This Row],[COMPRA PADRÃO]:[COMPRA &gt;30%]]),
0))/Tabela1[[#This Row],[U/CX]],0)*Tabela1[[#This Row],[U/CX]]</f>
        <v>0</v>
      </c>
      <c r="BA910" s="19"/>
      <c r="BB910" s="19"/>
      <c r="BC910" s="5"/>
      <c r="BD910" s="41">
        <v>0.30943396226415093</v>
      </c>
      <c r="BE910" s="42">
        <v>46.415094339622641</v>
      </c>
      <c r="BF910" s="42">
        <v>20.422641509433962</v>
      </c>
      <c r="BG910" s="42">
        <v>64</v>
      </c>
      <c r="BH910" s="43">
        <v>2</v>
      </c>
      <c r="BJ910" s="32"/>
      <c r="BK910" s="32"/>
    </row>
    <row r="911" spans="1:63" s="3" customFormat="1" x14ac:dyDescent="0.2">
      <c r="A911" s="4" t="s">
        <v>753</v>
      </c>
      <c r="B911" s="4" t="s">
        <v>760</v>
      </c>
      <c r="C911" s="4">
        <v>10</v>
      </c>
      <c r="D911" s="4" t="s">
        <v>20</v>
      </c>
      <c r="E911" s="5"/>
      <c r="F911" s="4"/>
      <c r="G911" s="4"/>
      <c r="H911" s="4"/>
      <c r="I911" s="4"/>
      <c r="J911" s="4">
        <v>530</v>
      </c>
      <c r="K911" s="4">
        <v>380</v>
      </c>
      <c r="L911" s="4">
        <v>420</v>
      </c>
      <c r="M911" s="4">
        <v>250</v>
      </c>
      <c r="N911" s="4">
        <v>170</v>
      </c>
      <c r="O911" s="4">
        <v>270</v>
      </c>
      <c r="P911" s="4">
        <v>260</v>
      </c>
      <c r="Q911" s="13">
        <v>0</v>
      </c>
      <c r="R911" s="16">
        <v>0</v>
      </c>
      <c r="S911" s="16">
        <v>0</v>
      </c>
      <c r="T911" s="16">
        <v>0</v>
      </c>
      <c r="U911" s="16">
        <v>0</v>
      </c>
      <c r="V911" s="16">
        <v>1.6271929824561404</v>
      </c>
      <c r="W911" s="16">
        <v>1.1666666666666667</v>
      </c>
      <c r="X911" s="16">
        <v>1.2894736842105263</v>
      </c>
      <c r="Y911" s="16">
        <v>0.76754385964912275</v>
      </c>
      <c r="Z911" s="16">
        <v>0.52192982456140347</v>
      </c>
      <c r="AA911" s="16">
        <v>0.82894736842105265</v>
      </c>
      <c r="AB911" s="17">
        <v>0.79824561403508765</v>
      </c>
      <c r="AC911" s="15">
        <v>126347.4</v>
      </c>
      <c r="AD911" s="14">
        <v>325.71428571428572</v>
      </c>
      <c r="AE911" s="14">
        <v>325.71428571428572</v>
      </c>
      <c r="AF911" s="5">
        <v>0</v>
      </c>
      <c r="AG911" s="6">
        <v>1600</v>
      </c>
      <c r="AH911" s="4">
        <v>5070</v>
      </c>
      <c r="AI911" s="23">
        <v>6670</v>
      </c>
      <c r="AJ911" s="4">
        <v>0</v>
      </c>
      <c r="AK911" s="4">
        <v>0</v>
      </c>
      <c r="AL911" s="24">
        <v>0</v>
      </c>
      <c r="AM911" s="7">
        <v>4.9122807017543861</v>
      </c>
      <c r="AN911" s="7">
        <v>15.565789473684211</v>
      </c>
      <c r="AO911" s="8">
        <v>0</v>
      </c>
      <c r="AP911" s="9">
        <v>0</v>
      </c>
      <c r="AQ911" s="25">
        <v>20.478070175438596</v>
      </c>
      <c r="AR911" s="18">
        <v>4.9122807017543861</v>
      </c>
      <c r="AS911" s="7">
        <v>15.565789473684211</v>
      </c>
      <c r="AT911" s="8">
        <v>0</v>
      </c>
      <c r="AU911" s="9">
        <v>0</v>
      </c>
      <c r="AV911" s="10">
        <v>20.478070175438596</v>
      </c>
      <c r="AW911" s="22">
        <f t="shared" si="14"/>
        <v>0</v>
      </c>
      <c r="AX911" s="5">
        <f>IF(OR(AND(Tabela1[[#This Row],[GRUPO | ITEM]]="PALHETAS",MID(Tabela1[[#This Row],[ITEM]],1,5)&lt;&gt;"YN-PC"),AND(Tabela1[[#This Row],[GRUPO | ITEM]]="PALHETAS",MID(Tabela1[[#This Row],[ITEM]],1,5)&lt;&gt;"YN-PF"))=TRUE,0,
IF(
ROUNDUP(
IF(
IF(D911="A",13-SUM(AM911:AP911),IF(D911="B",11-SUM(AM911:AP911),IF(D911="C",7-SUM(AM911:AP911))))
&lt;0,0,
IF(D911="A",13-SUM(AM911:AP911),IF(D911="B",11-SUM(AM911:AP911),IF(D911="C",7-SUM(AM911:AP911)))))
*AD911/C911,0)
*C911
=0,0,
ROUNDUP(
IF(
IF(D911="A",13-SUM(AM911:AP911),IF(D911="B",11-SUM(AM911:AP911),IF(D911="C",7-SUM(AM911:AP911))))
&lt;0,0,
IF(D911="A",13-SUM(AM911:AP911),IF(D911="B",11-SUM(AM911:AP911),IF(D911="C",7-SUM(AM911:AP911)))))
*AD911/C911,0)
*C911)
)</f>
        <v>0</v>
      </c>
      <c r="AY911" s="4">
        <f>IF(OR(AND(Tabela1[[#This Row],[GRUPO | ITEM]]="PALHETAS",MID(Tabela1[[#This Row],[ITEM]],1,5)&lt;&gt;"YN-PC"),AND(Tabela1[[#This Row],[GRUPO | ITEM]]="PALHETAS",MID(Tabela1[[#This Row],[ITEM]],1,5)&lt;&gt;"YN-PF"))=TRUE,0,
IF(
ROUNDUP(
IF(
IF(D911="A",13-SUM(AR911:AU911),IF(D911="B",11-SUM(AR911:AU911),IF(D911="C",7-SUM(AR911:AU911))))
&lt;0,0,
IF(D911="A",13-SUM(AR911:AU911),IF(D911="B",11-SUM(AR911:AU911),IF(D911="C",7-SUM(AR911:AU911)))))
*AE911/C911,0)
*C911
=0,0,
ROUNDUP(
IF(
IF(D911="A",13-SUM(AR911:AU911),IF(D911="B",11-SUM(AR911:AU911),IF(D911="C",7-SUM(AR911:AU911))))
&lt;0,0,
IF(D911="A",13-SUM(AR911:AU911),IF(D911="B",11-SUM(AR911:AU911),IF(D911="C",7-SUM(AR911:AU911)))))
*AE911/C911,0)
*C911)
)</f>
        <v>0</v>
      </c>
      <c r="AZ9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+IFERROR(BA911*C911,0),
IFERROR(AVERAGEIF(Tabela1[[#This Row],[COMPRA PADRÃO]:[COMPRA &gt;30%]],"&gt;"&amp;0,Tabela1[[#This Row],[COMPRA PADRÃO]:[COMPRA &gt;30%]]),
0))/Tabela1[[#This Row],[U/CX]],0)*Tabela1[[#This Row],[U/CX]]</f>
        <v>0</v>
      </c>
      <c r="BA911" s="19"/>
      <c r="BB911" s="19"/>
      <c r="BC911" s="5"/>
      <c r="BD911" s="41">
        <v>8.6037735849056602</v>
      </c>
      <c r="BE911" s="42">
        <v>1290.566037735849</v>
      </c>
      <c r="BF911" s="42">
        <v>2460.6792452830186</v>
      </c>
      <c r="BG911" s="42">
        <v>6670</v>
      </c>
      <c r="BH911" s="43">
        <v>0</v>
      </c>
      <c r="BJ911" s="32"/>
      <c r="BK911" s="32"/>
    </row>
    <row r="912" spans="1:63" s="3" customFormat="1" x14ac:dyDescent="0.2">
      <c r="A912" s="4" t="s">
        <v>761</v>
      </c>
      <c r="B912" s="4" t="s">
        <v>762</v>
      </c>
      <c r="C912" s="4">
        <v>24</v>
      </c>
      <c r="D912" s="4" t="s">
        <v>83</v>
      </c>
      <c r="E912" s="5"/>
      <c r="F912" s="4"/>
      <c r="G912" s="4"/>
      <c r="H912" s="4"/>
      <c r="I912" s="4"/>
      <c r="J912" s="4"/>
      <c r="K912" s="4"/>
      <c r="L912" s="4">
        <v>63</v>
      </c>
      <c r="M912" s="4">
        <v>96</v>
      </c>
      <c r="N912" s="4">
        <v>10</v>
      </c>
      <c r="O912" s="4">
        <v>24</v>
      </c>
      <c r="P912" s="4"/>
      <c r="Q912" s="13">
        <v>0</v>
      </c>
      <c r="R912" s="16">
        <v>0</v>
      </c>
      <c r="S912" s="16">
        <v>0</v>
      </c>
      <c r="T912" s="16">
        <v>0</v>
      </c>
      <c r="U912" s="16">
        <v>0</v>
      </c>
      <c r="V912" s="16">
        <v>0</v>
      </c>
      <c r="W912" s="16">
        <v>0</v>
      </c>
      <c r="X912" s="16">
        <v>1.3056994818652849</v>
      </c>
      <c r="Y912" s="16">
        <v>1.9896373056994818</v>
      </c>
      <c r="Z912" s="16">
        <v>0.20725388601036268</v>
      </c>
      <c r="AA912" s="16">
        <v>0.49740932642487046</v>
      </c>
      <c r="AB912" s="17">
        <v>0</v>
      </c>
      <c r="AC912" s="15">
        <v>8698.07</v>
      </c>
      <c r="AD912" s="14">
        <v>48.25</v>
      </c>
      <c r="AE912" s="14">
        <v>61</v>
      </c>
      <c r="AF912" s="5">
        <v>0</v>
      </c>
      <c r="AG912" s="6">
        <v>550</v>
      </c>
      <c r="AH912" s="4">
        <v>1272</v>
      </c>
      <c r="AI912" s="23">
        <v>1822</v>
      </c>
      <c r="AJ912" s="4">
        <v>0</v>
      </c>
      <c r="AK912" s="4">
        <v>0</v>
      </c>
      <c r="AL912" s="24">
        <v>0</v>
      </c>
      <c r="AM912" s="7">
        <v>11.398963730569948</v>
      </c>
      <c r="AN912" s="7">
        <v>26.362694300518136</v>
      </c>
      <c r="AO912" s="8">
        <v>0</v>
      </c>
      <c r="AP912" s="9">
        <v>0</v>
      </c>
      <c r="AQ912" s="25">
        <v>37.761658031088082</v>
      </c>
      <c r="AR912" s="18">
        <v>9.0163934426229506</v>
      </c>
      <c r="AS912" s="7">
        <v>20.852459016393443</v>
      </c>
      <c r="AT912" s="8">
        <v>0</v>
      </c>
      <c r="AU912" s="9">
        <v>0</v>
      </c>
      <c r="AV912" s="10">
        <v>29.868852459016395</v>
      </c>
      <c r="AW912" s="22">
        <f t="shared" si="14"/>
        <v>0</v>
      </c>
      <c r="AX912" s="5">
        <f>IF(OR(AND(Tabela1[[#This Row],[GRUPO | ITEM]]="PALHETAS",MID(Tabela1[[#This Row],[ITEM]],1,5)&lt;&gt;"YN-PC"),AND(Tabela1[[#This Row],[GRUPO | ITEM]]="PALHETAS",MID(Tabela1[[#This Row],[ITEM]],1,5)&lt;&gt;"YN-PF"))=TRUE,0,
IF(
ROUNDUP(
IF(
IF(D912="A",13-SUM(AM912:AP912),IF(D912="B",11-SUM(AM912:AP912),IF(D912="C",7-SUM(AM912:AP912))))
&lt;0,0,
IF(D912="A",13-SUM(AM912:AP912),IF(D912="B",11-SUM(AM912:AP912),IF(D912="C",7-SUM(AM912:AP912)))))
*AD912/C912,0)
*C912
=0,0,
ROUNDUP(
IF(
IF(D912="A",13-SUM(AM912:AP912),IF(D912="B",11-SUM(AM912:AP912),IF(D912="C",7-SUM(AM912:AP912))))
&lt;0,0,
IF(D912="A",13-SUM(AM912:AP912),IF(D912="B",11-SUM(AM912:AP912),IF(D912="C",7-SUM(AM912:AP912)))))
*AD912/C912,0)
*C912)
)</f>
        <v>0</v>
      </c>
      <c r="AY912" s="4">
        <f>IF(OR(AND(Tabela1[[#This Row],[GRUPO | ITEM]]="PALHETAS",MID(Tabela1[[#This Row],[ITEM]],1,5)&lt;&gt;"YN-PC"),AND(Tabela1[[#This Row],[GRUPO | ITEM]]="PALHETAS",MID(Tabela1[[#This Row],[ITEM]],1,5)&lt;&gt;"YN-PF"))=TRUE,0,
IF(
ROUNDUP(
IF(
IF(D912="A",13-SUM(AR912:AU912),IF(D912="B",11-SUM(AR912:AU912),IF(D912="C",7-SUM(AR912:AU912))))
&lt;0,0,
IF(D912="A",13-SUM(AR912:AU912),IF(D912="B",11-SUM(AR912:AU912),IF(D912="C",7-SUM(AR912:AU912)))))
*AE912/C912,0)
*C912
=0,0,
ROUNDUP(
IF(
IF(D912="A",13-SUM(AR912:AU912),IF(D912="B",11-SUM(AR912:AU912),IF(D912="C",7-SUM(AR912:AU912))))
&lt;0,0,
IF(D912="A",13-SUM(AR912:AU912),IF(D912="B",11-SUM(AR912:AU912),IF(D912="C",7-SUM(AR912:AU912)))))
*AE912/C912,0)
*C912)
)</f>
        <v>0</v>
      </c>
      <c r="AZ9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+IFERROR(BA912*C912,0),
IFERROR(AVERAGEIF(Tabela1[[#This Row],[COMPRA PADRÃO]:[COMPRA &gt;30%]],"&gt;"&amp;0,Tabela1[[#This Row],[COMPRA PADRÃO]:[COMPRA &gt;30%]]),
0))/Tabela1[[#This Row],[U/CX]],0)*Tabela1[[#This Row],[U/CX]]</f>
        <v>0</v>
      </c>
      <c r="BA912" s="19"/>
      <c r="BB912" s="19"/>
      <c r="BC912" s="5"/>
      <c r="BD912" s="41">
        <v>0.72830188679245278</v>
      </c>
      <c r="BE912" s="42">
        <v>109.24528301886792</v>
      </c>
      <c r="BF912" s="42">
        <v>48.06792452830188</v>
      </c>
      <c r="BG912" s="42">
        <v>1822</v>
      </c>
      <c r="BH912" s="43">
        <v>0</v>
      </c>
      <c r="BJ912" s="32"/>
      <c r="BK912" s="32"/>
    </row>
    <row r="913" spans="1:63" s="3" customFormat="1" x14ac:dyDescent="0.2">
      <c r="A913" s="4" t="s">
        <v>761</v>
      </c>
      <c r="B913" s="4" t="s">
        <v>763</v>
      </c>
      <c r="C913" s="4">
        <v>12</v>
      </c>
      <c r="D913" s="4" t="s">
        <v>83</v>
      </c>
      <c r="E913" s="5"/>
      <c r="F913" s="4"/>
      <c r="G913" s="4"/>
      <c r="H913" s="4"/>
      <c r="I913" s="4"/>
      <c r="J913" s="4"/>
      <c r="K913" s="4"/>
      <c r="L913" s="4">
        <v>6</v>
      </c>
      <c r="M913" s="4">
        <v>10</v>
      </c>
      <c r="N913" s="4">
        <v>6</v>
      </c>
      <c r="O913" s="4"/>
      <c r="P913" s="4"/>
      <c r="Q913" s="13">
        <v>0</v>
      </c>
      <c r="R913" s="16">
        <v>0</v>
      </c>
      <c r="S913" s="16">
        <v>0</v>
      </c>
      <c r="T913" s="16">
        <v>0</v>
      </c>
      <c r="U913" s="16">
        <v>0</v>
      </c>
      <c r="V913" s="16">
        <v>0</v>
      </c>
      <c r="W913" s="16">
        <v>0</v>
      </c>
      <c r="X913" s="16">
        <v>0.81818181818181823</v>
      </c>
      <c r="Y913" s="16">
        <v>1.3636363636363638</v>
      </c>
      <c r="Z913" s="16">
        <v>0.81818181818181823</v>
      </c>
      <c r="AA913" s="16">
        <v>0</v>
      </c>
      <c r="AB913" s="17">
        <v>0</v>
      </c>
      <c r="AC913" s="15">
        <v>2257.27</v>
      </c>
      <c r="AD913" s="14">
        <v>7.333333333333333</v>
      </c>
      <c r="AE913" s="14">
        <v>7.333333333333333</v>
      </c>
      <c r="AF913" s="5">
        <v>0</v>
      </c>
      <c r="AG913" s="6">
        <v>986</v>
      </c>
      <c r="AH913" s="4">
        <v>0</v>
      </c>
      <c r="AI913" s="23">
        <v>986</v>
      </c>
      <c r="AJ913" s="4">
        <v>0</v>
      </c>
      <c r="AK913" s="4">
        <v>0</v>
      </c>
      <c r="AL913" s="24">
        <v>0</v>
      </c>
      <c r="AM913" s="7">
        <v>134.45454545454547</v>
      </c>
      <c r="AN913" s="7">
        <v>0</v>
      </c>
      <c r="AO913" s="8">
        <v>0</v>
      </c>
      <c r="AP913" s="9">
        <v>0</v>
      </c>
      <c r="AQ913" s="25">
        <v>134.45454545454547</v>
      </c>
      <c r="AR913" s="18">
        <v>134.45454545454547</v>
      </c>
      <c r="AS913" s="7">
        <v>0</v>
      </c>
      <c r="AT913" s="8">
        <v>0</v>
      </c>
      <c r="AU913" s="9">
        <v>0</v>
      </c>
      <c r="AV913" s="10">
        <v>134.45454545454547</v>
      </c>
      <c r="AW913" s="22">
        <f t="shared" si="14"/>
        <v>0</v>
      </c>
      <c r="AX913" s="5">
        <f>IF(OR(AND(Tabela1[[#This Row],[GRUPO | ITEM]]="PALHETAS",MID(Tabela1[[#This Row],[ITEM]],1,5)&lt;&gt;"YN-PC"),AND(Tabela1[[#This Row],[GRUPO | ITEM]]="PALHETAS",MID(Tabela1[[#This Row],[ITEM]],1,5)&lt;&gt;"YN-PF"))=TRUE,0,
IF(
ROUNDUP(
IF(
IF(D913="A",13-SUM(AM913:AP913),IF(D913="B",11-SUM(AM913:AP913),IF(D913="C",7-SUM(AM913:AP913))))
&lt;0,0,
IF(D913="A",13-SUM(AM913:AP913),IF(D913="B",11-SUM(AM913:AP913),IF(D913="C",7-SUM(AM913:AP913)))))
*AD913/C913,0)
*C913
=0,0,
ROUNDUP(
IF(
IF(D913="A",13-SUM(AM913:AP913),IF(D913="B",11-SUM(AM913:AP913),IF(D913="C",7-SUM(AM913:AP913))))
&lt;0,0,
IF(D913="A",13-SUM(AM913:AP913),IF(D913="B",11-SUM(AM913:AP913),IF(D913="C",7-SUM(AM913:AP913)))))
*AD913/C913,0)
*C913)
)</f>
        <v>0</v>
      </c>
      <c r="AY913" s="4">
        <f>IF(OR(AND(Tabela1[[#This Row],[GRUPO | ITEM]]="PALHETAS",MID(Tabela1[[#This Row],[ITEM]],1,5)&lt;&gt;"YN-PC"),AND(Tabela1[[#This Row],[GRUPO | ITEM]]="PALHETAS",MID(Tabela1[[#This Row],[ITEM]],1,5)&lt;&gt;"YN-PF"))=TRUE,0,
IF(
ROUNDUP(
IF(
IF(D913="A",13-SUM(AR913:AU913),IF(D913="B",11-SUM(AR913:AU913),IF(D913="C",7-SUM(AR913:AU913))))
&lt;0,0,
IF(D913="A",13-SUM(AR913:AU913),IF(D913="B",11-SUM(AR913:AU913),IF(D913="C",7-SUM(AR913:AU913)))))
*AE913/C913,0)
*C913
=0,0,
ROUNDUP(
IF(
IF(D913="A",13-SUM(AR913:AU913),IF(D913="B",11-SUM(AR913:AU913),IF(D913="C",7-SUM(AR913:AU913))))
&lt;0,0,
IF(D913="A",13-SUM(AR913:AU913),IF(D913="B",11-SUM(AR913:AU913),IF(D913="C",7-SUM(AR913:AU913)))))
*AE913/C913,0)
*C913)
)</f>
        <v>0</v>
      </c>
      <c r="AZ9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+IFERROR(BA913*C913,0),
IFERROR(AVERAGEIF(Tabela1[[#This Row],[COMPRA PADRÃO]:[COMPRA &gt;30%]],"&gt;"&amp;0,Tabela1[[#This Row],[COMPRA PADRÃO]:[COMPRA &gt;30%]]),
0))/Tabela1[[#This Row],[U/CX]],0)*Tabela1[[#This Row],[U/CX]]</f>
        <v>0</v>
      </c>
      <c r="BA913" s="19"/>
      <c r="BB913" s="19"/>
      <c r="BC913" s="5"/>
      <c r="BD913" s="41">
        <v>8.3018867924528297E-2</v>
      </c>
      <c r="BE913" s="42">
        <v>12.452830188679245</v>
      </c>
      <c r="BF913" s="42">
        <v>5.4792452830188676</v>
      </c>
      <c r="BG913" s="42">
        <v>986</v>
      </c>
      <c r="BH913" s="43">
        <v>0</v>
      </c>
      <c r="BJ913" s="32"/>
      <c r="BK913" s="32"/>
    </row>
    <row r="914" spans="1:63" s="3" customFormat="1" x14ac:dyDescent="0.2">
      <c r="A914" s="4" t="s">
        <v>761</v>
      </c>
      <c r="B914" s="4" t="s">
        <v>765</v>
      </c>
      <c r="C914" s="4">
        <v>20</v>
      </c>
      <c r="D914" s="4" t="s">
        <v>83</v>
      </c>
      <c r="E914" s="5"/>
      <c r="F914" s="4"/>
      <c r="G914" s="4"/>
      <c r="H914" s="4"/>
      <c r="I914" s="4"/>
      <c r="J914" s="4"/>
      <c r="K914" s="4"/>
      <c r="L914" s="4">
        <v>10</v>
      </c>
      <c r="M914" s="4">
        <v>5</v>
      </c>
      <c r="N914" s="4">
        <v>15</v>
      </c>
      <c r="O914" s="4">
        <v>40</v>
      </c>
      <c r="P914" s="4">
        <v>50</v>
      </c>
      <c r="Q914" s="13">
        <v>0</v>
      </c>
      <c r="R914" s="16">
        <v>0</v>
      </c>
      <c r="S914" s="16">
        <v>0</v>
      </c>
      <c r="T914" s="16">
        <v>0</v>
      </c>
      <c r="U914" s="16">
        <v>0</v>
      </c>
      <c r="V914" s="16">
        <v>0</v>
      </c>
      <c r="W914" s="16">
        <v>0</v>
      </c>
      <c r="X914" s="16">
        <v>0.41666666666666669</v>
      </c>
      <c r="Y914" s="16">
        <v>0.20833333333333334</v>
      </c>
      <c r="Z914" s="16">
        <v>0.625</v>
      </c>
      <c r="AA914" s="16">
        <v>1.6666666666666667</v>
      </c>
      <c r="AB914" s="17">
        <v>2.0833333333333335</v>
      </c>
      <c r="AC914" s="15">
        <v>8096.9</v>
      </c>
      <c r="AD914" s="14">
        <v>24</v>
      </c>
      <c r="AE914" s="14">
        <v>28.75</v>
      </c>
      <c r="AF914" s="5">
        <v>0</v>
      </c>
      <c r="AG914" s="6">
        <v>879</v>
      </c>
      <c r="AH914" s="4">
        <v>0</v>
      </c>
      <c r="AI914" s="23">
        <v>879</v>
      </c>
      <c r="AJ914" s="4">
        <v>0</v>
      </c>
      <c r="AK914" s="4">
        <v>0</v>
      </c>
      <c r="AL914" s="24">
        <v>0</v>
      </c>
      <c r="AM914" s="7">
        <v>36.625</v>
      </c>
      <c r="AN914" s="7">
        <v>0</v>
      </c>
      <c r="AO914" s="8">
        <v>0</v>
      </c>
      <c r="AP914" s="9">
        <v>0</v>
      </c>
      <c r="AQ914" s="25">
        <v>36.625</v>
      </c>
      <c r="AR914" s="18">
        <v>30.57391304347826</v>
      </c>
      <c r="AS914" s="7">
        <v>0</v>
      </c>
      <c r="AT914" s="8">
        <v>0</v>
      </c>
      <c r="AU914" s="9">
        <v>0</v>
      </c>
      <c r="AV914" s="10">
        <v>30.57391304347826</v>
      </c>
      <c r="AW914" s="22">
        <f t="shared" si="14"/>
        <v>0</v>
      </c>
      <c r="AX914" s="5">
        <f>IF(OR(AND(Tabela1[[#This Row],[GRUPO | ITEM]]="PALHETAS",MID(Tabela1[[#This Row],[ITEM]],1,5)&lt;&gt;"YN-PC"),AND(Tabela1[[#This Row],[GRUPO | ITEM]]="PALHETAS",MID(Tabela1[[#This Row],[ITEM]],1,5)&lt;&gt;"YN-PF"))=TRUE,0,
IF(
ROUNDUP(
IF(
IF(D914="A",13-SUM(AM914:AP914),IF(D914="B",11-SUM(AM914:AP914),IF(D914="C",7-SUM(AM914:AP914))))
&lt;0,0,
IF(D914="A",13-SUM(AM914:AP914),IF(D914="B",11-SUM(AM914:AP914),IF(D914="C",7-SUM(AM914:AP914)))))
*AD914/C914,0)
*C914
=0,0,
ROUNDUP(
IF(
IF(D914="A",13-SUM(AM914:AP914),IF(D914="B",11-SUM(AM914:AP914),IF(D914="C",7-SUM(AM914:AP914))))
&lt;0,0,
IF(D914="A",13-SUM(AM914:AP914),IF(D914="B",11-SUM(AM914:AP914),IF(D914="C",7-SUM(AM914:AP914)))))
*AD914/C914,0)
*C914)
)</f>
        <v>0</v>
      </c>
      <c r="AY914" s="4">
        <f>IF(OR(AND(Tabela1[[#This Row],[GRUPO | ITEM]]="PALHETAS",MID(Tabela1[[#This Row],[ITEM]],1,5)&lt;&gt;"YN-PC"),AND(Tabela1[[#This Row],[GRUPO | ITEM]]="PALHETAS",MID(Tabela1[[#This Row],[ITEM]],1,5)&lt;&gt;"YN-PF"))=TRUE,0,
IF(
ROUNDUP(
IF(
IF(D914="A",13-SUM(AR914:AU914),IF(D914="B",11-SUM(AR914:AU914),IF(D914="C",7-SUM(AR914:AU914))))
&lt;0,0,
IF(D914="A",13-SUM(AR914:AU914),IF(D914="B",11-SUM(AR914:AU914),IF(D914="C",7-SUM(AR914:AU914)))))
*AE914/C914,0)
*C914
=0,0,
ROUNDUP(
IF(
IF(D914="A",13-SUM(AR914:AU914),IF(D914="B",11-SUM(AR914:AU914),IF(D914="C",7-SUM(AR914:AU914))))
&lt;0,0,
IF(D914="A",13-SUM(AR914:AU914),IF(D914="B",11-SUM(AR914:AU914),IF(D914="C",7-SUM(AR914:AU914)))))
*AE914/C914,0)
*C914)
)</f>
        <v>0</v>
      </c>
      <c r="AZ9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+IFERROR(BA914*C914,0),
IFERROR(AVERAGEIF(Tabela1[[#This Row],[COMPRA PADRÃO]:[COMPRA &gt;30%]],"&gt;"&amp;0,Tabela1[[#This Row],[COMPRA PADRÃO]:[COMPRA &gt;30%]]),
0))/Tabela1[[#This Row],[U/CX]],0)*Tabela1[[#This Row],[U/CX]]</f>
        <v>0</v>
      </c>
      <c r="BA914" s="19"/>
      <c r="BB914" s="19"/>
      <c r="BC914" s="5"/>
      <c r="BD914" s="41">
        <v>0.45283018867924529</v>
      </c>
      <c r="BE914" s="42">
        <v>67.924528301886795</v>
      </c>
      <c r="BF914" s="42">
        <v>29.886792452830189</v>
      </c>
      <c r="BG914" s="42">
        <v>879</v>
      </c>
      <c r="BH914" s="43">
        <v>0</v>
      </c>
      <c r="BJ914" s="32"/>
      <c r="BK914" s="32"/>
    </row>
    <row r="915" spans="1:63" s="3" customFormat="1" x14ac:dyDescent="0.2">
      <c r="A915" s="4" t="s">
        <v>761</v>
      </c>
      <c r="B915" s="4" t="s">
        <v>766</v>
      </c>
      <c r="C915" s="4">
        <v>20</v>
      </c>
      <c r="D915" s="4" t="s">
        <v>83</v>
      </c>
      <c r="E915" s="5"/>
      <c r="F915" s="4"/>
      <c r="G915" s="4"/>
      <c r="H915" s="4"/>
      <c r="I915" s="4"/>
      <c r="J915" s="4"/>
      <c r="K915" s="4"/>
      <c r="L915" s="4">
        <v>10</v>
      </c>
      <c r="M915" s="4">
        <v>50</v>
      </c>
      <c r="N915" s="4">
        <v>5</v>
      </c>
      <c r="O915" s="4">
        <v>130</v>
      </c>
      <c r="P915" s="4">
        <v>70</v>
      </c>
      <c r="Q915" s="13">
        <v>0</v>
      </c>
      <c r="R915" s="16">
        <v>0</v>
      </c>
      <c r="S915" s="16">
        <v>0</v>
      </c>
      <c r="T915" s="16">
        <v>0</v>
      </c>
      <c r="U915" s="16">
        <v>0</v>
      </c>
      <c r="V915" s="16">
        <v>0</v>
      </c>
      <c r="W915" s="16">
        <v>0</v>
      </c>
      <c r="X915" s="16">
        <v>0.18867924528301888</v>
      </c>
      <c r="Y915" s="16">
        <v>0.94339622641509435</v>
      </c>
      <c r="Z915" s="16">
        <v>9.4339622641509441E-2</v>
      </c>
      <c r="AA915" s="16">
        <v>2.4528301886792452</v>
      </c>
      <c r="AB915" s="17">
        <v>1.320754716981132</v>
      </c>
      <c r="AC915" s="15">
        <v>2916.65</v>
      </c>
      <c r="AD915" s="14">
        <v>53</v>
      </c>
      <c r="AE915" s="14">
        <v>83.333333333333329</v>
      </c>
      <c r="AF915" s="5">
        <v>0</v>
      </c>
      <c r="AG915" s="6">
        <v>574</v>
      </c>
      <c r="AH915" s="4">
        <v>660</v>
      </c>
      <c r="AI915" s="23">
        <v>1234</v>
      </c>
      <c r="AJ915" s="4">
        <v>0</v>
      </c>
      <c r="AK915" s="4">
        <v>0</v>
      </c>
      <c r="AL915" s="24">
        <v>0</v>
      </c>
      <c r="AM915" s="7">
        <v>10.830188679245284</v>
      </c>
      <c r="AN915" s="7">
        <v>12.452830188679245</v>
      </c>
      <c r="AO915" s="8">
        <v>0</v>
      </c>
      <c r="AP915" s="9">
        <v>0</v>
      </c>
      <c r="AQ915" s="25">
        <v>23.283018867924529</v>
      </c>
      <c r="AR915" s="18">
        <v>6.8880000000000008</v>
      </c>
      <c r="AS915" s="7">
        <v>7.9200000000000008</v>
      </c>
      <c r="AT915" s="8">
        <v>0</v>
      </c>
      <c r="AU915" s="9">
        <v>0</v>
      </c>
      <c r="AV915" s="10">
        <v>14.808000000000002</v>
      </c>
      <c r="AW915" s="22">
        <f t="shared" si="14"/>
        <v>0</v>
      </c>
      <c r="AX915" s="5">
        <f>IF(OR(AND(Tabela1[[#This Row],[GRUPO | ITEM]]="PALHETAS",MID(Tabela1[[#This Row],[ITEM]],1,5)&lt;&gt;"YN-PC"),AND(Tabela1[[#This Row],[GRUPO | ITEM]]="PALHETAS",MID(Tabela1[[#This Row],[ITEM]],1,5)&lt;&gt;"YN-PF"))=TRUE,0,
IF(
ROUNDUP(
IF(
IF(D915="A",13-SUM(AM915:AP915),IF(D915="B",11-SUM(AM915:AP915),IF(D915="C",7-SUM(AM915:AP915))))
&lt;0,0,
IF(D915="A",13-SUM(AM915:AP915),IF(D915="B",11-SUM(AM915:AP915),IF(D915="C",7-SUM(AM915:AP915)))))
*AD915/C915,0)
*C915
=0,0,
ROUNDUP(
IF(
IF(D915="A",13-SUM(AM915:AP915),IF(D915="B",11-SUM(AM915:AP915),IF(D915="C",7-SUM(AM915:AP915))))
&lt;0,0,
IF(D915="A",13-SUM(AM915:AP915),IF(D915="B",11-SUM(AM915:AP915),IF(D915="C",7-SUM(AM915:AP915)))))
*AD915/C915,0)
*C915)
)</f>
        <v>0</v>
      </c>
      <c r="AY915" s="4">
        <f>IF(OR(AND(Tabela1[[#This Row],[GRUPO | ITEM]]="PALHETAS",MID(Tabela1[[#This Row],[ITEM]],1,5)&lt;&gt;"YN-PC"),AND(Tabela1[[#This Row],[GRUPO | ITEM]]="PALHETAS",MID(Tabela1[[#This Row],[ITEM]],1,5)&lt;&gt;"YN-PF"))=TRUE,0,
IF(
ROUNDUP(
IF(
IF(D915="A",13-SUM(AR915:AU915),IF(D915="B",11-SUM(AR915:AU915),IF(D915="C",7-SUM(AR915:AU915))))
&lt;0,0,
IF(D915="A",13-SUM(AR915:AU915),IF(D915="B",11-SUM(AR915:AU915),IF(D915="C",7-SUM(AR915:AU915)))))
*AE915/C915,0)
*C915
=0,0,
ROUNDUP(
IF(
IF(D915="A",13-SUM(AR915:AU915),IF(D915="B",11-SUM(AR915:AU915),IF(D915="C",7-SUM(AR915:AU915))))
&lt;0,0,
IF(D915="A",13-SUM(AR915:AU915),IF(D915="B",11-SUM(AR915:AU915),IF(D915="C",7-SUM(AR915:AU915)))))
*AE915/C915,0)
*C915)
)</f>
        <v>0</v>
      </c>
      <c r="AZ9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+IFERROR(BA915*C915,0),
IFERROR(AVERAGEIF(Tabela1[[#This Row],[COMPRA PADRÃO]:[COMPRA &gt;30%]],"&gt;"&amp;0,Tabela1[[#This Row],[COMPRA PADRÃO]:[COMPRA &gt;30%]]),
0))/Tabela1[[#This Row],[U/CX]],0)*Tabela1[[#This Row],[U/CX]]</f>
        <v>0</v>
      </c>
      <c r="BA915" s="19"/>
      <c r="BB915" s="19"/>
      <c r="BC915" s="5"/>
      <c r="BD915" s="41">
        <v>1</v>
      </c>
      <c r="BE915" s="42">
        <v>150</v>
      </c>
      <c r="BF915" s="42">
        <v>66</v>
      </c>
      <c r="BG915" s="42">
        <v>1234</v>
      </c>
      <c r="BH915" s="43">
        <v>0</v>
      </c>
      <c r="BJ915" s="32"/>
      <c r="BK915" s="32"/>
    </row>
    <row r="916" spans="1:63" s="3" customFormat="1" x14ac:dyDescent="0.2">
      <c r="A916" s="4" t="s">
        <v>761</v>
      </c>
      <c r="B916" s="4" t="s">
        <v>767</v>
      </c>
      <c r="C916" s="4">
        <v>20</v>
      </c>
      <c r="D916" s="4" t="s">
        <v>83</v>
      </c>
      <c r="E916" s="5"/>
      <c r="F916" s="4"/>
      <c r="G916" s="4"/>
      <c r="H916" s="4"/>
      <c r="I916" s="4"/>
      <c r="J916" s="4"/>
      <c r="K916" s="4"/>
      <c r="L916" s="4">
        <v>30</v>
      </c>
      <c r="M916" s="4">
        <v>50</v>
      </c>
      <c r="N916" s="4">
        <v>55</v>
      </c>
      <c r="O916" s="4">
        <v>70</v>
      </c>
      <c r="P916" s="4">
        <v>20</v>
      </c>
      <c r="Q916" s="13">
        <v>0</v>
      </c>
      <c r="R916" s="16">
        <v>0</v>
      </c>
      <c r="S916" s="16">
        <v>0</v>
      </c>
      <c r="T916" s="16">
        <v>0</v>
      </c>
      <c r="U916" s="16">
        <v>0</v>
      </c>
      <c r="V916" s="16">
        <v>0</v>
      </c>
      <c r="W916" s="16">
        <v>0</v>
      </c>
      <c r="X916" s="16">
        <v>0.66666666666666663</v>
      </c>
      <c r="Y916" s="16">
        <v>1.1111111111111112</v>
      </c>
      <c r="Z916" s="16">
        <v>1.2222222222222223</v>
      </c>
      <c r="AA916" s="16">
        <v>1.5555555555555556</v>
      </c>
      <c r="AB916" s="17">
        <v>0.44444444444444442</v>
      </c>
      <c r="AC916" s="15">
        <v>2451.0500000000002</v>
      </c>
      <c r="AD916" s="14">
        <v>45</v>
      </c>
      <c r="AE916" s="14">
        <v>45</v>
      </c>
      <c r="AF916" s="5">
        <v>0</v>
      </c>
      <c r="AG916" s="6">
        <v>544</v>
      </c>
      <c r="AH916" s="4">
        <v>660</v>
      </c>
      <c r="AI916" s="23">
        <v>1204</v>
      </c>
      <c r="AJ916" s="4">
        <v>0</v>
      </c>
      <c r="AK916" s="4">
        <v>0</v>
      </c>
      <c r="AL916" s="24">
        <v>0</v>
      </c>
      <c r="AM916" s="7">
        <v>12.088888888888889</v>
      </c>
      <c r="AN916" s="7">
        <v>14.666666666666666</v>
      </c>
      <c r="AO916" s="8">
        <v>0</v>
      </c>
      <c r="AP916" s="9">
        <v>0</v>
      </c>
      <c r="AQ916" s="25">
        <v>26.755555555555553</v>
      </c>
      <c r="AR916" s="18">
        <v>12.088888888888889</v>
      </c>
      <c r="AS916" s="7">
        <v>14.666666666666666</v>
      </c>
      <c r="AT916" s="8">
        <v>0</v>
      </c>
      <c r="AU916" s="9">
        <v>0</v>
      </c>
      <c r="AV916" s="10">
        <v>26.755555555555553</v>
      </c>
      <c r="AW916" s="22">
        <f t="shared" si="14"/>
        <v>0</v>
      </c>
      <c r="AX916" s="5">
        <f>IF(OR(AND(Tabela1[[#This Row],[GRUPO | ITEM]]="PALHETAS",MID(Tabela1[[#This Row],[ITEM]],1,5)&lt;&gt;"YN-PC"),AND(Tabela1[[#This Row],[GRUPO | ITEM]]="PALHETAS",MID(Tabela1[[#This Row],[ITEM]],1,5)&lt;&gt;"YN-PF"))=TRUE,0,
IF(
ROUNDUP(
IF(
IF(D916="A",13-SUM(AM916:AP916),IF(D916="B",11-SUM(AM916:AP916),IF(D916="C",7-SUM(AM916:AP916))))
&lt;0,0,
IF(D916="A",13-SUM(AM916:AP916),IF(D916="B",11-SUM(AM916:AP916),IF(D916="C",7-SUM(AM916:AP916)))))
*AD916/C916,0)
*C916
=0,0,
ROUNDUP(
IF(
IF(D916="A",13-SUM(AM916:AP916),IF(D916="B",11-SUM(AM916:AP916),IF(D916="C",7-SUM(AM916:AP916))))
&lt;0,0,
IF(D916="A",13-SUM(AM916:AP916),IF(D916="B",11-SUM(AM916:AP916),IF(D916="C",7-SUM(AM916:AP916)))))
*AD916/C916,0)
*C916)
)</f>
        <v>0</v>
      </c>
      <c r="AY916" s="4">
        <f>IF(OR(AND(Tabela1[[#This Row],[GRUPO | ITEM]]="PALHETAS",MID(Tabela1[[#This Row],[ITEM]],1,5)&lt;&gt;"YN-PC"),AND(Tabela1[[#This Row],[GRUPO | ITEM]]="PALHETAS",MID(Tabela1[[#This Row],[ITEM]],1,5)&lt;&gt;"YN-PF"))=TRUE,0,
IF(
ROUNDUP(
IF(
IF(D916="A",13-SUM(AR916:AU916),IF(D916="B",11-SUM(AR916:AU916),IF(D916="C",7-SUM(AR916:AU916))))
&lt;0,0,
IF(D916="A",13-SUM(AR916:AU916),IF(D916="B",11-SUM(AR916:AU916),IF(D916="C",7-SUM(AR916:AU916)))))
*AE916/C916,0)
*C916
=0,0,
ROUNDUP(
IF(
IF(D916="A",13-SUM(AR916:AU916),IF(D916="B",11-SUM(AR916:AU916),IF(D916="C",7-SUM(AR916:AU916))))
&lt;0,0,
IF(D916="A",13-SUM(AR916:AU916),IF(D916="B",11-SUM(AR916:AU916),IF(D916="C",7-SUM(AR916:AU916)))))
*AE916/C916,0)
*C916)
)</f>
        <v>0</v>
      </c>
      <c r="AZ9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+IFERROR(BA916*C916,0),
IFERROR(AVERAGEIF(Tabela1[[#This Row],[COMPRA PADRÃO]:[COMPRA &gt;30%]],"&gt;"&amp;0,Tabela1[[#This Row],[COMPRA PADRÃO]:[COMPRA &gt;30%]]),
0))/Tabela1[[#This Row],[U/CX]],0)*Tabela1[[#This Row],[U/CX]]</f>
        <v>0</v>
      </c>
      <c r="BA916" s="19"/>
      <c r="BB916" s="19"/>
      <c r="BC916" s="5"/>
      <c r="BD916" s="41">
        <v>0.84905660377358494</v>
      </c>
      <c r="BE916" s="42">
        <v>127.35849056603774</v>
      </c>
      <c r="BF916" s="42">
        <v>56.037735849056602</v>
      </c>
      <c r="BG916" s="42">
        <v>1204</v>
      </c>
      <c r="BH916" s="43">
        <v>0</v>
      </c>
      <c r="BJ916" s="32"/>
      <c r="BK916" s="32"/>
    </row>
    <row r="917" spans="1:63" s="3" customFormat="1" x14ac:dyDescent="0.2">
      <c r="A917" s="4" t="s">
        <v>768</v>
      </c>
      <c r="B917" s="4" t="s">
        <v>769</v>
      </c>
      <c r="C917" s="4">
        <v>30</v>
      </c>
      <c r="D917" s="4" t="s">
        <v>20</v>
      </c>
      <c r="E917" s="5">
        <v>150</v>
      </c>
      <c r="F917" s="4">
        <v>510</v>
      </c>
      <c r="G917" s="4">
        <v>450</v>
      </c>
      <c r="H917" s="4">
        <v>180</v>
      </c>
      <c r="I917" s="4">
        <v>450</v>
      </c>
      <c r="J917" s="4">
        <v>180</v>
      </c>
      <c r="K917" s="4"/>
      <c r="L917" s="4">
        <v>330</v>
      </c>
      <c r="M917" s="4">
        <v>180</v>
      </c>
      <c r="N917" s="4">
        <v>240</v>
      </c>
      <c r="O917" s="4">
        <v>360</v>
      </c>
      <c r="P917" s="4">
        <v>390</v>
      </c>
      <c r="Q917" s="13">
        <v>0.48245614035087714</v>
      </c>
      <c r="R917" s="16">
        <v>1.6403508771929822</v>
      </c>
      <c r="S917" s="16">
        <v>1.4473684210526314</v>
      </c>
      <c r="T917" s="16">
        <v>0.57894736842105254</v>
      </c>
      <c r="U917" s="16">
        <v>1.4473684210526314</v>
      </c>
      <c r="V917" s="16">
        <v>0.57894736842105254</v>
      </c>
      <c r="W917" s="16">
        <v>0</v>
      </c>
      <c r="X917" s="16">
        <v>1.0614035087719298</v>
      </c>
      <c r="Y917" s="16">
        <v>0.57894736842105254</v>
      </c>
      <c r="Z917" s="16">
        <v>0.77192982456140347</v>
      </c>
      <c r="AA917" s="16">
        <v>1.1578947368421051</v>
      </c>
      <c r="AB917" s="17">
        <v>1.2543859649122806</v>
      </c>
      <c r="AC917" s="15">
        <v>112998</v>
      </c>
      <c r="AD917" s="14">
        <v>310.90909090909093</v>
      </c>
      <c r="AE917" s="14">
        <v>310.90909090909093</v>
      </c>
      <c r="AF917" s="5">
        <v>8</v>
      </c>
      <c r="AG917" s="6">
        <v>1469</v>
      </c>
      <c r="AH917" s="4">
        <v>2790</v>
      </c>
      <c r="AI917" s="23">
        <v>4259</v>
      </c>
      <c r="AJ917" s="4">
        <v>0</v>
      </c>
      <c r="AK917" s="4">
        <v>0</v>
      </c>
      <c r="AL917" s="24">
        <v>0</v>
      </c>
      <c r="AM917" s="7">
        <v>4.7248538011695906</v>
      </c>
      <c r="AN917" s="7">
        <v>8.973684210526315</v>
      </c>
      <c r="AO917" s="8">
        <v>0</v>
      </c>
      <c r="AP917" s="9">
        <v>0</v>
      </c>
      <c r="AQ917" s="25">
        <v>13.698538011695906</v>
      </c>
      <c r="AR917" s="18">
        <v>4.7248538011695906</v>
      </c>
      <c r="AS917" s="7">
        <v>8.973684210526315</v>
      </c>
      <c r="AT917" s="8">
        <v>0</v>
      </c>
      <c r="AU917" s="9">
        <v>0</v>
      </c>
      <c r="AV917" s="10">
        <v>13.698538011695906</v>
      </c>
      <c r="AW917" s="22">
        <f t="shared" si="14"/>
        <v>0</v>
      </c>
      <c r="AX917" s="5">
        <f>IF(OR(AND(Tabela1[[#This Row],[GRUPO | ITEM]]="PALHETAS",MID(Tabela1[[#This Row],[ITEM]],1,5)&lt;&gt;"YN-PC"),AND(Tabela1[[#This Row],[GRUPO | ITEM]]="PALHETAS",MID(Tabela1[[#This Row],[ITEM]],1,5)&lt;&gt;"YN-PF"))=TRUE,0,
IF(
ROUNDUP(
IF(
IF(D917="A",13-SUM(AM917:AP917),IF(D917="B",11-SUM(AM917:AP917),IF(D917="C",7-SUM(AM917:AP917))))
&lt;0,0,
IF(D917="A",13-SUM(AM917:AP917),IF(D917="B",11-SUM(AM917:AP917),IF(D917="C",7-SUM(AM917:AP917)))))
*AD917/C917,0)
*C917
=0,0,
ROUNDUP(
IF(
IF(D917="A",13-SUM(AM917:AP917),IF(D917="B",11-SUM(AM917:AP917),IF(D917="C",7-SUM(AM917:AP917))))
&lt;0,0,
IF(D917="A",13-SUM(AM917:AP917),IF(D917="B",11-SUM(AM917:AP917),IF(D917="C",7-SUM(AM917:AP917)))))
*AD917/C917,0)
*C917)
)</f>
        <v>0</v>
      </c>
      <c r="AY917" s="4">
        <f>IF(OR(AND(Tabela1[[#This Row],[GRUPO | ITEM]]="PALHETAS",MID(Tabela1[[#This Row],[ITEM]],1,5)&lt;&gt;"YN-PC"),AND(Tabela1[[#This Row],[GRUPO | ITEM]]="PALHETAS",MID(Tabela1[[#This Row],[ITEM]],1,5)&lt;&gt;"YN-PF"))=TRUE,0,
IF(
ROUNDUP(
IF(
IF(D917="A",13-SUM(AR917:AU917),IF(D917="B",11-SUM(AR917:AU917),IF(D917="C",7-SUM(AR917:AU917))))
&lt;0,0,
IF(D917="A",13-SUM(AR917:AU917),IF(D917="B",11-SUM(AR917:AU917),IF(D917="C",7-SUM(AR917:AU917)))))
*AE917/C917,0)
*C917
=0,0,
ROUNDUP(
IF(
IF(D917="A",13-SUM(AR917:AU917),IF(D917="B",11-SUM(AR917:AU917),IF(D917="C",7-SUM(AR917:AU917))))
&lt;0,0,
IF(D917="A",13-SUM(AR917:AU917),IF(D917="B",11-SUM(AR917:AU917),IF(D917="C",7-SUM(AR917:AU917)))))
*AE917/C917,0)
*C917)
)</f>
        <v>0</v>
      </c>
      <c r="AZ9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+IFERROR(BA917*C917,0),
IFERROR(AVERAGEIF(Tabela1[[#This Row],[COMPRA PADRÃO]:[COMPRA &gt;30%]],"&gt;"&amp;0,Tabela1[[#This Row],[COMPRA PADRÃO]:[COMPRA &gt;30%]]),
0))/Tabela1[[#This Row],[U/CX]],0)*Tabela1[[#This Row],[U/CX]]</f>
        <v>0</v>
      </c>
      <c r="BA917" s="19"/>
      <c r="BB917" s="19"/>
      <c r="BC917" s="5"/>
      <c r="BD917" s="41">
        <v>12.90566037735849</v>
      </c>
      <c r="BE917" s="42">
        <v>1935.8490566037735</v>
      </c>
      <c r="BF917" s="42">
        <v>3691.0188679245284</v>
      </c>
      <c r="BG917" s="42">
        <v>4259</v>
      </c>
      <c r="BH917" s="43">
        <v>1380</v>
      </c>
      <c r="BJ917" s="32"/>
      <c r="BK917" s="32"/>
    </row>
    <row r="918" spans="1:63" s="3" customFormat="1" x14ac:dyDescent="0.2">
      <c r="A918" s="4" t="s">
        <v>18</v>
      </c>
      <c r="B918" s="4" t="s">
        <v>774</v>
      </c>
      <c r="C918" s="4">
        <v>50</v>
      </c>
      <c r="D918" s="4" t="s">
        <v>83</v>
      </c>
      <c r="E918" s="5">
        <v>50</v>
      </c>
      <c r="F918" s="4"/>
      <c r="G918" s="4">
        <v>250</v>
      </c>
      <c r="H918" s="4">
        <v>150</v>
      </c>
      <c r="I918" s="4">
        <v>150</v>
      </c>
      <c r="J918" s="4">
        <v>300</v>
      </c>
      <c r="K918" s="4"/>
      <c r="L918" s="4">
        <v>150</v>
      </c>
      <c r="M918" s="4"/>
      <c r="N918" s="4"/>
      <c r="O918" s="4">
        <v>50</v>
      </c>
      <c r="P918" s="4">
        <v>150</v>
      </c>
      <c r="Q918" s="13">
        <v>0.32</v>
      </c>
      <c r="R918" s="16">
        <v>0</v>
      </c>
      <c r="S918" s="16">
        <v>1.6</v>
      </c>
      <c r="T918" s="16">
        <v>0.96</v>
      </c>
      <c r="U918" s="16">
        <v>0.96</v>
      </c>
      <c r="V918" s="16">
        <v>1.92</v>
      </c>
      <c r="W918" s="16">
        <v>0</v>
      </c>
      <c r="X918" s="16">
        <v>0.96</v>
      </c>
      <c r="Y918" s="16">
        <v>0</v>
      </c>
      <c r="Z918" s="16">
        <v>0</v>
      </c>
      <c r="AA918" s="16">
        <v>0.32</v>
      </c>
      <c r="AB918" s="17">
        <v>0.96</v>
      </c>
      <c r="AC918" s="15">
        <v>4251</v>
      </c>
      <c r="AD918" s="14">
        <v>156.25</v>
      </c>
      <c r="AE918" s="14">
        <v>156.25</v>
      </c>
      <c r="AF918" s="5">
        <v>0</v>
      </c>
      <c r="AG918" s="6">
        <v>3050</v>
      </c>
      <c r="AH918" s="4">
        <v>6750</v>
      </c>
      <c r="AI918" s="23">
        <v>9800</v>
      </c>
      <c r="AJ918" s="4">
        <v>0</v>
      </c>
      <c r="AK918" s="4">
        <v>0</v>
      </c>
      <c r="AL918" s="24">
        <v>0</v>
      </c>
      <c r="AM918" s="7">
        <v>19.52</v>
      </c>
      <c r="AN918" s="7">
        <v>43.2</v>
      </c>
      <c r="AO918" s="8">
        <v>0</v>
      </c>
      <c r="AP918" s="9">
        <v>0</v>
      </c>
      <c r="AQ918" s="25">
        <v>62.72</v>
      </c>
      <c r="AR918" s="18">
        <v>19.52</v>
      </c>
      <c r="AS918" s="7">
        <v>43.2</v>
      </c>
      <c r="AT918" s="8">
        <v>0</v>
      </c>
      <c r="AU918" s="9">
        <v>0</v>
      </c>
      <c r="AV918" s="10">
        <v>62.72</v>
      </c>
      <c r="AW918" s="22">
        <f t="shared" si="14"/>
        <v>0</v>
      </c>
      <c r="AX918" s="5">
        <f>IF(OR(AND(Tabela1[[#This Row],[GRUPO | ITEM]]="PALHETAS",MID(Tabela1[[#This Row],[ITEM]],1,5)&lt;&gt;"YN-PC"),AND(Tabela1[[#This Row],[GRUPO | ITEM]]="PALHETAS",MID(Tabela1[[#This Row],[ITEM]],1,5)&lt;&gt;"YN-PF"))=TRUE,0,
IF(
ROUNDUP(
IF(
IF(D918="A",13-SUM(AM918:AP918),IF(D918="B",11-SUM(AM918:AP918),IF(D918="C",7-SUM(AM918:AP918))))
&lt;0,0,
IF(D918="A",13-SUM(AM918:AP918),IF(D918="B",11-SUM(AM918:AP918),IF(D918="C",7-SUM(AM918:AP918)))))
*AD918/C918,0)
*C918
=0,0,
ROUNDUP(
IF(
IF(D918="A",13-SUM(AM918:AP918),IF(D918="B",11-SUM(AM918:AP918),IF(D918="C",7-SUM(AM918:AP918))))
&lt;0,0,
IF(D918="A",13-SUM(AM918:AP918),IF(D918="B",11-SUM(AM918:AP918),IF(D918="C",7-SUM(AM918:AP918)))))
*AD918/C918,0)
*C918)
)</f>
        <v>0</v>
      </c>
      <c r="AY918" s="4">
        <f>IF(OR(AND(Tabela1[[#This Row],[GRUPO | ITEM]]="PALHETAS",MID(Tabela1[[#This Row],[ITEM]],1,5)&lt;&gt;"YN-PC"),AND(Tabela1[[#This Row],[GRUPO | ITEM]]="PALHETAS",MID(Tabela1[[#This Row],[ITEM]],1,5)&lt;&gt;"YN-PF"))=TRUE,0,
IF(
ROUNDUP(
IF(
IF(D918="A",13-SUM(AR918:AU918),IF(D918="B",11-SUM(AR918:AU918),IF(D918="C",7-SUM(AR918:AU918))))
&lt;0,0,
IF(D918="A",13-SUM(AR918:AU918),IF(D918="B",11-SUM(AR918:AU918),IF(D918="C",7-SUM(AR918:AU918)))))
*AE918/C918,0)
*C918
=0,0,
ROUNDUP(
IF(
IF(D918="A",13-SUM(AR918:AU918),IF(D918="B",11-SUM(AR918:AU918),IF(D918="C",7-SUM(AR918:AU918))))
&lt;0,0,
IF(D918="A",13-SUM(AR918:AU918),IF(D918="B",11-SUM(AR918:AU918),IF(D918="C",7-SUM(AR918:AU918)))))
*AE918/C918,0)
*C918)
)</f>
        <v>0</v>
      </c>
      <c r="AZ9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+IFERROR(BA918*C918,0),
IFERROR(AVERAGEIF(Tabela1[[#This Row],[COMPRA PADRÃO]:[COMPRA &gt;30%]],"&gt;"&amp;0,Tabela1[[#This Row],[COMPRA PADRÃO]:[COMPRA &gt;30%]]),
0))/Tabela1[[#This Row],[U/CX]],0)*Tabela1[[#This Row],[U/CX]]</f>
        <v>0</v>
      </c>
      <c r="BA918" s="19"/>
      <c r="BB918" s="19"/>
      <c r="BC918" s="5"/>
      <c r="BD918" s="41">
        <v>4.716981132075472</v>
      </c>
      <c r="BE918" s="42">
        <v>707.54716981132083</v>
      </c>
      <c r="BF918" s="42">
        <v>311.32075471698113</v>
      </c>
      <c r="BG918" s="42">
        <v>9800</v>
      </c>
      <c r="BH918" s="43">
        <v>0</v>
      </c>
      <c r="BJ918" s="32"/>
      <c r="BK918" s="32"/>
    </row>
    <row r="919" spans="1:63" s="3" customFormat="1" x14ac:dyDescent="0.2">
      <c r="A919" s="4" t="s">
        <v>18</v>
      </c>
      <c r="B919" s="4" t="s">
        <v>775</v>
      </c>
      <c r="C919" s="4">
        <v>50</v>
      </c>
      <c r="D919" s="4" t="s">
        <v>83</v>
      </c>
      <c r="E919" s="5">
        <v>50</v>
      </c>
      <c r="F919" s="4">
        <v>300</v>
      </c>
      <c r="G919" s="4">
        <v>150</v>
      </c>
      <c r="H919" s="4">
        <v>200</v>
      </c>
      <c r="I919" s="4">
        <v>450</v>
      </c>
      <c r="J919" s="4">
        <v>1600</v>
      </c>
      <c r="K919" s="4">
        <v>1150</v>
      </c>
      <c r="L919" s="4">
        <v>400</v>
      </c>
      <c r="M919" s="4">
        <v>550</v>
      </c>
      <c r="N919" s="4">
        <v>50</v>
      </c>
      <c r="O919" s="4">
        <v>50</v>
      </c>
      <c r="P919" s="4">
        <v>150</v>
      </c>
      <c r="Q919" s="13">
        <v>0.11764705882352941</v>
      </c>
      <c r="R919" s="16">
        <v>0.70588235294117652</v>
      </c>
      <c r="S919" s="16">
        <v>0.35294117647058826</v>
      </c>
      <c r="T919" s="16">
        <v>0.47058823529411764</v>
      </c>
      <c r="U919" s="16">
        <v>1.0588235294117647</v>
      </c>
      <c r="V919" s="16">
        <v>3.7647058823529411</v>
      </c>
      <c r="W919" s="16">
        <v>2.7058823529411766</v>
      </c>
      <c r="X919" s="16">
        <v>0.94117647058823528</v>
      </c>
      <c r="Y919" s="16">
        <v>1.2941176470588236</v>
      </c>
      <c r="Z919" s="16">
        <v>0.11764705882352941</v>
      </c>
      <c r="AA919" s="16">
        <v>0.11764705882352941</v>
      </c>
      <c r="AB919" s="17">
        <v>0.35294117647058826</v>
      </c>
      <c r="AC919" s="15">
        <v>17578</v>
      </c>
      <c r="AD919" s="14">
        <v>425</v>
      </c>
      <c r="AE919" s="14">
        <v>550</v>
      </c>
      <c r="AF919" s="5">
        <v>0</v>
      </c>
      <c r="AG919" s="6">
        <v>3650</v>
      </c>
      <c r="AH919" s="4">
        <v>8700</v>
      </c>
      <c r="AI919" s="23">
        <v>12350</v>
      </c>
      <c r="AJ919" s="4">
        <v>0</v>
      </c>
      <c r="AK919" s="4">
        <v>0</v>
      </c>
      <c r="AL919" s="24">
        <v>0</v>
      </c>
      <c r="AM919" s="7">
        <v>8.5882352941176467</v>
      </c>
      <c r="AN919" s="7">
        <v>20.470588235294116</v>
      </c>
      <c r="AO919" s="8">
        <v>0</v>
      </c>
      <c r="AP919" s="9">
        <v>0</v>
      </c>
      <c r="AQ919" s="25">
        <v>29.058823529411761</v>
      </c>
      <c r="AR919" s="18">
        <v>6.6363636363636367</v>
      </c>
      <c r="AS919" s="7">
        <v>15.818181818181818</v>
      </c>
      <c r="AT919" s="8">
        <v>0</v>
      </c>
      <c r="AU919" s="9">
        <v>0</v>
      </c>
      <c r="AV919" s="10">
        <v>22.454545454545453</v>
      </c>
      <c r="AW919" s="22">
        <f t="shared" si="14"/>
        <v>0</v>
      </c>
      <c r="AX919" s="5">
        <f>IF(OR(AND(Tabela1[[#This Row],[GRUPO | ITEM]]="PALHETAS",MID(Tabela1[[#This Row],[ITEM]],1,5)&lt;&gt;"YN-PC"),AND(Tabela1[[#This Row],[GRUPO | ITEM]]="PALHETAS",MID(Tabela1[[#This Row],[ITEM]],1,5)&lt;&gt;"YN-PF"))=TRUE,0,
IF(
ROUNDUP(
IF(
IF(D919="A",13-SUM(AM919:AP919),IF(D919="B",11-SUM(AM919:AP919),IF(D919="C",7-SUM(AM919:AP919))))
&lt;0,0,
IF(D919="A",13-SUM(AM919:AP919),IF(D919="B",11-SUM(AM919:AP919),IF(D919="C",7-SUM(AM919:AP919)))))
*AD919/C919,0)
*C919
=0,0,
ROUNDUP(
IF(
IF(D919="A",13-SUM(AM919:AP919),IF(D919="B",11-SUM(AM919:AP919),IF(D919="C",7-SUM(AM919:AP919))))
&lt;0,0,
IF(D919="A",13-SUM(AM919:AP919),IF(D919="B",11-SUM(AM919:AP919),IF(D919="C",7-SUM(AM919:AP919)))))
*AD919/C919,0)
*C919)
)</f>
        <v>0</v>
      </c>
      <c r="AY919" s="4">
        <f>IF(OR(AND(Tabela1[[#This Row],[GRUPO | ITEM]]="PALHETAS",MID(Tabela1[[#This Row],[ITEM]],1,5)&lt;&gt;"YN-PC"),AND(Tabela1[[#This Row],[GRUPO | ITEM]]="PALHETAS",MID(Tabela1[[#This Row],[ITEM]],1,5)&lt;&gt;"YN-PF"))=TRUE,0,
IF(
ROUNDUP(
IF(
IF(D919="A",13-SUM(AR919:AU919),IF(D919="B",11-SUM(AR919:AU919),IF(D919="C",7-SUM(AR919:AU919))))
&lt;0,0,
IF(D919="A",13-SUM(AR919:AU919),IF(D919="B",11-SUM(AR919:AU919),IF(D919="C",7-SUM(AR919:AU919)))))
*AE919/C919,0)
*C919
=0,0,
ROUNDUP(
IF(
IF(D919="A",13-SUM(AR919:AU919),IF(D919="B",11-SUM(AR919:AU919),IF(D919="C",7-SUM(AR919:AU919))))
&lt;0,0,
IF(D919="A",13-SUM(AR919:AU919),IF(D919="B",11-SUM(AR919:AU919),IF(D919="C",7-SUM(AR919:AU919)))))
*AE919/C919,0)
*C919)
)</f>
        <v>0</v>
      </c>
      <c r="AZ9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+IFERROR(BA919*C919,0),
IFERROR(AVERAGEIF(Tabela1[[#This Row],[COMPRA PADRÃO]:[COMPRA &gt;30%]],"&gt;"&amp;0,Tabela1[[#This Row],[COMPRA PADRÃO]:[COMPRA &gt;30%]]),
0))/Tabela1[[#This Row],[U/CX]],0)*Tabela1[[#This Row],[U/CX]]</f>
        <v>0</v>
      </c>
      <c r="BA919" s="19"/>
      <c r="BB919" s="19"/>
      <c r="BC919" s="5"/>
      <c r="BD919" s="41">
        <v>19.245283018867923</v>
      </c>
      <c r="BE919" s="42">
        <v>2886.7924528301883</v>
      </c>
      <c r="BF919" s="42">
        <v>1270.1886792452829</v>
      </c>
      <c r="BG919" s="42">
        <v>12350</v>
      </c>
      <c r="BH919" s="43">
        <v>0</v>
      </c>
      <c r="BJ919" s="32"/>
      <c r="BK919" s="32"/>
    </row>
    <row r="920" spans="1:63" s="3" customFormat="1" x14ac:dyDescent="0.2">
      <c r="A920" s="4" t="s">
        <v>18</v>
      </c>
      <c r="B920" s="4" t="s">
        <v>776</v>
      </c>
      <c r="C920" s="4">
        <v>50</v>
      </c>
      <c r="D920" s="4" t="s">
        <v>83</v>
      </c>
      <c r="E920" s="5">
        <v>150</v>
      </c>
      <c r="F920" s="4">
        <v>350</v>
      </c>
      <c r="G920" s="4">
        <v>400</v>
      </c>
      <c r="H920" s="4">
        <v>250</v>
      </c>
      <c r="I920" s="4">
        <v>300</v>
      </c>
      <c r="J920" s="4">
        <v>1000</v>
      </c>
      <c r="K920" s="4">
        <v>50</v>
      </c>
      <c r="L920" s="4">
        <v>500</v>
      </c>
      <c r="M920" s="4">
        <v>350</v>
      </c>
      <c r="N920" s="4">
        <v>350</v>
      </c>
      <c r="O920" s="4">
        <v>300</v>
      </c>
      <c r="P920" s="4">
        <v>150</v>
      </c>
      <c r="Q920" s="13">
        <v>0.43373493975903615</v>
      </c>
      <c r="R920" s="16">
        <v>1.0120481927710845</v>
      </c>
      <c r="S920" s="16">
        <v>1.1566265060240966</v>
      </c>
      <c r="T920" s="16">
        <v>0.72289156626506024</v>
      </c>
      <c r="U920" s="16">
        <v>0.86746987951807231</v>
      </c>
      <c r="V920" s="16">
        <v>2.8915662650602409</v>
      </c>
      <c r="W920" s="16">
        <v>0.14457831325301207</v>
      </c>
      <c r="X920" s="16">
        <v>1.4457831325301205</v>
      </c>
      <c r="Y920" s="16">
        <v>1.0120481927710845</v>
      </c>
      <c r="Z920" s="16">
        <v>1.0120481927710845</v>
      </c>
      <c r="AA920" s="16">
        <v>0.86746987951807231</v>
      </c>
      <c r="AB920" s="17">
        <v>0.43373493975903615</v>
      </c>
      <c r="AC920" s="15">
        <v>14448</v>
      </c>
      <c r="AD920" s="14">
        <v>345.83333333333331</v>
      </c>
      <c r="AE920" s="14">
        <v>372.72727272727275</v>
      </c>
      <c r="AF920" s="5">
        <v>0</v>
      </c>
      <c r="AG920" s="6">
        <v>3350</v>
      </c>
      <c r="AH920" s="4">
        <v>6950</v>
      </c>
      <c r="AI920" s="23">
        <v>10300</v>
      </c>
      <c r="AJ920" s="4">
        <v>0</v>
      </c>
      <c r="AK920" s="4">
        <v>0</v>
      </c>
      <c r="AL920" s="24">
        <v>0</v>
      </c>
      <c r="AM920" s="7">
        <v>9.6867469879518069</v>
      </c>
      <c r="AN920" s="7">
        <v>20.096385542168676</v>
      </c>
      <c r="AO920" s="8">
        <v>0</v>
      </c>
      <c r="AP920" s="9">
        <v>0</v>
      </c>
      <c r="AQ920" s="25">
        <v>29.783132530120483</v>
      </c>
      <c r="AR920" s="18">
        <v>8.9878048780487791</v>
      </c>
      <c r="AS920" s="7">
        <v>18.646341463414632</v>
      </c>
      <c r="AT920" s="8">
        <v>0</v>
      </c>
      <c r="AU920" s="9">
        <v>0</v>
      </c>
      <c r="AV920" s="10">
        <v>27.634146341463413</v>
      </c>
      <c r="AW920" s="22">
        <f t="shared" si="14"/>
        <v>0</v>
      </c>
      <c r="AX920" s="5">
        <f>IF(OR(AND(Tabela1[[#This Row],[GRUPO | ITEM]]="PALHETAS",MID(Tabela1[[#This Row],[ITEM]],1,5)&lt;&gt;"YN-PC"),AND(Tabela1[[#This Row],[GRUPO | ITEM]]="PALHETAS",MID(Tabela1[[#This Row],[ITEM]],1,5)&lt;&gt;"YN-PF"))=TRUE,0,
IF(
ROUNDUP(
IF(
IF(D920="A",13-SUM(AM920:AP920),IF(D920="B",11-SUM(AM920:AP920),IF(D920="C",7-SUM(AM920:AP920))))
&lt;0,0,
IF(D920="A",13-SUM(AM920:AP920),IF(D920="B",11-SUM(AM920:AP920),IF(D920="C",7-SUM(AM920:AP920)))))
*AD920/C920,0)
*C920
=0,0,
ROUNDUP(
IF(
IF(D920="A",13-SUM(AM920:AP920),IF(D920="B",11-SUM(AM920:AP920),IF(D920="C",7-SUM(AM920:AP920))))
&lt;0,0,
IF(D920="A",13-SUM(AM920:AP920),IF(D920="B",11-SUM(AM920:AP920),IF(D920="C",7-SUM(AM920:AP920)))))
*AD920/C920,0)
*C920)
)</f>
        <v>0</v>
      </c>
      <c r="AY920" s="4">
        <f>IF(OR(AND(Tabela1[[#This Row],[GRUPO | ITEM]]="PALHETAS",MID(Tabela1[[#This Row],[ITEM]],1,5)&lt;&gt;"YN-PC"),AND(Tabela1[[#This Row],[GRUPO | ITEM]]="PALHETAS",MID(Tabela1[[#This Row],[ITEM]],1,5)&lt;&gt;"YN-PF"))=TRUE,0,
IF(
ROUNDUP(
IF(
IF(D920="A",13-SUM(AR920:AU920),IF(D920="B",11-SUM(AR920:AU920),IF(D920="C",7-SUM(AR920:AU920))))
&lt;0,0,
IF(D920="A",13-SUM(AR920:AU920),IF(D920="B",11-SUM(AR920:AU920),IF(D920="C",7-SUM(AR920:AU920)))))
*AE920/C920,0)
*C920
=0,0,
ROUNDUP(
IF(
IF(D920="A",13-SUM(AR920:AU920),IF(D920="B",11-SUM(AR920:AU920),IF(D920="C",7-SUM(AR920:AU920))))
&lt;0,0,
IF(D920="A",13-SUM(AR920:AU920),IF(D920="B",11-SUM(AR920:AU920),IF(D920="C",7-SUM(AR920:AU920)))))
*AE920/C920,0)
*C920)
)</f>
        <v>0</v>
      </c>
      <c r="AZ9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+IFERROR(BA920*C920,0),
IFERROR(AVERAGEIF(Tabela1[[#This Row],[COMPRA PADRÃO]:[COMPRA &gt;30%]],"&gt;"&amp;0,Tabela1[[#This Row],[COMPRA PADRÃO]:[COMPRA &gt;30%]]),
0))/Tabela1[[#This Row],[U/CX]],0)*Tabela1[[#This Row],[U/CX]]</f>
        <v>0</v>
      </c>
      <c r="BA920" s="19"/>
      <c r="BB920" s="19"/>
      <c r="BC920" s="5"/>
      <c r="BD920" s="41">
        <v>15.660377358490566</v>
      </c>
      <c r="BE920" s="42">
        <v>2349.0566037735848</v>
      </c>
      <c r="BF920" s="42">
        <v>1033.5849056603774</v>
      </c>
      <c r="BG920" s="42">
        <v>10300</v>
      </c>
      <c r="BH920" s="43">
        <v>0</v>
      </c>
      <c r="BJ920" s="32"/>
      <c r="BK920" s="32"/>
    </row>
    <row r="921" spans="1:63" s="3" customFormat="1" x14ac:dyDescent="0.2">
      <c r="A921" s="4" t="s">
        <v>18</v>
      </c>
      <c r="B921" s="4" t="s">
        <v>777</v>
      </c>
      <c r="C921" s="4">
        <v>50</v>
      </c>
      <c r="D921" s="4" t="s">
        <v>17</v>
      </c>
      <c r="E921" s="5">
        <v>300</v>
      </c>
      <c r="F921" s="4">
        <v>1050</v>
      </c>
      <c r="G921" s="4">
        <v>500</v>
      </c>
      <c r="H921" s="4">
        <v>350</v>
      </c>
      <c r="I921" s="4">
        <v>1450</v>
      </c>
      <c r="J921" s="4">
        <v>3050</v>
      </c>
      <c r="K921" s="4">
        <v>1900</v>
      </c>
      <c r="L921" s="4">
        <v>1550</v>
      </c>
      <c r="M921" s="4">
        <v>600</v>
      </c>
      <c r="N921" s="4">
        <v>900</v>
      </c>
      <c r="O921" s="4">
        <v>900</v>
      </c>
      <c r="P921" s="4">
        <v>1500</v>
      </c>
      <c r="Q921" s="13">
        <v>0.25622775800711745</v>
      </c>
      <c r="R921" s="16">
        <v>0.89679715302491114</v>
      </c>
      <c r="S921" s="16">
        <v>0.42704626334519574</v>
      </c>
      <c r="T921" s="16">
        <v>0.29893238434163705</v>
      </c>
      <c r="U921" s="16">
        <v>1.2384341637010676</v>
      </c>
      <c r="V921" s="16">
        <v>2.604982206405694</v>
      </c>
      <c r="W921" s="16">
        <v>1.6227758007117439</v>
      </c>
      <c r="X921" s="16">
        <v>1.3238434163701069</v>
      </c>
      <c r="Y921" s="16">
        <v>0.51245551601423489</v>
      </c>
      <c r="Z921" s="16">
        <v>0.76868327402135239</v>
      </c>
      <c r="AA921" s="16">
        <v>0.76868327402135239</v>
      </c>
      <c r="AB921" s="17">
        <v>1.2811387900355873</v>
      </c>
      <c r="AC921" s="15">
        <v>48566</v>
      </c>
      <c r="AD921" s="14">
        <v>1170.8333333333333</v>
      </c>
      <c r="AE921" s="14">
        <v>1340</v>
      </c>
      <c r="AF921" s="5">
        <v>0</v>
      </c>
      <c r="AG921" s="6">
        <v>2080</v>
      </c>
      <c r="AH921" s="4">
        <v>9650</v>
      </c>
      <c r="AI921" s="23">
        <v>11730</v>
      </c>
      <c r="AJ921" s="4">
        <v>0</v>
      </c>
      <c r="AK921" s="4">
        <v>0</v>
      </c>
      <c r="AL921" s="24">
        <v>0</v>
      </c>
      <c r="AM921" s="7">
        <v>1.7765124555160143</v>
      </c>
      <c r="AN921" s="7">
        <v>8.2419928825622772</v>
      </c>
      <c r="AO921" s="8">
        <v>0</v>
      </c>
      <c r="AP921" s="9">
        <v>0</v>
      </c>
      <c r="AQ921" s="25">
        <v>10.018505338078292</v>
      </c>
      <c r="AR921" s="18">
        <v>1.5522388059701493</v>
      </c>
      <c r="AS921" s="7">
        <v>7.2014925373134329</v>
      </c>
      <c r="AT921" s="8">
        <v>0</v>
      </c>
      <c r="AU921" s="9">
        <v>0</v>
      </c>
      <c r="AV921" s="10">
        <v>8.753731343283583</v>
      </c>
      <c r="AW921" s="22">
        <f t="shared" si="14"/>
        <v>0</v>
      </c>
      <c r="AX921" s="5">
        <f>IF(OR(AND(Tabela1[[#This Row],[GRUPO | ITEM]]="PALHETAS",MID(Tabela1[[#This Row],[ITEM]],1,5)&lt;&gt;"YN-PC"),AND(Tabela1[[#This Row],[GRUPO | ITEM]]="PALHETAS",MID(Tabela1[[#This Row],[ITEM]],1,5)&lt;&gt;"YN-PF"))=TRUE,0,
IF(
ROUNDUP(
IF(
IF(D921="A",13-SUM(AM921:AP921),IF(D921="B",11-SUM(AM921:AP921),IF(D921="C",7-SUM(AM921:AP921))))
&lt;0,0,
IF(D921="A",13-SUM(AM921:AP921),IF(D921="B",11-SUM(AM921:AP921),IF(D921="C",7-SUM(AM921:AP921)))))
*AD921/C921,0)
*C921
=0,0,
ROUNDUP(
IF(
IF(D921="A",13-SUM(AM921:AP921),IF(D921="B",11-SUM(AM921:AP921),IF(D921="C",7-SUM(AM921:AP921))))
&lt;0,0,
IF(D921="A",13-SUM(AM921:AP921),IF(D921="B",11-SUM(AM921:AP921),IF(D921="C",7-SUM(AM921:AP921)))))
*AD921/C921,0)
*C921)
)</f>
        <v>0</v>
      </c>
      <c r="AY921" s="4">
        <f>IF(OR(AND(Tabela1[[#This Row],[GRUPO | ITEM]]="PALHETAS",MID(Tabela1[[#This Row],[ITEM]],1,5)&lt;&gt;"YN-PC"),AND(Tabela1[[#This Row],[GRUPO | ITEM]]="PALHETAS",MID(Tabela1[[#This Row],[ITEM]],1,5)&lt;&gt;"YN-PF"))=TRUE,0,
IF(
ROUNDUP(
IF(
IF(D921="A",13-SUM(AR921:AU921),IF(D921="B",11-SUM(AR921:AU921),IF(D921="C",7-SUM(AR921:AU921))))
&lt;0,0,
IF(D921="A",13-SUM(AR921:AU921),IF(D921="B",11-SUM(AR921:AU921),IF(D921="C",7-SUM(AR921:AU921)))))
*AE921/C921,0)
*C921
=0,0,
ROUNDUP(
IF(
IF(D921="A",13-SUM(AR921:AU921),IF(D921="B",11-SUM(AR921:AU921),IF(D921="C",7-SUM(AR921:AU921))))
&lt;0,0,
IF(D921="A",13-SUM(AR921:AU921),IF(D921="B",11-SUM(AR921:AU921),IF(D921="C",7-SUM(AR921:AU921)))))
*AE921/C921,0)
*C921)
)</f>
        <v>0</v>
      </c>
      <c r="AZ9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+IFERROR(BA921*C921,0),
IFERROR(AVERAGEIF(Tabela1[[#This Row],[COMPRA PADRÃO]:[COMPRA &gt;30%]],"&gt;"&amp;0,Tabela1[[#This Row],[COMPRA PADRÃO]:[COMPRA &gt;30%]]),
0))/Tabela1[[#This Row],[U/CX]],0)*Tabela1[[#This Row],[U/CX]]</f>
        <v>0</v>
      </c>
      <c r="BA921" s="19"/>
      <c r="BB921" s="19"/>
      <c r="BC921" s="5"/>
      <c r="BD921" s="41">
        <v>53.018867924528301</v>
      </c>
      <c r="BE921" s="42">
        <v>7952.8301886792451</v>
      </c>
      <c r="BF921" s="42">
        <v>10497.735849056604</v>
      </c>
      <c r="BG921" s="42">
        <v>11730</v>
      </c>
      <c r="BH921" s="43">
        <v>6700</v>
      </c>
      <c r="BJ921" s="32"/>
      <c r="BK921" s="32"/>
    </row>
    <row r="922" spans="1:63" s="3" customFormat="1" x14ac:dyDescent="0.2">
      <c r="A922" s="4" t="s">
        <v>18</v>
      </c>
      <c r="B922" s="4" t="s">
        <v>778</v>
      </c>
      <c r="C922" s="4">
        <v>100</v>
      </c>
      <c r="D922" s="4" t="s">
        <v>20</v>
      </c>
      <c r="E922" s="5">
        <v>1400</v>
      </c>
      <c r="F922" s="4">
        <v>2700</v>
      </c>
      <c r="G922" s="4">
        <v>3400</v>
      </c>
      <c r="H922" s="4">
        <v>3100</v>
      </c>
      <c r="I922" s="4">
        <v>6800</v>
      </c>
      <c r="J922" s="4">
        <v>13700</v>
      </c>
      <c r="K922" s="4">
        <v>6700</v>
      </c>
      <c r="L922" s="4">
        <v>7600</v>
      </c>
      <c r="M922" s="4">
        <v>4800</v>
      </c>
      <c r="N922" s="4">
        <v>3000</v>
      </c>
      <c r="O922" s="4">
        <v>6100</v>
      </c>
      <c r="P922" s="4">
        <v>7900</v>
      </c>
      <c r="Q922" s="13">
        <v>0.25</v>
      </c>
      <c r="R922" s="16">
        <v>0.48214285714285715</v>
      </c>
      <c r="S922" s="16">
        <v>0.6071428571428571</v>
      </c>
      <c r="T922" s="16">
        <v>0.5535714285714286</v>
      </c>
      <c r="U922" s="16">
        <v>1.2142857142857142</v>
      </c>
      <c r="V922" s="16">
        <v>2.4464285714285716</v>
      </c>
      <c r="W922" s="16">
        <v>1.1964285714285714</v>
      </c>
      <c r="X922" s="16">
        <v>1.3571428571428572</v>
      </c>
      <c r="Y922" s="16">
        <v>0.8571428571428571</v>
      </c>
      <c r="Z922" s="16">
        <v>0.5357142857142857</v>
      </c>
      <c r="AA922" s="16">
        <v>1.0892857142857142</v>
      </c>
      <c r="AB922" s="17">
        <v>1.4107142857142858</v>
      </c>
      <c r="AC922" s="15">
        <v>234776</v>
      </c>
      <c r="AD922" s="14">
        <v>5600</v>
      </c>
      <c r="AE922" s="14">
        <v>5981.818181818182</v>
      </c>
      <c r="AF922" s="5">
        <v>0</v>
      </c>
      <c r="AG922" s="6">
        <v>9800</v>
      </c>
      <c r="AH922" s="4">
        <v>30600</v>
      </c>
      <c r="AI922" s="23">
        <v>40400</v>
      </c>
      <c r="AJ922" s="4">
        <v>0</v>
      </c>
      <c r="AK922" s="4">
        <v>0</v>
      </c>
      <c r="AL922" s="24">
        <v>0</v>
      </c>
      <c r="AM922" s="7">
        <v>1.75</v>
      </c>
      <c r="AN922" s="7">
        <v>5.4642857142857144</v>
      </c>
      <c r="AO922" s="8">
        <v>0</v>
      </c>
      <c r="AP922" s="9">
        <v>0</v>
      </c>
      <c r="AQ922" s="25">
        <v>7.2142857142857144</v>
      </c>
      <c r="AR922" s="18">
        <v>1.6382978723404256</v>
      </c>
      <c r="AS922" s="7">
        <v>5.1155015197568385</v>
      </c>
      <c r="AT922" s="8">
        <v>0</v>
      </c>
      <c r="AU922" s="9">
        <v>0</v>
      </c>
      <c r="AV922" s="10">
        <v>6.7537993920972639</v>
      </c>
      <c r="AW922" s="22">
        <f t="shared" si="14"/>
        <v>0</v>
      </c>
      <c r="AX922" s="5">
        <f>IF(OR(AND(Tabela1[[#This Row],[GRUPO | ITEM]]="PALHETAS",MID(Tabela1[[#This Row],[ITEM]],1,5)&lt;&gt;"YN-PC"),AND(Tabela1[[#This Row],[GRUPO | ITEM]]="PALHETAS",MID(Tabela1[[#This Row],[ITEM]],1,5)&lt;&gt;"YN-PF"))=TRUE,0,
IF(
ROUNDUP(
IF(
IF(D922="A",13-SUM(AM922:AP922),IF(D922="B",11-SUM(AM922:AP922),IF(D922="C",7-SUM(AM922:AP922))))
&lt;0,0,
IF(D922="A",13-SUM(AM922:AP922),IF(D922="B",11-SUM(AM922:AP922),IF(D922="C",7-SUM(AM922:AP922)))))
*AD922/C922,0)
*C922
=0,0,
ROUNDUP(
IF(
IF(D922="A",13-SUM(AM922:AP922),IF(D922="B",11-SUM(AM922:AP922),IF(D922="C",7-SUM(AM922:AP922))))
&lt;0,0,
IF(D922="A",13-SUM(AM922:AP922),IF(D922="B",11-SUM(AM922:AP922),IF(D922="C",7-SUM(AM922:AP922)))))
*AD922/C922,0)
*C922)
)</f>
        <v>0</v>
      </c>
      <c r="AY922" s="4">
        <f>IF(OR(AND(Tabela1[[#This Row],[GRUPO | ITEM]]="PALHETAS",MID(Tabela1[[#This Row],[ITEM]],1,5)&lt;&gt;"YN-PC"),AND(Tabela1[[#This Row],[GRUPO | ITEM]]="PALHETAS",MID(Tabela1[[#This Row],[ITEM]],1,5)&lt;&gt;"YN-PF"))=TRUE,0,
IF(
ROUNDUP(
IF(
IF(D922="A",13-SUM(AR922:AU922),IF(D922="B",11-SUM(AR922:AU922),IF(D922="C",7-SUM(AR922:AU922))))
&lt;0,0,
IF(D922="A",13-SUM(AR922:AU922),IF(D922="B",11-SUM(AR922:AU922),IF(D922="C",7-SUM(AR922:AU922)))))
*AE922/C922,0)
*C922
=0,0,
ROUNDUP(
IF(
IF(D922="A",13-SUM(AR922:AU922),IF(D922="B",11-SUM(AR922:AU922),IF(D922="C",7-SUM(AR922:AU922))))
&lt;0,0,
IF(D922="A",13-SUM(AR922:AU922),IF(D922="B",11-SUM(AR922:AU922),IF(D922="C",7-SUM(AR922:AU922)))))
*AE922/C922,0)
*C922)
)</f>
        <v>0</v>
      </c>
      <c r="AZ9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+IFERROR(BA922*C922,0),
IFERROR(AVERAGEIF(Tabela1[[#This Row],[COMPRA PADRÃO]:[COMPRA &gt;30%]],"&gt;"&amp;0,Tabela1[[#This Row],[COMPRA PADRÃO]:[COMPRA &gt;30%]]),
0))/Tabela1[[#This Row],[U/CX]],0)*Tabela1[[#This Row],[U/CX]]</f>
        <v>0</v>
      </c>
      <c r="BA922" s="33"/>
      <c r="BB922" s="33"/>
      <c r="BC922" s="44"/>
      <c r="BD922" s="41">
        <v>253.58490566037736</v>
      </c>
      <c r="BE922" s="42">
        <v>38037.735849056604</v>
      </c>
      <c r="BF922" s="42">
        <v>72525.283018867922</v>
      </c>
      <c r="BG922" s="42">
        <v>40400</v>
      </c>
      <c r="BH922" s="43">
        <v>70200</v>
      </c>
      <c r="BJ922" s="32"/>
      <c r="BK922" s="32"/>
    </row>
    <row r="923" spans="1:63" s="3" customFormat="1" x14ac:dyDescent="0.2">
      <c r="A923" s="4" t="s">
        <v>18</v>
      </c>
      <c r="B923" s="4" t="s">
        <v>779</v>
      </c>
      <c r="C923" s="4">
        <v>50</v>
      </c>
      <c r="D923" s="4" t="s">
        <v>83</v>
      </c>
      <c r="E923" s="5">
        <v>50</v>
      </c>
      <c r="F923" s="4">
        <v>50</v>
      </c>
      <c r="G923" s="4">
        <v>250</v>
      </c>
      <c r="H923" s="4">
        <v>200</v>
      </c>
      <c r="I923" s="4">
        <v>600</v>
      </c>
      <c r="J923" s="4">
        <v>1150</v>
      </c>
      <c r="K923" s="4">
        <v>250</v>
      </c>
      <c r="L923" s="4">
        <v>1000</v>
      </c>
      <c r="M923" s="4">
        <v>1100</v>
      </c>
      <c r="N923" s="4">
        <v>500</v>
      </c>
      <c r="O923" s="4">
        <v>950</v>
      </c>
      <c r="P923" s="4">
        <v>550</v>
      </c>
      <c r="Q923" s="13">
        <v>9.0225563909774445E-2</v>
      </c>
      <c r="R923" s="16">
        <v>9.0225563909774445E-2</v>
      </c>
      <c r="S923" s="16">
        <v>0.45112781954887221</v>
      </c>
      <c r="T923" s="16">
        <v>0.36090225563909778</v>
      </c>
      <c r="U923" s="16">
        <v>1.0827067669172934</v>
      </c>
      <c r="V923" s="16">
        <v>2.0751879699248121</v>
      </c>
      <c r="W923" s="16">
        <v>0.45112781954887221</v>
      </c>
      <c r="X923" s="16">
        <v>1.8045112781954888</v>
      </c>
      <c r="Y923" s="16">
        <v>1.9849624060150377</v>
      </c>
      <c r="Z923" s="16">
        <v>0.90225563909774442</v>
      </c>
      <c r="AA923" s="16">
        <v>1.7142857142857144</v>
      </c>
      <c r="AB923" s="17">
        <v>0.99248120300751885</v>
      </c>
      <c r="AC923" s="15">
        <v>23121.5</v>
      </c>
      <c r="AD923" s="14">
        <v>554.16666666666663</v>
      </c>
      <c r="AE923" s="14">
        <v>655</v>
      </c>
      <c r="AF923" s="5">
        <v>0</v>
      </c>
      <c r="AG923" s="6">
        <v>10800</v>
      </c>
      <c r="AH923" s="4">
        <v>18200</v>
      </c>
      <c r="AI923" s="23">
        <v>29000</v>
      </c>
      <c r="AJ923" s="4">
        <v>0</v>
      </c>
      <c r="AK923" s="4">
        <v>0</v>
      </c>
      <c r="AL923" s="24">
        <v>0</v>
      </c>
      <c r="AM923" s="7">
        <v>19.488721804511279</v>
      </c>
      <c r="AN923" s="7">
        <v>32.842105263157897</v>
      </c>
      <c r="AO923" s="8">
        <v>0</v>
      </c>
      <c r="AP923" s="9">
        <v>0</v>
      </c>
      <c r="AQ923" s="25">
        <v>52.330827067669176</v>
      </c>
      <c r="AR923" s="18">
        <v>16.488549618320612</v>
      </c>
      <c r="AS923" s="7">
        <v>27.786259541984734</v>
      </c>
      <c r="AT923" s="8">
        <v>0</v>
      </c>
      <c r="AU923" s="9">
        <v>0</v>
      </c>
      <c r="AV923" s="10">
        <v>44.274809160305345</v>
      </c>
      <c r="AW923" s="22">
        <f t="shared" si="14"/>
        <v>0</v>
      </c>
      <c r="AX923" s="5">
        <f>IF(OR(AND(Tabela1[[#This Row],[GRUPO | ITEM]]="PALHETAS",MID(Tabela1[[#This Row],[ITEM]],1,5)&lt;&gt;"YN-PC"),AND(Tabela1[[#This Row],[GRUPO | ITEM]]="PALHETAS",MID(Tabela1[[#This Row],[ITEM]],1,5)&lt;&gt;"YN-PF"))=TRUE,0,
IF(
ROUNDUP(
IF(
IF(D923="A",13-SUM(AM923:AP923),IF(D923="B",11-SUM(AM923:AP923),IF(D923="C",7-SUM(AM923:AP923))))
&lt;0,0,
IF(D923="A",13-SUM(AM923:AP923),IF(D923="B",11-SUM(AM923:AP923),IF(D923="C",7-SUM(AM923:AP923)))))
*AD923/C923,0)
*C923
=0,0,
ROUNDUP(
IF(
IF(D923="A",13-SUM(AM923:AP923),IF(D923="B",11-SUM(AM923:AP923),IF(D923="C",7-SUM(AM923:AP923))))
&lt;0,0,
IF(D923="A",13-SUM(AM923:AP923),IF(D923="B",11-SUM(AM923:AP923),IF(D923="C",7-SUM(AM923:AP923)))))
*AD923/C923,0)
*C923)
)</f>
        <v>0</v>
      </c>
      <c r="AY923" s="4">
        <f>IF(OR(AND(Tabela1[[#This Row],[GRUPO | ITEM]]="PALHETAS",MID(Tabela1[[#This Row],[ITEM]],1,5)&lt;&gt;"YN-PC"),AND(Tabela1[[#This Row],[GRUPO | ITEM]]="PALHETAS",MID(Tabela1[[#This Row],[ITEM]],1,5)&lt;&gt;"YN-PF"))=TRUE,0,
IF(
ROUNDUP(
IF(
IF(D923="A",13-SUM(AR923:AU923),IF(D923="B",11-SUM(AR923:AU923),IF(D923="C",7-SUM(AR923:AU923))))
&lt;0,0,
IF(D923="A",13-SUM(AR923:AU923),IF(D923="B",11-SUM(AR923:AU923),IF(D923="C",7-SUM(AR923:AU923)))))
*AE923/C923,0)
*C923
=0,0,
ROUNDUP(
IF(
IF(D923="A",13-SUM(AR923:AU923),IF(D923="B",11-SUM(AR923:AU923),IF(D923="C",7-SUM(AR923:AU923))))
&lt;0,0,
IF(D923="A",13-SUM(AR923:AU923),IF(D923="B",11-SUM(AR923:AU923),IF(D923="C",7-SUM(AR923:AU923)))))
*AE923/C923,0)
*C923)
)</f>
        <v>0</v>
      </c>
      <c r="AZ9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+IFERROR(BA923*C923,0),
IFERROR(AVERAGEIF(Tabela1[[#This Row],[COMPRA PADRÃO]:[COMPRA &gt;30%]],"&gt;"&amp;0,Tabela1[[#This Row],[COMPRA PADRÃO]:[COMPRA &gt;30%]]),
0))/Tabela1[[#This Row],[U/CX]],0)*Tabela1[[#This Row],[U/CX]]</f>
        <v>0</v>
      </c>
      <c r="BA923" s="19"/>
      <c r="BB923" s="19"/>
      <c r="BC923" s="5"/>
      <c r="BD923" s="41">
        <v>25.09433962264151</v>
      </c>
      <c r="BE923" s="42">
        <v>3764.1509433962265</v>
      </c>
      <c r="BF923" s="42">
        <v>1656.2264150943397</v>
      </c>
      <c r="BG923" s="42">
        <v>29000</v>
      </c>
      <c r="BH923" s="43">
        <v>0</v>
      </c>
      <c r="BJ923" s="32"/>
      <c r="BK923" s="32"/>
    </row>
    <row r="924" spans="1:63" s="3" customFormat="1" x14ac:dyDescent="0.2">
      <c r="A924" s="4" t="s">
        <v>18</v>
      </c>
      <c r="B924" s="4" t="s">
        <v>68</v>
      </c>
      <c r="C924" s="4">
        <v>100</v>
      </c>
      <c r="D924" s="4" t="s">
        <v>20</v>
      </c>
      <c r="E924" s="5">
        <v>3700</v>
      </c>
      <c r="F924" s="4">
        <v>8100</v>
      </c>
      <c r="G924" s="4">
        <v>7200</v>
      </c>
      <c r="H924" s="4">
        <v>4600</v>
      </c>
      <c r="I924" s="4">
        <v>16300</v>
      </c>
      <c r="J924" s="4">
        <v>31500</v>
      </c>
      <c r="K924" s="4">
        <v>10300</v>
      </c>
      <c r="L924" s="4">
        <v>18200</v>
      </c>
      <c r="M924" s="4">
        <v>10100</v>
      </c>
      <c r="N924" s="4">
        <v>7500</v>
      </c>
      <c r="O924" s="4">
        <v>15300</v>
      </c>
      <c r="P924" s="4">
        <v>12700</v>
      </c>
      <c r="Q924" s="13">
        <v>0.30515463917525776</v>
      </c>
      <c r="R924" s="16">
        <v>0.66804123711340202</v>
      </c>
      <c r="S924" s="16">
        <v>0.59381443298969072</v>
      </c>
      <c r="T924" s="16">
        <v>0.37938144329896906</v>
      </c>
      <c r="U924" s="16">
        <v>1.3443298969072166</v>
      </c>
      <c r="V924" s="16">
        <v>2.597938144329897</v>
      </c>
      <c r="W924" s="16">
        <v>0.84948453608247421</v>
      </c>
      <c r="X924" s="16">
        <v>1.5010309278350515</v>
      </c>
      <c r="Y924" s="16">
        <v>0.83298969072164952</v>
      </c>
      <c r="Z924" s="16">
        <v>0.61855670103092786</v>
      </c>
      <c r="AA924" s="16">
        <v>1.2618556701030927</v>
      </c>
      <c r="AB924" s="17">
        <v>1.0474226804123712</v>
      </c>
      <c r="AC924" s="15">
        <v>506398</v>
      </c>
      <c r="AD924" s="14">
        <v>12125</v>
      </c>
      <c r="AE924" s="14">
        <v>12125</v>
      </c>
      <c r="AF924" s="5">
        <v>2</v>
      </c>
      <c r="AG924" s="6">
        <v>17300</v>
      </c>
      <c r="AH924" s="4">
        <v>25800</v>
      </c>
      <c r="AI924" s="23">
        <v>43100</v>
      </c>
      <c r="AJ924" s="4">
        <v>0</v>
      </c>
      <c r="AK924" s="4">
        <v>0</v>
      </c>
      <c r="AL924" s="24">
        <v>0</v>
      </c>
      <c r="AM924" s="7">
        <v>1.4268041237113402</v>
      </c>
      <c r="AN924" s="7">
        <v>2.1278350515463917</v>
      </c>
      <c r="AO924" s="8">
        <v>0</v>
      </c>
      <c r="AP924" s="9">
        <v>0</v>
      </c>
      <c r="AQ924" s="25">
        <v>3.5546391752577318</v>
      </c>
      <c r="AR924" s="18">
        <v>1.4268041237113402</v>
      </c>
      <c r="AS924" s="7">
        <v>2.1278350515463917</v>
      </c>
      <c r="AT924" s="8">
        <v>0</v>
      </c>
      <c r="AU924" s="9">
        <v>0</v>
      </c>
      <c r="AV924" s="10">
        <v>3.5546391752577318</v>
      </c>
      <c r="AW924" s="22">
        <f t="shared" si="14"/>
        <v>0</v>
      </c>
      <c r="AX924" s="5">
        <f>IF(OR(AND(Tabela1[[#This Row],[GRUPO | ITEM]]="PALHETAS",MID(Tabela1[[#This Row],[ITEM]],1,5)&lt;&gt;"YN-PC"),AND(Tabela1[[#This Row],[GRUPO | ITEM]]="PALHETAS",MID(Tabela1[[#This Row],[ITEM]],1,5)&lt;&gt;"YN-PF"))=TRUE,0,
IF(
ROUNDUP(
IF(
IF(D924="A",13-SUM(AM924:AP924),IF(D924="B",11-SUM(AM924:AP924),IF(D924="C",7-SUM(AM924:AP924))))
&lt;0,0,
IF(D924="A",13-SUM(AM924:AP924),IF(D924="B",11-SUM(AM924:AP924),IF(D924="C",7-SUM(AM924:AP924)))))
*AD924/C924,0)
*C924
=0,0,
ROUNDUP(
IF(
IF(D924="A",13-SUM(AM924:AP924),IF(D924="B",11-SUM(AM924:AP924),IF(D924="C",7-SUM(AM924:AP924))))
&lt;0,0,
IF(D924="A",13-SUM(AM924:AP924),IF(D924="B",11-SUM(AM924:AP924),IF(D924="C",7-SUM(AM924:AP924)))))
*AD924/C924,0)
*C924)
)</f>
        <v>0</v>
      </c>
      <c r="AY924" s="4">
        <f>IF(OR(AND(Tabela1[[#This Row],[GRUPO | ITEM]]="PALHETAS",MID(Tabela1[[#This Row],[ITEM]],1,5)&lt;&gt;"YN-PC"),AND(Tabela1[[#This Row],[GRUPO | ITEM]]="PALHETAS",MID(Tabela1[[#This Row],[ITEM]],1,5)&lt;&gt;"YN-PF"))=TRUE,0,
IF(
ROUNDUP(
IF(
IF(D924="A",13-SUM(AR924:AU924),IF(D924="B",11-SUM(AR924:AU924),IF(D924="C",7-SUM(AR924:AU924))))
&lt;0,0,
IF(D924="A",13-SUM(AR924:AU924),IF(D924="B",11-SUM(AR924:AU924),IF(D924="C",7-SUM(AR924:AU924)))))
*AE924/C924,0)
*C924
=0,0,
ROUNDUP(
IF(
IF(D924="A",13-SUM(AR924:AU924),IF(D924="B",11-SUM(AR924:AU924),IF(D924="C",7-SUM(AR924:AU924))))
&lt;0,0,
IF(D924="A",13-SUM(AR924:AU924),IF(D924="B",11-SUM(AR924:AU924),IF(D924="C",7-SUM(AR924:AU924)))))
*AE924/C924,0)
*C924)
)</f>
        <v>0</v>
      </c>
      <c r="AZ9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+IFERROR(BA924*C924,0),
IFERROR(AVERAGEIF(Tabela1[[#This Row],[COMPRA PADRÃO]:[COMPRA &gt;30%]],"&gt;"&amp;0,Tabela1[[#This Row],[COMPRA PADRÃO]:[COMPRA &gt;30%]]),
0))/Tabela1[[#This Row],[U/CX]],0)*Tabela1[[#This Row],[U/CX]]</f>
        <v>0</v>
      </c>
      <c r="BA924" s="33"/>
      <c r="BB924" s="33"/>
      <c r="BC924" s="44"/>
      <c r="BD924" s="41">
        <v>549.05660377358492</v>
      </c>
      <c r="BE924" s="42">
        <v>82358.490566037741</v>
      </c>
      <c r="BF924" s="42">
        <v>157030.1886792453</v>
      </c>
      <c r="BG924" s="42">
        <v>43100</v>
      </c>
      <c r="BH924" s="43">
        <v>196300</v>
      </c>
      <c r="BJ924" s="32"/>
      <c r="BK924" s="32"/>
    </row>
    <row r="925" spans="1:63" s="3" customFormat="1" x14ac:dyDescent="0.2">
      <c r="A925" s="4" t="s">
        <v>18</v>
      </c>
      <c r="B925" s="4" t="s">
        <v>780</v>
      </c>
      <c r="C925" s="4">
        <v>100</v>
      </c>
      <c r="D925" s="4" t="s">
        <v>17</v>
      </c>
      <c r="E925" s="5">
        <v>400</v>
      </c>
      <c r="F925" s="4">
        <v>1400</v>
      </c>
      <c r="G925" s="4">
        <v>1400</v>
      </c>
      <c r="H925" s="4">
        <v>900</v>
      </c>
      <c r="I925" s="4">
        <v>3000</v>
      </c>
      <c r="J925" s="4">
        <v>4700</v>
      </c>
      <c r="K925" s="4">
        <v>1400</v>
      </c>
      <c r="L925" s="4">
        <v>3000</v>
      </c>
      <c r="M925" s="4">
        <v>2700</v>
      </c>
      <c r="N925" s="4">
        <v>1500</v>
      </c>
      <c r="O925" s="4">
        <v>2200</v>
      </c>
      <c r="P925" s="4">
        <v>2400</v>
      </c>
      <c r="Q925" s="13">
        <v>0.19199999999999998</v>
      </c>
      <c r="R925" s="16">
        <v>0.67199999999999993</v>
      </c>
      <c r="S925" s="16">
        <v>0.67199999999999993</v>
      </c>
      <c r="T925" s="16">
        <v>0.432</v>
      </c>
      <c r="U925" s="16">
        <v>1.44</v>
      </c>
      <c r="V925" s="16">
        <v>2.2559999999999998</v>
      </c>
      <c r="W925" s="16">
        <v>0.67199999999999993</v>
      </c>
      <c r="X925" s="16">
        <v>1.44</v>
      </c>
      <c r="Y925" s="16">
        <v>1.2959999999999998</v>
      </c>
      <c r="Z925" s="16">
        <v>0.72</v>
      </c>
      <c r="AA925" s="16">
        <v>1.0559999999999998</v>
      </c>
      <c r="AB925" s="17">
        <v>1.1519999999999999</v>
      </c>
      <c r="AC925" s="15">
        <v>94432</v>
      </c>
      <c r="AD925" s="14">
        <v>2083.3333333333335</v>
      </c>
      <c r="AE925" s="14">
        <v>2236.3636363636365</v>
      </c>
      <c r="AF925" s="5">
        <v>0</v>
      </c>
      <c r="AG925" s="6">
        <v>19400</v>
      </c>
      <c r="AH925" s="4">
        <v>52500</v>
      </c>
      <c r="AI925" s="23">
        <v>71900</v>
      </c>
      <c r="AJ925" s="4">
        <v>0</v>
      </c>
      <c r="AK925" s="4">
        <v>0</v>
      </c>
      <c r="AL925" s="24">
        <v>0</v>
      </c>
      <c r="AM925" s="7">
        <v>9.3119999999999994</v>
      </c>
      <c r="AN925" s="7">
        <v>25.2</v>
      </c>
      <c r="AO925" s="8">
        <v>0</v>
      </c>
      <c r="AP925" s="9">
        <v>0</v>
      </c>
      <c r="AQ925" s="25">
        <v>34.512</v>
      </c>
      <c r="AR925" s="18">
        <v>8.6747967479674788</v>
      </c>
      <c r="AS925" s="7">
        <v>23.475609756097558</v>
      </c>
      <c r="AT925" s="8">
        <v>0</v>
      </c>
      <c r="AU925" s="9">
        <v>0</v>
      </c>
      <c r="AV925" s="10">
        <v>32.150406504065039</v>
      </c>
      <c r="AW925" s="22">
        <f t="shared" si="14"/>
        <v>0</v>
      </c>
      <c r="AX925" s="5">
        <f>IF(OR(AND(Tabela1[[#This Row],[GRUPO | ITEM]]="PALHETAS",MID(Tabela1[[#This Row],[ITEM]],1,5)&lt;&gt;"YN-PC"),AND(Tabela1[[#This Row],[GRUPO | ITEM]]="PALHETAS",MID(Tabela1[[#This Row],[ITEM]],1,5)&lt;&gt;"YN-PF"))=TRUE,0,
IF(
ROUNDUP(
IF(
IF(D925="A",13-SUM(AM925:AP925),IF(D925="B",11-SUM(AM925:AP925),IF(D925="C",7-SUM(AM925:AP925))))
&lt;0,0,
IF(D925="A",13-SUM(AM925:AP925),IF(D925="B",11-SUM(AM925:AP925),IF(D925="C",7-SUM(AM925:AP925)))))
*AD925/C925,0)
*C925
=0,0,
ROUNDUP(
IF(
IF(D925="A",13-SUM(AM925:AP925),IF(D925="B",11-SUM(AM925:AP925),IF(D925="C",7-SUM(AM925:AP925))))
&lt;0,0,
IF(D925="A",13-SUM(AM925:AP925),IF(D925="B",11-SUM(AM925:AP925),IF(D925="C",7-SUM(AM925:AP925)))))
*AD925/C925,0)
*C925)
)</f>
        <v>0</v>
      </c>
      <c r="AY925" s="4">
        <f>IF(OR(AND(Tabela1[[#This Row],[GRUPO | ITEM]]="PALHETAS",MID(Tabela1[[#This Row],[ITEM]],1,5)&lt;&gt;"YN-PC"),AND(Tabela1[[#This Row],[GRUPO | ITEM]]="PALHETAS",MID(Tabela1[[#This Row],[ITEM]],1,5)&lt;&gt;"YN-PF"))=TRUE,0,
IF(
ROUNDUP(
IF(
IF(D925="A",13-SUM(AR925:AU925),IF(D925="B",11-SUM(AR925:AU925),IF(D925="C",7-SUM(AR925:AU925))))
&lt;0,0,
IF(D925="A",13-SUM(AR925:AU925),IF(D925="B",11-SUM(AR925:AU925),IF(D925="C",7-SUM(AR925:AU925)))))
*AE925/C925,0)
*C925
=0,0,
ROUNDUP(
IF(
IF(D925="A",13-SUM(AR925:AU925),IF(D925="B",11-SUM(AR925:AU925),IF(D925="C",7-SUM(AR925:AU925))))
&lt;0,0,
IF(D925="A",13-SUM(AR925:AU925),IF(D925="B",11-SUM(AR925:AU925),IF(D925="C",7-SUM(AR925:AU925)))))
*AE925/C925,0)
*C925)
)</f>
        <v>0</v>
      </c>
      <c r="AZ9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+IFERROR(BA925*C925,0),
IFERROR(AVERAGEIF(Tabela1[[#This Row],[COMPRA PADRÃO]:[COMPRA &gt;30%]],"&gt;"&amp;0,Tabela1[[#This Row],[COMPRA PADRÃO]:[COMPRA &gt;30%]]),
0))/Tabela1[[#This Row],[U/CX]],0)*Tabela1[[#This Row],[U/CX]]</f>
        <v>0</v>
      </c>
      <c r="BA925" s="19"/>
      <c r="BB925" s="19"/>
      <c r="BC925" s="5"/>
      <c r="BD925" s="41">
        <v>94.339622641509436</v>
      </c>
      <c r="BE925" s="42">
        <v>14150.943396226416</v>
      </c>
      <c r="BF925" s="42">
        <v>18679.245283018867</v>
      </c>
      <c r="BG925" s="42">
        <v>71900</v>
      </c>
      <c r="BH925" s="43">
        <v>0</v>
      </c>
      <c r="BJ925" s="32"/>
      <c r="BK925" s="32"/>
    </row>
    <row r="926" spans="1:63" s="3" customFormat="1" x14ac:dyDescent="0.2">
      <c r="A926" s="4" t="s">
        <v>18</v>
      </c>
      <c r="B926" s="4" t="s">
        <v>781</v>
      </c>
      <c r="C926" s="4">
        <v>100</v>
      </c>
      <c r="D926" s="4" t="s">
        <v>20</v>
      </c>
      <c r="E926" s="5">
        <v>1400</v>
      </c>
      <c r="F926" s="4">
        <v>2800</v>
      </c>
      <c r="G926" s="4">
        <v>2700</v>
      </c>
      <c r="H926" s="4">
        <v>2100</v>
      </c>
      <c r="I926" s="4">
        <v>6400</v>
      </c>
      <c r="J926" s="4">
        <v>10000</v>
      </c>
      <c r="K926" s="4">
        <v>4800</v>
      </c>
      <c r="L926" s="4">
        <v>6600</v>
      </c>
      <c r="M926" s="4">
        <v>5300</v>
      </c>
      <c r="N926" s="4">
        <v>4900</v>
      </c>
      <c r="O926" s="4">
        <v>3800</v>
      </c>
      <c r="P926" s="4">
        <v>6600</v>
      </c>
      <c r="Q926" s="13">
        <v>0.29268292682926833</v>
      </c>
      <c r="R926" s="16">
        <v>0.58536585365853666</v>
      </c>
      <c r="S926" s="16">
        <v>0.56445993031358888</v>
      </c>
      <c r="T926" s="16">
        <v>0.43902439024390244</v>
      </c>
      <c r="U926" s="16">
        <v>1.3379790940766552</v>
      </c>
      <c r="V926" s="16">
        <v>2.0905923344947737</v>
      </c>
      <c r="W926" s="16">
        <v>1.0034843205574913</v>
      </c>
      <c r="X926" s="16">
        <v>1.3797909407665505</v>
      </c>
      <c r="Y926" s="16">
        <v>1.10801393728223</v>
      </c>
      <c r="Z926" s="16">
        <v>1.024390243902439</v>
      </c>
      <c r="AA926" s="16">
        <v>0.79442508710801396</v>
      </c>
      <c r="AB926" s="17">
        <v>1.3797909407665505</v>
      </c>
      <c r="AC926" s="15">
        <v>217453</v>
      </c>
      <c r="AD926" s="14">
        <v>4783.333333333333</v>
      </c>
      <c r="AE926" s="14">
        <v>5090.909090909091</v>
      </c>
      <c r="AF926" s="5">
        <v>0</v>
      </c>
      <c r="AG926" s="6">
        <v>13500</v>
      </c>
      <c r="AH926" s="4">
        <v>44700</v>
      </c>
      <c r="AI926" s="23">
        <v>58200</v>
      </c>
      <c r="AJ926" s="4">
        <v>0</v>
      </c>
      <c r="AK926" s="4">
        <v>0</v>
      </c>
      <c r="AL926" s="24">
        <v>0</v>
      </c>
      <c r="AM926" s="7">
        <v>2.8222996515679446</v>
      </c>
      <c r="AN926" s="7">
        <v>9.3449477351916386</v>
      </c>
      <c r="AO926" s="8">
        <v>0</v>
      </c>
      <c r="AP926" s="9">
        <v>0</v>
      </c>
      <c r="AQ926" s="25">
        <v>12.167247386759584</v>
      </c>
      <c r="AR926" s="18">
        <v>2.6517857142857144</v>
      </c>
      <c r="AS926" s="7">
        <v>8.7803571428571434</v>
      </c>
      <c r="AT926" s="8">
        <v>0</v>
      </c>
      <c r="AU926" s="9">
        <v>0</v>
      </c>
      <c r="AV926" s="10">
        <v>11.432142857142857</v>
      </c>
      <c r="AW926" s="22">
        <f t="shared" si="14"/>
        <v>0</v>
      </c>
      <c r="AX926" s="5">
        <f>IF(OR(AND(Tabela1[[#This Row],[GRUPO | ITEM]]="PALHETAS",MID(Tabela1[[#This Row],[ITEM]],1,5)&lt;&gt;"YN-PC"),AND(Tabela1[[#This Row],[GRUPO | ITEM]]="PALHETAS",MID(Tabela1[[#This Row],[ITEM]],1,5)&lt;&gt;"YN-PF"))=TRUE,0,
IF(
ROUNDUP(
IF(
IF(D926="A",13-SUM(AM926:AP926),IF(D926="B",11-SUM(AM926:AP926),IF(D926="C",7-SUM(AM926:AP926))))
&lt;0,0,
IF(D926="A",13-SUM(AM926:AP926),IF(D926="B",11-SUM(AM926:AP926),IF(D926="C",7-SUM(AM926:AP926)))))
*AD926/C926,0)
*C926
=0,0,
ROUNDUP(
IF(
IF(D926="A",13-SUM(AM926:AP926),IF(D926="B",11-SUM(AM926:AP926),IF(D926="C",7-SUM(AM926:AP926))))
&lt;0,0,
IF(D926="A",13-SUM(AM926:AP926),IF(D926="B",11-SUM(AM926:AP926),IF(D926="C",7-SUM(AM926:AP926)))))
*AD926/C926,0)
*C926)
)</f>
        <v>0</v>
      </c>
      <c r="AY926" s="4">
        <f>IF(OR(AND(Tabela1[[#This Row],[GRUPO | ITEM]]="PALHETAS",MID(Tabela1[[#This Row],[ITEM]],1,5)&lt;&gt;"YN-PC"),AND(Tabela1[[#This Row],[GRUPO | ITEM]]="PALHETAS",MID(Tabela1[[#This Row],[ITEM]],1,5)&lt;&gt;"YN-PF"))=TRUE,0,
IF(
ROUNDUP(
IF(
IF(D926="A",13-SUM(AR926:AU926),IF(D926="B",11-SUM(AR926:AU926),IF(D926="C",7-SUM(AR926:AU926))))
&lt;0,0,
IF(D926="A",13-SUM(AR926:AU926),IF(D926="B",11-SUM(AR926:AU926),IF(D926="C",7-SUM(AR926:AU926)))))
*AE926/C926,0)
*C926
=0,0,
ROUNDUP(
IF(
IF(D926="A",13-SUM(AR926:AU926),IF(D926="B",11-SUM(AR926:AU926),IF(D926="C",7-SUM(AR926:AU926))))
&lt;0,0,
IF(D926="A",13-SUM(AR926:AU926),IF(D926="B",11-SUM(AR926:AU926),IF(D926="C",7-SUM(AR926:AU926)))))
*AE926/C926,0)
*C926)
)</f>
        <v>0</v>
      </c>
      <c r="AZ9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+IFERROR(BA926*C926,0),
IFERROR(AVERAGEIF(Tabela1[[#This Row],[COMPRA PADRÃO]:[COMPRA &gt;30%]],"&gt;"&amp;0,Tabela1[[#This Row],[COMPRA PADRÃO]:[COMPRA &gt;30%]]),
0))/Tabela1[[#This Row],[U/CX]],0)*Tabela1[[#This Row],[U/CX]]</f>
        <v>0</v>
      </c>
      <c r="BA926" s="19"/>
      <c r="BB926" s="19"/>
      <c r="BC926" s="5"/>
      <c r="BD926" s="41">
        <v>216.60377358490567</v>
      </c>
      <c r="BE926" s="42">
        <v>32490.566037735851</v>
      </c>
      <c r="BF926" s="42">
        <v>61948.67924528302</v>
      </c>
      <c r="BG926" s="42">
        <v>58200</v>
      </c>
      <c r="BH926" s="43">
        <v>36200</v>
      </c>
      <c r="BJ926" s="32"/>
      <c r="BK926" s="32"/>
    </row>
    <row r="927" spans="1:63" s="3" customFormat="1" x14ac:dyDescent="0.2">
      <c r="A927" s="4" t="s">
        <v>18</v>
      </c>
      <c r="B927" s="4" t="s">
        <v>782</v>
      </c>
      <c r="C927" s="4">
        <v>100</v>
      </c>
      <c r="D927" s="4" t="s">
        <v>17</v>
      </c>
      <c r="E927" s="5">
        <v>600</v>
      </c>
      <c r="F927" s="4">
        <v>1200</v>
      </c>
      <c r="G927" s="4">
        <v>1400</v>
      </c>
      <c r="H927" s="4">
        <v>900</v>
      </c>
      <c r="I927" s="4">
        <v>3100</v>
      </c>
      <c r="J927" s="4">
        <v>5300</v>
      </c>
      <c r="K927" s="4">
        <v>2600</v>
      </c>
      <c r="L927" s="4">
        <v>2500</v>
      </c>
      <c r="M927" s="4">
        <v>2300</v>
      </c>
      <c r="N927" s="4">
        <v>2200</v>
      </c>
      <c r="O927" s="4">
        <v>2400</v>
      </c>
      <c r="P927" s="4">
        <v>2100</v>
      </c>
      <c r="Q927" s="13">
        <v>0.27067669172932335</v>
      </c>
      <c r="R927" s="16">
        <v>0.5413533834586467</v>
      </c>
      <c r="S927" s="16">
        <v>0.63157894736842113</v>
      </c>
      <c r="T927" s="16">
        <v>0.406015037593985</v>
      </c>
      <c r="U927" s="16">
        <v>1.3984962406015038</v>
      </c>
      <c r="V927" s="16">
        <v>2.3909774436090228</v>
      </c>
      <c r="W927" s="16">
        <v>1.1729323308270678</v>
      </c>
      <c r="X927" s="16">
        <v>1.1278195488721805</v>
      </c>
      <c r="Y927" s="16">
        <v>1.0375939849624061</v>
      </c>
      <c r="Z927" s="16">
        <v>0.99248120300751885</v>
      </c>
      <c r="AA927" s="16">
        <v>1.0827067669172934</v>
      </c>
      <c r="AB927" s="17">
        <v>0.94736842105263164</v>
      </c>
      <c r="AC927" s="15">
        <v>100384</v>
      </c>
      <c r="AD927" s="14">
        <v>2216.6666666666665</v>
      </c>
      <c r="AE927" s="14">
        <v>2363.6363636363635</v>
      </c>
      <c r="AF927" s="5">
        <v>0</v>
      </c>
      <c r="AG927" s="6">
        <v>16700</v>
      </c>
      <c r="AH927" s="4">
        <v>57000</v>
      </c>
      <c r="AI927" s="23">
        <v>73700</v>
      </c>
      <c r="AJ927" s="4">
        <v>0</v>
      </c>
      <c r="AK927" s="4">
        <v>0</v>
      </c>
      <c r="AL927" s="24">
        <v>0</v>
      </c>
      <c r="AM927" s="7">
        <v>7.533834586466166</v>
      </c>
      <c r="AN927" s="7">
        <v>25.714285714285715</v>
      </c>
      <c r="AO927" s="8">
        <v>0</v>
      </c>
      <c r="AP927" s="9">
        <v>0</v>
      </c>
      <c r="AQ927" s="25">
        <v>33.248120300751879</v>
      </c>
      <c r="AR927" s="18">
        <v>7.065384615384616</v>
      </c>
      <c r="AS927" s="7">
        <v>24.115384615384617</v>
      </c>
      <c r="AT927" s="8">
        <v>0</v>
      </c>
      <c r="AU927" s="9">
        <v>0</v>
      </c>
      <c r="AV927" s="10">
        <v>31.180769230769233</v>
      </c>
      <c r="AW927" s="22">
        <f t="shared" si="14"/>
        <v>0</v>
      </c>
      <c r="AX927" s="5">
        <f>IF(OR(AND(Tabela1[[#This Row],[GRUPO | ITEM]]="PALHETAS",MID(Tabela1[[#This Row],[ITEM]],1,5)&lt;&gt;"YN-PC"),AND(Tabela1[[#This Row],[GRUPO | ITEM]]="PALHETAS",MID(Tabela1[[#This Row],[ITEM]],1,5)&lt;&gt;"YN-PF"))=TRUE,0,
IF(
ROUNDUP(
IF(
IF(D927="A",13-SUM(AM927:AP927),IF(D927="B",11-SUM(AM927:AP927),IF(D927="C",7-SUM(AM927:AP927))))
&lt;0,0,
IF(D927="A",13-SUM(AM927:AP927),IF(D927="B",11-SUM(AM927:AP927),IF(D927="C",7-SUM(AM927:AP927)))))
*AD927/C927,0)
*C927
=0,0,
ROUNDUP(
IF(
IF(D927="A",13-SUM(AM927:AP927),IF(D927="B",11-SUM(AM927:AP927),IF(D927="C",7-SUM(AM927:AP927))))
&lt;0,0,
IF(D927="A",13-SUM(AM927:AP927),IF(D927="B",11-SUM(AM927:AP927),IF(D927="C",7-SUM(AM927:AP927)))))
*AD927/C927,0)
*C927)
)</f>
        <v>0</v>
      </c>
      <c r="AY927" s="4">
        <f>IF(OR(AND(Tabela1[[#This Row],[GRUPO | ITEM]]="PALHETAS",MID(Tabela1[[#This Row],[ITEM]],1,5)&lt;&gt;"YN-PC"),AND(Tabela1[[#This Row],[GRUPO | ITEM]]="PALHETAS",MID(Tabela1[[#This Row],[ITEM]],1,5)&lt;&gt;"YN-PF"))=TRUE,0,
IF(
ROUNDUP(
IF(
IF(D927="A",13-SUM(AR927:AU927),IF(D927="B",11-SUM(AR927:AU927),IF(D927="C",7-SUM(AR927:AU927))))
&lt;0,0,
IF(D927="A",13-SUM(AR927:AU927),IF(D927="B",11-SUM(AR927:AU927),IF(D927="C",7-SUM(AR927:AU927)))))
*AE927/C927,0)
*C927
=0,0,
ROUNDUP(
IF(
IF(D927="A",13-SUM(AR927:AU927),IF(D927="B",11-SUM(AR927:AU927),IF(D927="C",7-SUM(AR927:AU927))))
&lt;0,0,
IF(D927="A",13-SUM(AR927:AU927),IF(D927="B",11-SUM(AR927:AU927),IF(D927="C",7-SUM(AR927:AU927)))))
*AE927/C927,0)
*C927)
)</f>
        <v>0</v>
      </c>
      <c r="AZ9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+IFERROR(BA927*C927,0),
IFERROR(AVERAGEIF(Tabela1[[#This Row],[COMPRA PADRÃO]:[COMPRA &gt;30%]],"&gt;"&amp;0,Tabela1[[#This Row],[COMPRA PADRÃO]:[COMPRA &gt;30%]]),
0))/Tabela1[[#This Row],[U/CX]],0)*Tabela1[[#This Row],[U/CX]]</f>
        <v>0</v>
      </c>
      <c r="BA927" s="19"/>
      <c r="BB927" s="19"/>
      <c r="BC927" s="5"/>
      <c r="BD927" s="41">
        <v>100.37735849056604</v>
      </c>
      <c r="BE927" s="42">
        <v>15056.603773584906</v>
      </c>
      <c r="BF927" s="42">
        <v>19874.716981132075</v>
      </c>
      <c r="BG927" s="42">
        <v>73700</v>
      </c>
      <c r="BH927" s="43">
        <v>0</v>
      </c>
      <c r="BJ927" s="32"/>
      <c r="BK927" s="32"/>
    </row>
    <row r="928" spans="1:63" s="3" customFormat="1" x14ac:dyDescent="0.2">
      <c r="A928" s="4" t="s">
        <v>18</v>
      </c>
      <c r="B928" s="4" t="s">
        <v>783</v>
      </c>
      <c r="C928" s="4">
        <v>100</v>
      </c>
      <c r="D928" s="4" t="s">
        <v>20</v>
      </c>
      <c r="E928" s="5">
        <v>2300</v>
      </c>
      <c r="F928" s="4">
        <v>4400</v>
      </c>
      <c r="G928" s="4">
        <v>3300</v>
      </c>
      <c r="H928" s="4">
        <v>2400</v>
      </c>
      <c r="I928" s="4">
        <v>9500</v>
      </c>
      <c r="J928" s="4">
        <v>17300</v>
      </c>
      <c r="K928" s="4">
        <v>7400</v>
      </c>
      <c r="L928" s="4">
        <v>6500</v>
      </c>
      <c r="M928" s="4">
        <v>6100</v>
      </c>
      <c r="N928" s="4">
        <v>4400</v>
      </c>
      <c r="O928" s="4">
        <v>4700</v>
      </c>
      <c r="P928" s="4">
        <v>5900</v>
      </c>
      <c r="Q928" s="13">
        <v>0.37196765498652296</v>
      </c>
      <c r="R928" s="16">
        <v>0.71159029649595695</v>
      </c>
      <c r="S928" s="16">
        <v>0.53369272237196763</v>
      </c>
      <c r="T928" s="16">
        <v>0.38814016172506738</v>
      </c>
      <c r="U928" s="16">
        <v>1.5363881401617252</v>
      </c>
      <c r="V928" s="16">
        <v>2.7978436657681942</v>
      </c>
      <c r="W928" s="16">
        <v>1.1967654986522911</v>
      </c>
      <c r="X928" s="16">
        <v>1.051212938005391</v>
      </c>
      <c r="Y928" s="16">
        <v>0.98652291105121304</v>
      </c>
      <c r="Z928" s="16">
        <v>0.71159029649595695</v>
      </c>
      <c r="AA928" s="16">
        <v>0.76010781671159033</v>
      </c>
      <c r="AB928" s="17">
        <v>0.95417789757412408</v>
      </c>
      <c r="AC928" s="15">
        <v>279186</v>
      </c>
      <c r="AD928" s="14">
        <v>6183.333333333333</v>
      </c>
      <c r="AE928" s="14">
        <v>6183.333333333333</v>
      </c>
      <c r="AF928" s="5">
        <v>0</v>
      </c>
      <c r="AG928" s="6">
        <v>18400</v>
      </c>
      <c r="AH928" s="4">
        <v>14700</v>
      </c>
      <c r="AI928" s="23">
        <v>33100</v>
      </c>
      <c r="AJ928" s="4">
        <v>0</v>
      </c>
      <c r="AK928" s="4">
        <v>0</v>
      </c>
      <c r="AL928" s="24">
        <v>0</v>
      </c>
      <c r="AM928" s="7">
        <v>2.9757412398921836</v>
      </c>
      <c r="AN928" s="7">
        <v>2.3773584905660377</v>
      </c>
      <c r="AO928" s="8">
        <v>0</v>
      </c>
      <c r="AP928" s="9">
        <v>0</v>
      </c>
      <c r="AQ928" s="25">
        <v>5.3530997304582213</v>
      </c>
      <c r="AR928" s="18">
        <v>2.9757412398921836</v>
      </c>
      <c r="AS928" s="7">
        <v>2.3773584905660377</v>
      </c>
      <c r="AT928" s="8">
        <v>0</v>
      </c>
      <c r="AU928" s="9">
        <v>0</v>
      </c>
      <c r="AV928" s="10">
        <v>5.3530997304582213</v>
      </c>
      <c r="AW928" s="22">
        <f t="shared" si="14"/>
        <v>0</v>
      </c>
      <c r="AX928" s="5">
        <f>IF(OR(AND(Tabela1[[#This Row],[GRUPO | ITEM]]="PALHETAS",MID(Tabela1[[#This Row],[ITEM]],1,5)&lt;&gt;"YN-PC"),AND(Tabela1[[#This Row],[GRUPO | ITEM]]="PALHETAS",MID(Tabela1[[#This Row],[ITEM]],1,5)&lt;&gt;"YN-PF"))=TRUE,0,
IF(
ROUNDUP(
IF(
IF(D928="A",13-SUM(AM928:AP928),IF(D928="B",11-SUM(AM928:AP928),IF(D928="C",7-SUM(AM928:AP928))))
&lt;0,0,
IF(D928="A",13-SUM(AM928:AP928),IF(D928="B",11-SUM(AM928:AP928),IF(D928="C",7-SUM(AM928:AP928)))))
*AD928/C928,0)
*C928
=0,0,
ROUNDUP(
IF(
IF(D928="A",13-SUM(AM928:AP928),IF(D928="B",11-SUM(AM928:AP928),IF(D928="C",7-SUM(AM928:AP928))))
&lt;0,0,
IF(D928="A",13-SUM(AM928:AP928),IF(D928="B",11-SUM(AM928:AP928),IF(D928="C",7-SUM(AM928:AP928)))))
*AD928/C928,0)
*C928)
)</f>
        <v>0</v>
      </c>
      <c r="AY928" s="4">
        <f>IF(OR(AND(Tabela1[[#This Row],[GRUPO | ITEM]]="PALHETAS",MID(Tabela1[[#This Row],[ITEM]],1,5)&lt;&gt;"YN-PC"),AND(Tabela1[[#This Row],[GRUPO | ITEM]]="PALHETAS",MID(Tabela1[[#This Row],[ITEM]],1,5)&lt;&gt;"YN-PF"))=TRUE,0,
IF(
ROUNDUP(
IF(
IF(D928="A",13-SUM(AR928:AU928),IF(D928="B",11-SUM(AR928:AU928),IF(D928="C",7-SUM(AR928:AU928))))
&lt;0,0,
IF(D928="A",13-SUM(AR928:AU928),IF(D928="B",11-SUM(AR928:AU928),IF(D928="C",7-SUM(AR928:AU928)))))
*AE928/C928,0)
*C928
=0,0,
ROUNDUP(
IF(
IF(D928="A",13-SUM(AR928:AU928),IF(D928="B",11-SUM(AR928:AU928),IF(D928="C",7-SUM(AR928:AU928))))
&lt;0,0,
IF(D928="A",13-SUM(AR928:AU928),IF(D928="B",11-SUM(AR928:AU928),IF(D928="C",7-SUM(AR928:AU928)))))
*AE928/C928,0)
*C928)
)</f>
        <v>0</v>
      </c>
      <c r="AZ9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+IFERROR(BA928*C928,0),
IFERROR(AVERAGEIF(Tabela1[[#This Row],[COMPRA PADRÃO]:[COMPRA &gt;30%]],"&gt;"&amp;0,Tabela1[[#This Row],[COMPRA PADRÃO]:[COMPRA &gt;30%]]),
0))/Tabela1[[#This Row],[U/CX]],0)*Tabela1[[#This Row],[U/CX]]</f>
        <v>0</v>
      </c>
      <c r="BA928" s="19"/>
      <c r="BB928" s="19"/>
      <c r="BC928" s="5"/>
      <c r="BD928" s="41">
        <v>280</v>
      </c>
      <c r="BE928" s="42">
        <v>42000</v>
      </c>
      <c r="BF928" s="42">
        <v>80080</v>
      </c>
      <c r="BG928" s="42">
        <v>33100</v>
      </c>
      <c r="BH928" s="43">
        <v>89000</v>
      </c>
      <c r="BJ928" s="32"/>
      <c r="BK928" s="32"/>
    </row>
    <row r="929" spans="1:63" s="3" customFormat="1" x14ac:dyDescent="0.2">
      <c r="A929" s="4" t="s">
        <v>18</v>
      </c>
      <c r="B929" s="4" t="s">
        <v>784</v>
      </c>
      <c r="C929" s="4">
        <v>50</v>
      </c>
      <c r="D929" s="4" t="s">
        <v>17</v>
      </c>
      <c r="E929" s="5">
        <v>200</v>
      </c>
      <c r="F929" s="4">
        <v>450</v>
      </c>
      <c r="G929" s="4">
        <v>850</v>
      </c>
      <c r="H929" s="4">
        <v>300</v>
      </c>
      <c r="I929" s="4">
        <v>2100</v>
      </c>
      <c r="J929" s="4">
        <v>1750</v>
      </c>
      <c r="K929" s="4">
        <v>300</v>
      </c>
      <c r="L929" s="4">
        <v>750</v>
      </c>
      <c r="M929" s="4">
        <v>1250</v>
      </c>
      <c r="N929" s="4">
        <v>750</v>
      </c>
      <c r="O929" s="4">
        <v>1400</v>
      </c>
      <c r="P929" s="4">
        <v>1600</v>
      </c>
      <c r="Q929" s="13">
        <v>0.20512820512820512</v>
      </c>
      <c r="R929" s="16">
        <v>0.46153846153846156</v>
      </c>
      <c r="S929" s="16">
        <v>0.87179487179487181</v>
      </c>
      <c r="T929" s="16">
        <v>0.30769230769230771</v>
      </c>
      <c r="U929" s="16">
        <v>2.1538461538461537</v>
      </c>
      <c r="V929" s="16">
        <v>1.7948717948717949</v>
      </c>
      <c r="W929" s="16">
        <v>0.30769230769230771</v>
      </c>
      <c r="X929" s="16">
        <v>0.76923076923076927</v>
      </c>
      <c r="Y929" s="16">
        <v>1.2820512820512822</v>
      </c>
      <c r="Z929" s="16">
        <v>0.76923076923076927</v>
      </c>
      <c r="AA929" s="16">
        <v>1.4358974358974359</v>
      </c>
      <c r="AB929" s="17">
        <v>1.641025641025641</v>
      </c>
      <c r="AC929" s="15">
        <v>50111.5</v>
      </c>
      <c r="AD929" s="14">
        <v>975</v>
      </c>
      <c r="AE929" s="14">
        <v>1045.4545454545455</v>
      </c>
      <c r="AF929" s="5">
        <v>0</v>
      </c>
      <c r="AG929" s="6">
        <v>12000</v>
      </c>
      <c r="AH929" s="4">
        <v>21250</v>
      </c>
      <c r="AI929" s="23">
        <v>33250</v>
      </c>
      <c r="AJ929" s="4">
        <v>0</v>
      </c>
      <c r="AK929" s="4">
        <v>0</v>
      </c>
      <c r="AL929" s="24">
        <v>0</v>
      </c>
      <c r="AM929" s="7">
        <v>12.307692307692308</v>
      </c>
      <c r="AN929" s="7">
        <v>21.794871794871796</v>
      </c>
      <c r="AO929" s="8">
        <v>0</v>
      </c>
      <c r="AP929" s="9">
        <v>0</v>
      </c>
      <c r="AQ929" s="25">
        <v>34.102564102564102</v>
      </c>
      <c r="AR929" s="18">
        <v>11.478260869565217</v>
      </c>
      <c r="AS929" s="7">
        <v>20.326086956521738</v>
      </c>
      <c r="AT929" s="8">
        <v>0</v>
      </c>
      <c r="AU929" s="9">
        <v>0</v>
      </c>
      <c r="AV929" s="10">
        <v>31.804347826086953</v>
      </c>
      <c r="AW929" s="22">
        <f t="shared" si="14"/>
        <v>0</v>
      </c>
      <c r="AX929" s="5">
        <f>IF(OR(AND(Tabela1[[#This Row],[GRUPO | ITEM]]="PALHETAS",MID(Tabela1[[#This Row],[ITEM]],1,5)&lt;&gt;"YN-PC"),AND(Tabela1[[#This Row],[GRUPO | ITEM]]="PALHETAS",MID(Tabela1[[#This Row],[ITEM]],1,5)&lt;&gt;"YN-PF"))=TRUE,0,
IF(
ROUNDUP(
IF(
IF(D929="A",13-SUM(AM929:AP929),IF(D929="B",11-SUM(AM929:AP929),IF(D929="C",7-SUM(AM929:AP929))))
&lt;0,0,
IF(D929="A",13-SUM(AM929:AP929),IF(D929="B",11-SUM(AM929:AP929),IF(D929="C",7-SUM(AM929:AP929)))))
*AD929/C929,0)
*C929
=0,0,
ROUNDUP(
IF(
IF(D929="A",13-SUM(AM929:AP929),IF(D929="B",11-SUM(AM929:AP929),IF(D929="C",7-SUM(AM929:AP929))))
&lt;0,0,
IF(D929="A",13-SUM(AM929:AP929),IF(D929="B",11-SUM(AM929:AP929),IF(D929="C",7-SUM(AM929:AP929)))))
*AD929/C929,0)
*C929)
)</f>
        <v>0</v>
      </c>
      <c r="AY929" s="4">
        <f>IF(OR(AND(Tabela1[[#This Row],[GRUPO | ITEM]]="PALHETAS",MID(Tabela1[[#This Row],[ITEM]],1,5)&lt;&gt;"YN-PC"),AND(Tabela1[[#This Row],[GRUPO | ITEM]]="PALHETAS",MID(Tabela1[[#This Row],[ITEM]],1,5)&lt;&gt;"YN-PF"))=TRUE,0,
IF(
ROUNDUP(
IF(
IF(D929="A",13-SUM(AR929:AU929),IF(D929="B",11-SUM(AR929:AU929),IF(D929="C",7-SUM(AR929:AU929))))
&lt;0,0,
IF(D929="A",13-SUM(AR929:AU929),IF(D929="B",11-SUM(AR929:AU929),IF(D929="C",7-SUM(AR929:AU929)))))
*AE929/C929,0)
*C929
=0,0,
ROUNDUP(
IF(
IF(D929="A",13-SUM(AR929:AU929),IF(D929="B",11-SUM(AR929:AU929),IF(D929="C",7-SUM(AR929:AU929))))
&lt;0,0,
IF(D929="A",13-SUM(AR929:AU929),IF(D929="B",11-SUM(AR929:AU929),IF(D929="C",7-SUM(AR929:AU929)))))
*AE929/C929,0)
*C929)
)</f>
        <v>0</v>
      </c>
      <c r="AZ9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+IFERROR(BA929*C929,0),
IFERROR(AVERAGEIF(Tabela1[[#This Row],[COMPRA PADRÃO]:[COMPRA &gt;30%]],"&gt;"&amp;0,Tabela1[[#This Row],[COMPRA PADRÃO]:[COMPRA &gt;30%]]),
0))/Tabela1[[#This Row],[U/CX]],0)*Tabela1[[#This Row],[U/CX]]</f>
        <v>0</v>
      </c>
      <c r="BA929" s="19"/>
      <c r="BB929" s="19"/>
      <c r="BC929" s="5"/>
      <c r="BD929" s="41">
        <v>44.150943396226417</v>
      </c>
      <c r="BE929" s="42">
        <v>6622.6415094339627</v>
      </c>
      <c r="BF929" s="42">
        <v>8741.8867924528313</v>
      </c>
      <c r="BG929" s="42">
        <v>33250</v>
      </c>
      <c r="BH929" s="43">
        <v>0</v>
      </c>
      <c r="BJ929" s="32"/>
      <c r="BK929" s="32"/>
    </row>
    <row r="930" spans="1:63" s="3" customFormat="1" x14ac:dyDescent="0.2">
      <c r="A930" s="4" t="s">
        <v>18</v>
      </c>
      <c r="B930" s="4" t="s">
        <v>785</v>
      </c>
      <c r="C930" s="4">
        <v>50</v>
      </c>
      <c r="D930" s="4" t="s">
        <v>17</v>
      </c>
      <c r="E930" s="5">
        <v>800</v>
      </c>
      <c r="F930" s="4">
        <v>1800</v>
      </c>
      <c r="G930" s="4">
        <v>1300</v>
      </c>
      <c r="H930" s="4">
        <v>1000</v>
      </c>
      <c r="I930" s="4">
        <v>2800</v>
      </c>
      <c r="J930" s="4">
        <v>4450</v>
      </c>
      <c r="K930" s="4">
        <v>1700</v>
      </c>
      <c r="L930" s="4">
        <v>1900</v>
      </c>
      <c r="M930" s="4">
        <v>2200</v>
      </c>
      <c r="N930" s="4">
        <v>2600</v>
      </c>
      <c r="O930" s="4">
        <v>2400</v>
      </c>
      <c r="P930" s="4">
        <v>2750</v>
      </c>
      <c r="Q930" s="13">
        <v>0.37354085603112841</v>
      </c>
      <c r="R930" s="16">
        <v>0.84046692607003892</v>
      </c>
      <c r="S930" s="16">
        <v>0.60700389105058372</v>
      </c>
      <c r="T930" s="16">
        <v>0.46692607003891051</v>
      </c>
      <c r="U930" s="16">
        <v>1.3073929961089494</v>
      </c>
      <c r="V930" s="16">
        <v>2.0778210116731519</v>
      </c>
      <c r="W930" s="16">
        <v>0.79377431906614793</v>
      </c>
      <c r="X930" s="16">
        <v>0.88715953307393003</v>
      </c>
      <c r="Y930" s="16">
        <v>1.0272373540856032</v>
      </c>
      <c r="Z930" s="16">
        <v>1.2140077821011674</v>
      </c>
      <c r="AA930" s="16">
        <v>1.1206225680933852</v>
      </c>
      <c r="AB930" s="17">
        <v>1.284046692607004</v>
      </c>
      <c r="AC930" s="15">
        <v>111859.5</v>
      </c>
      <c r="AD930" s="14">
        <v>2141.6666666666665</v>
      </c>
      <c r="AE930" s="14">
        <v>2141.6666666666665</v>
      </c>
      <c r="AF930" s="5">
        <v>0</v>
      </c>
      <c r="AG930" s="6">
        <v>3950</v>
      </c>
      <c r="AH930" s="4">
        <v>10650</v>
      </c>
      <c r="AI930" s="23">
        <v>14600</v>
      </c>
      <c r="AJ930" s="4">
        <v>0</v>
      </c>
      <c r="AK930" s="4">
        <v>0</v>
      </c>
      <c r="AL930" s="24">
        <v>0</v>
      </c>
      <c r="AM930" s="7">
        <v>1.8443579766536966</v>
      </c>
      <c r="AN930" s="7">
        <v>4.972762645914397</v>
      </c>
      <c r="AO930" s="8">
        <v>0</v>
      </c>
      <c r="AP930" s="9">
        <v>0</v>
      </c>
      <c r="AQ930" s="25">
        <v>6.817120622568094</v>
      </c>
      <c r="AR930" s="18">
        <v>1.8443579766536966</v>
      </c>
      <c r="AS930" s="7">
        <v>4.972762645914397</v>
      </c>
      <c r="AT930" s="8">
        <v>0</v>
      </c>
      <c r="AU930" s="9">
        <v>0</v>
      </c>
      <c r="AV930" s="10">
        <v>6.817120622568094</v>
      </c>
      <c r="AW930" s="22">
        <f t="shared" si="14"/>
        <v>0</v>
      </c>
      <c r="AX930" s="5">
        <f>IF(OR(AND(Tabela1[[#This Row],[GRUPO | ITEM]]="PALHETAS",MID(Tabela1[[#This Row],[ITEM]],1,5)&lt;&gt;"YN-PC"),AND(Tabela1[[#This Row],[GRUPO | ITEM]]="PALHETAS",MID(Tabela1[[#This Row],[ITEM]],1,5)&lt;&gt;"YN-PF"))=TRUE,0,
IF(
ROUNDUP(
IF(
IF(D930="A",13-SUM(AM930:AP930),IF(D930="B",11-SUM(AM930:AP930),IF(D930="C",7-SUM(AM930:AP930))))
&lt;0,0,
IF(D930="A",13-SUM(AM930:AP930),IF(D930="B",11-SUM(AM930:AP930),IF(D930="C",7-SUM(AM930:AP930)))))
*AD930/C930,0)
*C930
=0,0,
ROUNDUP(
IF(
IF(D930="A",13-SUM(AM930:AP930),IF(D930="B",11-SUM(AM930:AP930),IF(D930="C",7-SUM(AM930:AP930))))
&lt;0,0,
IF(D930="A",13-SUM(AM930:AP930),IF(D930="B",11-SUM(AM930:AP930),IF(D930="C",7-SUM(AM930:AP930)))))
*AD930/C930,0)
*C930)
)</f>
        <v>0</v>
      </c>
      <c r="AY930" s="4">
        <f>IF(OR(AND(Tabela1[[#This Row],[GRUPO | ITEM]]="PALHETAS",MID(Tabela1[[#This Row],[ITEM]],1,5)&lt;&gt;"YN-PC"),AND(Tabela1[[#This Row],[GRUPO | ITEM]]="PALHETAS",MID(Tabela1[[#This Row],[ITEM]],1,5)&lt;&gt;"YN-PF"))=TRUE,0,
IF(
ROUNDUP(
IF(
IF(D930="A",13-SUM(AR930:AU930),IF(D930="B",11-SUM(AR930:AU930),IF(D930="C",7-SUM(AR930:AU930))))
&lt;0,0,
IF(D930="A",13-SUM(AR930:AU930),IF(D930="B",11-SUM(AR930:AU930),IF(D930="C",7-SUM(AR930:AU930)))))
*AE930/C930,0)
*C930
=0,0,
ROUNDUP(
IF(
IF(D930="A",13-SUM(AR930:AU930),IF(D930="B",11-SUM(AR930:AU930),IF(D930="C",7-SUM(AR930:AU930))))
&lt;0,0,
IF(D930="A",13-SUM(AR930:AU930),IF(D930="B",11-SUM(AR930:AU930),IF(D930="C",7-SUM(AR930:AU930)))))
*AE930/C930,0)
*C930)
)</f>
        <v>0</v>
      </c>
      <c r="AZ9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+IFERROR(BA930*C930,0),
IFERROR(AVERAGEIF(Tabela1[[#This Row],[COMPRA PADRÃO]:[COMPRA &gt;30%]],"&gt;"&amp;0,Tabela1[[#This Row],[COMPRA PADRÃO]:[COMPRA &gt;30%]]),
0))/Tabela1[[#This Row],[U/CX]],0)*Tabela1[[#This Row],[U/CX]]</f>
        <v>0</v>
      </c>
      <c r="BA930" s="19"/>
      <c r="BB930" s="19"/>
      <c r="BC930" s="5"/>
      <c r="BD930" s="41">
        <v>96.981132075471692</v>
      </c>
      <c r="BE930" s="42">
        <v>14547.169811320753</v>
      </c>
      <c r="BF930" s="42">
        <v>19202.264150943396</v>
      </c>
      <c r="BG930" s="42">
        <v>14600</v>
      </c>
      <c r="BH930" s="43">
        <v>19150</v>
      </c>
      <c r="BJ930" s="32"/>
      <c r="BK930" s="32"/>
    </row>
    <row r="931" spans="1:63" s="3" customFormat="1" x14ac:dyDescent="0.2">
      <c r="A931" s="4" t="s">
        <v>18</v>
      </c>
      <c r="B931" s="4" t="s">
        <v>786</v>
      </c>
      <c r="C931" s="4">
        <v>50</v>
      </c>
      <c r="D931" s="4" t="s">
        <v>17</v>
      </c>
      <c r="E931" s="5">
        <v>600</v>
      </c>
      <c r="F931" s="4">
        <v>700</v>
      </c>
      <c r="G931" s="4">
        <v>550</v>
      </c>
      <c r="H931" s="4">
        <v>650</v>
      </c>
      <c r="I931" s="4">
        <v>350</v>
      </c>
      <c r="J931" s="4">
        <v>2100</v>
      </c>
      <c r="K931" s="4">
        <v>900</v>
      </c>
      <c r="L931" s="4">
        <v>1250</v>
      </c>
      <c r="M931" s="4">
        <v>900</v>
      </c>
      <c r="N931" s="4">
        <v>700</v>
      </c>
      <c r="O931" s="4">
        <v>950</v>
      </c>
      <c r="P931" s="4">
        <v>1150</v>
      </c>
      <c r="Q931" s="13">
        <v>0.66666666666666663</v>
      </c>
      <c r="R931" s="16">
        <v>0.77777777777777779</v>
      </c>
      <c r="S931" s="16">
        <v>0.61111111111111116</v>
      </c>
      <c r="T931" s="16">
        <v>0.72222222222222221</v>
      </c>
      <c r="U931" s="16">
        <v>0.3888888888888889</v>
      </c>
      <c r="V931" s="16">
        <v>2.3333333333333335</v>
      </c>
      <c r="W931" s="16">
        <v>1</v>
      </c>
      <c r="X931" s="16">
        <v>1.3888888888888888</v>
      </c>
      <c r="Y931" s="16">
        <v>1</v>
      </c>
      <c r="Z931" s="16">
        <v>0.77777777777777779</v>
      </c>
      <c r="AA931" s="16">
        <v>1.0555555555555556</v>
      </c>
      <c r="AB931" s="17">
        <v>1.2777777777777777</v>
      </c>
      <c r="AC931" s="15">
        <v>47097.5</v>
      </c>
      <c r="AD931" s="14">
        <v>900</v>
      </c>
      <c r="AE931" s="14">
        <v>900</v>
      </c>
      <c r="AF931" s="5">
        <v>0</v>
      </c>
      <c r="AG931" s="6">
        <v>5400</v>
      </c>
      <c r="AH931" s="4">
        <v>14900</v>
      </c>
      <c r="AI931" s="23">
        <v>20300</v>
      </c>
      <c r="AJ931" s="4">
        <v>0</v>
      </c>
      <c r="AK931" s="4">
        <v>0</v>
      </c>
      <c r="AL931" s="24">
        <v>0</v>
      </c>
      <c r="AM931" s="7">
        <v>6</v>
      </c>
      <c r="AN931" s="7">
        <v>16.555555555555557</v>
      </c>
      <c r="AO931" s="8">
        <v>0</v>
      </c>
      <c r="AP931" s="9">
        <v>0</v>
      </c>
      <c r="AQ931" s="25">
        <v>22.555555555555557</v>
      </c>
      <c r="AR931" s="18">
        <v>6</v>
      </c>
      <c r="AS931" s="7">
        <v>16.555555555555557</v>
      </c>
      <c r="AT931" s="8">
        <v>0</v>
      </c>
      <c r="AU931" s="9">
        <v>0</v>
      </c>
      <c r="AV931" s="10">
        <v>22.555555555555557</v>
      </c>
      <c r="AW931" s="22">
        <f t="shared" si="14"/>
        <v>0</v>
      </c>
      <c r="AX931" s="5">
        <f>IF(OR(AND(Tabela1[[#This Row],[GRUPO | ITEM]]="PALHETAS",MID(Tabela1[[#This Row],[ITEM]],1,5)&lt;&gt;"YN-PC"),AND(Tabela1[[#This Row],[GRUPO | ITEM]]="PALHETAS",MID(Tabela1[[#This Row],[ITEM]],1,5)&lt;&gt;"YN-PF"))=TRUE,0,
IF(
ROUNDUP(
IF(
IF(D931="A",13-SUM(AM931:AP931),IF(D931="B",11-SUM(AM931:AP931),IF(D931="C",7-SUM(AM931:AP931))))
&lt;0,0,
IF(D931="A",13-SUM(AM931:AP931),IF(D931="B",11-SUM(AM931:AP931),IF(D931="C",7-SUM(AM931:AP931)))))
*AD931/C931,0)
*C931
=0,0,
ROUNDUP(
IF(
IF(D931="A",13-SUM(AM931:AP931),IF(D931="B",11-SUM(AM931:AP931),IF(D931="C",7-SUM(AM931:AP931))))
&lt;0,0,
IF(D931="A",13-SUM(AM931:AP931),IF(D931="B",11-SUM(AM931:AP931),IF(D931="C",7-SUM(AM931:AP931)))))
*AD931/C931,0)
*C931)
)</f>
        <v>0</v>
      </c>
      <c r="AY931" s="4">
        <f>IF(OR(AND(Tabela1[[#This Row],[GRUPO | ITEM]]="PALHETAS",MID(Tabela1[[#This Row],[ITEM]],1,5)&lt;&gt;"YN-PC"),AND(Tabela1[[#This Row],[GRUPO | ITEM]]="PALHETAS",MID(Tabela1[[#This Row],[ITEM]],1,5)&lt;&gt;"YN-PF"))=TRUE,0,
IF(
ROUNDUP(
IF(
IF(D931="A",13-SUM(AR931:AU931),IF(D931="B",11-SUM(AR931:AU931),IF(D931="C",7-SUM(AR931:AU931))))
&lt;0,0,
IF(D931="A",13-SUM(AR931:AU931),IF(D931="B",11-SUM(AR931:AU931),IF(D931="C",7-SUM(AR931:AU931)))))
*AE931/C931,0)
*C931
=0,0,
ROUNDUP(
IF(
IF(D931="A",13-SUM(AR931:AU931),IF(D931="B",11-SUM(AR931:AU931),IF(D931="C",7-SUM(AR931:AU931))))
&lt;0,0,
IF(D931="A",13-SUM(AR931:AU931),IF(D931="B",11-SUM(AR931:AU931),IF(D931="C",7-SUM(AR931:AU931)))))
*AE931/C931,0)
*C931)
)</f>
        <v>0</v>
      </c>
      <c r="AZ9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+IFERROR(BA931*C931,0),
IFERROR(AVERAGEIF(Tabela1[[#This Row],[COMPRA PADRÃO]:[COMPRA &gt;30%]],"&gt;"&amp;0,Tabela1[[#This Row],[COMPRA PADRÃO]:[COMPRA &gt;30%]]),
0))/Tabela1[[#This Row],[U/CX]],0)*Tabela1[[#This Row],[U/CX]]</f>
        <v>0</v>
      </c>
      <c r="BA931" s="19"/>
      <c r="BB931" s="19"/>
      <c r="BC931" s="5"/>
      <c r="BD931" s="41">
        <v>40.754716981132077</v>
      </c>
      <c r="BE931" s="42">
        <v>6113.2075471698117</v>
      </c>
      <c r="BF931" s="42">
        <v>8069.433962264151</v>
      </c>
      <c r="BG931" s="42">
        <v>20300</v>
      </c>
      <c r="BH931" s="43">
        <v>0</v>
      </c>
      <c r="BJ931" s="32"/>
      <c r="BK931" s="32"/>
    </row>
    <row r="932" spans="1:63" s="3" customFormat="1" x14ac:dyDescent="0.2">
      <c r="A932" s="4" t="s">
        <v>18</v>
      </c>
      <c r="B932" s="4" t="s">
        <v>787</v>
      </c>
      <c r="C932" s="4">
        <v>20</v>
      </c>
      <c r="D932" s="4" t="s">
        <v>83</v>
      </c>
      <c r="E932" s="5"/>
      <c r="F932" s="4">
        <v>280</v>
      </c>
      <c r="G932" s="4">
        <v>160</v>
      </c>
      <c r="H932" s="4">
        <v>40</v>
      </c>
      <c r="I932" s="4">
        <v>100</v>
      </c>
      <c r="J932" s="4">
        <v>240</v>
      </c>
      <c r="K932" s="4">
        <v>120</v>
      </c>
      <c r="L932" s="4">
        <v>220</v>
      </c>
      <c r="M932" s="4">
        <v>240</v>
      </c>
      <c r="N932" s="4">
        <v>120</v>
      </c>
      <c r="O932" s="4">
        <v>200</v>
      </c>
      <c r="P932" s="4">
        <v>160</v>
      </c>
      <c r="Q932" s="13">
        <v>0</v>
      </c>
      <c r="R932" s="16">
        <v>1.6382978723404256</v>
      </c>
      <c r="S932" s="16">
        <v>0.93617021276595747</v>
      </c>
      <c r="T932" s="16">
        <v>0.23404255319148937</v>
      </c>
      <c r="U932" s="16">
        <v>0.58510638297872342</v>
      </c>
      <c r="V932" s="16">
        <v>1.4042553191489362</v>
      </c>
      <c r="W932" s="16">
        <v>0.7021276595744681</v>
      </c>
      <c r="X932" s="16">
        <v>1.2872340425531914</v>
      </c>
      <c r="Y932" s="16">
        <v>1.4042553191489362</v>
      </c>
      <c r="Z932" s="16">
        <v>0.7021276595744681</v>
      </c>
      <c r="AA932" s="16">
        <v>1.1702127659574468</v>
      </c>
      <c r="AB932" s="17">
        <v>0.93617021276595747</v>
      </c>
      <c r="AC932" s="15">
        <v>23653.200000000001</v>
      </c>
      <c r="AD932" s="14">
        <v>170.90909090909091</v>
      </c>
      <c r="AE932" s="14">
        <v>184</v>
      </c>
      <c r="AF932" s="5">
        <v>0</v>
      </c>
      <c r="AG932" s="6">
        <v>740</v>
      </c>
      <c r="AH932" s="4">
        <v>2620</v>
      </c>
      <c r="AI932" s="23">
        <v>3360</v>
      </c>
      <c r="AJ932" s="4">
        <v>0</v>
      </c>
      <c r="AK932" s="4">
        <v>0</v>
      </c>
      <c r="AL932" s="24">
        <v>0</v>
      </c>
      <c r="AM932" s="7">
        <v>4.3297872340425529</v>
      </c>
      <c r="AN932" s="7">
        <v>15.329787234042554</v>
      </c>
      <c r="AO932" s="8">
        <v>0</v>
      </c>
      <c r="AP932" s="9">
        <v>0</v>
      </c>
      <c r="AQ932" s="25">
        <v>19.659574468085108</v>
      </c>
      <c r="AR932" s="18">
        <v>4.0217391304347823</v>
      </c>
      <c r="AS932" s="7">
        <v>14.239130434782609</v>
      </c>
      <c r="AT932" s="8">
        <v>0</v>
      </c>
      <c r="AU932" s="9">
        <v>0</v>
      </c>
      <c r="AV932" s="10">
        <v>18.260869565217391</v>
      </c>
      <c r="AW932" s="22">
        <f t="shared" si="14"/>
        <v>0</v>
      </c>
      <c r="AX932" s="5">
        <f>IF(OR(AND(Tabela1[[#This Row],[GRUPO | ITEM]]="PALHETAS",MID(Tabela1[[#This Row],[ITEM]],1,5)&lt;&gt;"YN-PC"),AND(Tabela1[[#This Row],[GRUPO | ITEM]]="PALHETAS",MID(Tabela1[[#This Row],[ITEM]],1,5)&lt;&gt;"YN-PF"))=TRUE,0,
IF(
ROUNDUP(
IF(
IF(D932="A",13-SUM(AM932:AP932),IF(D932="B",11-SUM(AM932:AP932),IF(D932="C",7-SUM(AM932:AP932))))
&lt;0,0,
IF(D932="A",13-SUM(AM932:AP932),IF(D932="B",11-SUM(AM932:AP932),IF(D932="C",7-SUM(AM932:AP932)))))
*AD932/C932,0)
*C932
=0,0,
ROUNDUP(
IF(
IF(D932="A",13-SUM(AM932:AP932),IF(D932="B",11-SUM(AM932:AP932),IF(D932="C",7-SUM(AM932:AP932))))
&lt;0,0,
IF(D932="A",13-SUM(AM932:AP932),IF(D932="B",11-SUM(AM932:AP932),IF(D932="C",7-SUM(AM932:AP932)))))
*AD932/C932,0)
*C932)
)</f>
        <v>0</v>
      </c>
      <c r="AY932" s="4">
        <f>IF(OR(AND(Tabela1[[#This Row],[GRUPO | ITEM]]="PALHETAS",MID(Tabela1[[#This Row],[ITEM]],1,5)&lt;&gt;"YN-PC"),AND(Tabela1[[#This Row],[GRUPO | ITEM]]="PALHETAS",MID(Tabela1[[#This Row],[ITEM]],1,5)&lt;&gt;"YN-PF"))=TRUE,0,
IF(
ROUNDUP(
IF(
IF(D932="A",13-SUM(AR932:AU932),IF(D932="B",11-SUM(AR932:AU932),IF(D932="C",7-SUM(AR932:AU932))))
&lt;0,0,
IF(D932="A",13-SUM(AR932:AU932),IF(D932="B",11-SUM(AR932:AU932),IF(D932="C",7-SUM(AR932:AU932)))))
*AE932/C932,0)
*C932
=0,0,
ROUNDUP(
IF(
IF(D932="A",13-SUM(AR932:AU932),IF(D932="B",11-SUM(AR932:AU932),IF(D932="C",7-SUM(AR932:AU932))))
&lt;0,0,
IF(D932="A",13-SUM(AR932:AU932),IF(D932="B",11-SUM(AR932:AU932),IF(D932="C",7-SUM(AR932:AU932)))))
*AE932/C932,0)
*C932)
)</f>
        <v>0</v>
      </c>
      <c r="AZ9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+IFERROR(BA932*C932,0),
IFERROR(AVERAGEIF(Tabela1[[#This Row],[COMPRA PADRÃO]:[COMPRA &gt;30%]],"&gt;"&amp;0,Tabela1[[#This Row],[COMPRA PADRÃO]:[COMPRA &gt;30%]]),
0))/Tabela1[[#This Row],[U/CX]],0)*Tabela1[[#This Row],[U/CX]]</f>
        <v>0</v>
      </c>
      <c r="BA932" s="19"/>
      <c r="BB932" s="19"/>
      <c r="BC932" s="5"/>
      <c r="BD932" s="41">
        <v>7.0943396226415096</v>
      </c>
      <c r="BE932" s="42">
        <v>1064.1509433962265</v>
      </c>
      <c r="BF932" s="42">
        <v>468.22641509433964</v>
      </c>
      <c r="BG932" s="42">
        <v>3360</v>
      </c>
      <c r="BH932" s="43">
        <v>0</v>
      </c>
      <c r="BJ932" s="32"/>
      <c r="BK932" s="32"/>
    </row>
    <row r="933" spans="1:63" s="3" customFormat="1" x14ac:dyDescent="0.2">
      <c r="A933" s="4" t="s">
        <v>18</v>
      </c>
      <c r="B933" s="4" t="s">
        <v>788</v>
      </c>
      <c r="C933" s="4">
        <v>20</v>
      </c>
      <c r="D933" s="4" t="s">
        <v>83</v>
      </c>
      <c r="E933" s="5"/>
      <c r="F933" s="4">
        <v>20</v>
      </c>
      <c r="G933" s="4">
        <v>40</v>
      </c>
      <c r="H933" s="4"/>
      <c r="I933" s="4"/>
      <c r="J933" s="4">
        <v>120</v>
      </c>
      <c r="K933" s="4">
        <v>20</v>
      </c>
      <c r="L933" s="4">
        <v>20</v>
      </c>
      <c r="M933" s="4"/>
      <c r="N933" s="4"/>
      <c r="O933" s="4"/>
      <c r="P933" s="4"/>
      <c r="Q933" s="13">
        <v>0</v>
      </c>
      <c r="R933" s="16">
        <v>0.45454545454545453</v>
      </c>
      <c r="S933" s="16">
        <v>0.90909090909090906</v>
      </c>
      <c r="T933" s="16">
        <v>0</v>
      </c>
      <c r="U933" s="16">
        <v>0</v>
      </c>
      <c r="V933" s="16">
        <v>2.7272727272727271</v>
      </c>
      <c r="W933" s="16">
        <v>0.45454545454545453</v>
      </c>
      <c r="X933" s="16">
        <v>0.45454545454545453</v>
      </c>
      <c r="Y933" s="16">
        <v>0</v>
      </c>
      <c r="Z933" s="16">
        <v>0</v>
      </c>
      <c r="AA933" s="16">
        <v>0</v>
      </c>
      <c r="AB933" s="17">
        <v>0</v>
      </c>
      <c r="AC933" s="15">
        <v>2619</v>
      </c>
      <c r="AD933" s="14">
        <v>44</v>
      </c>
      <c r="AE933" s="14">
        <v>44</v>
      </c>
      <c r="AF933" s="5">
        <v>0</v>
      </c>
      <c r="AG933" s="6">
        <v>320</v>
      </c>
      <c r="AH933" s="4">
        <v>1380</v>
      </c>
      <c r="AI933" s="23">
        <v>1700</v>
      </c>
      <c r="AJ933" s="4">
        <v>0</v>
      </c>
      <c r="AK933" s="4">
        <v>0</v>
      </c>
      <c r="AL933" s="24">
        <v>0</v>
      </c>
      <c r="AM933" s="7">
        <v>7.2727272727272725</v>
      </c>
      <c r="AN933" s="7">
        <v>31.363636363636363</v>
      </c>
      <c r="AO933" s="8">
        <v>0</v>
      </c>
      <c r="AP933" s="9">
        <v>0</v>
      </c>
      <c r="AQ933" s="25">
        <v>38.636363636363633</v>
      </c>
      <c r="AR933" s="18">
        <v>7.2727272727272725</v>
      </c>
      <c r="AS933" s="7">
        <v>31.363636363636363</v>
      </c>
      <c r="AT933" s="8">
        <v>0</v>
      </c>
      <c r="AU933" s="9">
        <v>0</v>
      </c>
      <c r="AV933" s="10">
        <v>38.636363636363633</v>
      </c>
      <c r="AW933" s="22">
        <f t="shared" si="14"/>
        <v>0</v>
      </c>
      <c r="AX933" s="5">
        <f>IF(OR(AND(Tabela1[[#This Row],[GRUPO | ITEM]]="PALHETAS",MID(Tabela1[[#This Row],[ITEM]],1,5)&lt;&gt;"YN-PC"),AND(Tabela1[[#This Row],[GRUPO | ITEM]]="PALHETAS",MID(Tabela1[[#This Row],[ITEM]],1,5)&lt;&gt;"YN-PF"))=TRUE,0,
IF(
ROUNDUP(
IF(
IF(D933="A",13-SUM(AM933:AP933),IF(D933="B",11-SUM(AM933:AP933),IF(D933="C",7-SUM(AM933:AP933))))
&lt;0,0,
IF(D933="A",13-SUM(AM933:AP933),IF(D933="B",11-SUM(AM933:AP933),IF(D933="C",7-SUM(AM933:AP933)))))
*AD933/C933,0)
*C933
=0,0,
ROUNDUP(
IF(
IF(D933="A",13-SUM(AM933:AP933),IF(D933="B",11-SUM(AM933:AP933),IF(D933="C",7-SUM(AM933:AP933))))
&lt;0,0,
IF(D933="A",13-SUM(AM933:AP933),IF(D933="B",11-SUM(AM933:AP933),IF(D933="C",7-SUM(AM933:AP933)))))
*AD933/C933,0)
*C933)
)</f>
        <v>0</v>
      </c>
      <c r="AY933" s="4">
        <f>IF(OR(AND(Tabela1[[#This Row],[GRUPO | ITEM]]="PALHETAS",MID(Tabela1[[#This Row],[ITEM]],1,5)&lt;&gt;"YN-PC"),AND(Tabela1[[#This Row],[GRUPO | ITEM]]="PALHETAS",MID(Tabela1[[#This Row],[ITEM]],1,5)&lt;&gt;"YN-PF"))=TRUE,0,
IF(
ROUNDUP(
IF(
IF(D933="A",13-SUM(AR933:AU933),IF(D933="B",11-SUM(AR933:AU933),IF(D933="C",7-SUM(AR933:AU933))))
&lt;0,0,
IF(D933="A",13-SUM(AR933:AU933),IF(D933="B",11-SUM(AR933:AU933),IF(D933="C",7-SUM(AR933:AU933)))))
*AE933/C933,0)
*C933
=0,0,
ROUNDUP(
IF(
IF(D933="A",13-SUM(AR933:AU933),IF(D933="B",11-SUM(AR933:AU933),IF(D933="C",7-SUM(AR933:AU933))))
&lt;0,0,
IF(D933="A",13-SUM(AR933:AU933),IF(D933="B",11-SUM(AR933:AU933),IF(D933="C",7-SUM(AR933:AU933)))))
*AE933/C933,0)
*C933)
)</f>
        <v>0</v>
      </c>
      <c r="AZ9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+IFERROR(BA933*C933,0),
IFERROR(AVERAGEIF(Tabela1[[#This Row],[COMPRA PADRÃO]:[COMPRA &gt;30%]],"&gt;"&amp;0,Tabela1[[#This Row],[COMPRA PADRÃO]:[COMPRA &gt;30%]]),
0))/Tabela1[[#This Row],[U/CX]],0)*Tabela1[[#This Row],[U/CX]]</f>
        <v>0</v>
      </c>
      <c r="BA933" s="19"/>
      <c r="BB933" s="19"/>
      <c r="BC933" s="5"/>
      <c r="BD933" s="41">
        <v>0.83018867924528306</v>
      </c>
      <c r="BE933" s="42">
        <v>124.52830188679246</v>
      </c>
      <c r="BF933" s="42">
        <v>54.79245283018868</v>
      </c>
      <c r="BG933" s="42">
        <v>1700</v>
      </c>
      <c r="BH933" s="43">
        <v>0</v>
      </c>
      <c r="BJ933" s="32"/>
      <c r="BK933" s="32"/>
    </row>
    <row r="934" spans="1:63" s="3" customFormat="1" x14ac:dyDescent="0.2">
      <c r="A934" s="4" t="s">
        <v>18</v>
      </c>
      <c r="B934" s="4" t="s">
        <v>789</v>
      </c>
      <c r="C934" s="4">
        <v>20</v>
      </c>
      <c r="D934" s="4" t="s">
        <v>17</v>
      </c>
      <c r="E934" s="5">
        <v>260</v>
      </c>
      <c r="F934" s="4">
        <v>660</v>
      </c>
      <c r="G934" s="4">
        <v>260</v>
      </c>
      <c r="H934" s="4">
        <v>260</v>
      </c>
      <c r="I934" s="4">
        <v>740</v>
      </c>
      <c r="J934" s="4">
        <v>980</v>
      </c>
      <c r="K934" s="4">
        <v>60</v>
      </c>
      <c r="L934" s="4">
        <v>660</v>
      </c>
      <c r="M934" s="4">
        <v>400</v>
      </c>
      <c r="N934" s="4">
        <v>240</v>
      </c>
      <c r="O934" s="4">
        <v>400</v>
      </c>
      <c r="P934" s="4">
        <v>360</v>
      </c>
      <c r="Q934" s="13">
        <v>0.59090909090909094</v>
      </c>
      <c r="R934" s="16">
        <v>1.5</v>
      </c>
      <c r="S934" s="16">
        <v>0.59090909090909094</v>
      </c>
      <c r="T934" s="16">
        <v>0.59090909090909094</v>
      </c>
      <c r="U934" s="16">
        <v>1.6818181818181819</v>
      </c>
      <c r="V934" s="16">
        <v>2.2272727272727271</v>
      </c>
      <c r="W934" s="16">
        <v>0.13636363636363635</v>
      </c>
      <c r="X934" s="16">
        <v>1.5</v>
      </c>
      <c r="Y934" s="16">
        <v>0.90909090909090906</v>
      </c>
      <c r="Z934" s="16">
        <v>0.54545454545454541</v>
      </c>
      <c r="AA934" s="16">
        <v>0.90909090909090906</v>
      </c>
      <c r="AB934" s="17">
        <v>0.81818181818181823</v>
      </c>
      <c r="AC934" s="15">
        <v>65217.4</v>
      </c>
      <c r="AD934" s="14">
        <v>440</v>
      </c>
      <c r="AE934" s="14">
        <v>474.54545454545456</v>
      </c>
      <c r="AF934" s="5">
        <v>0</v>
      </c>
      <c r="AG934" s="6">
        <v>3800</v>
      </c>
      <c r="AH934" s="4">
        <v>3380</v>
      </c>
      <c r="AI934" s="23">
        <v>7180</v>
      </c>
      <c r="AJ934" s="4">
        <v>0</v>
      </c>
      <c r="AK934" s="4">
        <v>0</v>
      </c>
      <c r="AL934" s="24">
        <v>0</v>
      </c>
      <c r="AM934" s="7">
        <v>8.6363636363636367</v>
      </c>
      <c r="AN934" s="7">
        <v>7.6818181818181817</v>
      </c>
      <c r="AO934" s="8">
        <v>0</v>
      </c>
      <c r="AP934" s="9">
        <v>0</v>
      </c>
      <c r="AQ934" s="25">
        <v>16.31818181818182</v>
      </c>
      <c r="AR934" s="18">
        <v>8.0076628352490413</v>
      </c>
      <c r="AS934" s="7">
        <v>7.1226053639846745</v>
      </c>
      <c r="AT934" s="8">
        <v>0</v>
      </c>
      <c r="AU934" s="9">
        <v>0</v>
      </c>
      <c r="AV934" s="10">
        <v>15.130268199233715</v>
      </c>
      <c r="AW934" s="22">
        <f t="shared" si="14"/>
        <v>0</v>
      </c>
      <c r="AX934" s="5">
        <f>IF(OR(AND(Tabela1[[#This Row],[GRUPO | ITEM]]="PALHETAS",MID(Tabela1[[#This Row],[ITEM]],1,5)&lt;&gt;"YN-PC"),AND(Tabela1[[#This Row],[GRUPO | ITEM]]="PALHETAS",MID(Tabela1[[#This Row],[ITEM]],1,5)&lt;&gt;"YN-PF"))=TRUE,0,
IF(
ROUNDUP(
IF(
IF(D934="A",13-SUM(AM934:AP934),IF(D934="B",11-SUM(AM934:AP934),IF(D934="C",7-SUM(AM934:AP934))))
&lt;0,0,
IF(D934="A",13-SUM(AM934:AP934),IF(D934="B",11-SUM(AM934:AP934),IF(D934="C",7-SUM(AM934:AP934)))))
*AD934/C934,0)
*C934
=0,0,
ROUNDUP(
IF(
IF(D934="A",13-SUM(AM934:AP934),IF(D934="B",11-SUM(AM934:AP934),IF(D934="C",7-SUM(AM934:AP934))))
&lt;0,0,
IF(D934="A",13-SUM(AM934:AP934),IF(D934="B",11-SUM(AM934:AP934),IF(D934="C",7-SUM(AM934:AP934)))))
*AD934/C934,0)
*C934)
)</f>
        <v>0</v>
      </c>
      <c r="AY934" s="4">
        <f>IF(OR(AND(Tabela1[[#This Row],[GRUPO | ITEM]]="PALHETAS",MID(Tabela1[[#This Row],[ITEM]],1,5)&lt;&gt;"YN-PC"),AND(Tabela1[[#This Row],[GRUPO | ITEM]]="PALHETAS",MID(Tabela1[[#This Row],[ITEM]],1,5)&lt;&gt;"YN-PF"))=TRUE,0,
IF(
ROUNDUP(
IF(
IF(D934="A",13-SUM(AR934:AU934),IF(D934="B",11-SUM(AR934:AU934),IF(D934="C",7-SUM(AR934:AU934))))
&lt;0,0,
IF(D934="A",13-SUM(AR934:AU934),IF(D934="B",11-SUM(AR934:AU934),IF(D934="C",7-SUM(AR934:AU934)))))
*AE934/C934,0)
*C934
=0,0,
ROUNDUP(
IF(
IF(D934="A",13-SUM(AR934:AU934),IF(D934="B",11-SUM(AR934:AU934),IF(D934="C",7-SUM(AR934:AU934))))
&lt;0,0,
IF(D934="A",13-SUM(AR934:AU934),IF(D934="B",11-SUM(AR934:AU934),IF(D934="C",7-SUM(AR934:AU934)))))
*AE934/C934,0)
*C934)
)</f>
        <v>0</v>
      </c>
      <c r="AZ9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+IFERROR(BA934*C934,0),
IFERROR(AVERAGEIF(Tabela1[[#This Row],[COMPRA PADRÃO]:[COMPRA &gt;30%]],"&gt;"&amp;0,Tabela1[[#This Row],[COMPRA PADRÃO]:[COMPRA &gt;30%]]),
0))/Tabela1[[#This Row],[U/CX]],0)*Tabela1[[#This Row],[U/CX]]</f>
        <v>0</v>
      </c>
      <c r="BA934" s="19"/>
      <c r="BB934" s="19"/>
      <c r="BC934" s="5"/>
      <c r="BD934" s="41">
        <v>19.924528301886792</v>
      </c>
      <c r="BE934" s="42">
        <v>2988.6792452830186</v>
      </c>
      <c r="BF934" s="42">
        <v>3945.0566037735848</v>
      </c>
      <c r="BG934" s="42">
        <v>7180</v>
      </c>
      <c r="BH934" s="43">
        <v>0</v>
      </c>
      <c r="BJ934" s="32"/>
      <c r="BK934" s="32"/>
    </row>
    <row r="935" spans="1:63" s="3" customFormat="1" x14ac:dyDescent="0.2">
      <c r="A935" s="4" t="s">
        <v>18</v>
      </c>
      <c r="B935" s="4" t="s">
        <v>790</v>
      </c>
      <c r="C935" s="4">
        <v>20</v>
      </c>
      <c r="D935" s="4" t="s">
        <v>83</v>
      </c>
      <c r="E935" s="5"/>
      <c r="F935" s="4">
        <v>20</v>
      </c>
      <c r="G935" s="4"/>
      <c r="H935" s="4">
        <v>20</v>
      </c>
      <c r="I935" s="4">
        <v>60</v>
      </c>
      <c r="J935" s="4">
        <v>260</v>
      </c>
      <c r="K935" s="4">
        <v>20</v>
      </c>
      <c r="L935" s="4"/>
      <c r="M935" s="4">
        <v>140</v>
      </c>
      <c r="N935" s="4">
        <v>100</v>
      </c>
      <c r="O935" s="4"/>
      <c r="P935" s="4"/>
      <c r="Q935" s="13">
        <v>0</v>
      </c>
      <c r="R935" s="16">
        <v>0.22580645161290322</v>
      </c>
      <c r="S935" s="16">
        <v>0</v>
      </c>
      <c r="T935" s="16">
        <v>0.22580645161290322</v>
      </c>
      <c r="U935" s="16">
        <v>0.67741935483870974</v>
      </c>
      <c r="V935" s="16">
        <v>2.935483870967742</v>
      </c>
      <c r="W935" s="16">
        <v>0.22580645161290322</v>
      </c>
      <c r="X935" s="16">
        <v>0</v>
      </c>
      <c r="Y935" s="16">
        <v>1.5806451612903225</v>
      </c>
      <c r="Z935" s="16">
        <v>1.1290322580645162</v>
      </c>
      <c r="AA935" s="16">
        <v>0</v>
      </c>
      <c r="AB935" s="17">
        <v>0</v>
      </c>
      <c r="AC935" s="15">
        <v>7396.4</v>
      </c>
      <c r="AD935" s="14">
        <v>88.571428571428569</v>
      </c>
      <c r="AE935" s="14">
        <v>140</v>
      </c>
      <c r="AF935" s="5">
        <v>0</v>
      </c>
      <c r="AG935" s="6">
        <v>1660</v>
      </c>
      <c r="AH935" s="4">
        <v>660</v>
      </c>
      <c r="AI935" s="23">
        <v>2320</v>
      </c>
      <c r="AJ935" s="4">
        <v>0</v>
      </c>
      <c r="AK935" s="4">
        <v>0</v>
      </c>
      <c r="AL935" s="24">
        <v>0</v>
      </c>
      <c r="AM935" s="7">
        <v>18.741935483870968</v>
      </c>
      <c r="AN935" s="7">
        <v>7.4516129032258069</v>
      </c>
      <c r="AO935" s="8">
        <v>0</v>
      </c>
      <c r="AP935" s="9">
        <v>0</v>
      </c>
      <c r="AQ935" s="25">
        <v>26.193548387096776</v>
      </c>
      <c r="AR935" s="18">
        <v>11.857142857142858</v>
      </c>
      <c r="AS935" s="7">
        <v>4.7142857142857144</v>
      </c>
      <c r="AT935" s="8">
        <v>0</v>
      </c>
      <c r="AU935" s="9">
        <v>0</v>
      </c>
      <c r="AV935" s="10">
        <v>16.571428571428573</v>
      </c>
      <c r="AW935" s="22">
        <f t="shared" si="14"/>
        <v>0</v>
      </c>
      <c r="AX935" s="5">
        <f>IF(OR(AND(Tabela1[[#This Row],[GRUPO | ITEM]]="PALHETAS",MID(Tabela1[[#This Row],[ITEM]],1,5)&lt;&gt;"YN-PC"),AND(Tabela1[[#This Row],[GRUPO | ITEM]]="PALHETAS",MID(Tabela1[[#This Row],[ITEM]],1,5)&lt;&gt;"YN-PF"))=TRUE,0,
IF(
ROUNDUP(
IF(
IF(D935="A",13-SUM(AM935:AP935),IF(D935="B",11-SUM(AM935:AP935),IF(D935="C",7-SUM(AM935:AP935))))
&lt;0,0,
IF(D935="A",13-SUM(AM935:AP935),IF(D935="B",11-SUM(AM935:AP935),IF(D935="C",7-SUM(AM935:AP935)))))
*AD935/C935,0)
*C935
=0,0,
ROUNDUP(
IF(
IF(D935="A",13-SUM(AM935:AP935),IF(D935="B",11-SUM(AM935:AP935),IF(D935="C",7-SUM(AM935:AP935))))
&lt;0,0,
IF(D935="A",13-SUM(AM935:AP935),IF(D935="B",11-SUM(AM935:AP935),IF(D935="C",7-SUM(AM935:AP935)))))
*AD935/C935,0)
*C935)
)</f>
        <v>0</v>
      </c>
      <c r="AY935" s="4">
        <f>IF(OR(AND(Tabela1[[#This Row],[GRUPO | ITEM]]="PALHETAS",MID(Tabela1[[#This Row],[ITEM]],1,5)&lt;&gt;"YN-PC"),AND(Tabela1[[#This Row],[GRUPO | ITEM]]="PALHETAS",MID(Tabela1[[#This Row],[ITEM]],1,5)&lt;&gt;"YN-PF"))=TRUE,0,
IF(
ROUNDUP(
IF(
IF(D935="A",13-SUM(AR935:AU935),IF(D935="B",11-SUM(AR935:AU935),IF(D935="C",7-SUM(AR935:AU935))))
&lt;0,0,
IF(D935="A",13-SUM(AR935:AU935),IF(D935="B",11-SUM(AR935:AU935),IF(D935="C",7-SUM(AR935:AU935)))))
*AE935/C935,0)
*C935
=0,0,
ROUNDUP(
IF(
IF(D935="A",13-SUM(AR935:AU935),IF(D935="B",11-SUM(AR935:AU935),IF(D935="C",7-SUM(AR935:AU935))))
&lt;0,0,
IF(D935="A",13-SUM(AR935:AU935),IF(D935="B",11-SUM(AR935:AU935),IF(D935="C",7-SUM(AR935:AU935)))))
*AE935/C935,0)
*C935)
)</f>
        <v>0</v>
      </c>
      <c r="AZ9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+IFERROR(BA935*C935,0),
IFERROR(AVERAGEIF(Tabela1[[#This Row],[COMPRA PADRÃO]:[COMPRA &gt;30%]],"&gt;"&amp;0,Tabela1[[#This Row],[COMPRA PADRÃO]:[COMPRA &gt;30%]]),
0))/Tabela1[[#This Row],[U/CX]],0)*Tabela1[[#This Row],[U/CX]]</f>
        <v>0</v>
      </c>
      <c r="BA935" s="19"/>
      <c r="BB935" s="19"/>
      <c r="BC935" s="5"/>
      <c r="BD935" s="41">
        <v>2.3396226415094339</v>
      </c>
      <c r="BE935" s="42">
        <v>350.94339622641508</v>
      </c>
      <c r="BF935" s="42">
        <v>154.41509433962264</v>
      </c>
      <c r="BG935" s="42">
        <v>2320</v>
      </c>
      <c r="BH935" s="43">
        <v>0</v>
      </c>
      <c r="BJ935" s="32"/>
      <c r="BK935" s="32"/>
    </row>
    <row r="936" spans="1:63" s="3" customFormat="1" x14ac:dyDescent="0.2">
      <c r="A936" s="4" t="s">
        <v>18</v>
      </c>
      <c r="B936" s="4" t="s">
        <v>149</v>
      </c>
      <c r="C936" s="4">
        <v>20</v>
      </c>
      <c r="D936" s="4" t="s">
        <v>17</v>
      </c>
      <c r="E936" s="5">
        <v>160</v>
      </c>
      <c r="F936" s="4">
        <v>220</v>
      </c>
      <c r="G936" s="4">
        <v>380</v>
      </c>
      <c r="H936" s="4">
        <v>140</v>
      </c>
      <c r="I936" s="4">
        <v>360</v>
      </c>
      <c r="J936" s="4">
        <v>580</v>
      </c>
      <c r="K936" s="4">
        <v>220</v>
      </c>
      <c r="L936" s="4">
        <v>320</v>
      </c>
      <c r="M936" s="4">
        <v>540</v>
      </c>
      <c r="N936" s="4">
        <v>200</v>
      </c>
      <c r="O936" s="4">
        <v>240</v>
      </c>
      <c r="P936" s="4">
        <v>200</v>
      </c>
      <c r="Q936" s="13">
        <v>0.5393258426966292</v>
      </c>
      <c r="R936" s="16">
        <v>0.74157303370786509</v>
      </c>
      <c r="S936" s="16">
        <v>1.2808988764044944</v>
      </c>
      <c r="T936" s="16">
        <v>0.47191011235955055</v>
      </c>
      <c r="U936" s="16">
        <v>1.2134831460674156</v>
      </c>
      <c r="V936" s="16">
        <v>1.9550561797752808</v>
      </c>
      <c r="W936" s="16">
        <v>0.74157303370786509</v>
      </c>
      <c r="X936" s="16">
        <v>1.0786516853932584</v>
      </c>
      <c r="Y936" s="16">
        <v>1.8202247191011234</v>
      </c>
      <c r="Z936" s="16">
        <v>0.6741573033707865</v>
      </c>
      <c r="AA936" s="16">
        <v>0.8089887640449438</v>
      </c>
      <c r="AB936" s="17">
        <v>0.6741573033707865</v>
      </c>
      <c r="AC936" s="15">
        <v>44320</v>
      </c>
      <c r="AD936" s="14">
        <v>296.66666666666669</v>
      </c>
      <c r="AE936" s="14">
        <v>296.66666666666669</v>
      </c>
      <c r="AF936" s="5">
        <v>0</v>
      </c>
      <c r="AG936" s="6">
        <v>2060</v>
      </c>
      <c r="AH936" s="4">
        <v>2700</v>
      </c>
      <c r="AI936" s="23">
        <v>4760</v>
      </c>
      <c r="AJ936" s="4">
        <v>0</v>
      </c>
      <c r="AK936" s="4">
        <v>0</v>
      </c>
      <c r="AL936" s="24">
        <v>0</v>
      </c>
      <c r="AM936" s="7">
        <v>6.9438202247191008</v>
      </c>
      <c r="AN936" s="7">
        <v>9.1011235955056176</v>
      </c>
      <c r="AO936" s="8">
        <v>0</v>
      </c>
      <c r="AP936" s="9">
        <v>0</v>
      </c>
      <c r="AQ936" s="25">
        <v>16.044943820224717</v>
      </c>
      <c r="AR936" s="18">
        <v>6.9438202247191008</v>
      </c>
      <c r="AS936" s="7">
        <v>9.1011235955056176</v>
      </c>
      <c r="AT936" s="8">
        <v>0</v>
      </c>
      <c r="AU936" s="9">
        <v>0</v>
      </c>
      <c r="AV936" s="10">
        <v>16.044943820224717</v>
      </c>
      <c r="AW936" s="22">
        <f t="shared" si="14"/>
        <v>0</v>
      </c>
      <c r="AX936" s="5">
        <f>IF(OR(AND(Tabela1[[#This Row],[GRUPO | ITEM]]="PALHETAS",MID(Tabela1[[#This Row],[ITEM]],1,5)&lt;&gt;"YN-PC"),AND(Tabela1[[#This Row],[GRUPO | ITEM]]="PALHETAS",MID(Tabela1[[#This Row],[ITEM]],1,5)&lt;&gt;"YN-PF"))=TRUE,0,
IF(
ROUNDUP(
IF(
IF(D936="A",13-SUM(AM936:AP936),IF(D936="B",11-SUM(AM936:AP936),IF(D936="C",7-SUM(AM936:AP936))))
&lt;0,0,
IF(D936="A",13-SUM(AM936:AP936),IF(D936="B",11-SUM(AM936:AP936),IF(D936="C",7-SUM(AM936:AP936)))))
*AD936/C936,0)
*C936
=0,0,
ROUNDUP(
IF(
IF(D936="A",13-SUM(AM936:AP936),IF(D936="B",11-SUM(AM936:AP936),IF(D936="C",7-SUM(AM936:AP936))))
&lt;0,0,
IF(D936="A",13-SUM(AM936:AP936),IF(D936="B",11-SUM(AM936:AP936),IF(D936="C",7-SUM(AM936:AP936)))))
*AD936/C936,0)
*C936)
)</f>
        <v>0</v>
      </c>
      <c r="AY936" s="4">
        <f>IF(OR(AND(Tabela1[[#This Row],[GRUPO | ITEM]]="PALHETAS",MID(Tabela1[[#This Row],[ITEM]],1,5)&lt;&gt;"YN-PC"),AND(Tabela1[[#This Row],[GRUPO | ITEM]]="PALHETAS",MID(Tabela1[[#This Row],[ITEM]],1,5)&lt;&gt;"YN-PF"))=TRUE,0,
IF(
ROUNDUP(
IF(
IF(D936="A",13-SUM(AR936:AU936),IF(D936="B",11-SUM(AR936:AU936),IF(D936="C",7-SUM(AR936:AU936))))
&lt;0,0,
IF(D936="A",13-SUM(AR936:AU936),IF(D936="B",11-SUM(AR936:AU936),IF(D936="C",7-SUM(AR936:AU936)))))
*AE936/C936,0)
*C936
=0,0,
ROUNDUP(
IF(
IF(D936="A",13-SUM(AR936:AU936),IF(D936="B",11-SUM(AR936:AU936),IF(D936="C",7-SUM(AR936:AU936))))
&lt;0,0,
IF(D936="A",13-SUM(AR936:AU936),IF(D936="B",11-SUM(AR936:AU936),IF(D936="C",7-SUM(AR936:AU936)))))
*AE936/C936,0)
*C936)
)</f>
        <v>0</v>
      </c>
      <c r="AZ9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+IFERROR(BA936*C936,0),
IFERROR(AVERAGEIF(Tabela1[[#This Row],[COMPRA PADRÃO]:[COMPRA &gt;30%]],"&gt;"&amp;0,Tabela1[[#This Row],[COMPRA PADRÃO]:[COMPRA &gt;30%]]),
0))/Tabela1[[#This Row],[U/CX]],0)*Tabela1[[#This Row],[U/CX]]</f>
        <v>0</v>
      </c>
      <c r="BA936" s="33"/>
      <c r="BB936" s="33"/>
      <c r="BC936" s="5"/>
      <c r="BD936" s="41">
        <v>13.433962264150944</v>
      </c>
      <c r="BE936" s="42">
        <v>2015.0943396226417</v>
      </c>
      <c r="BF936" s="42">
        <v>2659.9245283018868</v>
      </c>
      <c r="BG936" s="42">
        <v>4760</v>
      </c>
      <c r="BH936" s="43">
        <v>0</v>
      </c>
      <c r="BJ936" s="32"/>
      <c r="BK936" s="32"/>
    </row>
    <row r="937" spans="1:63" s="3" customFormat="1" x14ac:dyDescent="0.2">
      <c r="A937" s="4" t="s">
        <v>18</v>
      </c>
      <c r="B937" s="4" t="s">
        <v>791</v>
      </c>
      <c r="C937" s="4">
        <v>20</v>
      </c>
      <c r="D937" s="4" t="s">
        <v>83</v>
      </c>
      <c r="E937" s="5"/>
      <c r="F937" s="4">
        <v>40</v>
      </c>
      <c r="G937" s="4">
        <v>40</v>
      </c>
      <c r="H937" s="4">
        <v>20</v>
      </c>
      <c r="I937" s="4">
        <v>20</v>
      </c>
      <c r="J937" s="4">
        <v>100</v>
      </c>
      <c r="K937" s="4"/>
      <c r="L937" s="4">
        <v>120</v>
      </c>
      <c r="M937" s="4">
        <v>80</v>
      </c>
      <c r="N937" s="4">
        <v>100</v>
      </c>
      <c r="O937" s="4">
        <v>60</v>
      </c>
      <c r="P937" s="4">
        <v>20</v>
      </c>
      <c r="Q937" s="13">
        <v>0</v>
      </c>
      <c r="R937" s="16">
        <v>0.66666666666666663</v>
      </c>
      <c r="S937" s="16">
        <v>0.66666666666666663</v>
      </c>
      <c r="T937" s="16">
        <v>0.33333333333333331</v>
      </c>
      <c r="U937" s="16">
        <v>0.33333333333333331</v>
      </c>
      <c r="V937" s="16">
        <v>1.6666666666666667</v>
      </c>
      <c r="W937" s="16">
        <v>0</v>
      </c>
      <c r="X937" s="16">
        <v>2</v>
      </c>
      <c r="Y937" s="16">
        <v>1.3333333333333333</v>
      </c>
      <c r="Z937" s="16">
        <v>1.6666666666666667</v>
      </c>
      <c r="AA937" s="16">
        <v>1</v>
      </c>
      <c r="AB937" s="17">
        <v>0.33333333333333331</v>
      </c>
      <c r="AC937" s="15">
        <v>7553.6</v>
      </c>
      <c r="AD937" s="14">
        <v>60</v>
      </c>
      <c r="AE937" s="14">
        <v>60</v>
      </c>
      <c r="AF937" s="5">
        <v>0</v>
      </c>
      <c r="AG937" s="6">
        <v>480</v>
      </c>
      <c r="AH937" s="4">
        <v>580</v>
      </c>
      <c r="AI937" s="23">
        <v>1060</v>
      </c>
      <c r="AJ937" s="4">
        <v>0</v>
      </c>
      <c r="AK937" s="4">
        <v>0</v>
      </c>
      <c r="AL937" s="24">
        <v>0</v>
      </c>
      <c r="AM937" s="7">
        <v>8</v>
      </c>
      <c r="AN937" s="7">
        <v>9.6666666666666661</v>
      </c>
      <c r="AO937" s="8">
        <v>0</v>
      </c>
      <c r="AP937" s="9">
        <v>0</v>
      </c>
      <c r="AQ937" s="25">
        <v>17.666666666666664</v>
      </c>
      <c r="AR937" s="18">
        <v>8</v>
      </c>
      <c r="AS937" s="7">
        <v>9.6666666666666661</v>
      </c>
      <c r="AT937" s="8">
        <v>0</v>
      </c>
      <c r="AU937" s="9">
        <v>0</v>
      </c>
      <c r="AV937" s="10">
        <v>17.666666666666664</v>
      </c>
      <c r="AW937" s="22">
        <f t="shared" si="14"/>
        <v>0</v>
      </c>
      <c r="AX937" s="5">
        <f>IF(OR(AND(Tabela1[[#This Row],[GRUPO | ITEM]]="PALHETAS",MID(Tabela1[[#This Row],[ITEM]],1,5)&lt;&gt;"YN-PC"),AND(Tabela1[[#This Row],[GRUPO | ITEM]]="PALHETAS",MID(Tabela1[[#This Row],[ITEM]],1,5)&lt;&gt;"YN-PF"))=TRUE,0,
IF(
ROUNDUP(
IF(
IF(D937="A",13-SUM(AM937:AP937),IF(D937="B",11-SUM(AM937:AP937),IF(D937="C",7-SUM(AM937:AP937))))
&lt;0,0,
IF(D937="A",13-SUM(AM937:AP937),IF(D937="B",11-SUM(AM937:AP937),IF(D937="C",7-SUM(AM937:AP937)))))
*AD937/C937,0)
*C937
=0,0,
ROUNDUP(
IF(
IF(D937="A",13-SUM(AM937:AP937),IF(D937="B",11-SUM(AM937:AP937),IF(D937="C",7-SUM(AM937:AP937))))
&lt;0,0,
IF(D937="A",13-SUM(AM937:AP937),IF(D937="B",11-SUM(AM937:AP937),IF(D937="C",7-SUM(AM937:AP937)))))
*AD937/C937,0)
*C937)
)</f>
        <v>0</v>
      </c>
      <c r="AY937" s="4">
        <f>IF(OR(AND(Tabela1[[#This Row],[GRUPO | ITEM]]="PALHETAS",MID(Tabela1[[#This Row],[ITEM]],1,5)&lt;&gt;"YN-PC"),AND(Tabela1[[#This Row],[GRUPO | ITEM]]="PALHETAS",MID(Tabela1[[#This Row],[ITEM]],1,5)&lt;&gt;"YN-PF"))=TRUE,0,
IF(
ROUNDUP(
IF(
IF(D937="A",13-SUM(AR937:AU937),IF(D937="B",11-SUM(AR937:AU937),IF(D937="C",7-SUM(AR937:AU937))))
&lt;0,0,
IF(D937="A",13-SUM(AR937:AU937),IF(D937="B",11-SUM(AR937:AU937),IF(D937="C",7-SUM(AR937:AU937)))))
*AE937/C937,0)
*C937
=0,0,
ROUNDUP(
IF(
IF(D937="A",13-SUM(AR937:AU937),IF(D937="B",11-SUM(AR937:AU937),IF(D937="C",7-SUM(AR937:AU937))))
&lt;0,0,
IF(D937="A",13-SUM(AR937:AU937),IF(D937="B",11-SUM(AR937:AU937),IF(D937="C",7-SUM(AR937:AU937)))))
*AE937/C937,0)
*C937)
)</f>
        <v>0</v>
      </c>
      <c r="AZ9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+IFERROR(BA937*C937,0),
IFERROR(AVERAGEIF(Tabela1[[#This Row],[COMPRA PADRÃO]:[COMPRA &gt;30%]],"&gt;"&amp;0,Tabela1[[#This Row],[COMPRA PADRÃO]:[COMPRA &gt;30%]]),
0))/Tabela1[[#This Row],[U/CX]],0)*Tabela1[[#This Row],[U/CX]]</f>
        <v>0</v>
      </c>
      <c r="BA937" s="19"/>
      <c r="BB937" s="19"/>
      <c r="BC937" s="5"/>
      <c r="BD937" s="41">
        <v>2.2641509433962264</v>
      </c>
      <c r="BE937" s="42">
        <v>339.62264150943395</v>
      </c>
      <c r="BF937" s="42">
        <v>149.43396226415095</v>
      </c>
      <c r="BG937" s="42">
        <v>1060</v>
      </c>
      <c r="BH937" s="43">
        <v>0</v>
      </c>
      <c r="BJ937" s="32"/>
      <c r="BK937" s="32"/>
    </row>
    <row r="938" spans="1:63" s="3" customFormat="1" x14ac:dyDescent="0.2">
      <c r="A938" s="4" t="s">
        <v>18</v>
      </c>
      <c r="B938" s="4" t="s">
        <v>792</v>
      </c>
      <c r="C938" s="4">
        <v>20</v>
      </c>
      <c r="D938" s="4" t="s">
        <v>83</v>
      </c>
      <c r="E938" s="5"/>
      <c r="F938" s="4">
        <v>40</v>
      </c>
      <c r="G938" s="4">
        <v>40</v>
      </c>
      <c r="H938" s="4">
        <v>60</v>
      </c>
      <c r="I938" s="4">
        <v>60</v>
      </c>
      <c r="J938" s="4">
        <v>60</v>
      </c>
      <c r="K938" s="4">
        <v>20</v>
      </c>
      <c r="L938" s="4"/>
      <c r="M938" s="4">
        <v>40</v>
      </c>
      <c r="N938" s="4"/>
      <c r="O938" s="4">
        <v>100</v>
      </c>
      <c r="P938" s="4">
        <v>20</v>
      </c>
      <c r="Q938" s="13">
        <v>0</v>
      </c>
      <c r="R938" s="16">
        <v>0.81818181818181823</v>
      </c>
      <c r="S938" s="16">
        <v>0.81818181818181823</v>
      </c>
      <c r="T938" s="16">
        <v>1.2272727272727273</v>
      </c>
      <c r="U938" s="16">
        <v>1.2272727272727273</v>
      </c>
      <c r="V938" s="16">
        <v>1.2272727272727273</v>
      </c>
      <c r="W938" s="16">
        <v>0.40909090909090912</v>
      </c>
      <c r="X938" s="16">
        <v>0</v>
      </c>
      <c r="Y938" s="16">
        <v>0.81818181818181823</v>
      </c>
      <c r="Z938" s="16">
        <v>0</v>
      </c>
      <c r="AA938" s="16">
        <v>2.0454545454545454</v>
      </c>
      <c r="AB938" s="17">
        <v>0.40909090909090912</v>
      </c>
      <c r="AC938" s="15">
        <v>5448.4</v>
      </c>
      <c r="AD938" s="14">
        <v>48.888888888888886</v>
      </c>
      <c r="AE938" s="14">
        <v>48.888888888888886</v>
      </c>
      <c r="AF938" s="5">
        <v>0</v>
      </c>
      <c r="AG938" s="6">
        <v>1340</v>
      </c>
      <c r="AH938" s="4">
        <v>1080</v>
      </c>
      <c r="AI938" s="23">
        <v>2420</v>
      </c>
      <c r="AJ938" s="4">
        <v>0</v>
      </c>
      <c r="AK938" s="4">
        <v>0</v>
      </c>
      <c r="AL938" s="24">
        <v>0</v>
      </c>
      <c r="AM938" s="7">
        <v>27.40909090909091</v>
      </c>
      <c r="AN938" s="7">
        <v>22.090909090909093</v>
      </c>
      <c r="AO938" s="8">
        <v>0</v>
      </c>
      <c r="AP938" s="9">
        <v>0</v>
      </c>
      <c r="AQ938" s="25">
        <v>49.5</v>
      </c>
      <c r="AR938" s="18">
        <v>27.40909090909091</v>
      </c>
      <c r="AS938" s="7">
        <v>22.090909090909093</v>
      </c>
      <c r="AT938" s="8">
        <v>0</v>
      </c>
      <c r="AU938" s="9">
        <v>0</v>
      </c>
      <c r="AV938" s="10">
        <v>49.5</v>
      </c>
      <c r="AW938" s="22">
        <f t="shared" si="14"/>
        <v>0</v>
      </c>
      <c r="AX938" s="5">
        <f>IF(OR(AND(Tabela1[[#This Row],[GRUPO | ITEM]]="PALHETAS",MID(Tabela1[[#This Row],[ITEM]],1,5)&lt;&gt;"YN-PC"),AND(Tabela1[[#This Row],[GRUPO | ITEM]]="PALHETAS",MID(Tabela1[[#This Row],[ITEM]],1,5)&lt;&gt;"YN-PF"))=TRUE,0,
IF(
ROUNDUP(
IF(
IF(D938="A",13-SUM(AM938:AP938),IF(D938="B",11-SUM(AM938:AP938),IF(D938="C",7-SUM(AM938:AP938))))
&lt;0,0,
IF(D938="A",13-SUM(AM938:AP938),IF(D938="B",11-SUM(AM938:AP938),IF(D938="C",7-SUM(AM938:AP938)))))
*AD938/C938,0)
*C938
=0,0,
ROUNDUP(
IF(
IF(D938="A",13-SUM(AM938:AP938),IF(D938="B",11-SUM(AM938:AP938),IF(D938="C",7-SUM(AM938:AP938))))
&lt;0,0,
IF(D938="A",13-SUM(AM938:AP938),IF(D938="B",11-SUM(AM938:AP938),IF(D938="C",7-SUM(AM938:AP938)))))
*AD938/C938,0)
*C938)
)</f>
        <v>0</v>
      </c>
      <c r="AY938" s="4">
        <f>IF(OR(AND(Tabela1[[#This Row],[GRUPO | ITEM]]="PALHETAS",MID(Tabela1[[#This Row],[ITEM]],1,5)&lt;&gt;"YN-PC"),AND(Tabela1[[#This Row],[GRUPO | ITEM]]="PALHETAS",MID(Tabela1[[#This Row],[ITEM]],1,5)&lt;&gt;"YN-PF"))=TRUE,0,
IF(
ROUNDUP(
IF(
IF(D938="A",13-SUM(AR938:AU938),IF(D938="B",11-SUM(AR938:AU938),IF(D938="C",7-SUM(AR938:AU938))))
&lt;0,0,
IF(D938="A",13-SUM(AR938:AU938),IF(D938="B",11-SUM(AR938:AU938),IF(D938="C",7-SUM(AR938:AU938)))))
*AE938/C938,0)
*C938
=0,0,
ROUNDUP(
IF(
IF(D938="A",13-SUM(AR938:AU938),IF(D938="B",11-SUM(AR938:AU938),IF(D938="C",7-SUM(AR938:AU938))))
&lt;0,0,
IF(D938="A",13-SUM(AR938:AU938),IF(D938="B",11-SUM(AR938:AU938),IF(D938="C",7-SUM(AR938:AU938)))))
*AE938/C938,0)
*C938)
)</f>
        <v>0</v>
      </c>
      <c r="AZ9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+IFERROR(BA938*C938,0),
IFERROR(AVERAGEIF(Tabela1[[#This Row],[COMPRA PADRÃO]:[COMPRA &gt;30%]],"&gt;"&amp;0,Tabela1[[#This Row],[COMPRA PADRÃO]:[COMPRA &gt;30%]]),
0))/Tabela1[[#This Row],[U/CX]],0)*Tabela1[[#This Row],[U/CX]]</f>
        <v>0</v>
      </c>
      <c r="BA938" s="33"/>
      <c r="BB938" s="33"/>
      <c r="BC938" s="44"/>
      <c r="BD938" s="41">
        <v>1.6603773584905661</v>
      </c>
      <c r="BE938" s="42">
        <v>249.05660377358492</v>
      </c>
      <c r="BF938" s="42">
        <v>109.58490566037736</v>
      </c>
      <c r="BG938" s="42">
        <v>2420</v>
      </c>
      <c r="BH938" s="43">
        <v>0</v>
      </c>
      <c r="BJ938" s="32"/>
      <c r="BK938" s="32"/>
    </row>
    <row r="939" spans="1:63" s="3" customFormat="1" x14ac:dyDescent="0.2">
      <c r="A939" s="4" t="s">
        <v>18</v>
      </c>
      <c r="B939" s="4" t="s">
        <v>119</v>
      </c>
      <c r="C939" s="4">
        <v>20</v>
      </c>
      <c r="D939" s="4" t="s">
        <v>20</v>
      </c>
      <c r="E939" s="5">
        <v>520</v>
      </c>
      <c r="F939" s="4">
        <v>880</v>
      </c>
      <c r="G939" s="4">
        <v>640</v>
      </c>
      <c r="H939" s="4">
        <v>520</v>
      </c>
      <c r="I939" s="4">
        <v>1500</v>
      </c>
      <c r="J939" s="4">
        <v>2380</v>
      </c>
      <c r="K939" s="4">
        <v>540</v>
      </c>
      <c r="L939" s="4">
        <v>880</v>
      </c>
      <c r="M939" s="4">
        <v>760</v>
      </c>
      <c r="N939" s="4">
        <v>360</v>
      </c>
      <c r="O939" s="4">
        <v>860</v>
      </c>
      <c r="P939" s="4">
        <v>160</v>
      </c>
      <c r="Q939" s="13">
        <v>0.624</v>
      </c>
      <c r="R939" s="16">
        <v>1.056</v>
      </c>
      <c r="S939" s="16">
        <v>0.76800000000000002</v>
      </c>
      <c r="T939" s="16">
        <v>0.624</v>
      </c>
      <c r="U939" s="16">
        <v>1.7999999999999998</v>
      </c>
      <c r="V939" s="16">
        <v>2.8559999999999999</v>
      </c>
      <c r="W939" s="16">
        <v>0.64800000000000002</v>
      </c>
      <c r="X939" s="16">
        <v>1.056</v>
      </c>
      <c r="Y939" s="16">
        <v>0.91199999999999992</v>
      </c>
      <c r="Z939" s="16">
        <v>0.432</v>
      </c>
      <c r="AA939" s="16">
        <v>1.032</v>
      </c>
      <c r="AB939" s="17">
        <v>0.192</v>
      </c>
      <c r="AC939" s="15">
        <v>123679.8</v>
      </c>
      <c r="AD939" s="14">
        <v>833.33333333333337</v>
      </c>
      <c r="AE939" s="14">
        <v>894.5454545454545</v>
      </c>
      <c r="AF939" s="5">
        <v>0</v>
      </c>
      <c r="AG939" s="6">
        <v>1860</v>
      </c>
      <c r="AH939" s="4">
        <v>2260</v>
      </c>
      <c r="AI939" s="23">
        <v>4120</v>
      </c>
      <c r="AJ939" s="4">
        <v>10000</v>
      </c>
      <c r="AK939" s="4">
        <v>0</v>
      </c>
      <c r="AL939" s="24">
        <v>10000</v>
      </c>
      <c r="AM939" s="7">
        <v>2.2319999999999998</v>
      </c>
      <c r="AN939" s="7">
        <v>2.7119999999999997</v>
      </c>
      <c r="AO939" s="8">
        <v>12</v>
      </c>
      <c r="AP939" s="9">
        <v>0</v>
      </c>
      <c r="AQ939" s="25">
        <v>16.943999999999999</v>
      </c>
      <c r="AR939" s="18">
        <v>2.0792682926829271</v>
      </c>
      <c r="AS939" s="7">
        <v>2.5264227642276422</v>
      </c>
      <c r="AT939" s="8">
        <v>11.178861788617887</v>
      </c>
      <c r="AU939" s="9">
        <v>0</v>
      </c>
      <c r="AV939" s="10">
        <v>15.784552845528456</v>
      </c>
      <c r="AW939" s="22">
        <f t="shared" si="14"/>
        <v>0</v>
      </c>
      <c r="AX939" s="5">
        <f>IF(OR(AND(Tabela1[[#This Row],[GRUPO | ITEM]]="PALHETAS",MID(Tabela1[[#This Row],[ITEM]],1,5)&lt;&gt;"YN-PC"),AND(Tabela1[[#This Row],[GRUPO | ITEM]]="PALHETAS",MID(Tabela1[[#This Row],[ITEM]],1,5)&lt;&gt;"YN-PF"))=TRUE,0,
IF(
ROUNDUP(
IF(
IF(D939="A",13-SUM(AM939:AP939),IF(D939="B",11-SUM(AM939:AP939),IF(D939="C",7-SUM(AM939:AP939))))
&lt;0,0,
IF(D939="A",13-SUM(AM939:AP939),IF(D939="B",11-SUM(AM939:AP939),IF(D939="C",7-SUM(AM939:AP939)))))
*AD939/C939,0)
*C939
=0,0,
ROUNDUP(
IF(
IF(D939="A",13-SUM(AM939:AP939),IF(D939="B",11-SUM(AM939:AP939),IF(D939="C",7-SUM(AM939:AP939))))
&lt;0,0,
IF(D939="A",13-SUM(AM939:AP939),IF(D939="B",11-SUM(AM939:AP939),IF(D939="C",7-SUM(AM939:AP939)))))
*AD939/C939,0)
*C939)
)</f>
        <v>0</v>
      </c>
      <c r="AY939" s="4">
        <f>IF(OR(AND(Tabela1[[#This Row],[GRUPO | ITEM]]="PALHETAS",MID(Tabela1[[#This Row],[ITEM]],1,5)&lt;&gt;"YN-PC"),AND(Tabela1[[#This Row],[GRUPO | ITEM]]="PALHETAS",MID(Tabela1[[#This Row],[ITEM]],1,5)&lt;&gt;"YN-PF"))=TRUE,0,
IF(
ROUNDUP(
IF(
IF(D939="A",13-SUM(AR939:AU939),IF(D939="B",11-SUM(AR939:AU939),IF(D939="C",7-SUM(AR939:AU939))))
&lt;0,0,
IF(D939="A",13-SUM(AR939:AU939),IF(D939="B",11-SUM(AR939:AU939),IF(D939="C",7-SUM(AR939:AU939)))))
*AE939/C939,0)
*C939
=0,0,
ROUNDUP(
IF(
IF(D939="A",13-SUM(AR939:AU939),IF(D939="B",11-SUM(AR939:AU939),IF(D939="C",7-SUM(AR939:AU939))))
&lt;0,0,
IF(D939="A",13-SUM(AR939:AU939),IF(D939="B",11-SUM(AR939:AU939),IF(D939="C",7-SUM(AR939:AU939)))))
*AE939/C939,0)
*C939)
)</f>
        <v>0</v>
      </c>
      <c r="AZ9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+IFERROR(BA939*C939,0),
IFERROR(AVERAGEIF(Tabela1[[#This Row],[COMPRA PADRÃO]:[COMPRA &gt;30%]],"&gt;"&amp;0,Tabela1[[#This Row],[COMPRA PADRÃO]:[COMPRA &gt;30%]]),
0))/Tabela1[[#This Row],[U/CX]],0)*Tabela1[[#This Row],[U/CX]]</f>
        <v>0</v>
      </c>
      <c r="BA939" s="33"/>
      <c r="BB939" s="33"/>
      <c r="BC939" s="44"/>
      <c r="BD939" s="41">
        <v>37.735849056603776</v>
      </c>
      <c r="BE939" s="42">
        <v>5660.3773584905666</v>
      </c>
      <c r="BF939" s="42">
        <v>10792.45283018868</v>
      </c>
      <c r="BG939" s="42">
        <v>14120</v>
      </c>
      <c r="BH939" s="43">
        <v>2340</v>
      </c>
      <c r="BJ939" s="32"/>
      <c r="BK939" s="32"/>
    </row>
    <row r="940" spans="1:63" s="3" customFormat="1" x14ac:dyDescent="0.2">
      <c r="A940" s="4" t="s">
        <v>18</v>
      </c>
      <c r="B940" s="4" t="s">
        <v>793</v>
      </c>
      <c r="C940" s="4">
        <v>20</v>
      </c>
      <c r="D940" s="4" t="s">
        <v>20</v>
      </c>
      <c r="E940" s="5">
        <v>480</v>
      </c>
      <c r="F940" s="4">
        <v>1120</v>
      </c>
      <c r="G940" s="4">
        <v>620</v>
      </c>
      <c r="H940" s="4">
        <v>460</v>
      </c>
      <c r="I940" s="4">
        <v>1220</v>
      </c>
      <c r="J940" s="4">
        <v>1800</v>
      </c>
      <c r="K940" s="4">
        <v>700</v>
      </c>
      <c r="L940" s="4">
        <v>1000</v>
      </c>
      <c r="M940" s="4">
        <v>760</v>
      </c>
      <c r="N940" s="4">
        <v>360</v>
      </c>
      <c r="O940" s="4">
        <v>740</v>
      </c>
      <c r="P940" s="4">
        <v>1140</v>
      </c>
      <c r="Q940" s="13">
        <v>0.55384615384615388</v>
      </c>
      <c r="R940" s="16">
        <v>1.2923076923076924</v>
      </c>
      <c r="S940" s="16">
        <v>0.7153846153846154</v>
      </c>
      <c r="T940" s="16">
        <v>0.53076923076923077</v>
      </c>
      <c r="U940" s="16">
        <v>1.4076923076923078</v>
      </c>
      <c r="V940" s="16">
        <v>2.0769230769230771</v>
      </c>
      <c r="W940" s="16">
        <v>0.80769230769230771</v>
      </c>
      <c r="X940" s="16">
        <v>1.153846153846154</v>
      </c>
      <c r="Y940" s="16">
        <v>0.87692307692307692</v>
      </c>
      <c r="Z940" s="16">
        <v>0.41538461538461541</v>
      </c>
      <c r="AA940" s="16">
        <v>0.85384615384615392</v>
      </c>
      <c r="AB940" s="17">
        <v>1.3153846153846154</v>
      </c>
      <c r="AC940" s="15">
        <v>128767.4</v>
      </c>
      <c r="AD940" s="14">
        <v>866.66666666666663</v>
      </c>
      <c r="AE940" s="14">
        <v>866.66666666666663</v>
      </c>
      <c r="AF940" s="5">
        <v>0</v>
      </c>
      <c r="AG940" s="6">
        <v>1780</v>
      </c>
      <c r="AH940" s="4">
        <v>4660</v>
      </c>
      <c r="AI940" s="23">
        <v>6440</v>
      </c>
      <c r="AJ940" s="4">
        <v>8000</v>
      </c>
      <c r="AK940" s="4">
        <v>0</v>
      </c>
      <c r="AL940" s="24">
        <v>8000</v>
      </c>
      <c r="AM940" s="7">
        <v>2.0538461538461541</v>
      </c>
      <c r="AN940" s="7">
        <v>5.3769230769230774</v>
      </c>
      <c r="AO940" s="8">
        <v>9.2307692307692317</v>
      </c>
      <c r="AP940" s="9">
        <v>0</v>
      </c>
      <c r="AQ940" s="25">
        <v>16.661538461538463</v>
      </c>
      <c r="AR940" s="18">
        <v>2.0538461538461541</v>
      </c>
      <c r="AS940" s="7">
        <v>5.3769230769230774</v>
      </c>
      <c r="AT940" s="8">
        <v>9.2307692307692317</v>
      </c>
      <c r="AU940" s="9">
        <v>0</v>
      </c>
      <c r="AV940" s="10">
        <v>16.661538461538463</v>
      </c>
      <c r="AW940" s="22">
        <f t="shared" si="14"/>
        <v>0</v>
      </c>
      <c r="AX940" s="5">
        <f>IF(OR(AND(Tabela1[[#This Row],[GRUPO | ITEM]]="PALHETAS",MID(Tabela1[[#This Row],[ITEM]],1,5)&lt;&gt;"YN-PC"),AND(Tabela1[[#This Row],[GRUPO | ITEM]]="PALHETAS",MID(Tabela1[[#This Row],[ITEM]],1,5)&lt;&gt;"YN-PF"))=TRUE,0,
IF(
ROUNDUP(
IF(
IF(D940="A",13-SUM(AM940:AP940),IF(D940="B",11-SUM(AM940:AP940),IF(D940="C",7-SUM(AM940:AP940))))
&lt;0,0,
IF(D940="A",13-SUM(AM940:AP940),IF(D940="B",11-SUM(AM940:AP940),IF(D940="C",7-SUM(AM940:AP940)))))
*AD940/C940,0)
*C940
=0,0,
ROUNDUP(
IF(
IF(D940="A",13-SUM(AM940:AP940),IF(D940="B",11-SUM(AM940:AP940),IF(D940="C",7-SUM(AM940:AP940))))
&lt;0,0,
IF(D940="A",13-SUM(AM940:AP940),IF(D940="B",11-SUM(AM940:AP940),IF(D940="C",7-SUM(AM940:AP940)))))
*AD940/C940,0)
*C940)
)</f>
        <v>0</v>
      </c>
      <c r="AY940" s="4">
        <f>IF(OR(AND(Tabela1[[#This Row],[GRUPO | ITEM]]="PALHETAS",MID(Tabela1[[#This Row],[ITEM]],1,5)&lt;&gt;"YN-PC"),AND(Tabela1[[#This Row],[GRUPO | ITEM]]="PALHETAS",MID(Tabela1[[#This Row],[ITEM]],1,5)&lt;&gt;"YN-PF"))=TRUE,0,
IF(
ROUNDUP(
IF(
IF(D940="A",13-SUM(AR940:AU940),IF(D940="B",11-SUM(AR940:AU940),IF(D940="C",7-SUM(AR940:AU940))))
&lt;0,0,
IF(D940="A",13-SUM(AR940:AU940),IF(D940="B",11-SUM(AR940:AU940),IF(D940="C",7-SUM(AR940:AU940)))))
*AE940/C940,0)
*C940
=0,0,
ROUNDUP(
IF(
IF(D940="A",13-SUM(AR940:AU940),IF(D940="B",11-SUM(AR940:AU940),IF(D940="C",7-SUM(AR940:AU940))))
&lt;0,0,
IF(D940="A",13-SUM(AR940:AU940),IF(D940="B",11-SUM(AR940:AU940),IF(D940="C",7-SUM(AR940:AU940)))))
*AE940/C940,0)
*C940)
)</f>
        <v>0</v>
      </c>
      <c r="AZ9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+IFERROR(BA940*C940,0),
IFERROR(AVERAGEIF(Tabela1[[#This Row],[COMPRA PADRÃO]:[COMPRA &gt;30%]],"&gt;"&amp;0,Tabela1[[#This Row],[COMPRA PADRÃO]:[COMPRA &gt;30%]]),
0))/Tabela1[[#This Row],[U/CX]],0)*Tabela1[[#This Row],[U/CX]]</f>
        <v>0</v>
      </c>
      <c r="BA940" s="33"/>
      <c r="BB940" s="33"/>
      <c r="BC940" s="44"/>
      <c r="BD940" s="41">
        <v>39.245283018867923</v>
      </c>
      <c r="BE940" s="42">
        <v>5886.7924528301883</v>
      </c>
      <c r="BF940" s="42">
        <v>11224.150943396226</v>
      </c>
      <c r="BG940" s="42">
        <v>14440</v>
      </c>
      <c r="BH940" s="43">
        <v>2680</v>
      </c>
      <c r="BJ940" s="32"/>
      <c r="BK940" s="32"/>
    </row>
    <row r="941" spans="1:63" s="3" customFormat="1" x14ac:dyDescent="0.2">
      <c r="A941" s="4" t="s">
        <v>18</v>
      </c>
      <c r="B941" s="4" t="s">
        <v>58</v>
      </c>
      <c r="C941" s="4">
        <v>20</v>
      </c>
      <c r="D941" s="4" t="s">
        <v>20</v>
      </c>
      <c r="E941" s="5">
        <v>1040</v>
      </c>
      <c r="F941" s="4">
        <v>1280</v>
      </c>
      <c r="G941" s="4">
        <v>1560</v>
      </c>
      <c r="H941" s="4">
        <v>520</v>
      </c>
      <c r="I941" s="4">
        <v>2340</v>
      </c>
      <c r="J941" s="4">
        <v>3320</v>
      </c>
      <c r="K941" s="4">
        <v>760</v>
      </c>
      <c r="L941" s="4">
        <v>1700</v>
      </c>
      <c r="M941" s="4">
        <v>1180</v>
      </c>
      <c r="N941" s="4">
        <v>580</v>
      </c>
      <c r="O941" s="4">
        <v>740</v>
      </c>
      <c r="P941" s="4">
        <v>620</v>
      </c>
      <c r="Q941" s="13">
        <v>0.79795396419437348</v>
      </c>
      <c r="R941" s="16">
        <v>0.98209718670076729</v>
      </c>
      <c r="S941" s="16">
        <v>1.1969309462915603</v>
      </c>
      <c r="T941" s="16">
        <v>0.39897698209718674</v>
      </c>
      <c r="U941" s="16">
        <v>1.7953964194373402</v>
      </c>
      <c r="V941" s="16">
        <v>2.5473145780051154</v>
      </c>
      <c r="W941" s="16">
        <v>0.58312020460358061</v>
      </c>
      <c r="X941" s="16">
        <v>1.3043478260869565</v>
      </c>
      <c r="Y941" s="16">
        <v>0.90537084398976986</v>
      </c>
      <c r="Z941" s="16">
        <v>0.44501278772378522</v>
      </c>
      <c r="AA941" s="16">
        <v>0.56777493606138107</v>
      </c>
      <c r="AB941" s="17">
        <v>0.47570332480818417</v>
      </c>
      <c r="AC941" s="15">
        <v>191882.4</v>
      </c>
      <c r="AD941" s="14">
        <v>1303.3333333333333</v>
      </c>
      <c r="AE941" s="14">
        <v>1303.3333333333333</v>
      </c>
      <c r="AF941" s="5">
        <v>0</v>
      </c>
      <c r="AG941" s="6">
        <v>5780</v>
      </c>
      <c r="AH941" s="4">
        <v>2400</v>
      </c>
      <c r="AI941" s="23">
        <v>8180</v>
      </c>
      <c r="AJ941" s="4">
        <v>10540</v>
      </c>
      <c r="AK941" s="4">
        <v>0</v>
      </c>
      <c r="AL941" s="24">
        <v>10540</v>
      </c>
      <c r="AM941" s="7">
        <v>4.4347826086956523</v>
      </c>
      <c r="AN941" s="7">
        <v>1.8414322250639388</v>
      </c>
      <c r="AO941" s="8">
        <v>8.0869565217391308</v>
      </c>
      <c r="AP941" s="9">
        <v>0</v>
      </c>
      <c r="AQ941" s="25">
        <v>14.363171355498721</v>
      </c>
      <c r="AR941" s="18">
        <v>4.4347826086956523</v>
      </c>
      <c r="AS941" s="7">
        <v>1.8414322250639388</v>
      </c>
      <c r="AT941" s="8">
        <v>8.0869565217391308</v>
      </c>
      <c r="AU941" s="9">
        <v>0</v>
      </c>
      <c r="AV941" s="10">
        <v>14.363171355498721</v>
      </c>
      <c r="AW941" s="22">
        <f t="shared" si="14"/>
        <v>0</v>
      </c>
      <c r="AX941" s="5">
        <f>IF(OR(AND(Tabela1[[#This Row],[GRUPO | ITEM]]="PALHETAS",MID(Tabela1[[#This Row],[ITEM]],1,5)&lt;&gt;"YN-PC"),AND(Tabela1[[#This Row],[GRUPO | ITEM]]="PALHETAS",MID(Tabela1[[#This Row],[ITEM]],1,5)&lt;&gt;"YN-PF"))=TRUE,0,
IF(
ROUNDUP(
IF(
IF(D941="A",13-SUM(AM941:AP941),IF(D941="B",11-SUM(AM941:AP941),IF(D941="C",7-SUM(AM941:AP941))))
&lt;0,0,
IF(D941="A",13-SUM(AM941:AP941),IF(D941="B",11-SUM(AM941:AP941),IF(D941="C",7-SUM(AM941:AP941)))))
*AD941/C941,0)
*C941
=0,0,
ROUNDUP(
IF(
IF(D941="A",13-SUM(AM941:AP941),IF(D941="B",11-SUM(AM941:AP941),IF(D941="C",7-SUM(AM941:AP941))))
&lt;0,0,
IF(D941="A",13-SUM(AM941:AP941),IF(D941="B",11-SUM(AM941:AP941),IF(D941="C",7-SUM(AM941:AP941)))))
*AD941/C941,0)
*C941)
)</f>
        <v>0</v>
      </c>
      <c r="AY941" s="4">
        <f>IF(OR(AND(Tabela1[[#This Row],[GRUPO | ITEM]]="PALHETAS",MID(Tabela1[[#This Row],[ITEM]],1,5)&lt;&gt;"YN-PC"),AND(Tabela1[[#This Row],[GRUPO | ITEM]]="PALHETAS",MID(Tabela1[[#This Row],[ITEM]],1,5)&lt;&gt;"YN-PF"))=TRUE,0,
IF(
ROUNDUP(
IF(
IF(D941="A",13-SUM(AR941:AU941),IF(D941="B",11-SUM(AR941:AU941),IF(D941="C",7-SUM(AR941:AU941))))
&lt;0,0,
IF(D941="A",13-SUM(AR941:AU941),IF(D941="B",11-SUM(AR941:AU941),IF(D941="C",7-SUM(AR941:AU941)))))
*AE941/C941,0)
*C941
=0,0,
ROUNDUP(
IF(
IF(D941="A",13-SUM(AR941:AU941),IF(D941="B",11-SUM(AR941:AU941),IF(D941="C",7-SUM(AR941:AU941))))
&lt;0,0,
IF(D941="A",13-SUM(AR941:AU941),IF(D941="B",11-SUM(AR941:AU941),IF(D941="C",7-SUM(AR941:AU941)))))
*AE941/C941,0)
*C941)
)</f>
        <v>0</v>
      </c>
      <c r="AZ9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+IFERROR(BA941*C941,0),
IFERROR(AVERAGEIF(Tabela1[[#This Row],[COMPRA PADRÃO]:[COMPRA &gt;30%]],"&gt;"&amp;0,Tabela1[[#This Row],[COMPRA PADRÃO]:[COMPRA &gt;30%]]),
0))/Tabela1[[#This Row],[U/CX]],0)*Tabela1[[#This Row],[U/CX]]</f>
        <v>0</v>
      </c>
      <c r="BA941" s="33"/>
      <c r="BB941" s="33"/>
      <c r="BC941" s="44"/>
      <c r="BD941" s="41">
        <v>59.018867924528301</v>
      </c>
      <c r="BE941" s="42">
        <v>8852.8301886792451</v>
      </c>
      <c r="BF941" s="42">
        <v>16879.396226415094</v>
      </c>
      <c r="BG941" s="42">
        <v>18720</v>
      </c>
      <c r="BH941" s="43">
        <v>7020</v>
      </c>
      <c r="BJ941" s="32"/>
      <c r="BK941" s="32"/>
    </row>
    <row r="942" spans="1:63" s="3" customFormat="1" x14ac:dyDescent="0.2">
      <c r="A942" s="4" t="s">
        <v>18</v>
      </c>
      <c r="B942" s="4" t="s">
        <v>185</v>
      </c>
      <c r="C942" s="4">
        <v>20</v>
      </c>
      <c r="D942" s="4" t="s">
        <v>17</v>
      </c>
      <c r="E942" s="5">
        <v>60</v>
      </c>
      <c r="F942" s="4">
        <v>360</v>
      </c>
      <c r="G942" s="4">
        <v>260</v>
      </c>
      <c r="H942" s="4">
        <v>100</v>
      </c>
      <c r="I942" s="4">
        <v>820</v>
      </c>
      <c r="J942" s="4">
        <v>480</v>
      </c>
      <c r="K942" s="4">
        <v>180</v>
      </c>
      <c r="L942" s="4">
        <v>800</v>
      </c>
      <c r="M942" s="4">
        <v>520</v>
      </c>
      <c r="N942" s="4">
        <v>200</v>
      </c>
      <c r="O942" s="4">
        <v>120</v>
      </c>
      <c r="P942" s="4">
        <v>20</v>
      </c>
      <c r="Q942" s="13">
        <v>0.18367346938775508</v>
      </c>
      <c r="R942" s="16">
        <v>1.1020408163265305</v>
      </c>
      <c r="S942" s="16">
        <v>0.79591836734693877</v>
      </c>
      <c r="T942" s="16">
        <v>0.30612244897959184</v>
      </c>
      <c r="U942" s="16">
        <v>2.510204081632653</v>
      </c>
      <c r="V942" s="16">
        <v>1.4693877551020407</v>
      </c>
      <c r="W942" s="16">
        <v>0.55102040816326525</v>
      </c>
      <c r="X942" s="16">
        <v>2.4489795918367347</v>
      </c>
      <c r="Y942" s="16">
        <v>1.5918367346938775</v>
      </c>
      <c r="Z942" s="16">
        <v>0.61224489795918369</v>
      </c>
      <c r="AA942" s="16">
        <v>0.36734693877551017</v>
      </c>
      <c r="AB942" s="17">
        <v>6.1224489795918366E-2</v>
      </c>
      <c r="AC942" s="15">
        <v>48916.4</v>
      </c>
      <c r="AD942" s="14">
        <v>326.66666666666669</v>
      </c>
      <c r="AE942" s="14">
        <v>384</v>
      </c>
      <c r="AF942" s="5">
        <v>0</v>
      </c>
      <c r="AG942" s="6">
        <v>0</v>
      </c>
      <c r="AH942" s="4">
        <v>520</v>
      </c>
      <c r="AI942" s="23">
        <v>520</v>
      </c>
      <c r="AJ942" s="4">
        <v>5960</v>
      </c>
      <c r="AK942" s="4">
        <v>0</v>
      </c>
      <c r="AL942" s="24">
        <v>5960</v>
      </c>
      <c r="AM942" s="7">
        <v>0</v>
      </c>
      <c r="AN942" s="7">
        <v>1.5918367346938775</v>
      </c>
      <c r="AO942" s="8">
        <v>18.244897959183671</v>
      </c>
      <c r="AP942" s="9">
        <v>0</v>
      </c>
      <c r="AQ942" s="25">
        <v>19.836734693877549</v>
      </c>
      <c r="AR942" s="18">
        <v>0</v>
      </c>
      <c r="AS942" s="7">
        <v>1.3541666666666667</v>
      </c>
      <c r="AT942" s="8">
        <v>15.520833333333334</v>
      </c>
      <c r="AU942" s="9">
        <v>0</v>
      </c>
      <c r="AV942" s="10">
        <v>16.875</v>
      </c>
      <c r="AW942" s="22">
        <f t="shared" si="14"/>
        <v>0</v>
      </c>
      <c r="AX942" s="5">
        <f>IF(OR(AND(Tabela1[[#This Row],[GRUPO | ITEM]]="PALHETAS",MID(Tabela1[[#This Row],[ITEM]],1,5)&lt;&gt;"YN-PC"),AND(Tabela1[[#This Row],[GRUPO | ITEM]]="PALHETAS",MID(Tabela1[[#This Row],[ITEM]],1,5)&lt;&gt;"YN-PF"))=TRUE,0,
IF(
ROUNDUP(
IF(
IF(D942="A",13-SUM(AM942:AP942),IF(D942="B",11-SUM(AM942:AP942),IF(D942="C",7-SUM(AM942:AP942))))
&lt;0,0,
IF(D942="A",13-SUM(AM942:AP942),IF(D942="B",11-SUM(AM942:AP942),IF(D942="C",7-SUM(AM942:AP942)))))
*AD942/C942,0)
*C942
=0,0,
ROUNDUP(
IF(
IF(D942="A",13-SUM(AM942:AP942),IF(D942="B",11-SUM(AM942:AP942),IF(D942="C",7-SUM(AM942:AP942))))
&lt;0,0,
IF(D942="A",13-SUM(AM942:AP942),IF(D942="B",11-SUM(AM942:AP942),IF(D942="C",7-SUM(AM942:AP942)))))
*AD942/C942,0)
*C942)
)</f>
        <v>0</v>
      </c>
      <c r="AY942" s="4">
        <f>IF(OR(AND(Tabela1[[#This Row],[GRUPO | ITEM]]="PALHETAS",MID(Tabela1[[#This Row],[ITEM]],1,5)&lt;&gt;"YN-PC"),AND(Tabela1[[#This Row],[GRUPO | ITEM]]="PALHETAS",MID(Tabela1[[#This Row],[ITEM]],1,5)&lt;&gt;"YN-PF"))=TRUE,0,
IF(
ROUNDUP(
IF(
IF(D942="A",13-SUM(AR942:AU942),IF(D942="B",11-SUM(AR942:AU942),IF(D942="C",7-SUM(AR942:AU942))))
&lt;0,0,
IF(D942="A",13-SUM(AR942:AU942),IF(D942="B",11-SUM(AR942:AU942),IF(D942="C",7-SUM(AR942:AU942)))))
*AE942/C942,0)
*C942
=0,0,
ROUNDUP(
IF(
IF(D942="A",13-SUM(AR942:AU942),IF(D942="B",11-SUM(AR942:AU942),IF(D942="C",7-SUM(AR942:AU942))))
&lt;0,0,
IF(D942="A",13-SUM(AR942:AU942),IF(D942="B",11-SUM(AR942:AU942),IF(D942="C",7-SUM(AR942:AU942)))))
*AE942/C942,0)
*C942)
)</f>
        <v>0</v>
      </c>
      <c r="AZ9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+IFERROR(BA942*C942,0),
IFERROR(AVERAGEIF(Tabela1[[#This Row],[COMPRA PADRÃO]:[COMPRA &gt;30%]],"&gt;"&amp;0,Tabela1[[#This Row],[COMPRA PADRÃO]:[COMPRA &gt;30%]]),
0))/Tabela1[[#This Row],[U/CX]],0)*Tabela1[[#This Row],[U/CX]]</f>
        <v>0</v>
      </c>
      <c r="BA942" s="19"/>
      <c r="BB942" s="19"/>
      <c r="BC942" s="5"/>
      <c r="BD942" s="41">
        <v>14.79245283018868</v>
      </c>
      <c r="BE942" s="42">
        <v>2218.867924528302</v>
      </c>
      <c r="BF942" s="42">
        <v>2928.9056603773583</v>
      </c>
      <c r="BG942" s="42">
        <v>6480</v>
      </c>
      <c r="BH942" s="43">
        <v>0</v>
      </c>
      <c r="BJ942" s="32"/>
      <c r="BK942" s="32"/>
    </row>
    <row r="943" spans="1:63" s="3" customFormat="1" x14ac:dyDescent="0.2">
      <c r="A943" s="4" t="s">
        <v>18</v>
      </c>
      <c r="B943" s="4" t="s">
        <v>794</v>
      </c>
      <c r="C943" s="4">
        <v>20</v>
      </c>
      <c r="D943" s="4" t="s">
        <v>83</v>
      </c>
      <c r="E943" s="5"/>
      <c r="F943" s="4">
        <v>40</v>
      </c>
      <c r="G943" s="4">
        <v>40</v>
      </c>
      <c r="H943" s="4"/>
      <c r="I943" s="4">
        <v>240</v>
      </c>
      <c r="J943" s="4">
        <v>280</v>
      </c>
      <c r="K943" s="4">
        <v>120</v>
      </c>
      <c r="L943" s="4">
        <v>280</v>
      </c>
      <c r="M943" s="4">
        <v>140</v>
      </c>
      <c r="N943" s="4">
        <v>20</v>
      </c>
      <c r="O943" s="4"/>
      <c r="P943" s="4"/>
      <c r="Q943" s="13">
        <v>0</v>
      </c>
      <c r="R943" s="16">
        <v>0.27586206896551724</v>
      </c>
      <c r="S943" s="16">
        <v>0.27586206896551724</v>
      </c>
      <c r="T943" s="16">
        <v>0</v>
      </c>
      <c r="U943" s="16">
        <v>1.6551724137931034</v>
      </c>
      <c r="V943" s="16">
        <v>1.9310344827586208</v>
      </c>
      <c r="W943" s="16">
        <v>0.82758620689655171</v>
      </c>
      <c r="X943" s="16">
        <v>1.9310344827586208</v>
      </c>
      <c r="Y943" s="16">
        <v>0.96551724137931039</v>
      </c>
      <c r="Z943" s="16">
        <v>0.13793103448275862</v>
      </c>
      <c r="AA943" s="16">
        <v>0</v>
      </c>
      <c r="AB943" s="17">
        <v>0</v>
      </c>
      <c r="AC943" s="15">
        <v>14231.2</v>
      </c>
      <c r="AD943" s="14">
        <v>145</v>
      </c>
      <c r="AE943" s="14">
        <v>212</v>
      </c>
      <c r="AF943" s="5">
        <v>0</v>
      </c>
      <c r="AG943" s="6">
        <v>560</v>
      </c>
      <c r="AH943" s="4">
        <v>920</v>
      </c>
      <c r="AI943" s="23">
        <v>1480</v>
      </c>
      <c r="AJ943" s="4">
        <v>2000</v>
      </c>
      <c r="AK943" s="4">
        <v>0</v>
      </c>
      <c r="AL943" s="24">
        <v>2000</v>
      </c>
      <c r="AM943" s="7">
        <v>3.8620689655172415</v>
      </c>
      <c r="AN943" s="7">
        <v>6.3448275862068968</v>
      </c>
      <c r="AO943" s="8">
        <v>13.793103448275861</v>
      </c>
      <c r="AP943" s="9">
        <v>0</v>
      </c>
      <c r="AQ943" s="25">
        <v>24</v>
      </c>
      <c r="AR943" s="18">
        <v>2.641509433962264</v>
      </c>
      <c r="AS943" s="7">
        <v>4.3396226415094343</v>
      </c>
      <c r="AT943" s="8">
        <v>9.433962264150944</v>
      </c>
      <c r="AU943" s="9">
        <v>0</v>
      </c>
      <c r="AV943" s="10">
        <v>16.415094339622641</v>
      </c>
      <c r="AW943" s="22">
        <f t="shared" si="14"/>
        <v>0</v>
      </c>
      <c r="AX943" s="5">
        <f>IF(OR(AND(Tabela1[[#This Row],[GRUPO | ITEM]]="PALHETAS",MID(Tabela1[[#This Row],[ITEM]],1,5)&lt;&gt;"YN-PC"),AND(Tabela1[[#This Row],[GRUPO | ITEM]]="PALHETAS",MID(Tabela1[[#This Row],[ITEM]],1,5)&lt;&gt;"YN-PF"))=TRUE,0,
IF(
ROUNDUP(
IF(
IF(D943="A",13-SUM(AM943:AP943),IF(D943="B",11-SUM(AM943:AP943),IF(D943="C",7-SUM(AM943:AP943))))
&lt;0,0,
IF(D943="A",13-SUM(AM943:AP943),IF(D943="B",11-SUM(AM943:AP943),IF(D943="C",7-SUM(AM943:AP943)))))
*AD943/C943,0)
*C943
=0,0,
ROUNDUP(
IF(
IF(D943="A",13-SUM(AM943:AP943),IF(D943="B",11-SUM(AM943:AP943),IF(D943="C",7-SUM(AM943:AP943))))
&lt;0,0,
IF(D943="A",13-SUM(AM943:AP943),IF(D943="B",11-SUM(AM943:AP943),IF(D943="C",7-SUM(AM943:AP943)))))
*AD943/C943,0)
*C943)
)</f>
        <v>0</v>
      </c>
      <c r="AY943" s="4">
        <f>IF(OR(AND(Tabela1[[#This Row],[GRUPO | ITEM]]="PALHETAS",MID(Tabela1[[#This Row],[ITEM]],1,5)&lt;&gt;"YN-PC"),AND(Tabela1[[#This Row],[GRUPO | ITEM]]="PALHETAS",MID(Tabela1[[#This Row],[ITEM]],1,5)&lt;&gt;"YN-PF"))=TRUE,0,
IF(
ROUNDUP(
IF(
IF(D943="A",13-SUM(AR943:AU943),IF(D943="B",11-SUM(AR943:AU943),IF(D943="C",7-SUM(AR943:AU943))))
&lt;0,0,
IF(D943="A",13-SUM(AR943:AU943),IF(D943="B",11-SUM(AR943:AU943),IF(D943="C",7-SUM(AR943:AU943)))))
*AE943/C943,0)
*C943
=0,0,
ROUNDUP(
IF(
IF(D943="A",13-SUM(AR943:AU943),IF(D943="B",11-SUM(AR943:AU943),IF(D943="C",7-SUM(AR943:AU943))))
&lt;0,0,
IF(D943="A",13-SUM(AR943:AU943),IF(D943="B",11-SUM(AR943:AU943),IF(D943="C",7-SUM(AR943:AU943)))))
*AE943/C943,0)
*C943)
)</f>
        <v>0</v>
      </c>
      <c r="AZ9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+IFERROR(BA943*C943,0),
IFERROR(AVERAGEIF(Tabela1[[#This Row],[COMPRA PADRÃO]:[COMPRA &gt;30%]],"&gt;"&amp;0,Tabela1[[#This Row],[COMPRA PADRÃO]:[COMPRA &gt;30%]]),
0))/Tabela1[[#This Row],[U/CX]],0)*Tabela1[[#This Row],[U/CX]]</f>
        <v>0</v>
      </c>
      <c r="BA943" s="19"/>
      <c r="BB943" s="19"/>
      <c r="BC943" s="5"/>
      <c r="BD943" s="41">
        <v>4.3773584905660377</v>
      </c>
      <c r="BE943" s="42">
        <v>656.60377358490564</v>
      </c>
      <c r="BF943" s="42">
        <v>288.90566037735846</v>
      </c>
      <c r="BG943" s="42">
        <v>3480</v>
      </c>
      <c r="BH943" s="43">
        <v>0</v>
      </c>
      <c r="BJ943" s="32"/>
      <c r="BK943" s="32"/>
    </row>
    <row r="944" spans="1:63" s="3" customFormat="1" x14ac:dyDescent="0.2">
      <c r="A944" s="4" t="s">
        <v>18</v>
      </c>
      <c r="B944" s="4" t="s">
        <v>795</v>
      </c>
      <c r="C944" s="4">
        <v>20</v>
      </c>
      <c r="D944" s="4" t="s">
        <v>83</v>
      </c>
      <c r="E944" s="5">
        <v>20</v>
      </c>
      <c r="F944" s="4">
        <v>80</v>
      </c>
      <c r="G944" s="4">
        <v>60</v>
      </c>
      <c r="H944" s="4">
        <v>60</v>
      </c>
      <c r="I944" s="4">
        <v>160</v>
      </c>
      <c r="J944" s="4">
        <v>340</v>
      </c>
      <c r="K944" s="4">
        <v>60</v>
      </c>
      <c r="L944" s="4">
        <v>60</v>
      </c>
      <c r="M944" s="4">
        <v>240</v>
      </c>
      <c r="N944" s="4">
        <v>80</v>
      </c>
      <c r="O944" s="4">
        <v>100</v>
      </c>
      <c r="P944" s="4">
        <v>60</v>
      </c>
      <c r="Q944" s="13">
        <v>0.18181818181818182</v>
      </c>
      <c r="R944" s="16">
        <v>0.72727272727272729</v>
      </c>
      <c r="S944" s="16">
        <v>0.54545454545454541</v>
      </c>
      <c r="T944" s="16">
        <v>0.54545454545454541</v>
      </c>
      <c r="U944" s="16">
        <v>1.4545454545454546</v>
      </c>
      <c r="V944" s="16">
        <v>3.0909090909090908</v>
      </c>
      <c r="W944" s="16">
        <v>0.54545454545454541</v>
      </c>
      <c r="X944" s="16">
        <v>0.54545454545454541</v>
      </c>
      <c r="Y944" s="16">
        <v>2.1818181818181817</v>
      </c>
      <c r="Z944" s="16">
        <v>0.72727272727272729</v>
      </c>
      <c r="AA944" s="16">
        <v>0.90909090909090906</v>
      </c>
      <c r="AB944" s="17">
        <v>0.54545454545454541</v>
      </c>
      <c r="AC944" s="15">
        <v>16290.4</v>
      </c>
      <c r="AD944" s="14">
        <v>110</v>
      </c>
      <c r="AE944" s="14">
        <v>118.18181818181819</v>
      </c>
      <c r="AF944" s="5">
        <v>0</v>
      </c>
      <c r="AG944" s="6">
        <v>760</v>
      </c>
      <c r="AH944" s="4">
        <v>1360</v>
      </c>
      <c r="AI944" s="23">
        <v>2120</v>
      </c>
      <c r="AJ944" s="4">
        <v>0</v>
      </c>
      <c r="AK944" s="4">
        <v>0</v>
      </c>
      <c r="AL944" s="24">
        <v>0</v>
      </c>
      <c r="AM944" s="7">
        <v>6.9090909090909092</v>
      </c>
      <c r="AN944" s="7">
        <v>12.363636363636363</v>
      </c>
      <c r="AO944" s="8">
        <v>0</v>
      </c>
      <c r="AP944" s="9">
        <v>0</v>
      </c>
      <c r="AQ944" s="25">
        <v>19.272727272727273</v>
      </c>
      <c r="AR944" s="18">
        <v>6.4307692307692301</v>
      </c>
      <c r="AS944" s="7">
        <v>11.507692307692308</v>
      </c>
      <c r="AT944" s="8">
        <v>0</v>
      </c>
      <c r="AU944" s="9">
        <v>0</v>
      </c>
      <c r="AV944" s="10">
        <v>17.938461538461539</v>
      </c>
      <c r="AW944" s="22">
        <f t="shared" si="14"/>
        <v>0</v>
      </c>
      <c r="AX944" s="5">
        <f>IF(OR(AND(Tabela1[[#This Row],[GRUPO | ITEM]]="PALHETAS",MID(Tabela1[[#This Row],[ITEM]],1,5)&lt;&gt;"YN-PC"),AND(Tabela1[[#This Row],[GRUPO | ITEM]]="PALHETAS",MID(Tabela1[[#This Row],[ITEM]],1,5)&lt;&gt;"YN-PF"))=TRUE,0,
IF(
ROUNDUP(
IF(
IF(D944="A",13-SUM(AM944:AP944),IF(D944="B",11-SUM(AM944:AP944),IF(D944="C",7-SUM(AM944:AP944))))
&lt;0,0,
IF(D944="A",13-SUM(AM944:AP944),IF(D944="B",11-SUM(AM944:AP944),IF(D944="C",7-SUM(AM944:AP944)))))
*AD944/C944,0)
*C944
=0,0,
ROUNDUP(
IF(
IF(D944="A",13-SUM(AM944:AP944),IF(D944="B",11-SUM(AM944:AP944),IF(D944="C",7-SUM(AM944:AP944))))
&lt;0,0,
IF(D944="A",13-SUM(AM944:AP944),IF(D944="B",11-SUM(AM944:AP944),IF(D944="C",7-SUM(AM944:AP944)))))
*AD944/C944,0)
*C944)
)</f>
        <v>0</v>
      </c>
      <c r="AY944" s="4">
        <f>IF(OR(AND(Tabela1[[#This Row],[GRUPO | ITEM]]="PALHETAS",MID(Tabela1[[#This Row],[ITEM]],1,5)&lt;&gt;"YN-PC"),AND(Tabela1[[#This Row],[GRUPO | ITEM]]="PALHETAS",MID(Tabela1[[#This Row],[ITEM]],1,5)&lt;&gt;"YN-PF"))=TRUE,0,
IF(
ROUNDUP(
IF(
IF(D944="A",13-SUM(AR944:AU944),IF(D944="B",11-SUM(AR944:AU944),IF(D944="C",7-SUM(AR944:AU944))))
&lt;0,0,
IF(D944="A",13-SUM(AR944:AU944),IF(D944="B",11-SUM(AR944:AU944),IF(D944="C",7-SUM(AR944:AU944)))))
*AE944/C944,0)
*C944
=0,0,
ROUNDUP(
IF(
IF(D944="A",13-SUM(AR944:AU944),IF(D944="B",11-SUM(AR944:AU944),IF(D944="C",7-SUM(AR944:AU944))))
&lt;0,0,
IF(D944="A",13-SUM(AR944:AU944),IF(D944="B",11-SUM(AR944:AU944),IF(D944="C",7-SUM(AR944:AU944)))))
*AE944/C944,0)
*C944)
)</f>
        <v>0</v>
      </c>
      <c r="AZ9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+IFERROR(BA944*C944,0),
IFERROR(AVERAGEIF(Tabela1[[#This Row],[COMPRA PADRÃO]:[COMPRA &gt;30%]],"&gt;"&amp;0,Tabela1[[#This Row],[COMPRA PADRÃO]:[COMPRA &gt;30%]]),
0))/Tabela1[[#This Row],[U/CX]],0)*Tabela1[[#This Row],[U/CX]]</f>
        <v>0</v>
      </c>
      <c r="BA944" s="33"/>
      <c r="BB944" s="33"/>
      <c r="BC944" s="44"/>
      <c r="BD944" s="41">
        <v>4.9811320754716979</v>
      </c>
      <c r="BE944" s="42">
        <v>747.16981132075466</v>
      </c>
      <c r="BF944" s="42">
        <v>328.75471698113205</v>
      </c>
      <c r="BG944" s="42">
        <v>2120</v>
      </c>
      <c r="BH944" s="43">
        <v>0</v>
      </c>
      <c r="BJ944" s="32"/>
      <c r="BK944" s="32"/>
    </row>
    <row r="945" spans="1:63" s="3" customFormat="1" x14ac:dyDescent="0.2">
      <c r="A945" s="4" t="s">
        <v>18</v>
      </c>
      <c r="B945" s="4" t="s">
        <v>796</v>
      </c>
      <c r="C945" s="4">
        <v>20</v>
      </c>
      <c r="D945" s="4" t="s">
        <v>83</v>
      </c>
      <c r="E945" s="5"/>
      <c r="F945" s="4">
        <v>200</v>
      </c>
      <c r="G945" s="4">
        <v>100</v>
      </c>
      <c r="H945" s="4">
        <v>40</v>
      </c>
      <c r="I945" s="4">
        <v>160</v>
      </c>
      <c r="J945" s="4">
        <v>440</v>
      </c>
      <c r="K945" s="4">
        <v>120</v>
      </c>
      <c r="L945" s="4">
        <v>260</v>
      </c>
      <c r="M945" s="4">
        <v>160</v>
      </c>
      <c r="N945" s="4">
        <v>60</v>
      </c>
      <c r="O945" s="4">
        <v>60</v>
      </c>
      <c r="P945" s="4">
        <v>20</v>
      </c>
      <c r="Q945" s="13">
        <v>0</v>
      </c>
      <c r="R945" s="16">
        <v>1.3580246913580247</v>
      </c>
      <c r="S945" s="16">
        <v>0.67901234567901236</v>
      </c>
      <c r="T945" s="16">
        <v>0.27160493827160492</v>
      </c>
      <c r="U945" s="16">
        <v>1.0864197530864197</v>
      </c>
      <c r="V945" s="16">
        <v>2.9876543209876543</v>
      </c>
      <c r="W945" s="16">
        <v>0.81481481481481477</v>
      </c>
      <c r="X945" s="16">
        <v>1.7654320987654319</v>
      </c>
      <c r="Y945" s="16">
        <v>1.0864197530864197</v>
      </c>
      <c r="Z945" s="16">
        <v>0.40740740740740738</v>
      </c>
      <c r="AA945" s="16">
        <v>0.40740740740740738</v>
      </c>
      <c r="AB945" s="17">
        <v>0.13580246913580246</v>
      </c>
      <c r="AC945" s="15">
        <v>19909.2</v>
      </c>
      <c r="AD945" s="14">
        <v>147.27272727272728</v>
      </c>
      <c r="AE945" s="14">
        <v>173.33333333333334</v>
      </c>
      <c r="AF945" s="5">
        <v>0</v>
      </c>
      <c r="AG945" s="6">
        <v>2080</v>
      </c>
      <c r="AH945" s="4">
        <v>1600</v>
      </c>
      <c r="AI945" s="23">
        <v>3680</v>
      </c>
      <c r="AJ945" s="4">
        <v>0</v>
      </c>
      <c r="AK945" s="4">
        <v>0</v>
      </c>
      <c r="AL945" s="24">
        <v>0</v>
      </c>
      <c r="AM945" s="7">
        <v>14.123456790123456</v>
      </c>
      <c r="AN945" s="7">
        <v>10.864197530864198</v>
      </c>
      <c r="AO945" s="8">
        <v>0</v>
      </c>
      <c r="AP945" s="9">
        <v>0</v>
      </c>
      <c r="AQ945" s="25">
        <v>24.987654320987652</v>
      </c>
      <c r="AR945" s="18">
        <v>12</v>
      </c>
      <c r="AS945" s="7">
        <v>9.2307692307692299</v>
      </c>
      <c r="AT945" s="8">
        <v>0</v>
      </c>
      <c r="AU945" s="9">
        <v>0</v>
      </c>
      <c r="AV945" s="10">
        <v>21.23076923076923</v>
      </c>
      <c r="AW945" s="22">
        <f t="shared" si="14"/>
        <v>0</v>
      </c>
      <c r="AX945" s="5">
        <f>IF(OR(AND(Tabela1[[#This Row],[GRUPO | ITEM]]="PALHETAS",MID(Tabela1[[#This Row],[ITEM]],1,5)&lt;&gt;"YN-PC"),AND(Tabela1[[#This Row],[GRUPO | ITEM]]="PALHETAS",MID(Tabela1[[#This Row],[ITEM]],1,5)&lt;&gt;"YN-PF"))=TRUE,0,
IF(
ROUNDUP(
IF(
IF(D945="A",13-SUM(AM945:AP945),IF(D945="B",11-SUM(AM945:AP945),IF(D945="C",7-SUM(AM945:AP945))))
&lt;0,0,
IF(D945="A",13-SUM(AM945:AP945),IF(D945="B",11-SUM(AM945:AP945),IF(D945="C",7-SUM(AM945:AP945)))))
*AD945/C945,0)
*C945
=0,0,
ROUNDUP(
IF(
IF(D945="A",13-SUM(AM945:AP945),IF(D945="B",11-SUM(AM945:AP945),IF(D945="C",7-SUM(AM945:AP945))))
&lt;0,0,
IF(D945="A",13-SUM(AM945:AP945),IF(D945="B",11-SUM(AM945:AP945),IF(D945="C",7-SUM(AM945:AP945)))))
*AD945/C945,0)
*C945)
)</f>
        <v>0</v>
      </c>
      <c r="AY945" s="4">
        <f>IF(OR(AND(Tabela1[[#This Row],[GRUPO | ITEM]]="PALHETAS",MID(Tabela1[[#This Row],[ITEM]],1,5)&lt;&gt;"YN-PC"),AND(Tabela1[[#This Row],[GRUPO | ITEM]]="PALHETAS",MID(Tabela1[[#This Row],[ITEM]],1,5)&lt;&gt;"YN-PF"))=TRUE,0,
IF(
ROUNDUP(
IF(
IF(D945="A",13-SUM(AR945:AU945),IF(D945="B",11-SUM(AR945:AU945),IF(D945="C",7-SUM(AR945:AU945))))
&lt;0,0,
IF(D945="A",13-SUM(AR945:AU945),IF(D945="B",11-SUM(AR945:AU945),IF(D945="C",7-SUM(AR945:AU945)))))
*AE945/C945,0)
*C945
=0,0,
ROUNDUP(
IF(
IF(D945="A",13-SUM(AR945:AU945),IF(D945="B",11-SUM(AR945:AU945),IF(D945="C",7-SUM(AR945:AU945))))
&lt;0,0,
IF(D945="A",13-SUM(AR945:AU945),IF(D945="B",11-SUM(AR945:AU945),IF(D945="C",7-SUM(AR945:AU945)))))
*AE945/C945,0)
*C945)
)</f>
        <v>0</v>
      </c>
      <c r="AZ9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+IFERROR(BA945*C945,0),
IFERROR(AVERAGEIF(Tabela1[[#This Row],[COMPRA PADRÃO]:[COMPRA &gt;30%]],"&gt;"&amp;0,Tabela1[[#This Row],[COMPRA PADRÃO]:[COMPRA &gt;30%]]),
0))/Tabela1[[#This Row],[U/CX]],0)*Tabela1[[#This Row],[U/CX]]</f>
        <v>0</v>
      </c>
      <c r="BA945" s="19"/>
      <c r="BB945" s="19"/>
      <c r="BC945" s="5"/>
      <c r="BD945" s="41">
        <v>6.1132075471698117</v>
      </c>
      <c r="BE945" s="42">
        <v>916.98113207547181</v>
      </c>
      <c r="BF945" s="42">
        <v>403.47169811320759</v>
      </c>
      <c r="BG945" s="42">
        <v>3680</v>
      </c>
      <c r="BH945" s="43">
        <v>0</v>
      </c>
      <c r="BJ945" s="32"/>
      <c r="BK945" s="32"/>
    </row>
    <row r="946" spans="1:63" s="3" customFormat="1" x14ac:dyDescent="0.2">
      <c r="A946" s="4" t="s">
        <v>18</v>
      </c>
      <c r="B946" s="4" t="s">
        <v>797</v>
      </c>
      <c r="C946" s="4">
        <v>20</v>
      </c>
      <c r="D946" s="4" t="s">
        <v>83</v>
      </c>
      <c r="E946" s="5"/>
      <c r="F946" s="4">
        <v>180</v>
      </c>
      <c r="G946" s="4"/>
      <c r="H946" s="4"/>
      <c r="I946" s="4">
        <v>40</v>
      </c>
      <c r="J946" s="4">
        <v>180</v>
      </c>
      <c r="K946" s="4">
        <v>20</v>
      </c>
      <c r="L946" s="4">
        <v>20</v>
      </c>
      <c r="M946" s="4"/>
      <c r="N946" s="4">
        <v>40</v>
      </c>
      <c r="O946" s="4">
        <v>20</v>
      </c>
      <c r="P946" s="4"/>
      <c r="Q946" s="13">
        <v>0</v>
      </c>
      <c r="R946" s="16">
        <v>2.52</v>
      </c>
      <c r="S946" s="16">
        <v>0</v>
      </c>
      <c r="T946" s="16">
        <v>0</v>
      </c>
      <c r="U946" s="16">
        <v>0.55999999999999994</v>
      </c>
      <c r="V946" s="16">
        <v>2.52</v>
      </c>
      <c r="W946" s="16">
        <v>0.27999999999999997</v>
      </c>
      <c r="X946" s="16">
        <v>0.27999999999999997</v>
      </c>
      <c r="Y946" s="16">
        <v>0</v>
      </c>
      <c r="Z946" s="16">
        <v>0.55999999999999994</v>
      </c>
      <c r="AA946" s="16">
        <v>0.27999999999999997</v>
      </c>
      <c r="AB946" s="17">
        <v>0</v>
      </c>
      <c r="AC946" s="15">
        <v>5943</v>
      </c>
      <c r="AD946" s="14">
        <v>71.428571428571431</v>
      </c>
      <c r="AE946" s="14">
        <v>110</v>
      </c>
      <c r="AF946" s="5">
        <v>0</v>
      </c>
      <c r="AG946" s="6">
        <v>580</v>
      </c>
      <c r="AH946" s="4">
        <v>700</v>
      </c>
      <c r="AI946" s="23">
        <v>1280</v>
      </c>
      <c r="AJ946" s="4">
        <v>0</v>
      </c>
      <c r="AK946" s="4">
        <v>0</v>
      </c>
      <c r="AL946" s="24">
        <v>0</v>
      </c>
      <c r="AM946" s="7">
        <v>8.1199999999999992</v>
      </c>
      <c r="AN946" s="7">
        <v>9.7999999999999989</v>
      </c>
      <c r="AO946" s="8">
        <v>0</v>
      </c>
      <c r="AP946" s="9">
        <v>0</v>
      </c>
      <c r="AQ946" s="25">
        <v>17.919999999999998</v>
      </c>
      <c r="AR946" s="18">
        <v>5.2727272727272725</v>
      </c>
      <c r="AS946" s="7">
        <v>6.3636363636363633</v>
      </c>
      <c r="AT946" s="8">
        <v>0</v>
      </c>
      <c r="AU946" s="9">
        <v>0</v>
      </c>
      <c r="AV946" s="10">
        <v>11.636363636363637</v>
      </c>
      <c r="AW946" s="22">
        <f t="shared" si="14"/>
        <v>0</v>
      </c>
      <c r="AX946" s="5">
        <f>IF(OR(AND(Tabela1[[#This Row],[GRUPO | ITEM]]="PALHETAS",MID(Tabela1[[#This Row],[ITEM]],1,5)&lt;&gt;"YN-PC"),AND(Tabela1[[#This Row],[GRUPO | ITEM]]="PALHETAS",MID(Tabela1[[#This Row],[ITEM]],1,5)&lt;&gt;"YN-PF"))=TRUE,0,
IF(
ROUNDUP(
IF(
IF(D946="A",13-SUM(AM946:AP946),IF(D946="B",11-SUM(AM946:AP946),IF(D946="C",7-SUM(AM946:AP946))))
&lt;0,0,
IF(D946="A",13-SUM(AM946:AP946),IF(D946="B",11-SUM(AM946:AP946),IF(D946="C",7-SUM(AM946:AP946)))))
*AD946/C946,0)
*C946
=0,0,
ROUNDUP(
IF(
IF(D946="A",13-SUM(AM946:AP946),IF(D946="B",11-SUM(AM946:AP946),IF(D946="C",7-SUM(AM946:AP946))))
&lt;0,0,
IF(D946="A",13-SUM(AM946:AP946),IF(D946="B",11-SUM(AM946:AP946),IF(D946="C",7-SUM(AM946:AP946)))))
*AD946/C946,0)
*C946)
)</f>
        <v>0</v>
      </c>
      <c r="AY946" s="4">
        <f>IF(OR(AND(Tabela1[[#This Row],[GRUPO | ITEM]]="PALHETAS",MID(Tabela1[[#This Row],[ITEM]],1,5)&lt;&gt;"YN-PC"),AND(Tabela1[[#This Row],[GRUPO | ITEM]]="PALHETAS",MID(Tabela1[[#This Row],[ITEM]],1,5)&lt;&gt;"YN-PF"))=TRUE,0,
IF(
ROUNDUP(
IF(
IF(D946="A",13-SUM(AR946:AU946),IF(D946="B",11-SUM(AR946:AU946),IF(D946="C",7-SUM(AR946:AU946))))
&lt;0,0,
IF(D946="A",13-SUM(AR946:AU946),IF(D946="B",11-SUM(AR946:AU946),IF(D946="C",7-SUM(AR946:AU946)))))
*AE946/C946,0)
*C946
=0,0,
ROUNDUP(
IF(
IF(D946="A",13-SUM(AR946:AU946),IF(D946="B",11-SUM(AR946:AU946),IF(D946="C",7-SUM(AR946:AU946))))
&lt;0,0,
IF(D946="A",13-SUM(AR946:AU946),IF(D946="B",11-SUM(AR946:AU946),IF(D946="C",7-SUM(AR946:AU946)))))
*AE946/C946,0)
*C946)
)</f>
        <v>0</v>
      </c>
      <c r="AZ9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+IFERROR(BA946*C946,0),
IFERROR(AVERAGEIF(Tabela1[[#This Row],[COMPRA PADRÃO]:[COMPRA &gt;30%]],"&gt;"&amp;0,Tabela1[[#This Row],[COMPRA PADRÃO]:[COMPRA &gt;30%]]),
0))/Tabela1[[#This Row],[U/CX]],0)*Tabela1[[#This Row],[U/CX]]</f>
        <v>0</v>
      </c>
      <c r="BA946" s="19"/>
      <c r="BB946" s="19"/>
      <c r="BC946" s="5"/>
      <c r="BD946" s="41">
        <v>1.8867924528301887</v>
      </c>
      <c r="BE946" s="42">
        <v>283.01886792452831</v>
      </c>
      <c r="BF946" s="42">
        <v>124.52830188679245</v>
      </c>
      <c r="BG946" s="42">
        <v>1280</v>
      </c>
      <c r="BH946" s="43">
        <v>0</v>
      </c>
      <c r="BJ946" s="32"/>
      <c r="BK946" s="32"/>
    </row>
    <row r="947" spans="1:63" s="3" customFormat="1" x14ac:dyDescent="0.2">
      <c r="A947" s="4" t="s">
        <v>18</v>
      </c>
      <c r="B947" s="4" t="s">
        <v>255</v>
      </c>
      <c r="C947" s="4">
        <v>20</v>
      </c>
      <c r="D947" s="4" t="s">
        <v>83</v>
      </c>
      <c r="E947" s="5"/>
      <c r="F947" s="4">
        <v>40</v>
      </c>
      <c r="G947" s="4">
        <v>60</v>
      </c>
      <c r="H947" s="4">
        <v>40</v>
      </c>
      <c r="I947" s="4">
        <v>160</v>
      </c>
      <c r="J947" s="4">
        <v>120</v>
      </c>
      <c r="K947" s="4">
        <v>100</v>
      </c>
      <c r="L947" s="4">
        <v>260</v>
      </c>
      <c r="M947" s="4">
        <v>80</v>
      </c>
      <c r="N947" s="4">
        <v>20</v>
      </c>
      <c r="O947" s="4">
        <v>20</v>
      </c>
      <c r="P947" s="4"/>
      <c r="Q947" s="13">
        <v>0</v>
      </c>
      <c r="R947" s="16">
        <v>0.44444444444444442</v>
      </c>
      <c r="S947" s="16">
        <v>0.66666666666666663</v>
      </c>
      <c r="T947" s="16">
        <v>0.44444444444444442</v>
      </c>
      <c r="U947" s="16">
        <v>1.7777777777777777</v>
      </c>
      <c r="V947" s="16">
        <v>1.3333333333333333</v>
      </c>
      <c r="W947" s="16">
        <v>1.1111111111111112</v>
      </c>
      <c r="X947" s="16">
        <v>2.8888888888888888</v>
      </c>
      <c r="Y947" s="16">
        <v>0.88888888888888884</v>
      </c>
      <c r="Z947" s="16">
        <v>0.22222222222222221</v>
      </c>
      <c r="AA947" s="16">
        <v>0.22222222222222221</v>
      </c>
      <c r="AB947" s="17">
        <v>0</v>
      </c>
      <c r="AC947" s="15">
        <v>11309.4</v>
      </c>
      <c r="AD947" s="14">
        <v>90</v>
      </c>
      <c r="AE947" s="14">
        <v>107.5</v>
      </c>
      <c r="AF947" s="5">
        <v>0</v>
      </c>
      <c r="AG947" s="6">
        <v>660</v>
      </c>
      <c r="AH947" s="4">
        <v>21</v>
      </c>
      <c r="AI947" s="23">
        <v>681</v>
      </c>
      <c r="AJ947" s="4">
        <v>2000</v>
      </c>
      <c r="AK947" s="4">
        <v>0</v>
      </c>
      <c r="AL947" s="24">
        <v>2000</v>
      </c>
      <c r="AM947" s="7">
        <v>7.333333333333333</v>
      </c>
      <c r="AN947" s="7">
        <v>0.23333333333333334</v>
      </c>
      <c r="AO947" s="8">
        <v>22.222222222222221</v>
      </c>
      <c r="AP947" s="9">
        <v>0</v>
      </c>
      <c r="AQ947" s="25">
        <v>29.788888888888888</v>
      </c>
      <c r="AR947" s="18">
        <v>6.1395348837209305</v>
      </c>
      <c r="AS947" s="7">
        <v>0.19534883720930232</v>
      </c>
      <c r="AT947" s="8">
        <v>18.604651162790699</v>
      </c>
      <c r="AU947" s="9">
        <v>0</v>
      </c>
      <c r="AV947" s="10">
        <v>24.939534883720931</v>
      </c>
      <c r="AW947" s="22">
        <f t="shared" si="14"/>
        <v>0</v>
      </c>
      <c r="AX947" s="5">
        <f>IF(OR(AND(Tabela1[[#This Row],[GRUPO | ITEM]]="PALHETAS",MID(Tabela1[[#This Row],[ITEM]],1,5)&lt;&gt;"YN-PC"),AND(Tabela1[[#This Row],[GRUPO | ITEM]]="PALHETAS",MID(Tabela1[[#This Row],[ITEM]],1,5)&lt;&gt;"YN-PF"))=TRUE,0,
IF(
ROUNDUP(
IF(
IF(D947="A",13-SUM(AM947:AP947),IF(D947="B",11-SUM(AM947:AP947),IF(D947="C",7-SUM(AM947:AP947))))
&lt;0,0,
IF(D947="A",13-SUM(AM947:AP947),IF(D947="B",11-SUM(AM947:AP947),IF(D947="C",7-SUM(AM947:AP947)))))
*AD947/C947,0)
*C947
=0,0,
ROUNDUP(
IF(
IF(D947="A",13-SUM(AM947:AP947),IF(D947="B",11-SUM(AM947:AP947),IF(D947="C",7-SUM(AM947:AP947))))
&lt;0,0,
IF(D947="A",13-SUM(AM947:AP947),IF(D947="B",11-SUM(AM947:AP947),IF(D947="C",7-SUM(AM947:AP947)))))
*AD947/C947,0)
*C947)
)</f>
        <v>0</v>
      </c>
      <c r="AY947" s="4">
        <f>IF(OR(AND(Tabela1[[#This Row],[GRUPO | ITEM]]="PALHETAS",MID(Tabela1[[#This Row],[ITEM]],1,5)&lt;&gt;"YN-PC"),AND(Tabela1[[#This Row],[GRUPO | ITEM]]="PALHETAS",MID(Tabela1[[#This Row],[ITEM]],1,5)&lt;&gt;"YN-PF"))=TRUE,0,
IF(
ROUNDUP(
IF(
IF(D947="A",13-SUM(AR947:AU947),IF(D947="B",11-SUM(AR947:AU947),IF(D947="C",7-SUM(AR947:AU947))))
&lt;0,0,
IF(D947="A",13-SUM(AR947:AU947),IF(D947="B",11-SUM(AR947:AU947),IF(D947="C",7-SUM(AR947:AU947)))))
*AE947/C947,0)
*C947
=0,0,
ROUNDUP(
IF(
IF(D947="A",13-SUM(AR947:AU947),IF(D947="B",11-SUM(AR947:AU947),IF(D947="C",7-SUM(AR947:AU947))))
&lt;0,0,
IF(D947="A",13-SUM(AR947:AU947),IF(D947="B",11-SUM(AR947:AU947),IF(D947="C",7-SUM(AR947:AU947)))))
*AE947/C947,0)
*C947)
)</f>
        <v>0</v>
      </c>
      <c r="AZ9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+IFERROR(BA947*C947,0),
IFERROR(AVERAGEIF(Tabela1[[#This Row],[COMPRA PADRÃO]:[COMPRA &gt;30%]],"&gt;"&amp;0,Tabela1[[#This Row],[COMPRA PADRÃO]:[COMPRA &gt;30%]]),
0))/Tabela1[[#This Row],[U/CX]],0)*Tabela1[[#This Row],[U/CX]]</f>
        <v>0</v>
      </c>
      <c r="BA947" s="19"/>
      <c r="BB947" s="19"/>
      <c r="BC947" s="5"/>
      <c r="BD947" s="41">
        <v>3.3962264150943398</v>
      </c>
      <c r="BE947" s="42">
        <v>509.43396226415098</v>
      </c>
      <c r="BF947" s="42">
        <v>224.15094339622641</v>
      </c>
      <c r="BG947" s="42">
        <v>2681</v>
      </c>
      <c r="BH947" s="43">
        <v>0</v>
      </c>
      <c r="BJ947" s="32"/>
      <c r="BK947" s="32"/>
    </row>
    <row r="948" spans="1:63" s="3" customFormat="1" x14ac:dyDescent="0.2">
      <c r="A948" s="4" t="s">
        <v>18</v>
      </c>
      <c r="B948" s="4" t="s">
        <v>798</v>
      </c>
      <c r="C948" s="4">
        <v>20</v>
      </c>
      <c r="D948" s="4" t="s">
        <v>83</v>
      </c>
      <c r="E948" s="5"/>
      <c r="F948" s="4">
        <v>140</v>
      </c>
      <c r="G948" s="4">
        <v>120</v>
      </c>
      <c r="H948" s="4"/>
      <c r="I948" s="4">
        <v>60</v>
      </c>
      <c r="J948" s="4">
        <v>200</v>
      </c>
      <c r="K948" s="4"/>
      <c r="L948" s="4">
        <v>40</v>
      </c>
      <c r="M948" s="4">
        <v>140</v>
      </c>
      <c r="N948" s="4"/>
      <c r="O948" s="4">
        <v>40</v>
      </c>
      <c r="P948" s="4"/>
      <c r="Q948" s="13">
        <v>0</v>
      </c>
      <c r="R948" s="16">
        <v>1.3243243243243243</v>
      </c>
      <c r="S948" s="16">
        <v>1.1351351351351353</v>
      </c>
      <c r="T948" s="16">
        <v>0</v>
      </c>
      <c r="U948" s="16">
        <v>0.56756756756756765</v>
      </c>
      <c r="V948" s="16">
        <v>1.8918918918918921</v>
      </c>
      <c r="W948" s="16">
        <v>0</v>
      </c>
      <c r="X948" s="16">
        <v>0.3783783783783784</v>
      </c>
      <c r="Y948" s="16">
        <v>1.3243243243243243</v>
      </c>
      <c r="Z948" s="16">
        <v>0</v>
      </c>
      <c r="AA948" s="16">
        <v>0.3783783783783784</v>
      </c>
      <c r="AB948" s="17">
        <v>0</v>
      </c>
      <c r="AC948" s="15">
        <v>8985</v>
      </c>
      <c r="AD948" s="14">
        <v>105.71428571428571</v>
      </c>
      <c r="AE948" s="14">
        <v>105.71428571428571</v>
      </c>
      <c r="AF948" s="5">
        <v>0</v>
      </c>
      <c r="AG948" s="6">
        <v>640</v>
      </c>
      <c r="AH948" s="4">
        <v>1460</v>
      </c>
      <c r="AI948" s="23">
        <v>2100</v>
      </c>
      <c r="AJ948" s="4">
        <v>0</v>
      </c>
      <c r="AK948" s="4">
        <v>0</v>
      </c>
      <c r="AL948" s="24">
        <v>0</v>
      </c>
      <c r="AM948" s="7">
        <v>6.0540540540540544</v>
      </c>
      <c r="AN948" s="7">
        <v>13.810810810810812</v>
      </c>
      <c r="AO948" s="8">
        <v>0</v>
      </c>
      <c r="AP948" s="9">
        <v>0</v>
      </c>
      <c r="AQ948" s="25">
        <v>19.864864864864867</v>
      </c>
      <c r="AR948" s="18">
        <v>6.0540540540540544</v>
      </c>
      <c r="AS948" s="7">
        <v>13.810810810810812</v>
      </c>
      <c r="AT948" s="8">
        <v>0</v>
      </c>
      <c r="AU948" s="9">
        <v>0</v>
      </c>
      <c r="AV948" s="10">
        <v>19.864864864864867</v>
      </c>
      <c r="AW948" s="22">
        <f t="shared" si="14"/>
        <v>0</v>
      </c>
      <c r="AX948" s="5">
        <f>IF(OR(AND(Tabela1[[#This Row],[GRUPO | ITEM]]="PALHETAS",MID(Tabela1[[#This Row],[ITEM]],1,5)&lt;&gt;"YN-PC"),AND(Tabela1[[#This Row],[GRUPO | ITEM]]="PALHETAS",MID(Tabela1[[#This Row],[ITEM]],1,5)&lt;&gt;"YN-PF"))=TRUE,0,
IF(
ROUNDUP(
IF(
IF(D948="A",13-SUM(AM948:AP948),IF(D948="B",11-SUM(AM948:AP948),IF(D948="C",7-SUM(AM948:AP948))))
&lt;0,0,
IF(D948="A",13-SUM(AM948:AP948),IF(D948="B",11-SUM(AM948:AP948),IF(D948="C",7-SUM(AM948:AP948)))))
*AD948/C948,0)
*C948
=0,0,
ROUNDUP(
IF(
IF(D948="A",13-SUM(AM948:AP948),IF(D948="B",11-SUM(AM948:AP948),IF(D948="C",7-SUM(AM948:AP948))))
&lt;0,0,
IF(D948="A",13-SUM(AM948:AP948),IF(D948="B",11-SUM(AM948:AP948),IF(D948="C",7-SUM(AM948:AP948)))))
*AD948/C948,0)
*C948)
)</f>
        <v>0</v>
      </c>
      <c r="AY948" s="4">
        <f>IF(OR(AND(Tabela1[[#This Row],[GRUPO | ITEM]]="PALHETAS",MID(Tabela1[[#This Row],[ITEM]],1,5)&lt;&gt;"YN-PC"),AND(Tabela1[[#This Row],[GRUPO | ITEM]]="PALHETAS",MID(Tabela1[[#This Row],[ITEM]],1,5)&lt;&gt;"YN-PF"))=TRUE,0,
IF(
ROUNDUP(
IF(
IF(D948="A",13-SUM(AR948:AU948),IF(D948="B",11-SUM(AR948:AU948),IF(D948="C",7-SUM(AR948:AU948))))
&lt;0,0,
IF(D948="A",13-SUM(AR948:AU948),IF(D948="B",11-SUM(AR948:AU948),IF(D948="C",7-SUM(AR948:AU948)))))
*AE948/C948,0)
*C948
=0,0,
ROUNDUP(
IF(
IF(D948="A",13-SUM(AR948:AU948),IF(D948="B",11-SUM(AR948:AU948),IF(D948="C",7-SUM(AR948:AU948))))
&lt;0,0,
IF(D948="A",13-SUM(AR948:AU948),IF(D948="B",11-SUM(AR948:AU948),IF(D948="C",7-SUM(AR948:AU948)))))
*AE948/C948,0)
*C948)
)</f>
        <v>0</v>
      </c>
      <c r="AZ9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+IFERROR(BA948*C948,0),
IFERROR(AVERAGEIF(Tabela1[[#This Row],[COMPRA PADRÃO]:[COMPRA &gt;30%]],"&gt;"&amp;0,Tabela1[[#This Row],[COMPRA PADRÃO]:[COMPRA &gt;30%]]),
0))/Tabela1[[#This Row],[U/CX]],0)*Tabela1[[#This Row],[U/CX]]</f>
        <v>0</v>
      </c>
      <c r="BA948" s="19"/>
      <c r="BB948" s="19"/>
      <c r="BC948" s="5"/>
      <c r="BD948" s="41">
        <v>2.7924528301886791</v>
      </c>
      <c r="BE948" s="42">
        <v>418.86792452830184</v>
      </c>
      <c r="BF948" s="42">
        <v>184.30188679245282</v>
      </c>
      <c r="BG948" s="42">
        <v>2100</v>
      </c>
      <c r="BH948" s="43">
        <v>0</v>
      </c>
      <c r="BJ948" s="32"/>
      <c r="BK948" s="32"/>
    </row>
    <row r="949" spans="1:63" s="3" customFormat="1" x14ac:dyDescent="0.2">
      <c r="A949" s="4" t="s">
        <v>18</v>
      </c>
      <c r="B949" s="4" t="s">
        <v>126</v>
      </c>
      <c r="C949" s="4">
        <v>20</v>
      </c>
      <c r="D949" s="4" t="s">
        <v>20</v>
      </c>
      <c r="E949" s="5">
        <v>940</v>
      </c>
      <c r="F949" s="4">
        <v>1220</v>
      </c>
      <c r="G949" s="4">
        <v>1220</v>
      </c>
      <c r="H949" s="4">
        <v>680</v>
      </c>
      <c r="I949" s="4">
        <v>1040</v>
      </c>
      <c r="J949" s="4">
        <v>2080</v>
      </c>
      <c r="K949" s="4">
        <v>880</v>
      </c>
      <c r="L949" s="4">
        <v>1380</v>
      </c>
      <c r="M949" s="4">
        <v>1140</v>
      </c>
      <c r="N949" s="4">
        <v>740</v>
      </c>
      <c r="O949" s="4">
        <v>1180</v>
      </c>
      <c r="P949" s="4">
        <v>1080</v>
      </c>
      <c r="Q949" s="13">
        <v>0.8306332842415316</v>
      </c>
      <c r="R949" s="16">
        <v>1.0780559646539027</v>
      </c>
      <c r="S949" s="16">
        <v>1.0780559646539027</v>
      </c>
      <c r="T949" s="16">
        <v>0.60088365243004416</v>
      </c>
      <c r="U949" s="16">
        <v>0.91899852724594988</v>
      </c>
      <c r="V949" s="16">
        <v>1.8379970544918998</v>
      </c>
      <c r="W949" s="16">
        <v>0.77761413843888061</v>
      </c>
      <c r="X949" s="16">
        <v>1.2194403534609719</v>
      </c>
      <c r="Y949" s="16">
        <v>1.0073637702503682</v>
      </c>
      <c r="Z949" s="16">
        <v>0.65390279823269515</v>
      </c>
      <c r="AA949" s="16">
        <v>1.0427098674521353</v>
      </c>
      <c r="AB949" s="17">
        <v>0.95434462444771717</v>
      </c>
      <c r="AC949" s="15">
        <v>168526</v>
      </c>
      <c r="AD949" s="14">
        <v>1131.6666666666667</v>
      </c>
      <c r="AE949" s="14">
        <v>1131.6666666666667</v>
      </c>
      <c r="AF949" s="5">
        <v>0</v>
      </c>
      <c r="AG949" s="6">
        <v>4540</v>
      </c>
      <c r="AH949" s="4">
        <v>5180</v>
      </c>
      <c r="AI949" s="23">
        <v>9720</v>
      </c>
      <c r="AJ949" s="4">
        <v>6000</v>
      </c>
      <c r="AK949" s="4">
        <v>0</v>
      </c>
      <c r="AL949" s="24">
        <v>6000</v>
      </c>
      <c r="AM949" s="7">
        <v>4.0117820324005891</v>
      </c>
      <c r="AN949" s="7">
        <v>4.5773195876288657</v>
      </c>
      <c r="AO949" s="8">
        <v>5.3019145802650955</v>
      </c>
      <c r="AP949" s="9">
        <v>0</v>
      </c>
      <c r="AQ949" s="25">
        <v>13.891016200294551</v>
      </c>
      <c r="AR949" s="18">
        <v>4.0117820324005891</v>
      </c>
      <c r="AS949" s="7">
        <v>4.5773195876288657</v>
      </c>
      <c r="AT949" s="8">
        <v>5.3019145802650955</v>
      </c>
      <c r="AU949" s="9">
        <v>0</v>
      </c>
      <c r="AV949" s="10">
        <v>13.891016200294551</v>
      </c>
      <c r="AW949" s="22">
        <f t="shared" si="14"/>
        <v>0</v>
      </c>
      <c r="AX949" s="5">
        <f>IF(OR(AND(Tabela1[[#This Row],[GRUPO | ITEM]]="PALHETAS",MID(Tabela1[[#This Row],[ITEM]],1,5)&lt;&gt;"YN-PC"),AND(Tabela1[[#This Row],[GRUPO | ITEM]]="PALHETAS",MID(Tabela1[[#This Row],[ITEM]],1,5)&lt;&gt;"YN-PF"))=TRUE,0,
IF(
ROUNDUP(
IF(
IF(D949="A",13-SUM(AM949:AP949),IF(D949="B",11-SUM(AM949:AP949),IF(D949="C",7-SUM(AM949:AP949))))
&lt;0,0,
IF(D949="A",13-SUM(AM949:AP949),IF(D949="B",11-SUM(AM949:AP949),IF(D949="C",7-SUM(AM949:AP949)))))
*AD949/C949,0)
*C949
=0,0,
ROUNDUP(
IF(
IF(D949="A",13-SUM(AM949:AP949),IF(D949="B",11-SUM(AM949:AP949),IF(D949="C",7-SUM(AM949:AP949))))
&lt;0,0,
IF(D949="A",13-SUM(AM949:AP949),IF(D949="B",11-SUM(AM949:AP949),IF(D949="C",7-SUM(AM949:AP949)))))
*AD949/C949,0)
*C949)
)</f>
        <v>0</v>
      </c>
      <c r="AY949" s="4">
        <f>IF(OR(AND(Tabela1[[#This Row],[GRUPO | ITEM]]="PALHETAS",MID(Tabela1[[#This Row],[ITEM]],1,5)&lt;&gt;"YN-PC"),AND(Tabela1[[#This Row],[GRUPO | ITEM]]="PALHETAS",MID(Tabela1[[#This Row],[ITEM]],1,5)&lt;&gt;"YN-PF"))=TRUE,0,
IF(
ROUNDUP(
IF(
IF(D949="A",13-SUM(AR949:AU949),IF(D949="B",11-SUM(AR949:AU949),IF(D949="C",7-SUM(AR949:AU949))))
&lt;0,0,
IF(D949="A",13-SUM(AR949:AU949),IF(D949="B",11-SUM(AR949:AU949),IF(D949="C",7-SUM(AR949:AU949)))))
*AE949/C949,0)
*C949
=0,0,
ROUNDUP(
IF(
IF(D949="A",13-SUM(AR949:AU949),IF(D949="B",11-SUM(AR949:AU949),IF(D949="C",7-SUM(AR949:AU949))))
&lt;0,0,
IF(D949="A",13-SUM(AR949:AU949),IF(D949="B",11-SUM(AR949:AU949),IF(D949="C",7-SUM(AR949:AU949)))))
*AE949/C949,0)
*C949)
)</f>
        <v>0</v>
      </c>
      <c r="AZ9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+IFERROR(BA949*C949,0),
IFERROR(AVERAGEIF(Tabela1[[#This Row],[COMPRA PADRÃO]:[COMPRA &gt;30%]],"&gt;"&amp;0,Tabela1[[#This Row],[COMPRA PADRÃO]:[COMPRA &gt;30%]]),
0))/Tabela1[[#This Row],[U/CX]],0)*Tabela1[[#This Row],[U/CX]]</f>
        <v>0</v>
      </c>
      <c r="BA949" s="19"/>
      <c r="BB949" s="19"/>
      <c r="BC949" s="5"/>
      <c r="BD949" s="41">
        <v>51.245283018867923</v>
      </c>
      <c r="BE949" s="42">
        <v>7686.7924528301883</v>
      </c>
      <c r="BF949" s="42">
        <v>14656.150943396226</v>
      </c>
      <c r="BG949" s="42">
        <v>15720</v>
      </c>
      <c r="BH949" s="43">
        <v>6620</v>
      </c>
      <c r="BJ949" s="32"/>
      <c r="BK949" s="32"/>
    </row>
    <row r="950" spans="1:63" s="3" customFormat="1" x14ac:dyDescent="0.2">
      <c r="A950" s="4" t="s">
        <v>18</v>
      </c>
      <c r="B950" s="4" t="s">
        <v>1211</v>
      </c>
      <c r="C950" s="4">
        <v>20</v>
      </c>
      <c r="D950" s="4" t="s">
        <v>83</v>
      </c>
      <c r="E950" s="5"/>
      <c r="F950" s="4">
        <v>100</v>
      </c>
      <c r="G950" s="4"/>
      <c r="H950" s="4"/>
      <c r="I950" s="4"/>
      <c r="J950" s="4">
        <v>80</v>
      </c>
      <c r="K950" s="4"/>
      <c r="L950" s="4"/>
      <c r="M950" s="4"/>
      <c r="N950" s="4">
        <v>20</v>
      </c>
      <c r="O950" s="4"/>
      <c r="P950" s="4"/>
      <c r="Q950" s="13">
        <v>0</v>
      </c>
      <c r="R950" s="16">
        <v>1.5</v>
      </c>
      <c r="S950" s="16">
        <v>0</v>
      </c>
      <c r="T950" s="16">
        <v>0</v>
      </c>
      <c r="U950" s="16">
        <v>0</v>
      </c>
      <c r="V950" s="16">
        <v>1.2</v>
      </c>
      <c r="W950" s="16">
        <v>0</v>
      </c>
      <c r="X950" s="16">
        <v>0</v>
      </c>
      <c r="Y950" s="16">
        <v>0</v>
      </c>
      <c r="Z950" s="16">
        <v>0.3</v>
      </c>
      <c r="AA950" s="16">
        <v>0</v>
      </c>
      <c r="AB950" s="17">
        <v>0</v>
      </c>
      <c r="AC950" s="15">
        <v>2400</v>
      </c>
      <c r="AD950" s="14">
        <v>66.666666666666671</v>
      </c>
      <c r="AE950" s="14">
        <v>90</v>
      </c>
      <c r="AF950" s="5">
        <v>0</v>
      </c>
      <c r="AG950" s="6">
        <v>1860</v>
      </c>
      <c r="AH950" s="4">
        <v>860</v>
      </c>
      <c r="AI950" s="23">
        <v>2720</v>
      </c>
      <c r="AJ950" s="4">
        <v>0</v>
      </c>
      <c r="AK950" s="4">
        <v>0</v>
      </c>
      <c r="AL950" s="24">
        <v>0</v>
      </c>
      <c r="AM950" s="7">
        <v>27.9</v>
      </c>
      <c r="AN950" s="7">
        <v>12.899999999999999</v>
      </c>
      <c r="AO950" s="8">
        <v>0</v>
      </c>
      <c r="AP950" s="9">
        <v>0</v>
      </c>
      <c r="AQ950" s="25">
        <v>40.799999999999997</v>
      </c>
      <c r="AR950" s="18">
        <v>20.666666666666668</v>
      </c>
      <c r="AS950" s="7">
        <v>9.5555555555555554</v>
      </c>
      <c r="AT950" s="8">
        <v>0</v>
      </c>
      <c r="AU950" s="9">
        <v>0</v>
      </c>
      <c r="AV950" s="10">
        <v>30.222222222222221</v>
      </c>
      <c r="AW950" s="22">
        <f t="shared" si="14"/>
        <v>0</v>
      </c>
      <c r="AX950" s="5">
        <f>IF(OR(AND(Tabela1[[#This Row],[GRUPO | ITEM]]="PALHETAS",MID(Tabela1[[#This Row],[ITEM]],1,5)&lt;&gt;"YN-PC"),AND(Tabela1[[#This Row],[GRUPO | ITEM]]="PALHETAS",MID(Tabela1[[#This Row],[ITEM]],1,5)&lt;&gt;"YN-PF"))=TRUE,0,
IF(
ROUNDUP(
IF(
IF(D950="A",13-SUM(AM950:AP950),IF(D950="B",11-SUM(AM950:AP950),IF(D950="C",7-SUM(AM950:AP950))))
&lt;0,0,
IF(D950="A",13-SUM(AM950:AP950),IF(D950="B",11-SUM(AM950:AP950),IF(D950="C",7-SUM(AM950:AP950)))))
*AD950/C950,0)
*C950
=0,0,
ROUNDUP(
IF(
IF(D950="A",13-SUM(AM950:AP950),IF(D950="B",11-SUM(AM950:AP950),IF(D950="C",7-SUM(AM950:AP950))))
&lt;0,0,
IF(D950="A",13-SUM(AM950:AP950),IF(D950="B",11-SUM(AM950:AP950),IF(D950="C",7-SUM(AM950:AP950)))))
*AD950/C950,0)
*C950)
)</f>
        <v>0</v>
      </c>
      <c r="AY950" s="4">
        <f>IF(OR(AND(Tabela1[[#This Row],[GRUPO | ITEM]]="PALHETAS",MID(Tabela1[[#This Row],[ITEM]],1,5)&lt;&gt;"YN-PC"),AND(Tabela1[[#This Row],[GRUPO | ITEM]]="PALHETAS",MID(Tabela1[[#This Row],[ITEM]],1,5)&lt;&gt;"YN-PF"))=TRUE,0,
IF(
ROUNDUP(
IF(
IF(D950="A",13-SUM(AR950:AU950),IF(D950="B",11-SUM(AR950:AU950),IF(D950="C",7-SUM(AR950:AU950))))
&lt;0,0,
IF(D950="A",13-SUM(AR950:AU950),IF(D950="B",11-SUM(AR950:AU950),IF(D950="C",7-SUM(AR950:AU950)))))
*AE950/C950,0)
*C950
=0,0,
ROUNDUP(
IF(
IF(D950="A",13-SUM(AR950:AU950),IF(D950="B",11-SUM(AR950:AU950),IF(D950="C",7-SUM(AR950:AU950))))
&lt;0,0,
IF(D950="A",13-SUM(AR950:AU950),IF(D950="B",11-SUM(AR950:AU950),IF(D950="C",7-SUM(AR950:AU950)))))
*AE950/C950,0)
*C950)
)</f>
        <v>0</v>
      </c>
      <c r="AZ9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+IFERROR(BA950*C950,0),
IFERROR(AVERAGEIF(Tabela1[[#This Row],[COMPRA PADRÃO]:[COMPRA &gt;30%]],"&gt;"&amp;0,Tabela1[[#This Row],[COMPRA PADRÃO]:[COMPRA &gt;30%]]),
0))/Tabela1[[#This Row],[U/CX]],0)*Tabela1[[#This Row],[U/CX]]</f>
        <v>0</v>
      </c>
      <c r="BA950" s="19"/>
      <c r="BB950" s="19"/>
      <c r="BC950" s="5"/>
      <c r="BD950" s="41">
        <v>0.75471698113207553</v>
      </c>
      <c r="BE950" s="42">
        <v>113.20754716981133</v>
      </c>
      <c r="BF950" s="42">
        <v>49.811320754716988</v>
      </c>
      <c r="BG950" s="42">
        <v>2720</v>
      </c>
      <c r="BH950" s="43">
        <v>0</v>
      </c>
      <c r="BJ950" s="32"/>
      <c r="BK950" s="32"/>
    </row>
    <row r="951" spans="1:63" s="3" customFormat="1" x14ac:dyDescent="0.2">
      <c r="A951" s="4" t="s">
        <v>18</v>
      </c>
      <c r="B951" s="4" t="s">
        <v>65</v>
      </c>
      <c r="C951" s="4">
        <v>20</v>
      </c>
      <c r="D951" s="4" t="s">
        <v>20</v>
      </c>
      <c r="E951" s="5">
        <v>420</v>
      </c>
      <c r="F951" s="4">
        <v>720</v>
      </c>
      <c r="G951" s="4">
        <v>600</v>
      </c>
      <c r="H951" s="4">
        <v>920</v>
      </c>
      <c r="I951" s="4">
        <v>1900</v>
      </c>
      <c r="J951" s="4">
        <v>1460</v>
      </c>
      <c r="K951" s="4">
        <v>480</v>
      </c>
      <c r="L951" s="4">
        <v>1100</v>
      </c>
      <c r="M951" s="4">
        <v>740</v>
      </c>
      <c r="N951" s="4">
        <v>760</v>
      </c>
      <c r="O951" s="4">
        <v>500</v>
      </c>
      <c r="P951" s="4">
        <v>600</v>
      </c>
      <c r="Q951" s="13">
        <v>0.49411764705882355</v>
      </c>
      <c r="R951" s="16">
        <v>0.84705882352941175</v>
      </c>
      <c r="S951" s="16">
        <v>0.70588235294117652</v>
      </c>
      <c r="T951" s="16">
        <v>1.0823529411764705</v>
      </c>
      <c r="U951" s="16">
        <v>2.2352941176470589</v>
      </c>
      <c r="V951" s="16">
        <v>1.7176470588235293</v>
      </c>
      <c r="W951" s="16">
        <v>0.56470588235294117</v>
      </c>
      <c r="X951" s="16">
        <v>1.2941176470588236</v>
      </c>
      <c r="Y951" s="16">
        <v>0.87058823529411766</v>
      </c>
      <c r="Z951" s="16">
        <v>0.89411764705882357</v>
      </c>
      <c r="AA951" s="16">
        <v>0.58823529411764708</v>
      </c>
      <c r="AB951" s="17">
        <v>0.70588235294117652</v>
      </c>
      <c r="AC951" s="15">
        <v>125596</v>
      </c>
      <c r="AD951" s="14">
        <v>850</v>
      </c>
      <c r="AE951" s="14">
        <v>850</v>
      </c>
      <c r="AF951" s="5">
        <v>0</v>
      </c>
      <c r="AG951" s="6">
        <v>220</v>
      </c>
      <c r="AH951" s="4">
        <v>760</v>
      </c>
      <c r="AI951" s="23">
        <v>980</v>
      </c>
      <c r="AJ951" s="4">
        <v>9980</v>
      </c>
      <c r="AK951" s="4">
        <v>0</v>
      </c>
      <c r="AL951" s="24">
        <v>9980</v>
      </c>
      <c r="AM951" s="7">
        <v>0.25882352941176473</v>
      </c>
      <c r="AN951" s="7">
        <v>0.89411764705882357</v>
      </c>
      <c r="AO951" s="8">
        <v>11.741176470588234</v>
      </c>
      <c r="AP951" s="9">
        <v>0</v>
      </c>
      <c r="AQ951" s="25">
        <v>12.894117647058822</v>
      </c>
      <c r="AR951" s="18">
        <v>0.25882352941176473</v>
      </c>
      <c r="AS951" s="7">
        <v>0.89411764705882357</v>
      </c>
      <c r="AT951" s="8">
        <v>11.741176470588234</v>
      </c>
      <c r="AU951" s="9">
        <v>0</v>
      </c>
      <c r="AV951" s="10">
        <v>12.894117647058822</v>
      </c>
      <c r="AW951" s="22">
        <f t="shared" si="14"/>
        <v>0</v>
      </c>
      <c r="AX951" s="5">
        <f>IF(OR(AND(Tabela1[[#This Row],[GRUPO | ITEM]]="PALHETAS",MID(Tabela1[[#This Row],[ITEM]],1,5)&lt;&gt;"YN-PC"),AND(Tabela1[[#This Row],[GRUPO | ITEM]]="PALHETAS",MID(Tabela1[[#This Row],[ITEM]],1,5)&lt;&gt;"YN-PF"))=TRUE,0,
IF(
ROUNDUP(
IF(
IF(D951="A",13-SUM(AM951:AP951),IF(D951="B",11-SUM(AM951:AP951),IF(D951="C",7-SUM(AM951:AP951))))
&lt;0,0,
IF(D951="A",13-SUM(AM951:AP951),IF(D951="B",11-SUM(AM951:AP951),IF(D951="C",7-SUM(AM951:AP951)))))
*AD951/C951,0)
*C951
=0,0,
ROUNDUP(
IF(
IF(D951="A",13-SUM(AM951:AP951),IF(D951="B",11-SUM(AM951:AP951),IF(D951="C",7-SUM(AM951:AP951))))
&lt;0,0,
IF(D951="A",13-SUM(AM951:AP951),IF(D951="B",11-SUM(AM951:AP951),IF(D951="C",7-SUM(AM951:AP951)))))
*AD951/C951,0)
*C951)
)</f>
        <v>0</v>
      </c>
      <c r="AY951" s="4">
        <f>IF(OR(AND(Tabela1[[#This Row],[GRUPO | ITEM]]="PALHETAS",MID(Tabela1[[#This Row],[ITEM]],1,5)&lt;&gt;"YN-PC"),AND(Tabela1[[#This Row],[GRUPO | ITEM]]="PALHETAS",MID(Tabela1[[#This Row],[ITEM]],1,5)&lt;&gt;"YN-PF"))=TRUE,0,
IF(
ROUNDUP(
IF(
IF(D951="A",13-SUM(AR951:AU951),IF(D951="B",11-SUM(AR951:AU951),IF(D951="C",7-SUM(AR951:AU951))))
&lt;0,0,
IF(D951="A",13-SUM(AR951:AU951),IF(D951="B",11-SUM(AR951:AU951),IF(D951="C",7-SUM(AR951:AU951)))))
*AE951/C951,0)
*C951
=0,0,
ROUNDUP(
IF(
IF(D951="A",13-SUM(AR951:AU951),IF(D951="B",11-SUM(AR951:AU951),IF(D951="C",7-SUM(AR951:AU951))))
&lt;0,0,
IF(D951="A",13-SUM(AR951:AU951),IF(D951="B",11-SUM(AR951:AU951),IF(D951="C",7-SUM(AR951:AU951)))))
*AE951/C951,0)
*C951)
)</f>
        <v>0</v>
      </c>
      <c r="AZ9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+IFERROR(BA951*C951,0),
IFERROR(AVERAGEIF(Tabela1[[#This Row],[COMPRA PADRÃO]:[COMPRA &gt;30%]],"&gt;"&amp;0,Tabela1[[#This Row],[COMPRA PADRÃO]:[COMPRA &gt;30%]]),
0))/Tabela1[[#This Row],[U/CX]],0)*Tabela1[[#This Row],[U/CX]]</f>
        <v>0</v>
      </c>
      <c r="BA951" s="19"/>
      <c r="BB951" s="19"/>
      <c r="BC951" s="5"/>
      <c r="BD951" s="41">
        <v>38.490566037735846</v>
      </c>
      <c r="BE951" s="42">
        <v>5773.5849056603765</v>
      </c>
      <c r="BF951" s="42">
        <v>11008.301886792451</v>
      </c>
      <c r="BG951" s="42">
        <v>10960</v>
      </c>
      <c r="BH951" s="43">
        <v>5820</v>
      </c>
      <c r="BJ951" s="32"/>
      <c r="BK951" s="32"/>
    </row>
    <row r="952" spans="1:63" s="3" customFormat="1" x14ac:dyDescent="0.2">
      <c r="A952" s="4" t="s">
        <v>18</v>
      </c>
      <c r="B952" s="4" t="s">
        <v>86</v>
      </c>
      <c r="C952" s="4">
        <v>20</v>
      </c>
      <c r="D952" s="4" t="s">
        <v>20</v>
      </c>
      <c r="E952" s="5">
        <v>1200</v>
      </c>
      <c r="F952" s="4">
        <v>1520</v>
      </c>
      <c r="G952" s="4">
        <v>1760</v>
      </c>
      <c r="H952" s="4">
        <v>1340</v>
      </c>
      <c r="I952" s="4">
        <v>300</v>
      </c>
      <c r="J952" s="4">
        <v>1700</v>
      </c>
      <c r="K952" s="4">
        <v>980</v>
      </c>
      <c r="L952" s="4">
        <v>1180</v>
      </c>
      <c r="M952" s="4">
        <v>620</v>
      </c>
      <c r="N952" s="4">
        <v>1520</v>
      </c>
      <c r="O952" s="4">
        <v>920</v>
      </c>
      <c r="P952" s="4">
        <v>1520</v>
      </c>
      <c r="Q952" s="13">
        <v>0.98901098901098905</v>
      </c>
      <c r="R952" s="16">
        <v>1.2527472527472527</v>
      </c>
      <c r="S952" s="16">
        <v>1.4505494505494507</v>
      </c>
      <c r="T952" s="16">
        <v>1.1043956043956045</v>
      </c>
      <c r="U952" s="16">
        <v>0.24725274725274726</v>
      </c>
      <c r="V952" s="16">
        <v>1.4010989010989012</v>
      </c>
      <c r="W952" s="16">
        <v>0.80769230769230771</v>
      </c>
      <c r="X952" s="16">
        <v>0.97252747252747263</v>
      </c>
      <c r="Y952" s="16">
        <v>0.51098901098901106</v>
      </c>
      <c r="Z952" s="16">
        <v>1.2527472527472527</v>
      </c>
      <c r="AA952" s="16">
        <v>0.75824175824175832</v>
      </c>
      <c r="AB952" s="17">
        <v>1.2527472527472527</v>
      </c>
      <c r="AC952" s="15">
        <v>180404.6</v>
      </c>
      <c r="AD952" s="14">
        <v>1213.3333333333333</v>
      </c>
      <c r="AE952" s="14">
        <v>1296.3636363636363</v>
      </c>
      <c r="AF952" s="5">
        <v>0</v>
      </c>
      <c r="AG952" s="6">
        <v>4300</v>
      </c>
      <c r="AH952" s="4">
        <v>4380</v>
      </c>
      <c r="AI952" s="23">
        <v>8680</v>
      </c>
      <c r="AJ952" s="4">
        <v>6000</v>
      </c>
      <c r="AK952" s="4">
        <v>0</v>
      </c>
      <c r="AL952" s="24">
        <v>6000</v>
      </c>
      <c r="AM952" s="7">
        <v>3.5439560439560442</v>
      </c>
      <c r="AN952" s="7">
        <v>3.6098901098901099</v>
      </c>
      <c r="AO952" s="8">
        <v>4.9450549450549453</v>
      </c>
      <c r="AP952" s="9">
        <v>0</v>
      </c>
      <c r="AQ952" s="25">
        <v>12.098901098901099</v>
      </c>
      <c r="AR952" s="18">
        <v>3.3169705469845723</v>
      </c>
      <c r="AS952" s="7">
        <v>3.3786816269284716</v>
      </c>
      <c r="AT952" s="8">
        <v>4.6283309957924264</v>
      </c>
      <c r="AU952" s="9">
        <v>0</v>
      </c>
      <c r="AV952" s="10">
        <v>11.323983169705471</v>
      </c>
      <c r="AW952" s="22">
        <f t="shared" si="14"/>
        <v>0</v>
      </c>
      <c r="AX952" s="5">
        <f>IF(OR(AND(Tabela1[[#This Row],[GRUPO | ITEM]]="PALHETAS",MID(Tabela1[[#This Row],[ITEM]],1,5)&lt;&gt;"YN-PC"),AND(Tabela1[[#This Row],[GRUPO | ITEM]]="PALHETAS",MID(Tabela1[[#This Row],[ITEM]],1,5)&lt;&gt;"YN-PF"))=TRUE,0,
IF(
ROUNDUP(
IF(
IF(D952="A",13-SUM(AM952:AP952),IF(D952="B",11-SUM(AM952:AP952),IF(D952="C",7-SUM(AM952:AP952))))
&lt;0,0,
IF(D952="A",13-SUM(AM952:AP952),IF(D952="B",11-SUM(AM952:AP952),IF(D952="C",7-SUM(AM952:AP952)))))
*AD952/C952,0)
*C952
=0,0,
ROUNDUP(
IF(
IF(D952="A",13-SUM(AM952:AP952),IF(D952="B",11-SUM(AM952:AP952),IF(D952="C",7-SUM(AM952:AP952))))
&lt;0,0,
IF(D952="A",13-SUM(AM952:AP952),IF(D952="B",11-SUM(AM952:AP952),IF(D952="C",7-SUM(AM952:AP952)))))
*AD952/C952,0)
*C952)
)</f>
        <v>0</v>
      </c>
      <c r="AY952" s="4">
        <f>IF(OR(AND(Tabela1[[#This Row],[GRUPO | ITEM]]="PALHETAS",MID(Tabela1[[#This Row],[ITEM]],1,5)&lt;&gt;"YN-PC"),AND(Tabela1[[#This Row],[GRUPO | ITEM]]="PALHETAS",MID(Tabela1[[#This Row],[ITEM]],1,5)&lt;&gt;"YN-PF"))=TRUE,0,
IF(
ROUNDUP(
IF(
IF(D952="A",13-SUM(AR952:AU952),IF(D952="B",11-SUM(AR952:AU952),IF(D952="C",7-SUM(AR952:AU952))))
&lt;0,0,
IF(D952="A",13-SUM(AR952:AU952),IF(D952="B",11-SUM(AR952:AU952),IF(D952="C",7-SUM(AR952:AU952)))))
*AE952/C952,0)
*C952
=0,0,
ROUNDUP(
IF(
IF(D952="A",13-SUM(AR952:AU952),IF(D952="B",11-SUM(AR952:AU952),IF(D952="C",7-SUM(AR952:AU952))))
&lt;0,0,
IF(D952="A",13-SUM(AR952:AU952),IF(D952="B",11-SUM(AR952:AU952),IF(D952="C",7-SUM(AR952:AU952)))))
*AE952/C952,0)
*C952)
)</f>
        <v>0</v>
      </c>
      <c r="AZ9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+IFERROR(BA952*C952,0),
IFERROR(AVERAGEIF(Tabela1[[#This Row],[COMPRA PADRÃO]:[COMPRA &gt;30%]],"&gt;"&amp;0,Tabela1[[#This Row],[COMPRA PADRÃO]:[COMPRA &gt;30%]]),
0))/Tabela1[[#This Row],[U/CX]],0)*Tabela1[[#This Row],[U/CX]]</f>
        <v>0</v>
      </c>
      <c r="BA952" s="33"/>
      <c r="BB952" s="33"/>
      <c r="BC952" s="44"/>
      <c r="BD952" s="41">
        <v>54.943396226415096</v>
      </c>
      <c r="BE952" s="42">
        <v>8241.5094339622647</v>
      </c>
      <c r="BF952" s="42">
        <v>15713.811320754718</v>
      </c>
      <c r="BG952" s="42">
        <v>14680</v>
      </c>
      <c r="BH952" s="43">
        <v>9280</v>
      </c>
      <c r="BJ952" s="32"/>
      <c r="BK952" s="32"/>
    </row>
    <row r="953" spans="1:63" s="3" customFormat="1" x14ac:dyDescent="0.2">
      <c r="A953" s="4" t="s">
        <v>18</v>
      </c>
      <c r="B953" s="4" t="s">
        <v>799</v>
      </c>
      <c r="C953" s="4">
        <v>20</v>
      </c>
      <c r="D953" s="4" t="s">
        <v>83</v>
      </c>
      <c r="E953" s="5">
        <v>40</v>
      </c>
      <c r="F953" s="4">
        <v>100</v>
      </c>
      <c r="G953" s="4">
        <v>60</v>
      </c>
      <c r="H953" s="4"/>
      <c r="I953" s="4">
        <v>140</v>
      </c>
      <c r="J953" s="4">
        <v>200</v>
      </c>
      <c r="K953" s="4">
        <v>20</v>
      </c>
      <c r="L953" s="4">
        <v>40</v>
      </c>
      <c r="M953" s="4">
        <v>140</v>
      </c>
      <c r="N953" s="4">
        <v>20</v>
      </c>
      <c r="O953" s="4">
        <v>60</v>
      </c>
      <c r="P953" s="4">
        <v>20</v>
      </c>
      <c r="Q953" s="13">
        <v>0.52380952380952384</v>
      </c>
      <c r="R953" s="16">
        <v>1.3095238095238095</v>
      </c>
      <c r="S953" s="16">
        <v>0.78571428571428581</v>
      </c>
      <c r="T953" s="16">
        <v>0</v>
      </c>
      <c r="U953" s="16">
        <v>1.8333333333333335</v>
      </c>
      <c r="V953" s="16">
        <v>2.6190476190476191</v>
      </c>
      <c r="W953" s="16">
        <v>0.26190476190476192</v>
      </c>
      <c r="X953" s="16">
        <v>0.52380952380952384</v>
      </c>
      <c r="Y953" s="16">
        <v>1.8333333333333335</v>
      </c>
      <c r="Z953" s="16">
        <v>0.26190476190476192</v>
      </c>
      <c r="AA953" s="16">
        <v>0.78571428571428581</v>
      </c>
      <c r="AB953" s="17">
        <v>0.26190476190476192</v>
      </c>
      <c r="AC953" s="15">
        <v>10353</v>
      </c>
      <c r="AD953" s="14">
        <v>76.36363636363636</v>
      </c>
      <c r="AE953" s="14">
        <v>97.5</v>
      </c>
      <c r="AF953" s="5">
        <v>0</v>
      </c>
      <c r="AG953" s="6">
        <v>420</v>
      </c>
      <c r="AH953" s="4">
        <v>580</v>
      </c>
      <c r="AI953" s="23">
        <v>1000</v>
      </c>
      <c r="AJ953" s="4">
        <v>0</v>
      </c>
      <c r="AK953" s="4">
        <v>0</v>
      </c>
      <c r="AL953" s="24">
        <v>0</v>
      </c>
      <c r="AM953" s="7">
        <v>5.5</v>
      </c>
      <c r="AN953" s="7">
        <v>7.5952380952380958</v>
      </c>
      <c r="AO953" s="8">
        <v>0</v>
      </c>
      <c r="AP953" s="9">
        <v>0</v>
      </c>
      <c r="AQ953" s="25">
        <v>13.095238095238095</v>
      </c>
      <c r="AR953" s="18">
        <v>4.3076923076923075</v>
      </c>
      <c r="AS953" s="7">
        <v>5.9487179487179489</v>
      </c>
      <c r="AT953" s="8">
        <v>0</v>
      </c>
      <c r="AU953" s="9">
        <v>0</v>
      </c>
      <c r="AV953" s="10">
        <v>10.256410256410255</v>
      </c>
      <c r="AW953" s="22">
        <f t="shared" si="14"/>
        <v>0</v>
      </c>
      <c r="AX953" s="5">
        <f>IF(OR(AND(Tabela1[[#This Row],[GRUPO | ITEM]]="PALHETAS",MID(Tabela1[[#This Row],[ITEM]],1,5)&lt;&gt;"YN-PC"),AND(Tabela1[[#This Row],[GRUPO | ITEM]]="PALHETAS",MID(Tabela1[[#This Row],[ITEM]],1,5)&lt;&gt;"YN-PF"))=TRUE,0,
IF(
ROUNDUP(
IF(
IF(D953="A",13-SUM(AM953:AP953),IF(D953="B",11-SUM(AM953:AP953),IF(D953="C",7-SUM(AM953:AP953))))
&lt;0,0,
IF(D953="A",13-SUM(AM953:AP953),IF(D953="B",11-SUM(AM953:AP953),IF(D953="C",7-SUM(AM953:AP953)))))
*AD953/C953,0)
*C953
=0,0,
ROUNDUP(
IF(
IF(D953="A",13-SUM(AM953:AP953),IF(D953="B",11-SUM(AM953:AP953),IF(D953="C",7-SUM(AM953:AP953))))
&lt;0,0,
IF(D953="A",13-SUM(AM953:AP953),IF(D953="B",11-SUM(AM953:AP953),IF(D953="C",7-SUM(AM953:AP953)))))
*AD953/C953,0)
*C953)
)</f>
        <v>0</v>
      </c>
      <c r="AY953" s="4">
        <f>IF(OR(AND(Tabela1[[#This Row],[GRUPO | ITEM]]="PALHETAS",MID(Tabela1[[#This Row],[ITEM]],1,5)&lt;&gt;"YN-PC"),AND(Tabela1[[#This Row],[GRUPO | ITEM]]="PALHETAS",MID(Tabela1[[#This Row],[ITEM]],1,5)&lt;&gt;"YN-PF"))=TRUE,0,
IF(
ROUNDUP(
IF(
IF(D953="A",13-SUM(AR953:AU953),IF(D953="B",11-SUM(AR953:AU953),IF(D953="C",7-SUM(AR953:AU953))))
&lt;0,0,
IF(D953="A",13-SUM(AR953:AU953),IF(D953="B",11-SUM(AR953:AU953),IF(D953="C",7-SUM(AR953:AU953)))))
*AE953/C953,0)
*C953
=0,0,
ROUNDUP(
IF(
IF(D953="A",13-SUM(AR953:AU953),IF(D953="B",11-SUM(AR953:AU953),IF(D953="C",7-SUM(AR953:AU953))))
&lt;0,0,
IF(D953="A",13-SUM(AR953:AU953),IF(D953="B",11-SUM(AR953:AU953),IF(D953="C",7-SUM(AR953:AU953)))))
*AE953/C953,0)
*C953)
)</f>
        <v>0</v>
      </c>
      <c r="AZ9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+IFERROR(BA953*C953,0),
IFERROR(AVERAGEIF(Tabela1[[#This Row],[COMPRA PADRÃO]:[COMPRA &gt;30%]],"&gt;"&amp;0,Tabela1[[#This Row],[COMPRA PADRÃO]:[COMPRA &gt;30%]]),
0))/Tabela1[[#This Row],[U/CX]],0)*Tabela1[[#This Row],[U/CX]]</f>
        <v>0</v>
      </c>
      <c r="BA953" s="19"/>
      <c r="BB953" s="19"/>
      <c r="BC953" s="5"/>
      <c r="BD953" s="41">
        <v>3.1698113207547172</v>
      </c>
      <c r="BE953" s="42">
        <v>475.47169811320759</v>
      </c>
      <c r="BF953" s="42">
        <v>209.20754716981133</v>
      </c>
      <c r="BG953" s="42">
        <v>1000</v>
      </c>
      <c r="BH953" s="43">
        <v>0</v>
      </c>
      <c r="BJ953" s="32"/>
      <c r="BK953" s="32"/>
    </row>
    <row r="954" spans="1:63" s="3" customFormat="1" x14ac:dyDescent="0.2">
      <c r="A954" s="4" t="s">
        <v>18</v>
      </c>
      <c r="B954" s="4" t="s">
        <v>800</v>
      </c>
      <c r="C954" s="4">
        <v>20</v>
      </c>
      <c r="D954" s="4" t="s">
        <v>83</v>
      </c>
      <c r="E954" s="5"/>
      <c r="F954" s="4">
        <v>80</v>
      </c>
      <c r="G954" s="4">
        <v>80</v>
      </c>
      <c r="H954" s="4"/>
      <c r="I954" s="4">
        <v>220</v>
      </c>
      <c r="J954" s="4">
        <v>160</v>
      </c>
      <c r="K954" s="4"/>
      <c r="L954" s="4">
        <v>80</v>
      </c>
      <c r="M954" s="4">
        <v>100</v>
      </c>
      <c r="N954" s="4">
        <v>20</v>
      </c>
      <c r="O954" s="4">
        <v>100</v>
      </c>
      <c r="P954" s="4">
        <v>20</v>
      </c>
      <c r="Q954" s="13">
        <v>0</v>
      </c>
      <c r="R954" s="16">
        <v>0.83720930232558133</v>
      </c>
      <c r="S954" s="16">
        <v>0.83720930232558133</v>
      </c>
      <c r="T954" s="16">
        <v>0</v>
      </c>
      <c r="U954" s="16">
        <v>2.3023255813953489</v>
      </c>
      <c r="V954" s="16">
        <v>1.6744186046511627</v>
      </c>
      <c r="W954" s="16">
        <v>0</v>
      </c>
      <c r="X954" s="16">
        <v>0.83720930232558133</v>
      </c>
      <c r="Y954" s="16">
        <v>1.0465116279069768</v>
      </c>
      <c r="Z954" s="16">
        <v>0.20930232558139533</v>
      </c>
      <c r="AA954" s="16">
        <v>1.0465116279069768</v>
      </c>
      <c r="AB954" s="17">
        <v>0.20930232558139533</v>
      </c>
      <c r="AC954" s="15">
        <v>10334.799999999999</v>
      </c>
      <c r="AD954" s="14">
        <v>95.555555555555557</v>
      </c>
      <c r="AE954" s="14">
        <v>117.14285714285714</v>
      </c>
      <c r="AF954" s="5">
        <v>0</v>
      </c>
      <c r="AG954" s="6">
        <v>520</v>
      </c>
      <c r="AH954" s="4">
        <v>540</v>
      </c>
      <c r="AI954" s="23">
        <v>1060</v>
      </c>
      <c r="AJ954" s="4">
        <v>0</v>
      </c>
      <c r="AK954" s="4">
        <v>0</v>
      </c>
      <c r="AL954" s="24">
        <v>0</v>
      </c>
      <c r="AM954" s="7">
        <v>5.441860465116279</v>
      </c>
      <c r="AN954" s="7">
        <v>5.6511627906976747</v>
      </c>
      <c r="AO954" s="8">
        <v>0</v>
      </c>
      <c r="AP954" s="9">
        <v>0</v>
      </c>
      <c r="AQ954" s="25">
        <v>11.093023255813954</v>
      </c>
      <c r="AR954" s="18">
        <v>4.4390243902439028</v>
      </c>
      <c r="AS954" s="7">
        <v>4.6097560975609762</v>
      </c>
      <c r="AT954" s="8">
        <v>0</v>
      </c>
      <c r="AU954" s="9">
        <v>0</v>
      </c>
      <c r="AV954" s="10">
        <v>9.0487804878048799</v>
      </c>
      <c r="AW954" s="22">
        <f t="shared" si="14"/>
        <v>0</v>
      </c>
      <c r="AX954" s="5">
        <f>IF(OR(AND(Tabela1[[#This Row],[GRUPO | ITEM]]="PALHETAS",MID(Tabela1[[#This Row],[ITEM]],1,5)&lt;&gt;"YN-PC"),AND(Tabela1[[#This Row],[GRUPO | ITEM]]="PALHETAS",MID(Tabela1[[#This Row],[ITEM]],1,5)&lt;&gt;"YN-PF"))=TRUE,0,
IF(
ROUNDUP(
IF(
IF(D954="A",13-SUM(AM954:AP954),IF(D954="B",11-SUM(AM954:AP954),IF(D954="C",7-SUM(AM954:AP954))))
&lt;0,0,
IF(D954="A",13-SUM(AM954:AP954),IF(D954="B",11-SUM(AM954:AP954),IF(D954="C",7-SUM(AM954:AP954)))))
*AD954/C954,0)
*C954
=0,0,
ROUNDUP(
IF(
IF(D954="A",13-SUM(AM954:AP954),IF(D954="B",11-SUM(AM954:AP954),IF(D954="C",7-SUM(AM954:AP954))))
&lt;0,0,
IF(D954="A",13-SUM(AM954:AP954),IF(D954="B",11-SUM(AM954:AP954),IF(D954="C",7-SUM(AM954:AP954)))))
*AD954/C954,0)
*C954)
)</f>
        <v>0</v>
      </c>
      <c r="AY954" s="4">
        <f>IF(OR(AND(Tabela1[[#This Row],[GRUPO | ITEM]]="PALHETAS",MID(Tabela1[[#This Row],[ITEM]],1,5)&lt;&gt;"YN-PC"),AND(Tabela1[[#This Row],[GRUPO | ITEM]]="PALHETAS",MID(Tabela1[[#This Row],[ITEM]],1,5)&lt;&gt;"YN-PF"))=TRUE,0,
IF(
ROUNDUP(
IF(
IF(D954="A",13-SUM(AR954:AU954),IF(D954="B",11-SUM(AR954:AU954),IF(D954="C",7-SUM(AR954:AU954))))
&lt;0,0,
IF(D954="A",13-SUM(AR954:AU954),IF(D954="B",11-SUM(AR954:AU954),IF(D954="C",7-SUM(AR954:AU954)))))
*AE954/C954,0)
*C954
=0,0,
ROUNDUP(
IF(
IF(D954="A",13-SUM(AR954:AU954),IF(D954="B",11-SUM(AR954:AU954),IF(D954="C",7-SUM(AR954:AU954))))
&lt;0,0,
IF(D954="A",13-SUM(AR954:AU954),IF(D954="B",11-SUM(AR954:AU954),IF(D954="C",7-SUM(AR954:AU954)))))
*AE954/C954,0)
*C954)
)</f>
        <v>0</v>
      </c>
      <c r="AZ9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+IFERROR(BA954*C954,0),
IFERROR(AVERAGEIF(Tabela1[[#This Row],[COMPRA PADRÃO]:[COMPRA &gt;30%]],"&gt;"&amp;0,Tabela1[[#This Row],[COMPRA PADRÃO]:[COMPRA &gt;30%]]),
0))/Tabela1[[#This Row],[U/CX]],0)*Tabela1[[#This Row],[U/CX]]</f>
        <v>0</v>
      </c>
      <c r="BA954" s="19"/>
      <c r="BB954" s="19"/>
      <c r="BC954" s="5"/>
      <c r="BD954" s="41">
        <v>3.2452830188679247</v>
      </c>
      <c r="BE954" s="42">
        <v>486.79245283018872</v>
      </c>
      <c r="BF954" s="42">
        <v>214.18867924528303</v>
      </c>
      <c r="BG954" s="42">
        <v>1060</v>
      </c>
      <c r="BH954" s="43">
        <v>0</v>
      </c>
      <c r="BJ954" s="32"/>
      <c r="BK954" s="32"/>
    </row>
    <row r="955" spans="1:63" s="3" customFormat="1" x14ac:dyDescent="0.2">
      <c r="A955" s="4" t="s">
        <v>18</v>
      </c>
      <c r="B955" s="4" t="s">
        <v>139</v>
      </c>
      <c r="C955" s="4">
        <v>20</v>
      </c>
      <c r="D955" s="4" t="s">
        <v>17</v>
      </c>
      <c r="E955" s="5">
        <v>80</v>
      </c>
      <c r="F955" s="4">
        <v>280</v>
      </c>
      <c r="G955" s="4">
        <v>160</v>
      </c>
      <c r="H955" s="4">
        <v>80</v>
      </c>
      <c r="I955" s="4">
        <v>280</v>
      </c>
      <c r="J955" s="4">
        <v>740</v>
      </c>
      <c r="K955" s="4">
        <v>180</v>
      </c>
      <c r="L955" s="4">
        <v>300</v>
      </c>
      <c r="M955" s="4">
        <v>60</v>
      </c>
      <c r="N955" s="4">
        <v>60</v>
      </c>
      <c r="O955" s="4">
        <v>60</v>
      </c>
      <c r="P955" s="4">
        <v>200</v>
      </c>
      <c r="Q955" s="13">
        <v>0.38709677419354843</v>
      </c>
      <c r="R955" s="16">
        <v>1.3548387096774195</v>
      </c>
      <c r="S955" s="16">
        <v>0.77419354838709686</v>
      </c>
      <c r="T955" s="16">
        <v>0.38709677419354843</v>
      </c>
      <c r="U955" s="16">
        <v>1.3548387096774195</v>
      </c>
      <c r="V955" s="16">
        <v>3.580645161290323</v>
      </c>
      <c r="W955" s="16">
        <v>0.87096774193548387</v>
      </c>
      <c r="X955" s="16">
        <v>1.4516129032258065</v>
      </c>
      <c r="Y955" s="16">
        <v>0.29032258064516131</v>
      </c>
      <c r="Z955" s="16">
        <v>0.29032258064516131</v>
      </c>
      <c r="AA955" s="16">
        <v>0.29032258064516131</v>
      </c>
      <c r="AB955" s="17">
        <v>0.967741935483871</v>
      </c>
      <c r="AC955" s="15">
        <v>30266.6</v>
      </c>
      <c r="AD955" s="14">
        <v>206.66666666666666</v>
      </c>
      <c r="AE955" s="14">
        <v>255.55555555555554</v>
      </c>
      <c r="AF955" s="5">
        <v>0</v>
      </c>
      <c r="AG955" s="6">
        <v>3180</v>
      </c>
      <c r="AH955" s="4">
        <v>780</v>
      </c>
      <c r="AI955" s="23">
        <v>3960</v>
      </c>
      <c r="AJ955" s="4">
        <v>0</v>
      </c>
      <c r="AK955" s="4">
        <v>0</v>
      </c>
      <c r="AL955" s="24">
        <v>0</v>
      </c>
      <c r="AM955" s="7">
        <v>15.38709677419355</v>
      </c>
      <c r="AN955" s="7">
        <v>3.774193548387097</v>
      </c>
      <c r="AO955" s="8">
        <v>0</v>
      </c>
      <c r="AP955" s="9">
        <v>0</v>
      </c>
      <c r="AQ955" s="25">
        <v>19.161290322580648</v>
      </c>
      <c r="AR955" s="18">
        <v>12.443478260869567</v>
      </c>
      <c r="AS955" s="7">
        <v>3.0521739130434784</v>
      </c>
      <c r="AT955" s="8">
        <v>0</v>
      </c>
      <c r="AU955" s="9">
        <v>0</v>
      </c>
      <c r="AV955" s="10">
        <v>15.495652173913046</v>
      </c>
      <c r="AW955" s="22">
        <f t="shared" si="14"/>
        <v>0</v>
      </c>
      <c r="AX955" s="5">
        <f>IF(OR(AND(Tabela1[[#This Row],[GRUPO | ITEM]]="PALHETAS",MID(Tabela1[[#This Row],[ITEM]],1,5)&lt;&gt;"YN-PC"),AND(Tabela1[[#This Row],[GRUPO | ITEM]]="PALHETAS",MID(Tabela1[[#This Row],[ITEM]],1,5)&lt;&gt;"YN-PF"))=TRUE,0,
IF(
ROUNDUP(
IF(
IF(D955="A",13-SUM(AM955:AP955),IF(D955="B",11-SUM(AM955:AP955),IF(D955="C",7-SUM(AM955:AP955))))
&lt;0,0,
IF(D955="A",13-SUM(AM955:AP955),IF(D955="B",11-SUM(AM955:AP955),IF(D955="C",7-SUM(AM955:AP955)))))
*AD955/C955,0)
*C955
=0,0,
ROUNDUP(
IF(
IF(D955="A",13-SUM(AM955:AP955),IF(D955="B",11-SUM(AM955:AP955),IF(D955="C",7-SUM(AM955:AP955))))
&lt;0,0,
IF(D955="A",13-SUM(AM955:AP955),IF(D955="B",11-SUM(AM955:AP955),IF(D955="C",7-SUM(AM955:AP955)))))
*AD955/C955,0)
*C955)
)</f>
        <v>0</v>
      </c>
      <c r="AY955" s="4">
        <f>IF(OR(AND(Tabela1[[#This Row],[GRUPO | ITEM]]="PALHETAS",MID(Tabela1[[#This Row],[ITEM]],1,5)&lt;&gt;"YN-PC"),AND(Tabela1[[#This Row],[GRUPO | ITEM]]="PALHETAS",MID(Tabela1[[#This Row],[ITEM]],1,5)&lt;&gt;"YN-PF"))=TRUE,0,
IF(
ROUNDUP(
IF(
IF(D955="A",13-SUM(AR955:AU955),IF(D955="B",11-SUM(AR955:AU955),IF(D955="C",7-SUM(AR955:AU955))))
&lt;0,0,
IF(D955="A",13-SUM(AR955:AU955),IF(D955="B",11-SUM(AR955:AU955),IF(D955="C",7-SUM(AR955:AU955)))))
*AE955/C955,0)
*C955
=0,0,
ROUNDUP(
IF(
IF(D955="A",13-SUM(AR955:AU955),IF(D955="B",11-SUM(AR955:AU955),IF(D955="C",7-SUM(AR955:AU955))))
&lt;0,0,
IF(D955="A",13-SUM(AR955:AU955),IF(D955="B",11-SUM(AR955:AU955),IF(D955="C",7-SUM(AR955:AU955)))))
*AE955/C955,0)
*C955)
)</f>
        <v>0</v>
      </c>
      <c r="AZ9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+IFERROR(BA955*C955,0),
IFERROR(AVERAGEIF(Tabela1[[#This Row],[COMPRA PADRÃO]:[COMPRA &gt;30%]],"&gt;"&amp;0,Tabela1[[#This Row],[COMPRA PADRÃO]:[COMPRA &gt;30%]]),
0))/Tabela1[[#This Row],[U/CX]],0)*Tabela1[[#This Row],[U/CX]]</f>
        <v>0</v>
      </c>
      <c r="BA955" s="33"/>
      <c r="BB955" s="33"/>
      <c r="BC955" s="44"/>
      <c r="BD955" s="41">
        <v>9.3584905660377355</v>
      </c>
      <c r="BE955" s="42">
        <v>1403.7735849056603</v>
      </c>
      <c r="BF955" s="42">
        <v>1852.9811320754716</v>
      </c>
      <c r="BG955" s="42">
        <v>3960</v>
      </c>
      <c r="BH955" s="43">
        <v>0</v>
      </c>
      <c r="BJ955" s="32"/>
      <c r="BK955" s="32"/>
    </row>
    <row r="956" spans="1:63" s="3" customFormat="1" x14ac:dyDescent="0.2">
      <c r="A956" s="4" t="s">
        <v>18</v>
      </c>
      <c r="B956" s="4" t="s">
        <v>88</v>
      </c>
      <c r="C956" s="4">
        <v>20</v>
      </c>
      <c r="D956" s="4" t="s">
        <v>20</v>
      </c>
      <c r="E956" s="5">
        <v>780</v>
      </c>
      <c r="F956" s="4">
        <v>1280</v>
      </c>
      <c r="G956" s="4">
        <v>1120</v>
      </c>
      <c r="H956" s="4">
        <v>760</v>
      </c>
      <c r="I956" s="4">
        <v>1440</v>
      </c>
      <c r="J956" s="4">
        <v>2240</v>
      </c>
      <c r="K956" s="4">
        <v>480</v>
      </c>
      <c r="L956" s="4">
        <v>1100</v>
      </c>
      <c r="M956" s="4">
        <v>1200</v>
      </c>
      <c r="N956" s="4">
        <v>860</v>
      </c>
      <c r="O956" s="4">
        <v>760</v>
      </c>
      <c r="P956" s="4">
        <v>980</v>
      </c>
      <c r="Q956" s="13">
        <v>0.72000000000000008</v>
      </c>
      <c r="R956" s="16">
        <v>1.1815384615384616</v>
      </c>
      <c r="S956" s="16">
        <v>1.0338461538461539</v>
      </c>
      <c r="T956" s="16">
        <v>0.70153846153846156</v>
      </c>
      <c r="U956" s="16">
        <v>1.3292307692307692</v>
      </c>
      <c r="V956" s="16">
        <v>2.0676923076923077</v>
      </c>
      <c r="W956" s="16">
        <v>0.44307692307692309</v>
      </c>
      <c r="X956" s="16">
        <v>1.0153846153846156</v>
      </c>
      <c r="Y956" s="16">
        <v>1.1076923076923078</v>
      </c>
      <c r="Z956" s="16">
        <v>0.79384615384615387</v>
      </c>
      <c r="AA956" s="16">
        <v>0.70153846153846156</v>
      </c>
      <c r="AB956" s="17">
        <v>0.90461538461538471</v>
      </c>
      <c r="AC956" s="15">
        <v>160723</v>
      </c>
      <c r="AD956" s="14">
        <v>1083.3333333333333</v>
      </c>
      <c r="AE956" s="14">
        <v>1083.3333333333333</v>
      </c>
      <c r="AF956" s="5">
        <v>0</v>
      </c>
      <c r="AG956" s="6">
        <v>5600</v>
      </c>
      <c r="AH956" s="4">
        <v>2380</v>
      </c>
      <c r="AI956" s="23">
        <v>7980</v>
      </c>
      <c r="AJ956" s="4">
        <v>1000</v>
      </c>
      <c r="AK956" s="4">
        <v>0</v>
      </c>
      <c r="AL956" s="24">
        <v>1000</v>
      </c>
      <c r="AM956" s="7">
        <v>5.1692307692307695</v>
      </c>
      <c r="AN956" s="7">
        <v>2.1969230769230772</v>
      </c>
      <c r="AO956" s="8">
        <v>0.92307692307692313</v>
      </c>
      <c r="AP956" s="9">
        <v>0</v>
      </c>
      <c r="AQ956" s="25">
        <v>8.2892307692307696</v>
      </c>
      <c r="AR956" s="18">
        <v>5.1692307692307695</v>
      </c>
      <c r="AS956" s="7">
        <v>2.1969230769230772</v>
      </c>
      <c r="AT956" s="8">
        <v>0.92307692307692313</v>
      </c>
      <c r="AU956" s="9">
        <v>0</v>
      </c>
      <c r="AV956" s="10">
        <v>8.2892307692307696</v>
      </c>
      <c r="AW956" s="22">
        <f t="shared" si="14"/>
        <v>0</v>
      </c>
      <c r="AX956" s="5">
        <f>IF(OR(AND(Tabela1[[#This Row],[GRUPO | ITEM]]="PALHETAS",MID(Tabela1[[#This Row],[ITEM]],1,5)&lt;&gt;"YN-PC"),AND(Tabela1[[#This Row],[GRUPO | ITEM]]="PALHETAS",MID(Tabela1[[#This Row],[ITEM]],1,5)&lt;&gt;"YN-PF"))=TRUE,0,
IF(
ROUNDUP(
IF(
IF(D956="A",13-SUM(AM956:AP956),IF(D956="B",11-SUM(AM956:AP956),IF(D956="C",7-SUM(AM956:AP956))))
&lt;0,0,
IF(D956="A",13-SUM(AM956:AP956),IF(D956="B",11-SUM(AM956:AP956),IF(D956="C",7-SUM(AM956:AP956)))))
*AD956/C956,0)
*C956
=0,0,
ROUNDUP(
IF(
IF(D956="A",13-SUM(AM956:AP956),IF(D956="B",11-SUM(AM956:AP956),IF(D956="C",7-SUM(AM956:AP956))))
&lt;0,0,
IF(D956="A",13-SUM(AM956:AP956),IF(D956="B",11-SUM(AM956:AP956),IF(D956="C",7-SUM(AM956:AP956)))))
*AD956/C956,0)
*C956)
)</f>
        <v>0</v>
      </c>
      <c r="AY956" s="4">
        <f>IF(OR(AND(Tabela1[[#This Row],[GRUPO | ITEM]]="PALHETAS",MID(Tabela1[[#This Row],[ITEM]],1,5)&lt;&gt;"YN-PC"),AND(Tabela1[[#This Row],[GRUPO | ITEM]]="PALHETAS",MID(Tabela1[[#This Row],[ITEM]],1,5)&lt;&gt;"YN-PF"))=TRUE,0,
IF(
ROUNDUP(
IF(
IF(D956="A",13-SUM(AR956:AU956),IF(D956="B",11-SUM(AR956:AU956),IF(D956="C",7-SUM(AR956:AU956))))
&lt;0,0,
IF(D956="A",13-SUM(AR956:AU956),IF(D956="B",11-SUM(AR956:AU956),IF(D956="C",7-SUM(AR956:AU956)))))
*AE956/C956,0)
*C956
=0,0,
ROUNDUP(
IF(
IF(D956="A",13-SUM(AR956:AU956),IF(D956="B",11-SUM(AR956:AU956),IF(D956="C",7-SUM(AR956:AU956))))
&lt;0,0,
IF(D956="A",13-SUM(AR956:AU956),IF(D956="B",11-SUM(AR956:AU956),IF(D956="C",7-SUM(AR956:AU956)))))
*AE956/C956,0)
*C956)
)</f>
        <v>0</v>
      </c>
      <c r="AZ9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+IFERROR(BA956*C956,0),
IFERROR(AVERAGEIF(Tabela1[[#This Row],[COMPRA PADRÃO]:[COMPRA &gt;30%]],"&gt;"&amp;0,Tabela1[[#This Row],[COMPRA PADRÃO]:[COMPRA &gt;30%]]),
0))/Tabela1[[#This Row],[U/CX]],0)*Tabela1[[#This Row],[U/CX]]</f>
        <v>0</v>
      </c>
      <c r="BA956" s="33"/>
      <c r="BB956" s="33"/>
      <c r="BC956" s="44"/>
      <c r="BD956" s="41">
        <v>49.056603773584904</v>
      </c>
      <c r="BE956" s="42">
        <v>7358.4905660377353</v>
      </c>
      <c r="BF956" s="42">
        <v>14030.188679245282</v>
      </c>
      <c r="BG956" s="42">
        <v>8980</v>
      </c>
      <c r="BH956" s="43">
        <v>12400</v>
      </c>
      <c r="BJ956" s="32"/>
      <c r="BK956" s="32"/>
    </row>
    <row r="957" spans="1:63" s="3" customFormat="1" x14ac:dyDescent="0.2">
      <c r="A957" s="4" t="s">
        <v>18</v>
      </c>
      <c r="B957" s="4" t="s">
        <v>50</v>
      </c>
      <c r="C957" s="4">
        <v>20</v>
      </c>
      <c r="D957" s="4" t="s">
        <v>20</v>
      </c>
      <c r="E957" s="5">
        <v>1360</v>
      </c>
      <c r="F957" s="4">
        <v>1720</v>
      </c>
      <c r="G957" s="4">
        <v>1480</v>
      </c>
      <c r="H957" s="4">
        <v>1360</v>
      </c>
      <c r="I957" s="4">
        <v>2520</v>
      </c>
      <c r="J957" s="4">
        <v>1440</v>
      </c>
      <c r="K957" s="4">
        <v>1360</v>
      </c>
      <c r="L957" s="4">
        <v>2540</v>
      </c>
      <c r="M957" s="4">
        <v>2140</v>
      </c>
      <c r="N957" s="4">
        <v>1000</v>
      </c>
      <c r="O957" s="4">
        <v>1260</v>
      </c>
      <c r="P957" s="4">
        <v>1460</v>
      </c>
      <c r="Q957" s="13">
        <v>0.83095723014256617</v>
      </c>
      <c r="R957" s="16">
        <v>1.0509164969450102</v>
      </c>
      <c r="S957" s="16">
        <v>0.90427698574338078</v>
      </c>
      <c r="T957" s="16">
        <v>0.83095723014256617</v>
      </c>
      <c r="U957" s="16">
        <v>1.539714867617108</v>
      </c>
      <c r="V957" s="16">
        <v>0.87983706720977595</v>
      </c>
      <c r="W957" s="16">
        <v>0.83095723014256617</v>
      </c>
      <c r="X957" s="16">
        <v>1.5519348268839104</v>
      </c>
      <c r="Y957" s="16">
        <v>1.3075356415478614</v>
      </c>
      <c r="Z957" s="16">
        <v>0.61099796334012213</v>
      </c>
      <c r="AA957" s="16">
        <v>0.76985743380855398</v>
      </c>
      <c r="AB957" s="17">
        <v>0.89205702647657836</v>
      </c>
      <c r="AC957" s="15">
        <v>244290.6</v>
      </c>
      <c r="AD957" s="14">
        <v>1636.6666666666667</v>
      </c>
      <c r="AE957" s="14">
        <v>1636.6666666666667</v>
      </c>
      <c r="AF957" s="5">
        <v>0</v>
      </c>
      <c r="AG957" s="6">
        <v>2580</v>
      </c>
      <c r="AH957" s="4">
        <v>3360</v>
      </c>
      <c r="AI957" s="23">
        <v>5940</v>
      </c>
      <c r="AJ957" s="4">
        <v>12900</v>
      </c>
      <c r="AK957" s="4">
        <v>0</v>
      </c>
      <c r="AL957" s="24">
        <v>12900</v>
      </c>
      <c r="AM957" s="7">
        <v>1.5763747454175152</v>
      </c>
      <c r="AN957" s="7">
        <v>2.0529531568228103</v>
      </c>
      <c r="AO957" s="8">
        <v>7.8818737270875756</v>
      </c>
      <c r="AP957" s="9">
        <v>0</v>
      </c>
      <c r="AQ957" s="25">
        <v>11.511201629327902</v>
      </c>
      <c r="AR957" s="18">
        <v>1.5763747454175152</v>
      </c>
      <c r="AS957" s="7">
        <v>2.0529531568228103</v>
      </c>
      <c r="AT957" s="8">
        <v>7.8818737270875756</v>
      </c>
      <c r="AU957" s="9">
        <v>0</v>
      </c>
      <c r="AV957" s="10">
        <v>11.511201629327902</v>
      </c>
      <c r="AW957" s="22">
        <f t="shared" si="14"/>
        <v>0</v>
      </c>
      <c r="AX957" s="5">
        <f>IF(OR(AND(Tabela1[[#This Row],[GRUPO | ITEM]]="PALHETAS",MID(Tabela1[[#This Row],[ITEM]],1,5)&lt;&gt;"YN-PC"),AND(Tabela1[[#This Row],[GRUPO | ITEM]]="PALHETAS",MID(Tabela1[[#This Row],[ITEM]],1,5)&lt;&gt;"YN-PF"))=TRUE,0,
IF(
ROUNDUP(
IF(
IF(D957="A",13-SUM(AM957:AP957),IF(D957="B",11-SUM(AM957:AP957),IF(D957="C",7-SUM(AM957:AP957))))
&lt;0,0,
IF(D957="A",13-SUM(AM957:AP957),IF(D957="B",11-SUM(AM957:AP957),IF(D957="C",7-SUM(AM957:AP957)))))
*AD957/C957,0)
*C957
=0,0,
ROUNDUP(
IF(
IF(D957="A",13-SUM(AM957:AP957),IF(D957="B",11-SUM(AM957:AP957),IF(D957="C",7-SUM(AM957:AP957))))
&lt;0,0,
IF(D957="A",13-SUM(AM957:AP957),IF(D957="B",11-SUM(AM957:AP957),IF(D957="C",7-SUM(AM957:AP957)))))
*AD957/C957,0)
*C957)
)</f>
        <v>0</v>
      </c>
      <c r="AY957" s="4">
        <f>IF(OR(AND(Tabela1[[#This Row],[GRUPO | ITEM]]="PALHETAS",MID(Tabela1[[#This Row],[ITEM]],1,5)&lt;&gt;"YN-PC"),AND(Tabela1[[#This Row],[GRUPO | ITEM]]="PALHETAS",MID(Tabela1[[#This Row],[ITEM]],1,5)&lt;&gt;"YN-PF"))=TRUE,0,
IF(
ROUNDUP(
IF(
IF(D957="A",13-SUM(AR957:AU957),IF(D957="B",11-SUM(AR957:AU957),IF(D957="C",7-SUM(AR957:AU957))))
&lt;0,0,
IF(D957="A",13-SUM(AR957:AU957),IF(D957="B",11-SUM(AR957:AU957),IF(D957="C",7-SUM(AR957:AU957)))))
*AE957/C957,0)
*C957
=0,0,
ROUNDUP(
IF(
IF(D957="A",13-SUM(AR957:AU957),IF(D957="B",11-SUM(AR957:AU957),IF(D957="C",7-SUM(AR957:AU957))))
&lt;0,0,
IF(D957="A",13-SUM(AR957:AU957),IF(D957="B",11-SUM(AR957:AU957),IF(D957="C",7-SUM(AR957:AU957)))))
*AE957/C957,0)
*C957)
)</f>
        <v>0</v>
      </c>
      <c r="AZ9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+IFERROR(BA957*C957,0),
IFERROR(AVERAGEIF(Tabela1[[#This Row],[COMPRA PADRÃO]:[COMPRA &gt;30%]],"&gt;"&amp;0,Tabela1[[#This Row],[COMPRA PADRÃO]:[COMPRA &gt;30%]]),
0))/Tabela1[[#This Row],[U/CX]],0)*Tabela1[[#This Row],[U/CX]]</f>
        <v>0</v>
      </c>
      <c r="BA957" s="19"/>
      <c r="BB957" s="19"/>
      <c r="BC957" s="5"/>
      <c r="BD957" s="41">
        <v>74.113207547169807</v>
      </c>
      <c r="BE957" s="42">
        <v>11116.981132075471</v>
      </c>
      <c r="BF957" s="42">
        <v>21196.377358490565</v>
      </c>
      <c r="BG957" s="42">
        <v>18840</v>
      </c>
      <c r="BH957" s="43">
        <v>13480</v>
      </c>
      <c r="BJ957" s="32"/>
      <c r="BK957" s="32"/>
    </row>
    <row r="958" spans="1:63" s="3" customFormat="1" x14ac:dyDescent="0.2">
      <c r="A958" s="4" t="s">
        <v>18</v>
      </c>
      <c r="B958" s="4" t="s">
        <v>97</v>
      </c>
      <c r="C958" s="4">
        <v>20</v>
      </c>
      <c r="D958" s="4" t="s">
        <v>17</v>
      </c>
      <c r="E958" s="5">
        <v>240</v>
      </c>
      <c r="F958" s="4">
        <v>340</v>
      </c>
      <c r="G958" s="4">
        <v>320</v>
      </c>
      <c r="H958" s="4">
        <v>220</v>
      </c>
      <c r="I958" s="4">
        <v>660</v>
      </c>
      <c r="J958" s="4">
        <v>1180</v>
      </c>
      <c r="K958" s="4">
        <v>80</v>
      </c>
      <c r="L958" s="4">
        <v>440</v>
      </c>
      <c r="M958" s="4">
        <v>260</v>
      </c>
      <c r="N958" s="4">
        <v>60</v>
      </c>
      <c r="O958" s="4">
        <v>160</v>
      </c>
      <c r="P958" s="4">
        <v>260</v>
      </c>
      <c r="Q958" s="13">
        <v>0.68246445497630326</v>
      </c>
      <c r="R958" s="16">
        <v>0.96682464454976302</v>
      </c>
      <c r="S958" s="16">
        <v>0.90995260663507105</v>
      </c>
      <c r="T958" s="16">
        <v>0.62559241706161139</v>
      </c>
      <c r="U958" s="16">
        <v>1.876777251184834</v>
      </c>
      <c r="V958" s="16">
        <v>3.3554502369668247</v>
      </c>
      <c r="W958" s="16">
        <v>0.22748815165876776</v>
      </c>
      <c r="X958" s="16">
        <v>1.2511848341232228</v>
      </c>
      <c r="Y958" s="16">
        <v>0.73933649289099523</v>
      </c>
      <c r="Z958" s="16">
        <v>0.17061611374407581</v>
      </c>
      <c r="AA958" s="16">
        <v>0.45497630331753552</v>
      </c>
      <c r="AB958" s="17">
        <v>0.73933649289099523</v>
      </c>
      <c r="AC958" s="15">
        <v>52092</v>
      </c>
      <c r="AD958" s="14">
        <v>351.66666666666669</v>
      </c>
      <c r="AE958" s="14">
        <v>408</v>
      </c>
      <c r="AF958" s="5">
        <v>0</v>
      </c>
      <c r="AG958" s="6">
        <v>2860</v>
      </c>
      <c r="AH958" s="4">
        <v>880</v>
      </c>
      <c r="AI958" s="23">
        <v>3740</v>
      </c>
      <c r="AJ958" s="4">
        <v>6000</v>
      </c>
      <c r="AK958" s="4">
        <v>0</v>
      </c>
      <c r="AL958" s="24">
        <v>6000</v>
      </c>
      <c r="AM958" s="7">
        <v>8.132701421800947</v>
      </c>
      <c r="AN958" s="7">
        <v>2.5023696682464456</v>
      </c>
      <c r="AO958" s="8">
        <v>17.061611374407583</v>
      </c>
      <c r="AP958" s="9">
        <v>0</v>
      </c>
      <c r="AQ958" s="25">
        <v>27.696682464454977</v>
      </c>
      <c r="AR958" s="18">
        <v>7.0098039215686274</v>
      </c>
      <c r="AS958" s="7">
        <v>2.1568627450980391</v>
      </c>
      <c r="AT958" s="8">
        <v>14.705882352941176</v>
      </c>
      <c r="AU958" s="9">
        <v>0</v>
      </c>
      <c r="AV958" s="10">
        <v>23.872549019607842</v>
      </c>
      <c r="AW958" s="22">
        <f t="shared" si="14"/>
        <v>0</v>
      </c>
      <c r="AX958" s="5">
        <f>IF(OR(AND(Tabela1[[#This Row],[GRUPO | ITEM]]="PALHETAS",MID(Tabela1[[#This Row],[ITEM]],1,5)&lt;&gt;"YN-PC"),AND(Tabela1[[#This Row],[GRUPO | ITEM]]="PALHETAS",MID(Tabela1[[#This Row],[ITEM]],1,5)&lt;&gt;"YN-PF"))=TRUE,0,
IF(
ROUNDUP(
IF(
IF(D958="A",13-SUM(AM958:AP958),IF(D958="B",11-SUM(AM958:AP958),IF(D958="C",7-SUM(AM958:AP958))))
&lt;0,0,
IF(D958="A",13-SUM(AM958:AP958),IF(D958="B",11-SUM(AM958:AP958),IF(D958="C",7-SUM(AM958:AP958)))))
*AD958/C958,0)
*C958
=0,0,
ROUNDUP(
IF(
IF(D958="A",13-SUM(AM958:AP958),IF(D958="B",11-SUM(AM958:AP958),IF(D958="C",7-SUM(AM958:AP958))))
&lt;0,0,
IF(D958="A",13-SUM(AM958:AP958),IF(D958="B",11-SUM(AM958:AP958),IF(D958="C",7-SUM(AM958:AP958)))))
*AD958/C958,0)
*C958)
)</f>
        <v>0</v>
      </c>
      <c r="AY958" s="4">
        <f>IF(OR(AND(Tabela1[[#This Row],[GRUPO | ITEM]]="PALHETAS",MID(Tabela1[[#This Row],[ITEM]],1,5)&lt;&gt;"YN-PC"),AND(Tabela1[[#This Row],[GRUPO | ITEM]]="PALHETAS",MID(Tabela1[[#This Row],[ITEM]],1,5)&lt;&gt;"YN-PF"))=TRUE,0,
IF(
ROUNDUP(
IF(
IF(D958="A",13-SUM(AR958:AU958),IF(D958="B",11-SUM(AR958:AU958),IF(D958="C",7-SUM(AR958:AU958))))
&lt;0,0,
IF(D958="A",13-SUM(AR958:AU958),IF(D958="B",11-SUM(AR958:AU958),IF(D958="C",7-SUM(AR958:AU958)))))
*AE958/C958,0)
*C958
=0,0,
ROUNDUP(
IF(
IF(D958="A",13-SUM(AR958:AU958),IF(D958="B",11-SUM(AR958:AU958),IF(D958="C",7-SUM(AR958:AU958))))
&lt;0,0,
IF(D958="A",13-SUM(AR958:AU958),IF(D958="B",11-SUM(AR958:AU958),IF(D958="C",7-SUM(AR958:AU958)))))
*AE958/C958,0)
*C958)
)</f>
        <v>0</v>
      </c>
      <c r="AZ9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+IFERROR(BA958*C958,0),
IFERROR(AVERAGEIF(Tabela1[[#This Row],[COMPRA PADRÃO]:[COMPRA &gt;30%]],"&gt;"&amp;0,Tabela1[[#This Row],[COMPRA PADRÃO]:[COMPRA &gt;30%]]),
0))/Tabela1[[#This Row],[U/CX]],0)*Tabela1[[#This Row],[U/CX]]</f>
        <v>0</v>
      </c>
      <c r="BA958" s="19"/>
      <c r="BB958" s="19"/>
      <c r="BC958" s="5"/>
      <c r="BD958" s="41">
        <v>15.924528301886792</v>
      </c>
      <c r="BE958" s="42">
        <v>2388.6792452830186</v>
      </c>
      <c r="BF958" s="42">
        <v>3153.0566037735848</v>
      </c>
      <c r="BG958" s="42">
        <v>9740</v>
      </c>
      <c r="BH958" s="43">
        <v>0</v>
      </c>
      <c r="BJ958" s="32"/>
      <c r="BK958" s="32"/>
    </row>
    <row r="959" spans="1:63" s="3" customFormat="1" x14ac:dyDescent="0.2">
      <c r="A959" s="4" t="s">
        <v>18</v>
      </c>
      <c r="B959" s="4" t="s">
        <v>801</v>
      </c>
      <c r="C959" s="4">
        <v>20</v>
      </c>
      <c r="D959" s="4" t="s">
        <v>17</v>
      </c>
      <c r="E959" s="5">
        <v>20</v>
      </c>
      <c r="F959" s="4">
        <v>220</v>
      </c>
      <c r="G959" s="4">
        <v>140</v>
      </c>
      <c r="H959" s="4">
        <v>120</v>
      </c>
      <c r="I959" s="4">
        <v>520</v>
      </c>
      <c r="J959" s="4">
        <v>360</v>
      </c>
      <c r="K959" s="4">
        <v>120</v>
      </c>
      <c r="L959" s="4">
        <v>340</v>
      </c>
      <c r="M959" s="4">
        <v>340</v>
      </c>
      <c r="N959" s="4">
        <v>100</v>
      </c>
      <c r="O959" s="4">
        <v>120</v>
      </c>
      <c r="P959" s="4">
        <v>80</v>
      </c>
      <c r="Q959" s="13">
        <v>9.6774193548387108E-2</v>
      </c>
      <c r="R959" s="16">
        <v>1.064516129032258</v>
      </c>
      <c r="S959" s="16">
        <v>0.67741935483870974</v>
      </c>
      <c r="T959" s="16">
        <v>0.58064516129032262</v>
      </c>
      <c r="U959" s="16">
        <v>2.5161290322580645</v>
      </c>
      <c r="V959" s="16">
        <v>1.7419354838709677</v>
      </c>
      <c r="W959" s="16">
        <v>0.58064516129032262</v>
      </c>
      <c r="X959" s="16">
        <v>1.6451612903225807</v>
      </c>
      <c r="Y959" s="16">
        <v>1.6451612903225807</v>
      </c>
      <c r="Z959" s="16">
        <v>0.4838709677419355</v>
      </c>
      <c r="AA959" s="16">
        <v>0.58064516129032262</v>
      </c>
      <c r="AB959" s="17">
        <v>0.38709677419354843</v>
      </c>
      <c r="AC959" s="15">
        <v>30877.200000000001</v>
      </c>
      <c r="AD959" s="14">
        <v>206.66666666666666</v>
      </c>
      <c r="AE959" s="14">
        <v>223.63636363636363</v>
      </c>
      <c r="AF959" s="5">
        <v>0</v>
      </c>
      <c r="AG959" s="6">
        <v>1240</v>
      </c>
      <c r="AH959" s="4">
        <v>1460</v>
      </c>
      <c r="AI959" s="23">
        <v>2700</v>
      </c>
      <c r="AJ959" s="4">
        <v>0</v>
      </c>
      <c r="AK959" s="4">
        <v>0</v>
      </c>
      <c r="AL959" s="24">
        <v>0</v>
      </c>
      <c r="AM959" s="7">
        <v>6</v>
      </c>
      <c r="AN959" s="7">
        <v>7.064516129032258</v>
      </c>
      <c r="AO959" s="8">
        <v>0</v>
      </c>
      <c r="AP959" s="9">
        <v>0</v>
      </c>
      <c r="AQ959" s="25">
        <v>13.064516129032258</v>
      </c>
      <c r="AR959" s="18">
        <v>5.5447154471544717</v>
      </c>
      <c r="AS959" s="7">
        <v>6.5284552845528454</v>
      </c>
      <c r="AT959" s="8">
        <v>0</v>
      </c>
      <c r="AU959" s="9">
        <v>0</v>
      </c>
      <c r="AV959" s="10">
        <v>12.073170731707318</v>
      </c>
      <c r="AW959" s="22">
        <f t="shared" si="14"/>
        <v>0</v>
      </c>
      <c r="AX959" s="5">
        <f>IF(OR(AND(Tabela1[[#This Row],[GRUPO | ITEM]]="PALHETAS",MID(Tabela1[[#This Row],[ITEM]],1,5)&lt;&gt;"YN-PC"),AND(Tabela1[[#This Row],[GRUPO | ITEM]]="PALHETAS",MID(Tabela1[[#This Row],[ITEM]],1,5)&lt;&gt;"YN-PF"))=TRUE,0,
IF(
ROUNDUP(
IF(
IF(D959="A",13-SUM(AM959:AP959),IF(D959="B",11-SUM(AM959:AP959),IF(D959="C",7-SUM(AM959:AP959))))
&lt;0,0,
IF(D959="A",13-SUM(AM959:AP959),IF(D959="B",11-SUM(AM959:AP959),IF(D959="C",7-SUM(AM959:AP959)))))
*AD959/C959,0)
*C959
=0,0,
ROUNDUP(
IF(
IF(D959="A",13-SUM(AM959:AP959),IF(D959="B",11-SUM(AM959:AP959),IF(D959="C",7-SUM(AM959:AP959))))
&lt;0,0,
IF(D959="A",13-SUM(AM959:AP959),IF(D959="B",11-SUM(AM959:AP959),IF(D959="C",7-SUM(AM959:AP959)))))
*AD959/C959,0)
*C959)
)</f>
        <v>0</v>
      </c>
      <c r="AY959" s="4">
        <f>IF(OR(AND(Tabela1[[#This Row],[GRUPO | ITEM]]="PALHETAS",MID(Tabela1[[#This Row],[ITEM]],1,5)&lt;&gt;"YN-PC"),AND(Tabela1[[#This Row],[GRUPO | ITEM]]="PALHETAS",MID(Tabela1[[#This Row],[ITEM]],1,5)&lt;&gt;"YN-PF"))=TRUE,0,
IF(
ROUNDUP(
IF(
IF(D959="A",13-SUM(AR959:AU959),IF(D959="B",11-SUM(AR959:AU959),IF(D959="C",7-SUM(AR959:AU959))))
&lt;0,0,
IF(D959="A",13-SUM(AR959:AU959),IF(D959="B",11-SUM(AR959:AU959),IF(D959="C",7-SUM(AR959:AU959)))))
*AE959/C959,0)
*C959
=0,0,
ROUNDUP(
IF(
IF(D959="A",13-SUM(AR959:AU959),IF(D959="B",11-SUM(AR959:AU959),IF(D959="C",7-SUM(AR959:AU959))))
&lt;0,0,
IF(D959="A",13-SUM(AR959:AU959),IF(D959="B",11-SUM(AR959:AU959),IF(D959="C",7-SUM(AR959:AU959)))))
*AE959/C959,0)
*C959)
)</f>
        <v>0</v>
      </c>
      <c r="AZ9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+IFERROR(BA959*C959,0),
IFERROR(AVERAGEIF(Tabela1[[#This Row],[COMPRA PADRÃO]:[COMPRA &gt;30%]],"&gt;"&amp;0,Tabela1[[#This Row],[COMPRA PADRÃO]:[COMPRA &gt;30%]]),
0))/Tabela1[[#This Row],[U/CX]],0)*Tabela1[[#This Row],[U/CX]]</f>
        <v>0</v>
      </c>
      <c r="BA959" s="19"/>
      <c r="BB959" s="19"/>
      <c r="BC959" s="5"/>
      <c r="BD959" s="41">
        <v>9.3584905660377355</v>
      </c>
      <c r="BE959" s="42">
        <v>1403.7735849056603</v>
      </c>
      <c r="BF959" s="42">
        <v>1852.9811320754716</v>
      </c>
      <c r="BG959" s="42">
        <v>2700</v>
      </c>
      <c r="BH959" s="43">
        <v>560</v>
      </c>
      <c r="BJ959" s="32"/>
      <c r="BK959" s="32"/>
    </row>
    <row r="960" spans="1:63" s="3" customFormat="1" x14ac:dyDescent="0.2">
      <c r="A960" s="4" t="s">
        <v>18</v>
      </c>
      <c r="B960" s="4" t="s">
        <v>802</v>
      </c>
      <c r="C960" s="4">
        <v>20</v>
      </c>
      <c r="D960" s="4" t="s">
        <v>17</v>
      </c>
      <c r="E960" s="5">
        <v>240</v>
      </c>
      <c r="F960" s="4">
        <v>500</v>
      </c>
      <c r="G960" s="4">
        <v>340</v>
      </c>
      <c r="H960" s="4"/>
      <c r="I960" s="4"/>
      <c r="J960" s="4">
        <v>660</v>
      </c>
      <c r="K960" s="4">
        <v>400</v>
      </c>
      <c r="L960" s="4">
        <v>840</v>
      </c>
      <c r="M960" s="4">
        <v>740</v>
      </c>
      <c r="N960" s="4">
        <v>340</v>
      </c>
      <c r="O960" s="4">
        <v>400</v>
      </c>
      <c r="P960" s="4">
        <v>500</v>
      </c>
      <c r="Q960" s="13">
        <v>0.4838709677419355</v>
      </c>
      <c r="R960" s="16">
        <v>1.0080645161290323</v>
      </c>
      <c r="S960" s="16">
        <v>0.68548387096774188</v>
      </c>
      <c r="T960" s="16">
        <v>0</v>
      </c>
      <c r="U960" s="16">
        <v>0</v>
      </c>
      <c r="V960" s="16">
        <v>1.3306451612903225</v>
      </c>
      <c r="W960" s="16">
        <v>0.80645161290322576</v>
      </c>
      <c r="X960" s="16">
        <v>1.6935483870967742</v>
      </c>
      <c r="Y960" s="16">
        <v>1.4919354838709677</v>
      </c>
      <c r="Z960" s="16">
        <v>0.68548387096774188</v>
      </c>
      <c r="AA960" s="16">
        <v>0.80645161290322576</v>
      </c>
      <c r="AB960" s="17">
        <v>1.0080645161290323</v>
      </c>
      <c r="AC960" s="15">
        <v>61436.6</v>
      </c>
      <c r="AD960" s="14">
        <v>496</v>
      </c>
      <c r="AE960" s="14">
        <v>496</v>
      </c>
      <c r="AF960" s="5">
        <v>0</v>
      </c>
      <c r="AG960" s="6">
        <v>4380</v>
      </c>
      <c r="AH960" s="4">
        <v>6700</v>
      </c>
      <c r="AI960" s="23">
        <v>11080</v>
      </c>
      <c r="AJ960" s="4">
        <v>0</v>
      </c>
      <c r="AK960" s="4">
        <v>0</v>
      </c>
      <c r="AL960" s="24">
        <v>0</v>
      </c>
      <c r="AM960" s="7">
        <v>8.8306451612903221</v>
      </c>
      <c r="AN960" s="7">
        <v>13.508064516129032</v>
      </c>
      <c r="AO960" s="8">
        <v>0</v>
      </c>
      <c r="AP960" s="9">
        <v>0</v>
      </c>
      <c r="AQ960" s="25">
        <v>22.338709677419352</v>
      </c>
      <c r="AR960" s="18">
        <v>8.8306451612903221</v>
      </c>
      <c r="AS960" s="7">
        <v>13.508064516129032</v>
      </c>
      <c r="AT960" s="8">
        <v>0</v>
      </c>
      <c r="AU960" s="9">
        <v>0</v>
      </c>
      <c r="AV960" s="10">
        <v>22.338709677419352</v>
      </c>
      <c r="AW960" s="22">
        <f t="shared" si="14"/>
        <v>0</v>
      </c>
      <c r="AX960" s="5">
        <f>IF(OR(AND(Tabela1[[#This Row],[GRUPO | ITEM]]="PALHETAS",MID(Tabela1[[#This Row],[ITEM]],1,5)&lt;&gt;"YN-PC"),AND(Tabela1[[#This Row],[GRUPO | ITEM]]="PALHETAS",MID(Tabela1[[#This Row],[ITEM]],1,5)&lt;&gt;"YN-PF"))=TRUE,0,
IF(
ROUNDUP(
IF(
IF(D960="A",13-SUM(AM960:AP960),IF(D960="B",11-SUM(AM960:AP960),IF(D960="C",7-SUM(AM960:AP960))))
&lt;0,0,
IF(D960="A",13-SUM(AM960:AP960),IF(D960="B",11-SUM(AM960:AP960),IF(D960="C",7-SUM(AM960:AP960)))))
*AD960/C960,0)
*C960
=0,0,
ROUNDUP(
IF(
IF(D960="A",13-SUM(AM960:AP960),IF(D960="B",11-SUM(AM960:AP960),IF(D960="C",7-SUM(AM960:AP960))))
&lt;0,0,
IF(D960="A",13-SUM(AM960:AP960),IF(D960="B",11-SUM(AM960:AP960),IF(D960="C",7-SUM(AM960:AP960)))))
*AD960/C960,0)
*C960)
)</f>
        <v>0</v>
      </c>
      <c r="AY960" s="4">
        <f>IF(OR(AND(Tabela1[[#This Row],[GRUPO | ITEM]]="PALHETAS",MID(Tabela1[[#This Row],[ITEM]],1,5)&lt;&gt;"YN-PC"),AND(Tabela1[[#This Row],[GRUPO | ITEM]]="PALHETAS",MID(Tabela1[[#This Row],[ITEM]],1,5)&lt;&gt;"YN-PF"))=TRUE,0,
IF(
ROUNDUP(
IF(
IF(D960="A",13-SUM(AR960:AU960),IF(D960="B",11-SUM(AR960:AU960),IF(D960="C",7-SUM(AR960:AU960))))
&lt;0,0,
IF(D960="A",13-SUM(AR960:AU960),IF(D960="B",11-SUM(AR960:AU960),IF(D960="C",7-SUM(AR960:AU960)))))
*AE960/C960,0)
*C960
=0,0,
ROUNDUP(
IF(
IF(D960="A",13-SUM(AR960:AU960),IF(D960="B",11-SUM(AR960:AU960),IF(D960="C",7-SUM(AR960:AU960))))
&lt;0,0,
IF(D960="A",13-SUM(AR960:AU960),IF(D960="B",11-SUM(AR960:AU960),IF(D960="C",7-SUM(AR960:AU960)))))
*AE960/C960,0)
*C960)
)</f>
        <v>0</v>
      </c>
      <c r="AZ9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+IFERROR(BA960*C960,0),
IFERROR(AVERAGEIF(Tabela1[[#This Row],[COMPRA PADRÃO]:[COMPRA &gt;30%]],"&gt;"&amp;0,Tabela1[[#This Row],[COMPRA PADRÃO]:[COMPRA &gt;30%]]),
0))/Tabela1[[#This Row],[U/CX]],0)*Tabela1[[#This Row],[U/CX]]</f>
        <v>0</v>
      </c>
      <c r="BA960" s="19"/>
      <c r="BB960" s="19"/>
      <c r="BC960" s="5"/>
      <c r="BD960" s="41">
        <v>18.716981132075471</v>
      </c>
      <c r="BE960" s="42">
        <v>2807.5471698113206</v>
      </c>
      <c r="BF960" s="42">
        <v>3705.9622641509432</v>
      </c>
      <c r="BG960" s="42">
        <v>11080</v>
      </c>
      <c r="BH960" s="43">
        <v>0</v>
      </c>
      <c r="BJ960" s="32"/>
      <c r="BK960" s="32"/>
    </row>
    <row r="961" spans="1:63" s="3" customFormat="1" x14ac:dyDescent="0.2">
      <c r="A961" s="4" t="s">
        <v>18</v>
      </c>
      <c r="B961" s="4" t="s">
        <v>1279</v>
      </c>
      <c r="C961" s="4">
        <v>20</v>
      </c>
      <c r="D961" s="4" t="s">
        <v>83</v>
      </c>
      <c r="E961" s="5"/>
      <c r="F961" s="4">
        <v>20</v>
      </c>
      <c r="G961" s="4">
        <v>40</v>
      </c>
      <c r="H961" s="4"/>
      <c r="I961" s="4"/>
      <c r="J961" s="4"/>
      <c r="K961" s="4"/>
      <c r="L961" s="4"/>
      <c r="M961" s="4"/>
      <c r="N961" s="4"/>
      <c r="O961" s="4">
        <v>20</v>
      </c>
      <c r="P961" s="4"/>
      <c r="Q961" s="13">
        <v>0</v>
      </c>
      <c r="R961" s="16">
        <v>0.75</v>
      </c>
      <c r="S961" s="16">
        <v>1.5</v>
      </c>
      <c r="T961" s="16">
        <v>0</v>
      </c>
      <c r="U961" s="16">
        <v>0</v>
      </c>
      <c r="V961" s="16">
        <v>0</v>
      </c>
      <c r="W961" s="16">
        <v>0</v>
      </c>
      <c r="X961" s="16">
        <v>0</v>
      </c>
      <c r="Y961" s="16">
        <v>0</v>
      </c>
      <c r="Z961" s="16">
        <v>0</v>
      </c>
      <c r="AA961" s="16">
        <v>0.75</v>
      </c>
      <c r="AB961" s="17">
        <v>0</v>
      </c>
      <c r="AC961" s="15">
        <v>987</v>
      </c>
      <c r="AD961" s="14">
        <v>26.666666666666668</v>
      </c>
      <c r="AE961" s="14">
        <v>26.666666666666668</v>
      </c>
      <c r="AF961" s="5">
        <v>0</v>
      </c>
      <c r="AG961" s="6">
        <v>540</v>
      </c>
      <c r="AH961" s="4">
        <v>1220</v>
      </c>
      <c r="AI961" s="23">
        <v>1760</v>
      </c>
      <c r="AJ961" s="4">
        <v>0</v>
      </c>
      <c r="AK961" s="4">
        <v>0</v>
      </c>
      <c r="AL961" s="24">
        <v>0</v>
      </c>
      <c r="AM961" s="7">
        <v>20.25</v>
      </c>
      <c r="AN961" s="7">
        <v>45.75</v>
      </c>
      <c r="AO961" s="8">
        <v>0</v>
      </c>
      <c r="AP961" s="9">
        <v>0</v>
      </c>
      <c r="AQ961" s="25">
        <v>66</v>
      </c>
      <c r="AR961" s="18">
        <v>20.25</v>
      </c>
      <c r="AS961" s="7">
        <v>45.75</v>
      </c>
      <c r="AT961" s="8">
        <v>0</v>
      </c>
      <c r="AU961" s="9">
        <v>0</v>
      </c>
      <c r="AV961" s="10">
        <v>66</v>
      </c>
      <c r="AW961" s="22">
        <f t="shared" si="14"/>
        <v>0</v>
      </c>
      <c r="AX961" s="5">
        <f>IF(OR(AND(Tabela1[[#This Row],[GRUPO | ITEM]]="PALHETAS",MID(Tabela1[[#This Row],[ITEM]],1,5)&lt;&gt;"YN-PC"),AND(Tabela1[[#This Row],[GRUPO | ITEM]]="PALHETAS",MID(Tabela1[[#This Row],[ITEM]],1,5)&lt;&gt;"YN-PF"))=TRUE,0,
IF(
ROUNDUP(
IF(
IF(D961="A",13-SUM(AM961:AP961),IF(D961="B",11-SUM(AM961:AP961),IF(D961="C",7-SUM(AM961:AP961))))
&lt;0,0,
IF(D961="A",13-SUM(AM961:AP961),IF(D961="B",11-SUM(AM961:AP961),IF(D961="C",7-SUM(AM961:AP961)))))
*AD961/C961,0)
*C961
=0,0,
ROUNDUP(
IF(
IF(D961="A",13-SUM(AM961:AP961),IF(D961="B",11-SUM(AM961:AP961),IF(D961="C",7-SUM(AM961:AP961))))
&lt;0,0,
IF(D961="A",13-SUM(AM961:AP961),IF(D961="B",11-SUM(AM961:AP961),IF(D961="C",7-SUM(AM961:AP961)))))
*AD961/C961,0)
*C961)
)</f>
        <v>0</v>
      </c>
      <c r="AY961" s="4">
        <f>IF(OR(AND(Tabela1[[#This Row],[GRUPO | ITEM]]="PALHETAS",MID(Tabela1[[#This Row],[ITEM]],1,5)&lt;&gt;"YN-PC"),AND(Tabela1[[#This Row],[GRUPO | ITEM]]="PALHETAS",MID(Tabela1[[#This Row],[ITEM]],1,5)&lt;&gt;"YN-PF"))=TRUE,0,
IF(
ROUNDUP(
IF(
IF(D961="A",13-SUM(AR961:AU961),IF(D961="B",11-SUM(AR961:AU961),IF(D961="C",7-SUM(AR961:AU961))))
&lt;0,0,
IF(D961="A",13-SUM(AR961:AU961),IF(D961="B",11-SUM(AR961:AU961),IF(D961="C",7-SUM(AR961:AU961)))))
*AE961/C961,0)
*C961
=0,0,
ROUNDUP(
IF(
IF(D961="A",13-SUM(AR961:AU961),IF(D961="B",11-SUM(AR961:AU961),IF(D961="C",7-SUM(AR961:AU961))))
&lt;0,0,
IF(D961="A",13-SUM(AR961:AU961),IF(D961="B",11-SUM(AR961:AU961),IF(D961="C",7-SUM(AR961:AU961)))))
*AE961/C961,0)
*C961)
)</f>
        <v>0</v>
      </c>
      <c r="AZ9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+IFERROR(BA961*C961,0),
IFERROR(AVERAGEIF(Tabela1[[#This Row],[COMPRA PADRÃO]:[COMPRA &gt;30%]],"&gt;"&amp;0,Tabela1[[#This Row],[COMPRA PADRÃO]:[COMPRA &gt;30%]]),
0))/Tabela1[[#This Row],[U/CX]],0)*Tabela1[[#This Row],[U/CX]]</f>
        <v>0</v>
      </c>
      <c r="BA961" s="19"/>
      <c r="BB961" s="19"/>
      <c r="BC961" s="5"/>
      <c r="BD961" s="41">
        <v>0.30188679245283018</v>
      </c>
      <c r="BE961" s="42">
        <v>45.283018867924525</v>
      </c>
      <c r="BF961" s="42">
        <v>19.924528301886792</v>
      </c>
      <c r="BG961" s="42">
        <v>1760</v>
      </c>
      <c r="BH961" s="43">
        <v>0</v>
      </c>
      <c r="BJ961" s="32"/>
      <c r="BK961" s="32"/>
    </row>
    <row r="962" spans="1:63" s="3" customFormat="1" x14ac:dyDescent="0.2">
      <c r="A962" s="4" t="s">
        <v>18</v>
      </c>
      <c r="B962" s="4" t="s">
        <v>214</v>
      </c>
      <c r="C962" s="4">
        <v>20</v>
      </c>
      <c r="D962" s="4" t="s">
        <v>83</v>
      </c>
      <c r="E962" s="5">
        <v>120</v>
      </c>
      <c r="F962" s="4"/>
      <c r="G962" s="4">
        <v>60</v>
      </c>
      <c r="H962" s="4">
        <v>20</v>
      </c>
      <c r="I962" s="4">
        <v>360</v>
      </c>
      <c r="J962" s="4">
        <v>240</v>
      </c>
      <c r="K962" s="4">
        <v>80</v>
      </c>
      <c r="L962" s="4">
        <v>100</v>
      </c>
      <c r="M962" s="4">
        <v>140</v>
      </c>
      <c r="N962" s="4">
        <v>140</v>
      </c>
      <c r="O962" s="4">
        <v>100</v>
      </c>
      <c r="P962" s="4">
        <v>120</v>
      </c>
      <c r="Q962" s="13">
        <v>0.891891891891892</v>
      </c>
      <c r="R962" s="16">
        <v>0</v>
      </c>
      <c r="S962" s="16">
        <v>0.445945945945946</v>
      </c>
      <c r="T962" s="16">
        <v>0.14864864864864866</v>
      </c>
      <c r="U962" s="16">
        <v>2.6756756756756759</v>
      </c>
      <c r="V962" s="16">
        <v>1.783783783783784</v>
      </c>
      <c r="W962" s="16">
        <v>0.59459459459459463</v>
      </c>
      <c r="X962" s="16">
        <v>0.74324324324324331</v>
      </c>
      <c r="Y962" s="16">
        <v>1.0405405405405406</v>
      </c>
      <c r="Z962" s="16">
        <v>1.0405405405405406</v>
      </c>
      <c r="AA962" s="16">
        <v>0.74324324324324331</v>
      </c>
      <c r="AB962" s="17">
        <v>0.891891891891892</v>
      </c>
      <c r="AC962" s="15">
        <v>18172.599999999999</v>
      </c>
      <c r="AD962" s="14">
        <v>134.54545454545453</v>
      </c>
      <c r="AE962" s="14">
        <v>146</v>
      </c>
      <c r="AF962" s="5">
        <v>0</v>
      </c>
      <c r="AG962" s="6">
        <v>1160</v>
      </c>
      <c r="AH962" s="4">
        <v>1100</v>
      </c>
      <c r="AI962" s="23">
        <v>2260</v>
      </c>
      <c r="AJ962" s="4">
        <v>0</v>
      </c>
      <c r="AK962" s="4">
        <v>0</v>
      </c>
      <c r="AL962" s="24">
        <v>0</v>
      </c>
      <c r="AM962" s="7">
        <v>8.6216216216216228</v>
      </c>
      <c r="AN962" s="7">
        <v>8.1756756756756772</v>
      </c>
      <c r="AO962" s="8">
        <v>0</v>
      </c>
      <c r="AP962" s="9">
        <v>0</v>
      </c>
      <c r="AQ962" s="25">
        <v>16.797297297297298</v>
      </c>
      <c r="AR962" s="18">
        <v>7.9452054794520546</v>
      </c>
      <c r="AS962" s="7">
        <v>7.5342465753424657</v>
      </c>
      <c r="AT962" s="8">
        <v>0</v>
      </c>
      <c r="AU962" s="9">
        <v>0</v>
      </c>
      <c r="AV962" s="10">
        <v>15.479452054794521</v>
      </c>
      <c r="AW962" s="22">
        <f t="shared" ref="AW962:AW1025" si="15">IFERROR(AZ962/AVERAGE(AD962:AE962),0)</f>
        <v>0</v>
      </c>
      <c r="AX962" s="5">
        <f>IF(OR(AND(Tabela1[[#This Row],[GRUPO | ITEM]]="PALHETAS",MID(Tabela1[[#This Row],[ITEM]],1,5)&lt;&gt;"YN-PC"),AND(Tabela1[[#This Row],[GRUPO | ITEM]]="PALHETAS",MID(Tabela1[[#This Row],[ITEM]],1,5)&lt;&gt;"YN-PF"))=TRUE,0,
IF(
ROUNDUP(
IF(
IF(D962="A",13-SUM(AM962:AP962),IF(D962="B",11-SUM(AM962:AP962),IF(D962="C",7-SUM(AM962:AP962))))
&lt;0,0,
IF(D962="A",13-SUM(AM962:AP962),IF(D962="B",11-SUM(AM962:AP962),IF(D962="C",7-SUM(AM962:AP962)))))
*AD962/C962,0)
*C962
=0,0,
ROUNDUP(
IF(
IF(D962="A",13-SUM(AM962:AP962),IF(D962="B",11-SUM(AM962:AP962),IF(D962="C",7-SUM(AM962:AP962))))
&lt;0,0,
IF(D962="A",13-SUM(AM962:AP962),IF(D962="B",11-SUM(AM962:AP962),IF(D962="C",7-SUM(AM962:AP962)))))
*AD962/C962,0)
*C962)
)</f>
        <v>0</v>
      </c>
      <c r="AY962" s="4">
        <f>IF(OR(AND(Tabela1[[#This Row],[GRUPO | ITEM]]="PALHETAS",MID(Tabela1[[#This Row],[ITEM]],1,5)&lt;&gt;"YN-PC"),AND(Tabela1[[#This Row],[GRUPO | ITEM]]="PALHETAS",MID(Tabela1[[#This Row],[ITEM]],1,5)&lt;&gt;"YN-PF"))=TRUE,0,
IF(
ROUNDUP(
IF(
IF(D962="A",13-SUM(AR962:AU962),IF(D962="B",11-SUM(AR962:AU962),IF(D962="C",7-SUM(AR962:AU962))))
&lt;0,0,
IF(D962="A",13-SUM(AR962:AU962),IF(D962="B",11-SUM(AR962:AU962),IF(D962="C",7-SUM(AR962:AU962)))))
*AE962/C962,0)
*C962
=0,0,
ROUNDUP(
IF(
IF(D962="A",13-SUM(AR962:AU962),IF(D962="B",11-SUM(AR962:AU962),IF(D962="C",7-SUM(AR962:AU962))))
&lt;0,0,
IF(D962="A",13-SUM(AR962:AU962),IF(D962="B",11-SUM(AR962:AU962),IF(D962="C",7-SUM(AR962:AU962)))))
*AE962/C962,0)
*C962)
)</f>
        <v>0</v>
      </c>
      <c r="AZ9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+IFERROR(BA962*C962,0),
IFERROR(AVERAGEIF(Tabela1[[#This Row],[COMPRA PADRÃO]:[COMPRA &gt;30%]],"&gt;"&amp;0,Tabela1[[#This Row],[COMPRA PADRÃO]:[COMPRA &gt;30%]]),
0))/Tabela1[[#This Row],[U/CX]],0)*Tabela1[[#This Row],[U/CX]]</f>
        <v>0</v>
      </c>
      <c r="BA962" s="19"/>
      <c r="BB962" s="19"/>
      <c r="BC962" s="5"/>
      <c r="BD962" s="41">
        <v>5.5849056603773581</v>
      </c>
      <c r="BE962" s="42">
        <v>837.73584905660368</v>
      </c>
      <c r="BF962" s="42">
        <v>368.60377358490564</v>
      </c>
      <c r="BG962" s="42">
        <v>2260</v>
      </c>
      <c r="BH962" s="43">
        <v>0</v>
      </c>
      <c r="BJ962" s="32"/>
      <c r="BK962" s="32"/>
    </row>
    <row r="963" spans="1:63" s="3" customFormat="1" x14ac:dyDescent="0.2">
      <c r="A963" s="4" t="s">
        <v>18</v>
      </c>
      <c r="B963" s="4" t="s">
        <v>803</v>
      </c>
      <c r="C963" s="4">
        <v>20</v>
      </c>
      <c r="D963" s="4" t="s">
        <v>83</v>
      </c>
      <c r="E963" s="5"/>
      <c r="F963" s="4"/>
      <c r="G963" s="4">
        <v>40</v>
      </c>
      <c r="H963" s="4"/>
      <c r="I963" s="4">
        <v>20</v>
      </c>
      <c r="J963" s="4">
        <v>120</v>
      </c>
      <c r="K963" s="4"/>
      <c r="L963" s="4">
        <v>40</v>
      </c>
      <c r="M963" s="4">
        <v>80</v>
      </c>
      <c r="N963" s="4"/>
      <c r="O963" s="4"/>
      <c r="P963" s="4"/>
      <c r="Q963" s="13">
        <v>0</v>
      </c>
      <c r="R963" s="16">
        <v>0</v>
      </c>
      <c r="S963" s="16">
        <v>0.66666666666666663</v>
      </c>
      <c r="T963" s="16">
        <v>0</v>
      </c>
      <c r="U963" s="16">
        <v>0.33333333333333331</v>
      </c>
      <c r="V963" s="16">
        <v>2</v>
      </c>
      <c r="W963" s="16">
        <v>0</v>
      </c>
      <c r="X963" s="16">
        <v>0.66666666666666663</v>
      </c>
      <c r="Y963" s="16">
        <v>1.3333333333333333</v>
      </c>
      <c r="Z963" s="16">
        <v>0</v>
      </c>
      <c r="AA963" s="16">
        <v>0</v>
      </c>
      <c r="AB963" s="17">
        <v>0</v>
      </c>
      <c r="AC963" s="15">
        <v>3692.2</v>
      </c>
      <c r="AD963" s="14">
        <v>60</v>
      </c>
      <c r="AE963" s="14">
        <v>60</v>
      </c>
      <c r="AF963" s="5">
        <v>0</v>
      </c>
      <c r="AG963" s="6">
        <v>900</v>
      </c>
      <c r="AH963" s="4">
        <v>720</v>
      </c>
      <c r="AI963" s="23">
        <v>1620</v>
      </c>
      <c r="AJ963" s="4">
        <v>0</v>
      </c>
      <c r="AK963" s="4">
        <v>0</v>
      </c>
      <c r="AL963" s="24">
        <v>0</v>
      </c>
      <c r="AM963" s="7">
        <v>15</v>
      </c>
      <c r="AN963" s="7">
        <v>12</v>
      </c>
      <c r="AO963" s="8">
        <v>0</v>
      </c>
      <c r="AP963" s="9">
        <v>0</v>
      </c>
      <c r="AQ963" s="25">
        <v>27</v>
      </c>
      <c r="AR963" s="18">
        <v>15</v>
      </c>
      <c r="AS963" s="7">
        <v>12</v>
      </c>
      <c r="AT963" s="8">
        <v>0</v>
      </c>
      <c r="AU963" s="9">
        <v>0</v>
      </c>
      <c r="AV963" s="10">
        <v>27</v>
      </c>
      <c r="AW963" s="22">
        <f t="shared" si="15"/>
        <v>0</v>
      </c>
      <c r="AX963" s="5">
        <f>IF(OR(AND(Tabela1[[#This Row],[GRUPO | ITEM]]="PALHETAS",MID(Tabela1[[#This Row],[ITEM]],1,5)&lt;&gt;"YN-PC"),AND(Tabela1[[#This Row],[GRUPO | ITEM]]="PALHETAS",MID(Tabela1[[#This Row],[ITEM]],1,5)&lt;&gt;"YN-PF"))=TRUE,0,
IF(
ROUNDUP(
IF(
IF(D963="A",13-SUM(AM963:AP963),IF(D963="B",11-SUM(AM963:AP963),IF(D963="C",7-SUM(AM963:AP963))))
&lt;0,0,
IF(D963="A",13-SUM(AM963:AP963),IF(D963="B",11-SUM(AM963:AP963),IF(D963="C",7-SUM(AM963:AP963)))))
*AD963/C963,0)
*C963
=0,0,
ROUNDUP(
IF(
IF(D963="A",13-SUM(AM963:AP963),IF(D963="B",11-SUM(AM963:AP963),IF(D963="C",7-SUM(AM963:AP963))))
&lt;0,0,
IF(D963="A",13-SUM(AM963:AP963),IF(D963="B",11-SUM(AM963:AP963),IF(D963="C",7-SUM(AM963:AP963)))))
*AD963/C963,0)
*C963)
)</f>
        <v>0</v>
      </c>
      <c r="AY963" s="4">
        <f>IF(OR(AND(Tabela1[[#This Row],[GRUPO | ITEM]]="PALHETAS",MID(Tabela1[[#This Row],[ITEM]],1,5)&lt;&gt;"YN-PC"),AND(Tabela1[[#This Row],[GRUPO | ITEM]]="PALHETAS",MID(Tabela1[[#This Row],[ITEM]],1,5)&lt;&gt;"YN-PF"))=TRUE,0,
IF(
ROUNDUP(
IF(
IF(D963="A",13-SUM(AR963:AU963),IF(D963="B",11-SUM(AR963:AU963),IF(D963="C",7-SUM(AR963:AU963))))
&lt;0,0,
IF(D963="A",13-SUM(AR963:AU963),IF(D963="B",11-SUM(AR963:AU963),IF(D963="C",7-SUM(AR963:AU963)))))
*AE963/C963,0)
*C963
=0,0,
ROUNDUP(
IF(
IF(D963="A",13-SUM(AR963:AU963),IF(D963="B",11-SUM(AR963:AU963),IF(D963="C",7-SUM(AR963:AU963))))
&lt;0,0,
IF(D963="A",13-SUM(AR963:AU963),IF(D963="B",11-SUM(AR963:AU963),IF(D963="C",7-SUM(AR963:AU963)))))
*AE963/C963,0)
*C963)
)</f>
        <v>0</v>
      </c>
      <c r="AZ9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+IFERROR(BA963*C963,0),
IFERROR(AVERAGEIF(Tabela1[[#This Row],[COMPRA PADRÃO]:[COMPRA &gt;30%]],"&gt;"&amp;0,Tabela1[[#This Row],[COMPRA PADRÃO]:[COMPRA &gt;30%]]),
0))/Tabela1[[#This Row],[U/CX]],0)*Tabela1[[#This Row],[U/CX]]</f>
        <v>0</v>
      </c>
      <c r="BA963" s="19"/>
      <c r="BB963" s="19"/>
      <c r="BC963" s="5"/>
      <c r="BD963" s="41">
        <v>1.1320754716981132</v>
      </c>
      <c r="BE963" s="42">
        <v>169.81132075471697</v>
      </c>
      <c r="BF963" s="42">
        <v>74.716981132075475</v>
      </c>
      <c r="BG963" s="42">
        <v>1620</v>
      </c>
      <c r="BH963" s="43">
        <v>0</v>
      </c>
      <c r="BJ963" s="32"/>
      <c r="BK963" s="32"/>
    </row>
    <row r="964" spans="1:63" s="3" customFormat="1" x14ac:dyDescent="0.2">
      <c r="A964" s="4" t="s">
        <v>18</v>
      </c>
      <c r="B964" s="4" t="s">
        <v>804</v>
      </c>
      <c r="C964" s="4">
        <v>20</v>
      </c>
      <c r="D964" s="4" t="s">
        <v>83</v>
      </c>
      <c r="E964" s="5"/>
      <c r="F964" s="4">
        <v>40</v>
      </c>
      <c r="G964" s="4">
        <v>100</v>
      </c>
      <c r="H964" s="4"/>
      <c r="I964" s="4">
        <v>20</v>
      </c>
      <c r="J964" s="4">
        <v>60</v>
      </c>
      <c r="K964" s="4">
        <v>40</v>
      </c>
      <c r="L964" s="4">
        <v>60</v>
      </c>
      <c r="M964" s="4"/>
      <c r="N964" s="4"/>
      <c r="O964" s="4"/>
      <c r="P964" s="4">
        <v>20</v>
      </c>
      <c r="Q964" s="13">
        <v>0</v>
      </c>
      <c r="R964" s="16">
        <v>0.82352941176470595</v>
      </c>
      <c r="S964" s="16">
        <v>2.0588235294117649</v>
      </c>
      <c r="T964" s="16">
        <v>0</v>
      </c>
      <c r="U964" s="16">
        <v>0.41176470588235298</v>
      </c>
      <c r="V964" s="16">
        <v>1.2352941176470589</v>
      </c>
      <c r="W964" s="16">
        <v>0.82352941176470595</v>
      </c>
      <c r="X964" s="16">
        <v>1.2352941176470589</v>
      </c>
      <c r="Y964" s="16">
        <v>0</v>
      </c>
      <c r="Z964" s="16">
        <v>0</v>
      </c>
      <c r="AA964" s="16">
        <v>0</v>
      </c>
      <c r="AB964" s="17">
        <v>0.41176470588235298</v>
      </c>
      <c r="AC964" s="15">
        <v>4228.6000000000004</v>
      </c>
      <c r="AD964" s="14">
        <v>48.571428571428569</v>
      </c>
      <c r="AE964" s="14">
        <v>48.571428571428569</v>
      </c>
      <c r="AF964" s="5">
        <v>0</v>
      </c>
      <c r="AG964" s="6">
        <v>1140</v>
      </c>
      <c r="AH964" s="4">
        <v>1380</v>
      </c>
      <c r="AI964" s="23">
        <v>2520</v>
      </c>
      <c r="AJ964" s="4">
        <v>0</v>
      </c>
      <c r="AK964" s="4">
        <v>0</v>
      </c>
      <c r="AL964" s="24">
        <v>0</v>
      </c>
      <c r="AM964" s="7">
        <v>23.47058823529412</v>
      </c>
      <c r="AN964" s="7">
        <v>28.411764705882355</v>
      </c>
      <c r="AO964" s="8">
        <v>0</v>
      </c>
      <c r="AP964" s="9">
        <v>0</v>
      </c>
      <c r="AQ964" s="25">
        <v>51.882352941176478</v>
      </c>
      <c r="AR964" s="18">
        <v>23.47058823529412</v>
      </c>
      <c r="AS964" s="7">
        <v>28.411764705882355</v>
      </c>
      <c r="AT964" s="8">
        <v>0</v>
      </c>
      <c r="AU964" s="9">
        <v>0</v>
      </c>
      <c r="AV964" s="10">
        <v>51.882352941176478</v>
      </c>
      <c r="AW964" s="22">
        <f t="shared" si="15"/>
        <v>0</v>
      </c>
      <c r="AX964" s="5">
        <f>IF(OR(AND(Tabela1[[#This Row],[GRUPO | ITEM]]="PALHETAS",MID(Tabela1[[#This Row],[ITEM]],1,5)&lt;&gt;"YN-PC"),AND(Tabela1[[#This Row],[GRUPO | ITEM]]="PALHETAS",MID(Tabela1[[#This Row],[ITEM]],1,5)&lt;&gt;"YN-PF"))=TRUE,0,
IF(
ROUNDUP(
IF(
IF(D964="A",13-SUM(AM964:AP964),IF(D964="B",11-SUM(AM964:AP964),IF(D964="C",7-SUM(AM964:AP964))))
&lt;0,0,
IF(D964="A",13-SUM(AM964:AP964),IF(D964="B",11-SUM(AM964:AP964),IF(D964="C",7-SUM(AM964:AP964)))))
*AD964/C964,0)
*C964
=0,0,
ROUNDUP(
IF(
IF(D964="A",13-SUM(AM964:AP964),IF(D964="B",11-SUM(AM964:AP964),IF(D964="C",7-SUM(AM964:AP964))))
&lt;0,0,
IF(D964="A",13-SUM(AM964:AP964),IF(D964="B",11-SUM(AM964:AP964),IF(D964="C",7-SUM(AM964:AP964)))))
*AD964/C964,0)
*C964)
)</f>
        <v>0</v>
      </c>
      <c r="AY964" s="4">
        <f>IF(OR(AND(Tabela1[[#This Row],[GRUPO | ITEM]]="PALHETAS",MID(Tabela1[[#This Row],[ITEM]],1,5)&lt;&gt;"YN-PC"),AND(Tabela1[[#This Row],[GRUPO | ITEM]]="PALHETAS",MID(Tabela1[[#This Row],[ITEM]],1,5)&lt;&gt;"YN-PF"))=TRUE,0,
IF(
ROUNDUP(
IF(
IF(D964="A",13-SUM(AR964:AU964),IF(D964="B",11-SUM(AR964:AU964),IF(D964="C",7-SUM(AR964:AU964))))
&lt;0,0,
IF(D964="A",13-SUM(AR964:AU964),IF(D964="B",11-SUM(AR964:AU964),IF(D964="C",7-SUM(AR964:AU964)))))
*AE964/C964,0)
*C964
=0,0,
ROUNDUP(
IF(
IF(D964="A",13-SUM(AR964:AU964),IF(D964="B",11-SUM(AR964:AU964),IF(D964="C",7-SUM(AR964:AU964))))
&lt;0,0,
IF(D964="A",13-SUM(AR964:AU964),IF(D964="B",11-SUM(AR964:AU964),IF(D964="C",7-SUM(AR964:AU964)))))
*AE964/C964,0)
*C964)
)</f>
        <v>0</v>
      </c>
      <c r="AZ9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+IFERROR(BA964*C964,0),
IFERROR(AVERAGEIF(Tabela1[[#This Row],[COMPRA PADRÃO]:[COMPRA &gt;30%]],"&gt;"&amp;0,Tabela1[[#This Row],[COMPRA PADRÃO]:[COMPRA &gt;30%]]),
0))/Tabela1[[#This Row],[U/CX]],0)*Tabela1[[#This Row],[U/CX]]</f>
        <v>0</v>
      </c>
      <c r="BA964" s="19"/>
      <c r="BB964" s="19"/>
      <c r="BC964" s="5"/>
      <c r="BD964" s="41">
        <v>1.2830188679245282</v>
      </c>
      <c r="BE964" s="42">
        <v>192.45283018867923</v>
      </c>
      <c r="BF964" s="42">
        <v>84.679245283018858</v>
      </c>
      <c r="BG964" s="42">
        <v>2520</v>
      </c>
      <c r="BH964" s="43">
        <v>0</v>
      </c>
      <c r="BJ964" s="32"/>
      <c r="BK964" s="32"/>
    </row>
    <row r="965" spans="1:63" s="3" customFormat="1" x14ac:dyDescent="0.2">
      <c r="A965" s="4" t="s">
        <v>18</v>
      </c>
      <c r="B965" s="4" t="s">
        <v>1280</v>
      </c>
      <c r="C965" s="4">
        <v>20</v>
      </c>
      <c r="D965" s="4" t="s">
        <v>83</v>
      </c>
      <c r="E965" s="5"/>
      <c r="F965" s="4"/>
      <c r="G965" s="4"/>
      <c r="H965" s="4">
        <v>20</v>
      </c>
      <c r="I965" s="4"/>
      <c r="J965" s="4"/>
      <c r="K965" s="4"/>
      <c r="L965" s="4"/>
      <c r="M965" s="4"/>
      <c r="N965" s="4"/>
      <c r="O965" s="4"/>
      <c r="P965" s="4"/>
      <c r="Q965" s="13">
        <v>0</v>
      </c>
      <c r="R965" s="16">
        <v>0</v>
      </c>
      <c r="S965" s="16">
        <v>0</v>
      </c>
      <c r="T965" s="16">
        <v>1</v>
      </c>
      <c r="U965" s="16">
        <v>0</v>
      </c>
      <c r="V965" s="16">
        <v>0</v>
      </c>
      <c r="W965" s="16">
        <v>0</v>
      </c>
      <c r="X965" s="16">
        <v>0</v>
      </c>
      <c r="Y965" s="16">
        <v>0</v>
      </c>
      <c r="Z965" s="16">
        <v>0</v>
      </c>
      <c r="AA965" s="16">
        <v>0</v>
      </c>
      <c r="AB965" s="17">
        <v>0</v>
      </c>
      <c r="AC965" s="15">
        <v>251.2</v>
      </c>
      <c r="AD965" s="14">
        <v>20</v>
      </c>
      <c r="AE965" s="14">
        <v>20</v>
      </c>
      <c r="AF965" s="5">
        <v>0</v>
      </c>
      <c r="AG965" s="6">
        <v>620</v>
      </c>
      <c r="AH965" s="4">
        <v>1300</v>
      </c>
      <c r="AI965" s="23">
        <v>1920</v>
      </c>
      <c r="AJ965" s="4">
        <v>0</v>
      </c>
      <c r="AK965" s="4">
        <v>0</v>
      </c>
      <c r="AL965" s="24">
        <v>0</v>
      </c>
      <c r="AM965" s="7">
        <v>31</v>
      </c>
      <c r="AN965" s="7">
        <v>65</v>
      </c>
      <c r="AO965" s="8">
        <v>0</v>
      </c>
      <c r="AP965" s="9">
        <v>0</v>
      </c>
      <c r="AQ965" s="25">
        <v>96</v>
      </c>
      <c r="AR965" s="18">
        <v>31</v>
      </c>
      <c r="AS965" s="7">
        <v>65</v>
      </c>
      <c r="AT965" s="8">
        <v>0</v>
      </c>
      <c r="AU965" s="9">
        <v>0</v>
      </c>
      <c r="AV965" s="10">
        <v>96</v>
      </c>
      <c r="AW965" s="22">
        <f t="shared" si="15"/>
        <v>0</v>
      </c>
      <c r="AX965" s="5">
        <f>IF(OR(AND(Tabela1[[#This Row],[GRUPO | ITEM]]="PALHETAS",MID(Tabela1[[#This Row],[ITEM]],1,5)&lt;&gt;"YN-PC"),AND(Tabela1[[#This Row],[GRUPO | ITEM]]="PALHETAS",MID(Tabela1[[#This Row],[ITEM]],1,5)&lt;&gt;"YN-PF"))=TRUE,0,
IF(
ROUNDUP(
IF(
IF(D965="A",13-SUM(AM965:AP965),IF(D965="B",11-SUM(AM965:AP965),IF(D965="C",7-SUM(AM965:AP965))))
&lt;0,0,
IF(D965="A",13-SUM(AM965:AP965),IF(D965="B",11-SUM(AM965:AP965),IF(D965="C",7-SUM(AM965:AP965)))))
*AD965/C965,0)
*C965
=0,0,
ROUNDUP(
IF(
IF(D965="A",13-SUM(AM965:AP965),IF(D965="B",11-SUM(AM965:AP965),IF(D965="C",7-SUM(AM965:AP965))))
&lt;0,0,
IF(D965="A",13-SUM(AM965:AP965),IF(D965="B",11-SUM(AM965:AP965),IF(D965="C",7-SUM(AM965:AP965)))))
*AD965/C965,0)
*C965)
)</f>
        <v>0</v>
      </c>
      <c r="AY965" s="4">
        <f>IF(OR(AND(Tabela1[[#This Row],[GRUPO | ITEM]]="PALHETAS",MID(Tabela1[[#This Row],[ITEM]],1,5)&lt;&gt;"YN-PC"),AND(Tabela1[[#This Row],[GRUPO | ITEM]]="PALHETAS",MID(Tabela1[[#This Row],[ITEM]],1,5)&lt;&gt;"YN-PF"))=TRUE,0,
IF(
ROUNDUP(
IF(
IF(D965="A",13-SUM(AR965:AU965),IF(D965="B",11-SUM(AR965:AU965),IF(D965="C",7-SUM(AR965:AU965))))
&lt;0,0,
IF(D965="A",13-SUM(AR965:AU965),IF(D965="B",11-SUM(AR965:AU965),IF(D965="C",7-SUM(AR965:AU965)))))
*AE965/C965,0)
*C965
=0,0,
ROUNDUP(
IF(
IF(D965="A",13-SUM(AR965:AU965),IF(D965="B",11-SUM(AR965:AU965),IF(D965="C",7-SUM(AR965:AU965))))
&lt;0,0,
IF(D965="A",13-SUM(AR965:AU965),IF(D965="B",11-SUM(AR965:AU965),IF(D965="C",7-SUM(AR965:AU965)))))
*AE965/C965,0)
*C965)
)</f>
        <v>0</v>
      </c>
      <c r="AZ9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+IFERROR(BA965*C965,0),
IFERROR(AVERAGEIF(Tabela1[[#This Row],[COMPRA PADRÃO]:[COMPRA &gt;30%]],"&gt;"&amp;0,Tabela1[[#This Row],[COMPRA PADRÃO]:[COMPRA &gt;30%]]),
0))/Tabela1[[#This Row],[U/CX]],0)*Tabela1[[#This Row],[U/CX]]</f>
        <v>0</v>
      </c>
      <c r="BA965" s="19"/>
      <c r="BB965" s="19"/>
      <c r="BC965" s="5"/>
      <c r="BD965" s="41">
        <v>7.5471698113207544E-2</v>
      </c>
      <c r="BE965" s="42">
        <v>11.320754716981131</v>
      </c>
      <c r="BF965" s="42">
        <v>4.9811320754716979</v>
      </c>
      <c r="BG965" s="42">
        <v>1920</v>
      </c>
      <c r="BH965" s="43">
        <v>0</v>
      </c>
      <c r="BJ965" s="32"/>
      <c r="BK965" s="32"/>
    </row>
    <row r="966" spans="1:63" s="3" customFormat="1" x14ac:dyDescent="0.2">
      <c r="A966" s="4" t="s">
        <v>18</v>
      </c>
      <c r="B966" s="4" t="s">
        <v>805</v>
      </c>
      <c r="C966" s="4">
        <v>20</v>
      </c>
      <c r="D966" s="4" t="s">
        <v>83</v>
      </c>
      <c r="E966" s="5">
        <v>20</v>
      </c>
      <c r="F966" s="4">
        <v>120</v>
      </c>
      <c r="G966" s="4">
        <v>60</v>
      </c>
      <c r="H966" s="4">
        <v>40</v>
      </c>
      <c r="I966" s="4">
        <v>220</v>
      </c>
      <c r="J966" s="4">
        <v>300</v>
      </c>
      <c r="K966" s="4">
        <v>140</v>
      </c>
      <c r="L966" s="4">
        <v>40</v>
      </c>
      <c r="M966" s="4">
        <v>100</v>
      </c>
      <c r="N966" s="4"/>
      <c r="O966" s="4">
        <v>80</v>
      </c>
      <c r="P966" s="4">
        <v>20</v>
      </c>
      <c r="Q966" s="13">
        <v>0.19298245614035087</v>
      </c>
      <c r="R966" s="16">
        <v>1.1578947368421053</v>
      </c>
      <c r="S966" s="16">
        <v>0.57894736842105265</v>
      </c>
      <c r="T966" s="16">
        <v>0.38596491228070173</v>
      </c>
      <c r="U966" s="16">
        <v>2.1228070175438596</v>
      </c>
      <c r="V966" s="16">
        <v>2.8947368421052628</v>
      </c>
      <c r="W966" s="16">
        <v>1.3508771929824561</v>
      </c>
      <c r="X966" s="16">
        <v>0.38596491228070173</v>
      </c>
      <c r="Y966" s="16">
        <v>0.96491228070175439</v>
      </c>
      <c r="Z966" s="16">
        <v>0</v>
      </c>
      <c r="AA966" s="16">
        <v>0.77192982456140347</v>
      </c>
      <c r="AB966" s="17">
        <v>0.19298245614035087</v>
      </c>
      <c r="AC966" s="15">
        <v>13533.6</v>
      </c>
      <c r="AD966" s="14">
        <v>103.63636363636364</v>
      </c>
      <c r="AE966" s="14">
        <v>122.22222222222223</v>
      </c>
      <c r="AF966" s="5">
        <v>0</v>
      </c>
      <c r="AG966" s="6">
        <v>520</v>
      </c>
      <c r="AH966" s="4">
        <v>1080</v>
      </c>
      <c r="AI966" s="23">
        <v>1600</v>
      </c>
      <c r="AJ966" s="4">
        <v>0</v>
      </c>
      <c r="AK966" s="4">
        <v>0</v>
      </c>
      <c r="AL966" s="24">
        <v>0</v>
      </c>
      <c r="AM966" s="7">
        <v>5.0175438596491224</v>
      </c>
      <c r="AN966" s="7">
        <v>10.421052631578947</v>
      </c>
      <c r="AO966" s="8">
        <v>0</v>
      </c>
      <c r="AP966" s="9">
        <v>0</v>
      </c>
      <c r="AQ966" s="25">
        <v>15.438596491228068</v>
      </c>
      <c r="AR966" s="18">
        <v>4.254545454545454</v>
      </c>
      <c r="AS966" s="7">
        <v>8.836363636363636</v>
      </c>
      <c r="AT966" s="8">
        <v>0</v>
      </c>
      <c r="AU966" s="9">
        <v>0</v>
      </c>
      <c r="AV966" s="10">
        <v>13.09090909090909</v>
      </c>
      <c r="AW966" s="22">
        <f t="shared" si="15"/>
        <v>0</v>
      </c>
      <c r="AX966" s="5">
        <f>IF(OR(AND(Tabela1[[#This Row],[GRUPO | ITEM]]="PALHETAS",MID(Tabela1[[#This Row],[ITEM]],1,5)&lt;&gt;"YN-PC"),AND(Tabela1[[#This Row],[GRUPO | ITEM]]="PALHETAS",MID(Tabela1[[#This Row],[ITEM]],1,5)&lt;&gt;"YN-PF"))=TRUE,0,
IF(
ROUNDUP(
IF(
IF(D966="A",13-SUM(AM966:AP966),IF(D966="B",11-SUM(AM966:AP966),IF(D966="C",7-SUM(AM966:AP966))))
&lt;0,0,
IF(D966="A",13-SUM(AM966:AP966),IF(D966="B",11-SUM(AM966:AP966),IF(D966="C",7-SUM(AM966:AP966)))))
*AD966/C966,0)
*C966
=0,0,
ROUNDUP(
IF(
IF(D966="A",13-SUM(AM966:AP966),IF(D966="B",11-SUM(AM966:AP966),IF(D966="C",7-SUM(AM966:AP966))))
&lt;0,0,
IF(D966="A",13-SUM(AM966:AP966),IF(D966="B",11-SUM(AM966:AP966),IF(D966="C",7-SUM(AM966:AP966)))))
*AD966/C966,0)
*C966)
)</f>
        <v>0</v>
      </c>
      <c r="AY966" s="4">
        <f>IF(OR(AND(Tabela1[[#This Row],[GRUPO | ITEM]]="PALHETAS",MID(Tabela1[[#This Row],[ITEM]],1,5)&lt;&gt;"YN-PC"),AND(Tabela1[[#This Row],[GRUPO | ITEM]]="PALHETAS",MID(Tabela1[[#This Row],[ITEM]],1,5)&lt;&gt;"YN-PF"))=TRUE,0,
IF(
ROUNDUP(
IF(
IF(D966="A",13-SUM(AR966:AU966),IF(D966="B",11-SUM(AR966:AU966),IF(D966="C",7-SUM(AR966:AU966))))
&lt;0,0,
IF(D966="A",13-SUM(AR966:AU966),IF(D966="B",11-SUM(AR966:AU966),IF(D966="C",7-SUM(AR966:AU966)))))
*AE966/C966,0)
*C966
=0,0,
ROUNDUP(
IF(
IF(D966="A",13-SUM(AR966:AU966),IF(D966="B",11-SUM(AR966:AU966),IF(D966="C",7-SUM(AR966:AU966))))
&lt;0,0,
IF(D966="A",13-SUM(AR966:AU966),IF(D966="B",11-SUM(AR966:AU966),IF(D966="C",7-SUM(AR966:AU966)))))
*AE966/C966,0)
*C966)
)</f>
        <v>0</v>
      </c>
      <c r="AZ9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+IFERROR(BA966*C966,0),
IFERROR(AVERAGEIF(Tabela1[[#This Row],[COMPRA PADRÃO]:[COMPRA &gt;30%]],"&gt;"&amp;0,Tabela1[[#This Row],[COMPRA PADRÃO]:[COMPRA &gt;30%]]),
0))/Tabela1[[#This Row],[U/CX]],0)*Tabela1[[#This Row],[U/CX]]</f>
        <v>0</v>
      </c>
      <c r="BA966" s="19"/>
      <c r="BB966" s="19"/>
      <c r="BC966" s="5"/>
      <c r="BD966" s="41">
        <v>4.3018867924528301</v>
      </c>
      <c r="BE966" s="42">
        <v>645.28301886792451</v>
      </c>
      <c r="BF966" s="42">
        <v>283.92452830188677</v>
      </c>
      <c r="BG966" s="42">
        <v>1600</v>
      </c>
      <c r="BH966" s="43">
        <v>0</v>
      </c>
      <c r="BJ966" s="32"/>
      <c r="BK966" s="32"/>
    </row>
    <row r="967" spans="1:63" s="3" customFormat="1" x14ac:dyDescent="0.2">
      <c r="A967" s="4" t="s">
        <v>18</v>
      </c>
      <c r="B967" s="4" t="s">
        <v>276</v>
      </c>
      <c r="C967" s="4">
        <v>20</v>
      </c>
      <c r="D967" s="4" t="s">
        <v>83</v>
      </c>
      <c r="E967" s="5">
        <v>40</v>
      </c>
      <c r="F967" s="4">
        <v>220</v>
      </c>
      <c r="G967" s="4">
        <v>120</v>
      </c>
      <c r="H967" s="4">
        <v>100</v>
      </c>
      <c r="I967" s="4">
        <v>200</v>
      </c>
      <c r="J967" s="4">
        <v>300</v>
      </c>
      <c r="K967" s="4">
        <v>20</v>
      </c>
      <c r="L967" s="4">
        <v>140</v>
      </c>
      <c r="M967" s="4">
        <v>260</v>
      </c>
      <c r="N967" s="4">
        <v>120</v>
      </c>
      <c r="O967" s="4">
        <v>60</v>
      </c>
      <c r="P967" s="4">
        <v>40</v>
      </c>
      <c r="Q967" s="13">
        <v>0.29629629629629628</v>
      </c>
      <c r="R967" s="16">
        <v>1.6296296296296295</v>
      </c>
      <c r="S967" s="16">
        <v>0.88888888888888884</v>
      </c>
      <c r="T967" s="16">
        <v>0.7407407407407407</v>
      </c>
      <c r="U967" s="16">
        <v>1.4814814814814814</v>
      </c>
      <c r="V967" s="16">
        <v>2.2222222222222223</v>
      </c>
      <c r="W967" s="16">
        <v>0.14814814814814814</v>
      </c>
      <c r="X967" s="16">
        <v>1.037037037037037</v>
      </c>
      <c r="Y967" s="16">
        <v>1.9259259259259258</v>
      </c>
      <c r="Z967" s="16">
        <v>0.88888888888888884</v>
      </c>
      <c r="AA967" s="16">
        <v>0.44444444444444442</v>
      </c>
      <c r="AB967" s="17">
        <v>0.29629629629629628</v>
      </c>
      <c r="AC967" s="15">
        <v>20277</v>
      </c>
      <c r="AD967" s="14">
        <v>135</v>
      </c>
      <c r="AE967" s="14">
        <v>168.88888888888889</v>
      </c>
      <c r="AF967" s="5">
        <v>0</v>
      </c>
      <c r="AG967" s="6">
        <v>1260</v>
      </c>
      <c r="AH967" s="4">
        <v>480</v>
      </c>
      <c r="AI967" s="23">
        <v>1740</v>
      </c>
      <c r="AJ967" s="4">
        <v>1000</v>
      </c>
      <c r="AK967" s="4">
        <v>0</v>
      </c>
      <c r="AL967" s="24">
        <v>1000</v>
      </c>
      <c r="AM967" s="7">
        <v>9.3333333333333339</v>
      </c>
      <c r="AN967" s="7">
        <v>3.5555555555555554</v>
      </c>
      <c r="AO967" s="8">
        <v>7.4074074074074074</v>
      </c>
      <c r="AP967" s="9">
        <v>0</v>
      </c>
      <c r="AQ967" s="25">
        <v>20.296296296296298</v>
      </c>
      <c r="AR967" s="18">
        <v>7.4605263157894735</v>
      </c>
      <c r="AS967" s="7">
        <v>2.8421052631578947</v>
      </c>
      <c r="AT967" s="8">
        <v>5.9210526315789478</v>
      </c>
      <c r="AU967" s="9">
        <v>0</v>
      </c>
      <c r="AV967" s="10">
        <v>16.223684210526315</v>
      </c>
      <c r="AW967" s="22">
        <f t="shared" si="15"/>
        <v>0</v>
      </c>
      <c r="AX967" s="5">
        <f>IF(OR(AND(Tabela1[[#This Row],[GRUPO | ITEM]]="PALHETAS",MID(Tabela1[[#This Row],[ITEM]],1,5)&lt;&gt;"YN-PC"),AND(Tabela1[[#This Row],[GRUPO | ITEM]]="PALHETAS",MID(Tabela1[[#This Row],[ITEM]],1,5)&lt;&gt;"YN-PF"))=TRUE,0,
IF(
ROUNDUP(
IF(
IF(D967="A",13-SUM(AM967:AP967),IF(D967="B",11-SUM(AM967:AP967),IF(D967="C",7-SUM(AM967:AP967))))
&lt;0,0,
IF(D967="A",13-SUM(AM967:AP967),IF(D967="B",11-SUM(AM967:AP967),IF(D967="C",7-SUM(AM967:AP967)))))
*AD967/C967,0)
*C967
=0,0,
ROUNDUP(
IF(
IF(D967="A",13-SUM(AM967:AP967),IF(D967="B",11-SUM(AM967:AP967),IF(D967="C",7-SUM(AM967:AP967))))
&lt;0,0,
IF(D967="A",13-SUM(AM967:AP967),IF(D967="B",11-SUM(AM967:AP967),IF(D967="C",7-SUM(AM967:AP967)))))
*AD967/C967,0)
*C967)
)</f>
        <v>0</v>
      </c>
      <c r="AY967" s="4">
        <f>IF(OR(AND(Tabela1[[#This Row],[GRUPO | ITEM]]="PALHETAS",MID(Tabela1[[#This Row],[ITEM]],1,5)&lt;&gt;"YN-PC"),AND(Tabela1[[#This Row],[GRUPO | ITEM]]="PALHETAS",MID(Tabela1[[#This Row],[ITEM]],1,5)&lt;&gt;"YN-PF"))=TRUE,0,
IF(
ROUNDUP(
IF(
IF(D967="A",13-SUM(AR967:AU967),IF(D967="B",11-SUM(AR967:AU967),IF(D967="C",7-SUM(AR967:AU967))))
&lt;0,0,
IF(D967="A",13-SUM(AR967:AU967),IF(D967="B",11-SUM(AR967:AU967),IF(D967="C",7-SUM(AR967:AU967)))))
*AE967/C967,0)
*C967
=0,0,
ROUNDUP(
IF(
IF(D967="A",13-SUM(AR967:AU967),IF(D967="B",11-SUM(AR967:AU967),IF(D967="C",7-SUM(AR967:AU967))))
&lt;0,0,
IF(D967="A",13-SUM(AR967:AU967),IF(D967="B",11-SUM(AR967:AU967),IF(D967="C",7-SUM(AR967:AU967)))))
*AE967/C967,0)
*C967)
)</f>
        <v>0</v>
      </c>
      <c r="AZ9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+IFERROR(BA967*C967,0),
IFERROR(AVERAGEIF(Tabela1[[#This Row],[COMPRA PADRÃO]:[COMPRA &gt;30%]],"&gt;"&amp;0,Tabela1[[#This Row],[COMPRA PADRÃO]:[COMPRA &gt;30%]]),
0))/Tabela1[[#This Row],[U/CX]],0)*Tabela1[[#This Row],[U/CX]]</f>
        <v>0</v>
      </c>
      <c r="BA967" s="19"/>
      <c r="BB967" s="19"/>
      <c r="BC967" s="5"/>
      <c r="BD967" s="41">
        <v>6.1132075471698117</v>
      </c>
      <c r="BE967" s="42">
        <v>916.98113207547181</v>
      </c>
      <c r="BF967" s="42">
        <v>403.47169811320759</v>
      </c>
      <c r="BG967" s="42">
        <v>2740</v>
      </c>
      <c r="BH967" s="43">
        <v>0</v>
      </c>
      <c r="BJ967" s="32"/>
      <c r="BK967" s="32"/>
    </row>
    <row r="968" spans="1:63" s="3" customFormat="1" x14ac:dyDescent="0.2">
      <c r="A968" s="4" t="s">
        <v>18</v>
      </c>
      <c r="B968" s="4" t="s">
        <v>67</v>
      </c>
      <c r="C968" s="4">
        <v>20</v>
      </c>
      <c r="D968" s="4" t="s">
        <v>17</v>
      </c>
      <c r="E968" s="5">
        <v>160</v>
      </c>
      <c r="F968" s="4">
        <v>640</v>
      </c>
      <c r="G968" s="4">
        <v>200</v>
      </c>
      <c r="H968" s="4">
        <v>40</v>
      </c>
      <c r="I968" s="4">
        <v>1800</v>
      </c>
      <c r="J968" s="4">
        <v>1000</v>
      </c>
      <c r="K968" s="4">
        <v>260</v>
      </c>
      <c r="L968" s="4">
        <v>660</v>
      </c>
      <c r="M968" s="4">
        <v>80</v>
      </c>
      <c r="N968" s="4"/>
      <c r="O968" s="4"/>
      <c r="P968" s="4">
        <v>160</v>
      </c>
      <c r="Q968" s="13">
        <v>0.32</v>
      </c>
      <c r="R968" s="16">
        <v>1.28</v>
      </c>
      <c r="S968" s="16">
        <v>0.4</v>
      </c>
      <c r="T968" s="16">
        <v>0.08</v>
      </c>
      <c r="U968" s="16">
        <v>3.6</v>
      </c>
      <c r="V968" s="16">
        <v>2</v>
      </c>
      <c r="W968" s="16">
        <v>0.52</v>
      </c>
      <c r="X968" s="16">
        <v>1.32</v>
      </c>
      <c r="Y968" s="16">
        <v>0.16</v>
      </c>
      <c r="Z968" s="16">
        <v>0</v>
      </c>
      <c r="AA968" s="16">
        <v>0</v>
      </c>
      <c r="AB968" s="17">
        <v>0.32</v>
      </c>
      <c r="AC968" s="15">
        <v>62152.4</v>
      </c>
      <c r="AD968" s="14">
        <v>500</v>
      </c>
      <c r="AE968" s="14">
        <v>610</v>
      </c>
      <c r="AF968" s="5">
        <v>0</v>
      </c>
      <c r="AG968" s="6">
        <v>6180</v>
      </c>
      <c r="AH968" s="4">
        <v>3600</v>
      </c>
      <c r="AI968" s="23">
        <v>9780</v>
      </c>
      <c r="AJ968" s="4">
        <v>0</v>
      </c>
      <c r="AK968" s="4">
        <v>0</v>
      </c>
      <c r="AL968" s="24">
        <v>0</v>
      </c>
      <c r="AM968" s="7">
        <v>12.36</v>
      </c>
      <c r="AN968" s="7">
        <v>7.2</v>
      </c>
      <c r="AO968" s="8">
        <v>0</v>
      </c>
      <c r="AP968" s="9">
        <v>0</v>
      </c>
      <c r="AQ968" s="25">
        <v>19.559999999999999</v>
      </c>
      <c r="AR968" s="18">
        <v>10.131147540983607</v>
      </c>
      <c r="AS968" s="7">
        <v>5.9016393442622954</v>
      </c>
      <c r="AT968" s="8">
        <v>0</v>
      </c>
      <c r="AU968" s="9">
        <v>0</v>
      </c>
      <c r="AV968" s="10">
        <v>16.032786885245901</v>
      </c>
      <c r="AW968" s="22">
        <f t="shared" si="15"/>
        <v>0</v>
      </c>
      <c r="AX968" s="5">
        <f>IF(OR(AND(Tabela1[[#This Row],[GRUPO | ITEM]]="PALHETAS",MID(Tabela1[[#This Row],[ITEM]],1,5)&lt;&gt;"YN-PC"),AND(Tabela1[[#This Row],[GRUPO | ITEM]]="PALHETAS",MID(Tabela1[[#This Row],[ITEM]],1,5)&lt;&gt;"YN-PF"))=TRUE,0,
IF(
ROUNDUP(
IF(
IF(D968="A",13-SUM(AM968:AP968),IF(D968="B",11-SUM(AM968:AP968),IF(D968="C",7-SUM(AM968:AP968))))
&lt;0,0,
IF(D968="A",13-SUM(AM968:AP968),IF(D968="B",11-SUM(AM968:AP968),IF(D968="C",7-SUM(AM968:AP968)))))
*AD968/C968,0)
*C968
=0,0,
ROUNDUP(
IF(
IF(D968="A",13-SUM(AM968:AP968),IF(D968="B",11-SUM(AM968:AP968),IF(D968="C",7-SUM(AM968:AP968))))
&lt;0,0,
IF(D968="A",13-SUM(AM968:AP968),IF(D968="B",11-SUM(AM968:AP968),IF(D968="C",7-SUM(AM968:AP968)))))
*AD968/C968,0)
*C968)
)</f>
        <v>0</v>
      </c>
      <c r="AY968" s="4">
        <f>IF(OR(AND(Tabela1[[#This Row],[GRUPO | ITEM]]="PALHETAS",MID(Tabela1[[#This Row],[ITEM]],1,5)&lt;&gt;"YN-PC"),AND(Tabela1[[#This Row],[GRUPO | ITEM]]="PALHETAS",MID(Tabela1[[#This Row],[ITEM]],1,5)&lt;&gt;"YN-PF"))=TRUE,0,
IF(
ROUNDUP(
IF(
IF(D968="A",13-SUM(AR968:AU968),IF(D968="B",11-SUM(AR968:AU968),IF(D968="C",7-SUM(AR968:AU968))))
&lt;0,0,
IF(D968="A",13-SUM(AR968:AU968),IF(D968="B",11-SUM(AR968:AU968),IF(D968="C",7-SUM(AR968:AU968)))))
*AE968/C968,0)
*C968
=0,0,
ROUNDUP(
IF(
IF(D968="A",13-SUM(AR968:AU968),IF(D968="B",11-SUM(AR968:AU968),IF(D968="C",7-SUM(AR968:AU968))))
&lt;0,0,
IF(D968="A",13-SUM(AR968:AU968),IF(D968="B",11-SUM(AR968:AU968),IF(D968="C",7-SUM(AR968:AU968)))))
*AE968/C968,0)
*C968)
)</f>
        <v>0</v>
      </c>
      <c r="AZ9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+IFERROR(BA968*C968,0),
IFERROR(AVERAGEIF(Tabela1[[#This Row],[COMPRA PADRÃO]:[COMPRA &gt;30%]],"&gt;"&amp;0,Tabela1[[#This Row],[COMPRA PADRÃO]:[COMPRA &gt;30%]]),
0))/Tabela1[[#This Row],[U/CX]],0)*Tabela1[[#This Row],[U/CX]]</f>
        <v>0</v>
      </c>
      <c r="BA968" s="33"/>
      <c r="BB968" s="33"/>
      <c r="BC968" s="44"/>
      <c r="BD968" s="41">
        <v>18.867924528301888</v>
      </c>
      <c r="BE968" s="42">
        <v>2830.1886792452833</v>
      </c>
      <c r="BF968" s="42">
        <v>3735.849056603774</v>
      </c>
      <c r="BG968" s="42">
        <v>9780</v>
      </c>
      <c r="BH968" s="43">
        <v>0</v>
      </c>
      <c r="BJ968" s="32"/>
      <c r="BK968" s="32"/>
    </row>
    <row r="969" spans="1:63" s="3" customFormat="1" x14ac:dyDescent="0.2">
      <c r="A969" s="4" t="s">
        <v>18</v>
      </c>
      <c r="B969" s="4" t="s">
        <v>91</v>
      </c>
      <c r="C969" s="4">
        <v>20</v>
      </c>
      <c r="D969" s="4" t="s">
        <v>20</v>
      </c>
      <c r="E969" s="5">
        <v>720</v>
      </c>
      <c r="F969" s="4">
        <v>860</v>
      </c>
      <c r="G969" s="4">
        <v>1100</v>
      </c>
      <c r="H969" s="4">
        <v>1060</v>
      </c>
      <c r="I969" s="4">
        <v>1656</v>
      </c>
      <c r="J969" s="4">
        <v>20</v>
      </c>
      <c r="K969" s="4">
        <v>240</v>
      </c>
      <c r="L969" s="4">
        <v>1840</v>
      </c>
      <c r="M969" s="4">
        <v>1420</v>
      </c>
      <c r="N969" s="4">
        <v>900</v>
      </c>
      <c r="O969" s="4">
        <v>1380</v>
      </c>
      <c r="P969" s="4">
        <v>880</v>
      </c>
      <c r="Q969" s="13">
        <v>0.71546869824445181</v>
      </c>
      <c r="R969" s="16">
        <v>0.85458761179198406</v>
      </c>
      <c r="S969" s="16">
        <v>1.093077177873468</v>
      </c>
      <c r="T969" s="16">
        <v>1.0533289168598874</v>
      </c>
      <c r="U969" s="16">
        <v>1.6455780059622391</v>
      </c>
      <c r="V969" s="16">
        <v>1.9874130506790329E-2</v>
      </c>
      <c r="W969" s="16">
        <v>0.23848956608148392</v>
      </c>
      <c r="X969" s="16">
        <v>1.82842000662471</v>
      </c>
      <c r="Y969" s="16">
        <v>1.4110632659821132</v>
      </c>
      <c r="Z969" s="16">
        <v>0.8943358728055647</v>
      </c>
      <c r="AA969" s="16">
        <v>1.3713150049685325</v>
      </c>
      <c r="AB969" s="17">
        <v>0.87446174229877438</v>
      </c>
      <c r="AC969" s="15">
        <v>150307.84</v>
      </c>
      <c r="AD969" s="14">
        <v>1006.3333333333334</v>
      </c>
      <c r="AE969" s="14">
        <v>1181.5999999999999</v>
      </c>
      <c r="AF969" s="5">
        <v>0</v>
      </c>
      <c r="AG969" s="6">
        <v>4400</v>
      </c>
      <c r="AH969" s="4">
        <v>1880</v>
      </c>
      <c r="AI969" s="23">
        <v>6280</v>
      </c>
      <c r="AJ969" s="4">
        <v>6000</v>
      </c>
      <c r="AK969" s="4">
        <v>0</v>
      </c>
      <c r="AL969" s="24">
        <v>6000</v>
      </c>
      <c r="AM969" s="7">
        <v>4.3723087114938721</v>
      </c>
      <c r="AN969" s="7">
        <v>1.8681682676382907</v>
      </c>
      <c r="AO969" s="8">
        <v>5.9622391520370979</v>
      </c>
      <c r="AP969" s="9">
        <v>0</v>
      </c>
      <c r="AQ969" s="25">
        <v>12.202716131169261</v>
      </c>
      <c r="AR969" s="18">
        <v>3.7237643872714967</v>
      </c>
      <c r="AS969" s="7">
        <v>1.5910629654705486</v>
      </c>
      <c r="AT969" s="8">
        <v>5.0778605280974949</v>
      </c>
      <c r="AU969" s="9">
        <v>0</v>
      </c>
      <c r="AV969" s="10">
        <v>10.39268788083954</v>
      </c>
      <c r="AW969" s="22">
        <f t="shared" si="15"/>
        <v>0</v>
      </c>
      <c r="AX969" s="5">
        <f>IF(OR(AND(Tabela1[[#This Row],[GRUPO | ITEM]]="PALHETAS",MID(Tabela1[[#This Row],[ITEM]],1,5)&lt;&gt;"YN-PC"),AND(Tabela1[[#This Row],[GRUPO | ITEM]]="PALHETAS",MID(Tabela1[[#This Row],[ITEM]],1,5)&lt;&gt;"YN-PF"))=TRUE,0,
IF(
ROUNDUP(
IF(
IF(D969="A",13-SUM(AM969:AP969),IF(D969="B",11-SUM(AM969:AP969),IF(D969="C",7-SUM(AM969:AP969))))
&lt;0,0,
IF(D969="A",13-SUM(AM969:AP969),IF(D969="B",11-SUM(AM969:AP969),IF(D969="C",7-SUM(AM969:AP969)))))
*AD969/C969,0)
*C969
=0,0,
ROUNDUP(
IF(
IF(D969="A",13-SUM(AM969:AP969),IF(D969="B",11-SUM(AM969:AP969),IF(D969="C",7-SUM(AM969:AP969))))
&lt;0,0,
IF(D969="A",13-SUM(AM969:AP969),IF(D969="B",11-SUM(AM969:AP969),IF(D969="C",7-SUM(AM969:AP969)))))
*AD969/C969,0)
*C969)
)</f>
        <v>0</v>
      </c>
      <c r="AY969" s="4">
        <f>IF(OR(AND(Tabela1[[#This Row],[GRUPO | ITEM]]="PALHETAS",MID(Tabela1[[#This Row],[ITEM]],1,5)&lt;&gt;"YN-PC"),AND(Tabela1[[#This Row],[GRUPO | ITEM]]="PALHETAS",MID(Tabela1[[#This Row],[ITEM]],1,5)&lt;&gt;"YN-PF"))=TRUE,0,
IF(
ROUNDUP(
IF(
IF(D969="A",13-SUM(AR969:AU969),IF(D969="B",11-SUM(AR969:AU969),IF(D969="C",7-SUM(AR969:AU969))))
&lt;0,0,
IF(D969="A",13-SUM(AR969:AU969),IF(D969="B",11-SUM(AR969:AU969),IF(D969="C",7-SUM(AR969:AU969)))))
*AE969/C969,0)
*C969
=0,0,
ROUNDUP(
IF(
IF(D969="A",13-SUM(AR969:AU969),IF(D969="B",11-SUM(AR969:AU969),IF(D969="C",7-SUM(AR969:AU969))))
&lt;0,0,
IF(D969="A",13-SUM(AR969:AU969),IF(D969="B",11-SUM(AR969:AU969),IF(D969="C",7-SUM(AR969:AU969)))))
*AE969/C969,0)
*C969)
)</f>
        <v>0</v>
      </c>
      <c r="AZ9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+IFERROR(BA969*C969,0),
IFERROR(AVERAGEIF(Tabela1[[#This Row],[COMPRA PADRÃO]:[COMPRA &gt;30%]],"&gt;"&amp;0,Tabela1[[#This Row],[COMPRA PADRÃO]:[COMPRA &gt;30%]]),
0))/Tabela1[[#This Row],[U/CX]],0)*Tabela1[[#This Row],[U/CX]]</f>
        <v>0</v>
      </c>
      <c r="BA969" s="19"/>
      <c r="BB969" s="19"/>
      <c r="BC969" s="5"/>
      <c r="BD969" s="41">
        <v>45.569811320754717</v>
      </c>
      <c r="BE969" s="42">
        <v>6835.4716981132078</v>
      </c>
      <c r="BF969" s="42">
        <v>13032.966037735849</v>
      </c>
      <c r="BG969" s="42">
        <v>12280</v>
      </c>
      <c r="BH969" s="43">
        <v>7580</v>
      </c>
      <c r="BJ969" s="32"/>
      <c r="BK969" s="32"/>
    </row>
    <row r="970" spans="1:63" s="3" customFormat="1" x14ac:dyDescent="0.2">
      <c r="A970" s="4" t="s">
        <v>18</v>
      </c>
      <c r="B970" s="4" t="s">
        <v>140</v>
      </c>
      <c r="C970" s="4">
        <v>20</v>
      </c>
      <c r="D970" s="4" t="s">
        <v>17</v>
      </c>
      <c r="E970" s="5">
        <v>140</v>
      </c>
      <c r="F970" s="4">
        <v>260</v>
      </c>
      <c r="G970" s="4">
        <v>440</v>
      </c>
      <c r="H970" s="4">
        <v>180</v>
      </c>
      <c r="I970" s="4">
        <v>660</v>
      </c>
      <c r="J970" s="4">
        <v>1060</v>
      </c>
      <c r="K970" s="4">
        <v>140</v>
      </c>
      <c r="L970" s="4">
        <v>420</v>
      </c>
      <c r="M970" s="4">
        <v>420</v>
      </c>
      <c r="N970" s="4">
        <v>80</v>
      </c>
      <c r="O970" s="4">
        <v>420</v>
      </c>
      <c r="P970" s="4">
        <v>200</v>
      </c>
      <c r="Q970" s="13">
        <v>0.3800904977375566</v>
      </c>
      <c r="R970" s="16">
        <v>0.70588235294117652</v>
      </c>
      <c r="S970" s="16">
        <v>1.1945701357466063</v>
      </c>
      <c r="T970" s="16">
        <v>0.4886877828054299</v>
      </c>
      <c r="U970" s="16">
        <v>1.7918552036199096</v>
      </c>
      <c r="V970" s="16">
        <v>2.8778280542986425</v>
      </c>
      <c r="W970" s="16">
        <v>0.3800904977375566</v>
      </c>
      <c r="X970" s="16">
        <v>1.1402714932126699</v>
      </c>
      <c r="Y970" s="16">
        <v>1.1402714932126699</v>
      </c>
      <c r="Z970" s="16">
        <v>0.21719457013574661</v>
      </c>
      <c r="AA970" s="16">
        <v>1.1402714932126699</v>
      </c>
      <c r="AB970" s="17">
        <v>0.54298642533936659</v>
      </c>
      <c r="AC970" s="15">
        <v>54667.8</v>
      </c>
      <c r="AD970" s="14">
        <v>368.33333333333331</v>
      </c>
      <c r="AE970" s="14">
        <v>394.54545454545456</v>
      </c>
      <c r="AF970" s="5">
        <v>0</v>
      </c>
      <c r="AG970" s="6">
        <v>5160</v>
      </c>
      <c r="AH970" s="4">
        <v>380</v>
      </c>
      <c r="AI970" s="23">
        <v>5540</v>
      </c>
      <c r="AJ970" s="4">
        <v>3000</v>
      </c>
      <c r="AK970" s="4">
        <v>0</v>
      </c>
      <c r="AL970" s="24">
        <v>3000</v>
      </c>
      <c r="AM970" s="7">
        <v>14.009049773755656</v>
      </c>
      <c r="AN970" s="7">
        <v>1.0316742081447965</v>
      </c>
      <c r="AO970" s="8">
        <v>8.144796380090499</v>
      </c>
      <c r="AP970" s="9">
        <v>0</v>
      </c>
      <c r="AQ970" s="25">
        <v>23.185520361990953</v>
      </c>
      <c r="AR970" s="18">
        <v>13.078341013824884</v>
      </c>
      <c r="AS970" s="7">
        <v>0.96313364055299533</v>
      </c>
      <c r="AT970" s="8">
        <v>7.6036866359447002</v>
      </c>
      <c r="AU970" s="9">
        <v>0</v>
      </c>
      <c r="AV970" s="10">
        <v>21.64516129032258</v>
      </c>
      <c r="AW970" s="22">
        <f t="shared" si="15"/>
        <v>0</v>
      </c>
      <c r="AX970" s="5">
        <f>IF(OR(AND(Tabela1[[#This Row],[GRUPO | ITEM]]="PALHETAS",MID(Tabela1[[#This Row],[ITEM]],1,5)&lt;&gt;"YN-PC"),AND(Tabela1[[#This Row],[GRUPO | ITEM]]="PALHETAS",MID(Tabela1[[#This Row],[ITEM]],1,5)&lt;&gt;"YN-PF"))=TRUE,0,
IF(
ROUNDUP(
IF(
IF(D970="A",13-SUM(AM970:AP970),IF(D970="B",11-SUM(AM970:AP970),IF(D970="C",7-SUM(AM970:AP970))))
&lt;0,0,
IF(D970="A",13-SUM(AM970:AP970),IF(D970="B",11-SUM(AM970:AP970),IF(D970="C",7-SUM(AM970:AP970)))))
*AD970/C970,0)
*C970
=0,0,
ROUNDUP(
IF(
IF(D970="A",13-SUM(AM970:AP970),IF(D970="B",11-SUM(AM970:AP970),IF(D970="C",7-SUM(AM970:AP970))))
&lt;0,0,
IF(D970="A",13-SUM(AM970:AP970),IF(D970="B",11-SUM(AM970:AP970),IF(D970="C",7-SUM(AM970:AP970)))))
*AD970/C970,0)
*C970)
)</f>
        <v>0</v>
      </c>
      <c r="AY970" s="4">
        <f>IF(OR(AND(Tabela1[[#This Row],[GRUPO | ITEM]]="PALHETAS",MID(Tabela1[[#This Row],[ITEM]],1,5)&lt;&gt;"YN-PC"),AND(Tabela1[[#This Row],[GRUPO | ITEM]]="PALHETAS",MID(Tabela1[[#This Row],[ITEM]],1,5)&lt;&gt;"YN-PF"))=TRUE,0,
IF(
ROUNDUP(
IF(
IF(D970="A",13-SUM(AR970:AU970),IF(D970="B",11-SUM(AR970:AU970),IF(D970="C",7-SUM(AR970:AU970))))
&lt;0,0,
IF(D970="A",13-SUM(AR970:AU970),IF(D970="B",11-SUM(AR970:AU970),IF(D970="C",7-SUM(AR970:AU970)))))
*AE970/C970,0)
*C970
=0,0,
ROUNDUP(
IF(
IF(D970="A",13-SUM(AR970:AU970),IF(D970="B",11-SUM(AR970:AU970),IF(D970="C",7-SUM(AR970:AU970))))
&lt;0,0,
IF(D970="A",13-SUM(AR970:AU970),IF(D970="B",11-SUM(AR970:AU970),IF(D970="C",7-SUM(AR970:AU970)))))
*AE970/C970,0)
*C970)
)</f>
        <v>0</v>
      </c>
      <c r="AZ9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+IFERROR(BA970*C970,0),
IFERROR(AVERAGEIF(Tabela1[[#This Row],[COMPRA PADRÃO]:[COMPRA &gt;30%]],"&gt;"&amp;0,Tabela1[[#This Row],[COMPRA PADRÃO]:[COMPRA &gt;30%]]),
0))/Tabela1[[#This Row],[U/CX]],0)*Tabela1[[#This Row],[U/CX]]</f>
        <v>0</v>
      </c>
      <c r="BA970" s="33"/>
      <c r="BB970" s="33"/>
      <c r="BC970" s="44"/>
      <c r="BD970" s="41">
        <v>16.679245283018869</v>
      </c>
      <c r="BE970" s="42">
        <v>2501.8867924528304</v>
      </c>
      <c r="BF970" s="42">
        <v>3302.4905660377358</v>
      </c>
      <c r="BG970" s="42">
        <v>8540</v>
      </c>
      <c r="BH970" s="43">
        <v>0</v>
      </c>
      <c r="BJ970" s="32"/>
      <c r="BK970" s="32"/>
    </row>
    <row r="971" spans="1:63" s="3" customFormat="1" x14ac:dyDescent="0.2">
      <c r="A971" s="4" t="s">
        <v>18</v>
      </c>
      <c r="B971" s="4" t="s">
        <v>288</v>
      </c>
      <c r="C971" s="4">
        <v>20</v>
      </c>
      <c r="D971" s="4" t="s">
        <v>83</v>
      </c>
      <c r="E971" s="5"/>
      <c r="F971" s="4">
        <v>160</v>
      </c>
      <c r="G971" s="4">
        <v>80</v>
      </c>
      <c r="H971" s="4">
        <v>40</v>
      </c>
      <c r="I971" s="4">
        <v>300</v>
      </c>
      <c r="J971" s="4">
        <v>260</v>
      </c>
      <c r="K971" s="4"/>
      <c r="L971" s="4">
        <v>120</v>
      </c>
      <c r="M971" s="4">
        <v>340</v>
      </c>
      <c r="N971" s="4">
        <v>20</v>
      </c>
      <c r="O971" s="4">
        <v>140</v>
      </c>
      <c r="P971" s="4">
        <v>140</v>
      </c>
      <c r="Q971" s="13">
        <v>0</v>
      </c>
      <c r="R971" s="16">
        <v>1</v>
      </c>
      <c r="S971" s="16">
        <v>0.5</v>
      </c>
      <c r="T971" s="16">
        <v>0.25</v>
      </c>
      <c r="U971" s="16">
        <v>1.875</v>
      </c>
      <c r="V971" s="16">
        <v>1.625</v>
      </c>
      <c r="W971" s="16">
        <v>0</v>
      </c>
      <c r="X971" s="16">
        <v>0.75</v>
      </c>
      <c r="Y971" s="16">
        <v>2.125</v>
      </c>
      <c r="Z971" s="16">
        <v>0.125</v>
      </c>
      <c r="AA971" s="16">
        <v>0.875</v>
      </c>
      <c r="AB971" s="17">
        <v>0.875</v>
      </c>
      <c r="AC971" s="15">
        <v>19647.8</v>
      </c>
      <c r="AD971" s="14">
        <v>160</v>
      </c>
      <c r="AE971" s="14">
        <v>192.5</v>
      </c>
      <c r="AF971" s="5">
        <v>0</v>
      </c>
      <c r="AG971" s="6">
        <v>680</v>
      </c>
      <c r="AH971" s="4">
        <v>660</v>
      </c>
      <c r="AI971" s="23">
        <v>1340</v>
      </c>
      <c r="AJ971" s="4">
        <v>0</v>
      </c>
      <c r="AK971" s="4">
        <v>0</v>
      </c>
      <c r="AL971" s="24">
        <v>0</v>
      </c>
      <c r="AM971" s="7">
        <v>4.25</v>
      </c>
      <c r="AN971" s="7">
        <v>4.125</v>
      </c>
      <c r="AO971" s="8">
        <v>0</v>
      </c>
      <c r="AP971" s="9">
        <v>0</v>
      </c>
      <c r="AQ971" s="25">
        <v>8.375</v>
      </c>
      <c r="AR971" s="18">
        <v>3.5324675324675323</v>
      </c>
      <c r="AS971" s="7">
        <v>3.4285714285714284</v>
      </c>
      <c r="AT971" s="8">
        <v>0</v>
      </c>
      <c r="AU971" s="9">
        <v>0</v>
      </c>
      <c r="AV971" s="10">
        <v>6.9610389610389607</v>
      </c>
      <c r="AW971" s="22">
        <f t="shared" si="15"/>
        <v>0</v>
      </c>
      <c r="AX971" s="5">
        <f>IF(OR(AND(Tabela1[[#This Row],[GRUPO | ITEM]]="PALHETAS",MID(Tabela1[[#This Row],[ITEM]],1,5)&lt;&gt;"YN-PC"),AND(Tabela1[[#This Row],[GRUPO | ITEM]]="PALHETAS",MID(Tabela1[[#This Row],[ITEM]],1,5)&lt;&gt;"YN-PF"))=TRUE,0,
IF(
ROUNDUP(
IF(
IF(D971="A",13-SUM(AM971:AP971),IF(D971="B",11-SUM(AM971:AP971),IF(D971="C",7-SUM(AM971:AP971))))
&lt;0,0,
IF(D971="A",13-SUM(AM971:AP971),IF(D971="B",11-SUM(AM971:AP971),IF(D971="C",7-SUM(AM971:AP971)))))
*AD971/C971,0)
*C971
=0,0,
ROUNDUP(
IF(
IF(D971="A",13-SUM(AM971:AP971),IF(D971="B",11-SUM(AM971:AP971),IF(D971="C",7-SUM(AM971:AP971))))
&lt;0,0,
IF(D971="A",13-SUM(AM971:AP971),IF(D971="B",11-SUM(AM971:AP971),IF(D971="C",7-SUM(AM971:AP971)))))
*AD971/C971,0)
*C971)
)</f>
        <v>0</v>
      </c>
      <c r="AY971" s="4">
        <f>IF(OR(AND(Tabela1[[#This Row],[GRUPO | ITEM]]="PALHETAS",MID(Tabela1[[#This Row],[ITEM]],1,5)&lt;&gt;"YN-PC"),AND(Tabela1[[#This Row],[GRUPO | ITEM]]="PALHETAS",MID(Tabela1[[#This Row],[ITEM]],1,5)&lt;&gt;"YN-PF"))=TRUE,0,
IF(
ROUNDUP(
IF(
IF(D971="A",13-SUM(AR971:AU971),IF(D971="B",11-SUM(AR971:AU971),IF(D971="C",7-SUM(AR971:AU971))))
&lt;0,0,
IF(D971="A",13-SUM(AR971:AU971),IF(D971="B",11-SUM(AR971:AU971),IF(D971="C",7-SUM(AR971:AU971)))))
*AE971/C971,0)
*C971
=0,0,
ROUNDUP(
IF(
IF(D971="A",13-SUM(AR971:AU971),IF(D971="B",11-SUM(AR971:AU971),IF(D971="C",7-SUM(AR971:AU971))))
&lt;0,0,
IF(D971="A",13-SUM(AR971:AU971),IF(D971="B",11-SUM(AR971:AU971),IF(D971="C",7-SUM(AR971:AU971)))))
*AE971/C971,0)
*C971)
)</f>
        <v>0</v>
      </c>
      <c r="AZ9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+IFERROR(BA971*C971,0),
IFERROR(AVERAGEIF(Tabela1[[#This Row],[COMPRA PADRÃO]:[COMPRA &gt;30%]],"&gt;"&amp;0,Tabela1[[#This Row],[COMPRA PADRÃO]:[COMPRA &gt;30%]]),
0))/Tabela1[[#This Row],[U/CX]],0)*Tabela1[[#This Row],[U/CX]]</f>
        <v>0</v>
      </c>
      <c r="BA971" s="19"/>
      <c r="BB971" s="19"/>
      <c r="BC971" s="5"/>
      <c r="BD971" s="41">
        <v>6.0377358490566042</v>
      </c>
      <c r="BE971" s="42">
        <v>905.66037735849068</v>
      </c>
      <c r="BF971" s="42">
        <v>398.4905660377359</v>
      </c>
      <c r="BG971" s="42">
        <v>1340</v>
      </c>
      <c r="BH971" s="43">
        <v>0</v>
      </c>
      <c r="BJ971" s="32"/>
      <c r="BK971" s="32"/>
    </row>
    <row r="972" spans="1:63" s="3" customFormat="1" x14ac:dyDescent="0.2">
      <c r="A972" s="4" t="s">
        <v>18</v>
      </c>
      <c r="B972" s="4" t="s">
        <v>806</v>
      </c>
      <c r="C972" s="4">
        <v>20</v>
      </c>
      <c r="D972" s="4" t="s">
        <v>83</v>
      </c>
      <c r="E972" s="5"/>
      <c r="F972" s="4">
        <v>40</v>
      </c>
      <c r="G972" s="4">
        <v>20</v>
      </c>
      <c r="H972" s="4"/>
      <c r="I972" s="4">
        <v>20</v>
      </c>
      <c r="J972" s="4"/>
      <c r="K972" s="4"/>
      <c r="L972" s="4">
        <v>20</v>
      </c>
      <c r="M972" s="4"/>
      <c r="N972" s="4"/>
      <c r="O972" s="4"/>
      <c r="P972" s="4">
        <v>40</v>
      </c>
      <c r="Q972" s="13">
        <v>0</v>
      </c>
      <c r="R972" s="16">
        <v>1.4285714285714286</v>
      </c>
      <c r="S972" s="16">
        <v>0.7142857142857143</v>
      </c>
      <c r="T972" s="16">
        <v>0</v>
      </c>
      <c r="U972" s="16">
        <v>0.7142857142857143</v>
      </c>
      <c r="V972" s="16">
        <v>0</v>
      </c>
      <c r="W972" s="16">
        <v>0</v>
      </c>
      <c r="X972" s="16">
        <v>0.7142857142857143</v>
      </c>
      <c r="Y972" s="16">
        <v>0</v>
      </c>
      <c r="Z972" s="16">
        <v>0</v>
      </c>
      <c r="AA972" s="16">
        <v>0</v>
      </c>
      <c r="AB972" s="17">
        <v>1.4285714285714286</v>
      </c>
      <c r="AC972" s="15">
        <v>1830.6</v>
      </c>
      <c r="AD972" s="14">
        <v>28</v>
      </c>
      <c r="AE972" s="14">
        <v>28</v>
      </c>
      <c r="AF972" s="5">
        <v>0</v>
      </c>
      <c r="AG972" s="6">
        <v>740</v>
      </c>
      <c r="AH972" s="4">
        <v>1080</v>
      </c>
      <c r="AI972" s="23">
        <v>1820</v>
      </c>
      <c r="AJ972" s="4">
        <v>0</v>
      </c>
      <c r="AK972" s="4">
        <v>0</v>
      </c>
      <c r="AL972" s="24">
        <v>0</v>
      </c>
      <c r="AM972" s="7">
        <v>26.428571428571427</v>
      </c>
      <c r="AN972" s="7">
        <v>38.571428571428569</v>
      </c>
      <c r="AO972" s="8">
        <v>0</v>
      </c>
      <c r="AP972" s="9">
        <v>0</v>
      </c>
      <c r="AQ972" s="25">
        <v>65</v>
      </c>
      <c r="AR972" s="18">
        <v>26.428571428571427</v>
      </c>
      <c r="AS972" s="7">
        <v>38.571428571428569</v>
      </c>
      <c r="AT972" s="8">
        <v>0</v>
      </c>
      <c r="AU972" s="9">
        <v>0</v>
      </c>
      <c r="AV972" s="10">
        <v>65</v>
      </c>
      <c r="AW972" s="22">
        <f t="shared" si="15"/>
        <v>0</v>
      </c>
      <c r="AX972" s="5">
        <f>IF(OR(AND(Tabela1[[#This Row],[GRUPO | ITEM]]="PALHETAS",MID(Tabela1[[#This Row],[ITEM]],1,5)&lt;&gt;"YN-PC"),AND(Tabela1[[#This Row],[GRUPO | ITEM]]="PALHETAS",MID(Tabela1[[#This Row],[ITEM]],1,5)&lt;&gt;"YN-PF"))=TRUE,0,
IF(
ROUNDUP(
IF(
IF(D972="A",13-SUM(AM972:AP972),IF(D972="B",11-SUM(AM972:AP972),IF(D972="C",7-SUM(AM972:AP972))))
&lt;0,0,
IF(D972="A",13-SUM(AM972:AP972),IF(D972="B",11-SUM(AM972:AP972),IF(D972="C",7-SUM(AM972:AP972)))))
*AD972/C972,0)
*C972
=0,0,
ROUNDUP(
IF(
IF(D972="A",13-SUM(AM972:AP972),IF(D972="B",11-SUM(AM972:AP972),IF(D972="C",7-SUM(AM972:AP972))))
&lt;0,0,
IF(D972="A",13-SUM(AM972:AP972),IF(D972="B",11-SUM(AM972:AP972),IF(D972="C",7-SUM(AM972:AP972)))))
*AD972/C972,0)
*C972)
)</f>
        <v>0</v>
      </c>
      <c r="AY972" s="4">
        <f>IF(OR(AND(Tabela1[[#This Row],[GRUPO | ITEM]]="PALHETAS",MID(Tabela1[[#This Row],[ITEM]],1,5)&lt;&gt;"YN-PC"),AND(Tabela1[[#This Row],[GRUPO | ITEM]]="PALHETAS",MID(Tabela1[[#This Row],[ITEM]],1,5)&lt;&gt;"YN-PF"))=TRUE,0,
IF(
ROUNDUP(
IF(
IF(D972="A",13-SUM(AR972:AU972),IF(D972="B",11-SUM(AR972:AU972),IF(D972="C",7-SUM(AR972:AU972))))
&lt;0,0,
IF(D972="A",13-SUM(AR972:AU972),IF(D972="B",11-SUM(AR972:AU972),IF(D972="C",7-SUM(AR972:AU972)))))
*AE972/C972,0)
*C972
=0,0,
ROUNDUP(
IF(
IF(D972="A",13-SUM(AR972:AU972),IF(D972="B",11-SUM(AR972:AU972),IF(D972="C",7-SUM(AR972:AU972))))
&lt;0,0,
IF(D972="A",13-SUM(AR972:AU972),IF(D972="B",11-SUM(AR972:AU972),IF(D972="C",7-SUM(AR972:AU972)))))
*AE972/C972,0)
*C972)
)</f>
        <v>0</v>
      </c>
      <c r="AZ9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+IFERROR(BA972*C972,0),
IFERROR(AVERAGEIF(Tabela1[[#This Row],[COMPRA PADRÃO]:[COMPRA &gt;30%]],"&gt;"&amp;0,Tabela1[[#This Row],[COMPRA PADRÃO]:[COMPRA &gt;30%]]),
0))/Tabela1[[#This Row],[U/CX]],0)*Tabela1[[#This Row],[U/CX]]</f>
        <v>0</v>
      </c>
      <c r="BA972" s="19"/>
      <c r="BB972" s="19"/>
      <c r="BC972" s="5"/>
      <c r="BD972" s="41">
        <v>0.52830188679245282</v>
      </c>
      <c r="BE972" s="42">
        <v>79.245283018867923</v>
      </c>
      <c r="BF972" s="42">
        <v>34.867924528301884</v>
      </c>
      <c r="BG972" s="42">
        <v>1820</v>
      </c>
      <c r="BH972" s="43">
        <v>0</v>
      </c>
      <c r="BJ972" s="32"/>
      <c r="BK972" s="32"/>
    </row>
    <row r="973" spans="1:63" s="3" customFormat="1" x14ac:dyDescent="0.2">
      <c r="A973" s="4" t="s">
        <v>18</v>
      </c>
      <c r="B973" s="4" t="s">
        <v>807</v>
      </c>
      <c r="C973" s="4">
        <v>20</v>
      </c>
      <c r="D973" s="4" t="s">
        <v>83</v>
      </c>
      <c r="E973" s="5">
        <v>60</v>
      </c>
      <c r="F973" s="4">
        <v>60</v>
      </c>
      <c r="G973" s="4">
        <v>20</v>
      </c>
      <c r="H973" s="4">
        <v>40</v>
      </c>
      <c r="I973" s="4">
        <v>140</v>
      </c>
      <c r="J973" s="4">
        <v>160</v>
      </c>
      <c r="K973" s="4"/>
      <c r="L973" s="4">
        <v>60</v>
      </c>
      <c r="M973" s="4">
        <v>40</v>
      </c>
      <c r="N973" s="4">
        <v>40</v>
      </c>
      <c r="O973" s="4"/>
      <c r="P973" s="4">
        <v>60</v>
      </c>
      <c r="Q973" s="13">
        <v>0.88235294117647056</v>
      </c>
      <c r="R973" s="16">
        <v>0.88235294117647056</v>
      </c>
      <c r="S973" s="16">
        <v>0.29411764705882354</v>
      </c>
      <c r="T973" s="16">
        <v>0.58823529411764708</v>
      </c>
      <c r="U973" s="16">
        <v>2.0588235294117645</v>
      </c>
      <c r="V973" s="16">
        <v>2.3529411764705883</v>
      </c>
      <c r="W973" s="16">
        <v>0</v>
      </c>
      <c r="X973" s="16">
        <v>0.88235294117647056</v>
      </c>
      <c r="Y973" s="16">
        <v>0.58823529411764708</v>
      </c>
      <c r="Z973" s="16">
        <v>0.58823529411764708</v>
      </c>
      <c r="AA973" s="16">
        <v>0</v>
      </c>
      <c r="AB973" s="17">
        <v>0.88235294117647056</v>
      </c>
      <c r="AC973" s="15">
        <v>8361</v>
      </c>
      <c r="AD973" s="14">
        <v>68</v>
      </c>
      <c r="AE973" s="14">
        <v>73.333333333333329</v>
      </c>
      <c r="AF973" s="5">
        <v>0</v>
      </c>
      <c r="AG973" s="6">
        <v>680</v>
      </c>
      <c r="AH973" s="4">
        <v>1260</v>
      </c>
      <c r="AI973" s="23">
        <v>1940</v>
      </c>
      <c r="AJ973" s="4">
        <v>0</v>
      </c>
      <c r="AK973" s="4">
        <v>0</v>
      </c>
      <c r="AL973" s="24">
        <v>0</v>
      </c>
      <c r="AM973" s="7">
        <v>10</v>
      </c>
      <c r="AN973" s="7">
        <v>18.529411764705884</v>
      </c>
      <c r="AO973" s="8">
        <v>0</v>
      </c>
      <c r="AP973" s="9">
        <v>0</v>
      </c>
      <c r="AQ973" s="25">
        <v>28.529411764705884</v>
      </c>
      <c r="AR973" s="18">
        <v>9.2727272727272734</v>
      </c>
      <c r="AS973" s="7">
        <v>17.181818181818183</v>
      </c>
      <c r="AT973" s="8">
        <v>0</v>
      </c>
      <c r="AU973" s="9">
        <v>0</v>
      </c>
      <c r="AV973" s="10">
        <v>26.454545454545457</v>
      </c>
      <c r="AW973" s="22">
        <f t="shared" si="15"/>
        <v>0</v>
      </c>
      <c r="AX973" s="5">
        <f>IF(OR(AND(Tabela1[[#This Row],[GRUPO | ITEM]]="PALHETAS",MID(Tabela1[[#This Row],[ITEM]],1,5)&lt;&gt;"YN-PC"),AND(Tabela1[[#This Row],[GRUPO | ITEM]]="PALHETAS",MID(Tabela1[[#This Row],[ITEM]],1,5)&lt;&gt;"YN-PF"))=TRUE,0,
IF(
ROUNDUP(
IF(
IF(D973="A",13-SUM(AM973:AP973),IF(D973="B",11-SUM(AM973:AP973),IF(D973="C",7-SUM(AM973:AP973))))
&lt;0,0,
IF(D973="A",13-SUM(AM973:AP973),IF(D973="B",11-SUM(AM973:AP973),IF(D973="C",7-SUM(AM973:AP973)))))
*AD973/C973,0)
*C973
=0,0,
ROUNDUP(
IF(
IF(D973="A",13-SUM(AM973:AP973),IF(D973="B",11-SUM(AM973:AP973),IF(D973="C",7-SUM(AM973:AP973))))
&lt;0,0,
IF(D973="A",13-SUM(AM973:AP973),IF(D973="B",11-SUM(AM973:AP973),IF(D973="C",7-SUM(AM973:AP973)))))
*AD973/C973,0)
*C973)
)</f>
        <v>0</v>
      </c>
      <c r="AY973" s="4">
        <f>IF(OR(AND(Tabela1[[#This Row],[GRUPO | ITEM]]="PALHETAS",MID(Tabela1[[#This Row],[ITEM]],1,5)&lt;&gt;"YN-PC"),AND(Tabela1[[#This Row],[GRUPO | ITEM]]="PALHETAS",MID(Tabela1[[#This Row],[ITEM]],1,5)&lt;&gt;"YN-PF"))=TRUE,0,
IF(
ROUNDUP(
IF(
IF(D973="A",13-SUM(AR973:AU973),IF(D973="B",11-SUM(AR973:AU973),IF(D973="C",7-SUM(AR973:AU973))))
&lt;0,0,
IF(D973="A",13-SUM(AR973:AU973),IF(D973="B",11-SUM(AR973:AU973),IF(D973="C",7-SUM(AR973:AU973)))))
*AE973/C973,0)
*C973
=0,0,
ROUNDUP(
IF(
IF(D973="A",13-SUM(AR973:AU973),IF(D973="B",11-SUM(AR973:AU973),IF(D973="C",7-SUM(AR973:AU973))))
&lt;0,0,
IF(D973="A",13-SUM(AR973:AU973),IF(D973="B",11-SUM(AR973:AU973),IF(D973="C",7-SUM(AR973:AU973)))))
*AE973/C973,0)
*C973)
)</f>
        <v>0</v>
      </c>
      <c r="AZ9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+IFERROR(BA973*C973,0),
IFERROR(AVERAGEIF(Tabela1[[#This Row],[COMPRA PADRÃO]:[COMPRA &gt;30%]],"&gt;"&amp;0,Tabela1[[#This Row],[COMPRA PADRÃO]:[COMPRA &gt;30%]]),
0))/Tabela1[[#This Row],[U/CX]],0)*Tabela1[[#This Row],[U/CX]]</f>
        <v>0</v>
      </c>
      <c r="BA973" s="19"/>
      <c r="BB973" s="19"/>
      <c r="BC973" s="5"/>
      <c r="BD973" s="41">
        <v>2.5660377358490565</v>
      </c>
      <c r="BE973" s="42">
        <v>384.90566037735846</v>
      </c>
      <c r="BF973" s="42">
        <v>169.35849056603772</v>
      </c>
      <c r="BG973" s="42">
        <v>1940</v>
      </c>
      <c r="BH973" s="43">
        <v>0</v>
      </c>
      <c r="BJ973" s="32"/>
      <c r="BK973" s="32"/>
    </row>
    <row r="974" spans="1:63" s="3" customFormat="1" x14ac:dyDescent="0.2">
      <c r="A974" s="4" t="s">
        <v>18</v>
      </c>
      <c r="B974" s="4" t="s">
        <v>808</v>
      </c>
      <c r="C974" s="4">
        <v>20</v>
      </c>
      <c r="D974" s="4" t="s">
        <v>83</v>
      </c>
      <c r="E974" s="5"/>
      <c r="F974" s="4">
        <v>60</v>
      </c>
      <c r="G974" s="4">
        <v>40</v>
      </c>
      <c r="H974" s="4"/>
      <c r="I974" s="4">
        <v>140</v>
      </c>
      <c r="J974" s="4">
        <v>40</v>
      </c>
      <c r="K974" s="4"/>
      <c r="L974" s="4">
        <v>40</v>
      </c>
      <c r="M974" s="4">
        <v>40</v>
      </c>
      <c r="N974" s="4">
        <v>20</v>
      </c>
      <c r="O974" s="4">
        <v>40</v>
      </c>
      <c r="P974" s="4">
        <v>20</v>
      </c>
      <c r="Q974" s="13">
        <v>0</v>
      </c>
      <c r="R974" s="16">
        <v>1.2272727272727273</v>
      </c>
      <c r="S974" s="16">
        <v>0.81818181818181823</v>
      </c>
      <c r="T974" s="16">
        <v>0</v>
      </c>
      <c r="U974" s="16">
        <v>2.8636363636363638</v>
      </c>
      <c r="V974" s="16">
        <v>0.81818181818181823</v>
      </c>
      <c r="W974" s="16">
        <v>0</v>
      </c>
      <c r="X974" s="16">
        <v>0.81818181818181823</v>
      </c>
      <c r="Y974" s="16">
        <v>0.81818181818181823</v>
      </c>
      <c r="Z974" s="16">
        <v>0.40909090909090912</v>
      </c>
      <c r="AA974" s="16">
        <v>0.81818181818181823</v>
      </c>
      <c r="AB974" s="17">
        <v>0.40909090909090912</v>
      </c>
      <c r="AC974" s="15">
        <v>5392.4</v>
      </c>
      <c r="AD974" s="14">
        <v>48.888888888888886</v>
      </c>
      <c r="AE974" s="14">
        <v>48.888888888888886</v>
      </c>
      <c r="AF974" s="5">
        <v>0</v>
      </c>
      <c r="AG974" s="6">
        <v>760</v>
      </c>
      <c r="AH974" s="4">
        <v>520</v>
      </c>
      <c r="AI974" s="23">
        <v>1280</v>
      </c>
      <c r="AJ974" s="4">
        <v>0</v>
      </c>
      <c r="AK974" s="4">
        <v>0</v>
      </c>
      <c r="AL974" s="24">
        <v>0</v>
      </c>
      <c r="AM974" s="7">
        <v>15.545454545454547</v>
      </c>
      <c r="AN974" s="7">
        <v>10.636363636363637</v>
      </c>
      <c r="AO974" s="8">
        <v>0</v>
      </c>
      <c r="AP974" s="9">
        <v>0</v>
      </c>
      <c r="AQ974" s="25">
        <v>26.181818181818183</v>
      </c>
      <c r="AR974" s="18">
        <v>15.545454545454547</v>
      </c>
      <c r="AS974" s="7">
        <v>10.636363636363637</v>
      </c>
      <c r="AT974" s="8">
        <v>0</v>
      </c>
      <c r="AU974" s="9">
        <v>0</v>
      </c>
      <c r="AV974" s="10">
        <v>26.181818181818183</v>
      </c>
      <c r="AW974" s="22">
        <f t="shared" si="15"/>
        <v>0</v>
      </c>
      <c r="AX974" s="5">
        <f>IF(OR(AND(Tabela1[[#This Row],[GRUPO | ITEM]]="PALHETAS",MID(Tabela1[[#This Row],[ITEM]],1,5)&lt;&gt;"YN-PC"),AND(Tabela1[[#This Row],[GRUPO | ITEM]]="PALHETAS",MID(Tabela1[[#This Row],[ITEM]],1,5)&lt;&gt;"YN-PF"))=TRUE,0,
IF(
ROUNDUP(
IF(
IF(D974="A",13-SUM(AM974:AP974),IF(D974="B",11-SUM(AM974:AP974),IF(D974="C",7-SUM(AM974:AP974))))
&lt;0,0,
IF(D974="A",13-SUM(AM974:AP974),IF(D974="B",11-SUM(AM974:AP974),IF(D974="C",7-SUM(AM974:AP974)))))
*AD974/C974,0)
*C974
=0,0,
ROUNDUP(
IF(
IF(D974="A",13-SUM(AM974:AP974),IF(D974="B",11-SUM(AM974:AP974),IF(D974="C",7-SUM(AM974:AP974))))
&lt;0,0,
IF(D974="A",13-SUM(AM974:AP974),IF(D974="B",11-SUM(AM974:AP974),IF(D974="C",7-SUM(AM974:AP974)))))
*AD974/C974,0)
*C974)
)</f>
        <v>0</v>
      </c>
      <c r="AY974" s="4">
        <f>IF(OR(AND(Tabela1[[#This Row],[GRUPO | ITEM]]="PALHETAS",MID(Tabela1[[#This Row],[ITEM]],1,5)&lt;&gt;"YN-PC"),AND(Tabela1[[#This Row],[GRUPO | ITEM]]="PALHETAS",MID(Tabela1[[#This Row],[ITEM]],1,5)&lt;&gt;"YN-PF"))=TRUE,0,
IF(
ROUNDUP(
IF(
IF(D974="A",13-SUM(AR974:AU974),IF(D974="B",11-SUM(AR974:AU974),IF(D974="C",7-SUM(AR974:AU974))))
&lt;0,0,
IF(D974="A",13-SUM(AR974:AU974),IF(D974="B",11-SUM(AR974:AU974),IF(D974="C",7-SUM(AR974:AU974)))))
*AE974/C974,0)
*C974
=0,0,
ROUNDUP(
IF(
IF(D974="A",13-SUM(AR974:AU974),IF(D974="B",11-SUM(AR974:AU974),IF(D974="C",7-SUM(AR974:AU974))))
&lt;0,0,
IF(D974="A",13-SUM(AR974:AU974),IF(D974="B",11-SUM(AR974:AU974),IF(D974="C",7-SUM(AR974:AU974)))))
*AE974/C974,0)
*C974)
)</f>
        <v>0</v>
      </c>
      <c r="AZ9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+IFERROR(BA974*C974,0),
IFERROR(AVERAGEIF(Tabela1[[#This Row],[COMPRA PADRÃO]:[COMPRA &gt;30%]],"&gt;"&amp;0,Tabela1[[#This Row],[COMPRA PADRÃO]:[COMPRA &gt;30%]]),
0))/Tabela1[[#This Row],[U/CX]],0)*Tabela1[[#This Row],[U/CX]]</f>
        <v>0</v>
      </c>
      <c r="BA974" s="19"/>
      <c r="BB974" s="19"/>
      <c r="BC974" s="5"/>
      <c r="BD974" s="41">
        <v>1.6603773584905661</v>
      </c>
      <c r="BE974" s="42">
        <v>249.05660377358492</v>
      </c>
      <c r="BF974" s="42">
        <v>109.58490566037736</v>
      </c>
      <c r="BG974" s="42">
        <v>1280</v>
      </c>
      <c r="BH974" s="43">
        <v>0</v>
      </c>
      <c r="BJ974" s="32"/>
      <c r="BK974" s="32"/>
    </row>
    <row r="975" spans="1:63" s="3" customFormat="1" x14ac:dyDescent="0.2">
      <c r="A975" s="4" t="s">
        <v>18</v>
      </c>
      <c r="B975" s="4" t="s">
        <v>809</v>
      </c>
      <c r="C975" s="4">
        <v>20</v>
      </c>
      <c r="D975" s="4" t="s">
        <v>83</v>
      </c>
      <c r="E975" s="5">
        <v>80</v>
      </c>
      <c r="F975" s="4">
        <v>180</v>
      </c>
      <c r="G975" s="4">
        <v>80</v>
      </c>
      <c r="H975" s="4">
        <v>280</v>
      </c>
      <c r="I975" s="4">
        <v>400</v>
      </c>
      <c r="J975" s="4">
        <v>240</v>
      </c>
      <c r="K975" s="4">
        <v>60</v>
      </c>
      <c r="L975" s="4">
        <v>80</v>
      </c>
      <c r="M975" s="4">
        <v>160</v>
      </c>
      <c r="N975" s="4">
        <v>100</v>
      </c>
      <c r="O975" s="4">
        <v>60</v>
      </c>
      <c r="P975" s="4">
        <v>80</v>
      </c>
      <c r="Q975" s="13">
        <v>0.53333333333333333</v>
      </c>
      <c r="R975" s="16">
        <v>1.2</v>
      </c>
      <c r="S975" s="16">
        <v>0.53333333333333333</v>
      </c>
      <c r="T975" s="16">
        <v>1.8666666666666667</v>
      </c>
      <c r="U975" s="16">
        <v>2.6666666666666665</v>
      </c>
      <c r="V975" s="16">
        <v>1.6</v>
      </c>
      <c r="W975" s="16">
        <v>0.4</v>
      </c>
      <c r="X975" s="16">
        <v>0.53333333333333333</v>
      </c>
      <c r="Y975" s="16">
        <v>1.0666666666666667</v>
      </c>
      <c r="Z975" s="16">
        <v>0.66666666666666663</v>
      </c>
      <c r="AA975" s="16">
        <v>0.4</v>
      </c>
      <c r="AB975" s="17">
        <v>0.53333333333333333</v>
      </c>
      <c r="AC975" s="15">
        <v>22115.4</v>
      </c>
      <c r="AD975" s="14">
        <v>150</v>
      </c>
      <c r="AE975" s="14">
        <v>150</v>
      </c>
      <c r="AF975" s="5">
        <v>0</v>
      </c>
      <c r="AG975" s="6">
        <v>1140</v>
      </c>
      <c r="AH975" s="4">
        <v>2420</v>
      </c>
      <c r="AI975" s="23">
        <v>3560</v>
      </c>
      <c r="AJ975" s="4">
        <v>0</v>
      </c>
      <c r="AK975" s="4">
        <v>0</v>
      </c>
      <c r="AL975" s="24">
        <v>0</v>
      </c>
      <c r="AM975" s="7">
        <v>7.6</v>
      </c>
      <c r="AN975" s="7">
        <v>16.133333333333333</v>
      </c>
      <c r="AO975" s="8">
        <v>0</v>
      </c>
      <c r="AP975" s="9">
        <v>0</v>
      </c>
      <c r="AQ975" s="25">
        <v>23.733333333333334</v>
      </c>
      <c r="AR975" s="18">
        <v>7.6</v>
      </c>
      <c r="AS975" s="7">
        <v>16.133333333333333</v>
      </c>
      <c r="AT975" s="8">
        <v>0</v>
      </c>
      <c r="AU975" s="9">
        <v>0</v>
      </c>
      <c r="AV975" s="10">
        <v>23.733333333333334</v>
      </c>
      <c r="AW975" s="22">
        <f t="shared" si="15"/>
        <v>0</v>
      </c>
      <c r="AX975" s="5">
        <f>IF(OR(AND(Tabela1[[#This Row],[GRUPO | ITEM]]="PALHETAS",MID(Tabela1[[#This Row],[ITEM]],1,5)&lt;&gt;"YN-PC"),AND(Tabela1[[#This Row],[GRUPO | ITEM]]="PALHETAS",MID(Tabela1[[#This Row],[ITEM]],1,5)&lt;&gt;"YN-PF"))=TRUE,0,
IF(
ROUNDUP(
IF(
IF(D975="A",13-SUM(AM975:AP975),IF(D975="B",11-SUM(AM975:AP975),IF(D975="C",7-SUM(AM975:AP975))))
&lt;0,0,
IF(D975="A",13-SUM(AM975:AP975),IF(D975="B",11-SUM(AM975:AP975),IF(D975="C",7-SUM(AM975:AP975)))))
*AD975/C975,0)
*C975
=0,0,
ROUNDUP(
IF(
IF(D975="A",13-SUM(AM975:AP975),IF(D975="B",11-SUM(AM975:AP975),IF(D975="C",7-SUM(AM975:AP975))))
&lt;0,0,
IF(D975="A",13-SUM(AM975:AP975),IF(D975="B",11-SUM(AM975:AP975),IF(D975="C",7-SUM(AM975:AP975)))))
*AD975/C975,0)
*C975)
)</f>
        <v>0</v>
      </c>
      <c r="AY975" s="4">
        <f>IF(OR(AND(Tabela1[[#This Row],[GRUPO | ITEM]]="PALHETAS",MID(Tabela1[[#This Row],[ITEM]],1,5)&lt;&gt;"YN-PC"),AND(Tabela1[[#This Row],[GRUPO | ITEM]]="PALHETAS",MID(Tabela1[[#This Row],[ITEM]],1,5)&lt;&gt;"YN-PF"))=TRUE,0,
IF(
ROUNDUP(
IF(
IF(D975="A",13-SUM(AR975:AU975),IF(D975="B",11-SUM(AR975:AU975),IF(D975="C",7-SUM(AR975:AU975))))
&lt;0,0,
IF(D975="A",13-SUM(AR975:AU975),IF(D975="B",11-SUM(AR975:AU975),IF(D975="C",7-SUM(AR975:AU975)))))
*AE975/C975,0)
*C975
=0,0,
ROUNDUP(
IF(
IF(D975="A",13-SUM(AR975:AU975),IF(D975="B",11-SUM(AR975:AU975),IF(D975="C",7-SUM(AR975:AU975))))
&lt;0,0,
IF(D975="A",13-SUM(AR975:AU975),IF(D975="B",11-SUM(AR975:AU975),IF(D975="C",7-SUM(AR975:AU975)))))
*AE975/C975,0)
*C975)
)</f>
        <v>0</v>
      </c>
      <c r="AZ9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+IFERROR(BA975*C975,0),
IFERROR(AVERAGEIF(Tabela1[[#This Row],[COMPRA PADRÃO]:[COMPRA &gt;30%]],"&gt;"&amp;0,Tabela1[[#This Row],[COMPRA PADRÃO]:[COMPRA &gt;30%]]),
0))/Tabela1[[#This Row],[U/CX]],0)*Tabela1[[#This Row],[U/CX]]</f>
        <v>0</v>
      </c>
      <c r="BA975" s="33"/>
      <c r="BB975" s="33"/>
      <c r="BC975" s="44"/>
      <c r="BD975" s="41">
        <v>6.7924528301886795</v>
      </c>
      <c r="BE975" s="42">
        <v>1018.867924528302</v>
      </c>
      <c r="BF975" s="42">
        <v>448.30188679245282</v>
      </c>
      <c r="BG975" s="42">
        <v>3560</v>
      </c>
      <c r="BH975" s="43">
        <v>0</v>
      </c>
      <c r="BJ975" s="32"/>
      <c r="BK975" s="32"/>
    </row>
    <row r="976" spans="1:63" s="3" customFormat="1" x14ac:dyDescent="0.2">
      <c r="A976" s="4" t="s">
        <v>18</v>
      </c>
      <c r="B976" s="4" t="s">
        <v>100</v>
      </c>
      <c r="C976" s="4">
        <v>20</v>
      </c>
      <c r="D976" s="4" t="s">
        <v>17</v>
      </c>
      <c r="E976" s="5">
        <v>300</v>
      </c>
      <c r="F976" s="4">
        <v>240</v>
      </c>
      <c r="G976" s="4">
        <v>240</v>
      </c>
      <c r="H976" s="4">
        <v>160</v>
      </c>
      <c r="I976" s="4">
        <v>700</v>
      </c>
      <c r="J976" s="4">
        <v>860</v>
      </c>
      <c r="K976" s="4">
        <v>360</v>
      </c>
      <c r="L976" s="4">
        <v>340</v>
      </c>
      <c r="M976" s="4">
        <v>900</v>
      </c>
      <c r="N976" s="4">
        <v>260</v>
      </c>
      <c r="O976" s="4">
        <v>100</v>
      </c>
      <c r="P976" s="4">
        <v>460</v>
      </c>
      <c r="Q976" s="13">
        <v>0.73170731707317072</v>
      </c>
      <c r="R976" s="16">
        <v>0.58536585365853655</v>
      </c>
      <c r="S976" s="16">
        <v>0.58536585365853655</v>
      </c>
      <c r="T976" s="16">
        <v>0.3902439024390244</v>
      </c>
      <c r="U976" s="16">
        <v>1.7073170731707317</v>
      </c>
      <c r="V976" s="16">
        <v>2.0975609756097562</v>
      </c>
      <c r="W976" s="16">
        <v>0.87804878048780488</v>
      </c>
      <c r="X976" s="16">
        <v>0.82926829268292679</v>
      </c>
      <c r="Y976" s="16">
        <v>2.1951219512195124</v>
      </c>
      <c r="Z976" s="16">
        <v>0.63414634146341464</v>
      </c>
      <c r="AA976" s="16">
        <v>0.24390243902439024</v>
      </c>
      <c r="AB976" s="17">
        <v>1.1219512195121952</v>
      </c>
      <c r="AC976" s="15">
        <v>60454.8</v>
      </c>
      <c r="AD976" s="14">
        <v>410</v>
      </c>
      <c r="AE976" s="14">
        <v>438.18181818181819</v>
      </c>
      <c r="AF976" s="5">
        <v>0</v>
      </c>
      <c r="AG976" s="6">
        <v>2540</v>
      </c>
      <c r="AH976" s="4">
        <v>0</v>
      </c>
      <c r="AI976" s="23">
        <v>2540</v>
      </c>
      <c r="AJ976" s="4">
        <v>5000</v>
      </c>
      <c r="AK976" s="4">
        <v>0</v>
      </c>
      <c r="AL976" s="24">
        <v>5000</v>
      </c>
      <c r="AM976" s="7">
        <v>6.1951219512195124</v>
      </c>
      <c r="AN976" s="7">
        <v>0</v>
      </c>
      <c r="AO976" s="8">
        <v>12.195121951219512</v>
      </c>
      <c r="AP976" s="9">
        <v>0</v>
      </c>
      <c r="AQ976" s="25">
        <v>18.390243902439025</v>
      </c>
      <c r="AR976" s="18">
        <v>5.796680497925311</v>
      </c>
      <c r="AS976" s="7">
        <v>0</v>
      </c>
      <c r="AT976" s="8">
        <v>11.410788381742739</v>
      </c>
      <c r="AU976" s="9">
        <v>0</v>
      </c>
      <c r="AV976" s="10">
        <v>17.207468879668049</v>
      </c>
      <c r="AW976" s="22">
        <f t="shared" si="15"/>
        <v>0</v>
      </c>
      <c r="AX976" s="5">
        <f>IF(OR(AND(Tabela1[[#This Row],[GRUPO | ITEM]]="PALHETAS",MID(Tabela1[[#This Row],[ITEM]],1,5)&lt;&gt;"YN-PC"),AND(Tabela1[[#This Row],[GRUPO | ITEM]]="PALHETAS",MID(Tabela1[[#This Row],[ITEM]],1,5)&lt;&gt;"YN-PF"))=TRUE,0,
IF(
ROUNDUP(
IF(
IF(D976="A",13-SUM(AM976:AP976),IF(D976="B",11-SUM(AM976:AP976),IF(D976="C",7-SUM(AM976:AP976))))
&lt;0,0,
IF(D976="A",13-SUM(AM976:AP976),IF(D976="B",11-SUM(AM976:AP976),IF(D976="C",7-SUM(AM976:AP976)))))
*AD976/C976,0)
*C976
=0,0,
ROUNDUP(
IF(
IF(D976="A",13-SUM(AM976:AP976),IF(D976="B",11-SUM(AM976:AP976),IF(D976="C",7-SUM(AM976:AP976))))
&lt;0,0,
IF(D976="A",13-SUM(AM976:AP976),IF(D976="B",11-SUM(AM976:AP976),IF(D976="C",7-SUM(AM976:AP976)))))
*AD976/C976,0)
*C976)
)</f>
        <v>0</v>
      </c>
      <c r="AY976" s="4">
        <f>IF(OR(AND(Tabela1[[#This Row],[GRUPO | ITEM]]="PALHETAS",MID(Tabela1[[#This Row],[ITEM]],1,5)&lt;&gt;"YN-PC"),AND(Tabela1[[#This Row],[GRUPO | ITEM]]="PALHETAS",MID(Tabela1[[#This Row],[ITEM]],1,5)&lt;&gt;"YN-PF"))=TRUE,0,
IF(
ROUNDUP(
IF(
IF(D976="A",13-SUM(AR976:AU976),IF(D976="B",11-SUM(AR976:AU976),IF(D976="C",7-SUM(AR976:AU976))))
&lt;0,0,
IF(D976="A",13-SUM(AR976:AU976),IF(D976="B",11-SUM(AR976:AU976),IF(D976="C",7-SUM(AR976:AU976)))))
*AE976/C976,0)
*C976
=0,0,
ROUNDUP(
IF(
IF(D976="A",13-SUM(AR976:AU976),IF(D976="B",11-SUM(AR976:AU976),IF(D976="C",7-SUM(AR976:AU976))))
&lt;0,0,
IF(D976="A",13-SUM(AR976:AU976),IF(D976="B",11-SUM(AR976:AU976),IF(D976="C",7-SUM(AR976:AU976)))))
*AE976/C976,0)
*C976)
)</f>
        <v>0</v>
      </c>
      <c r="AZ9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+IFERROR(BA976*C976,0),
IFERROR(AVERAGEIF(Tabela1[[#This Row],[COMPRA PADRÃO]:[COMPRA &gt;30%]],"&gt;"&amp;0,Tabela1[[#This Row],[COMPRA PADRÃO]:[COMPRA &gt;30%]]),
0))/Tabela1[[#This Row],[U/CX]],0)*Tabela1[[#This Row],[U/CX]]</f>
        <v>0</v>
      </c>
      <c r="BA976" s="19"/>
      <c r="BB976" s="19"/>
      <c r="BC976" s="5"/>
      <c r="BD976" s="41">
        <v>18.566037735849058</v>
      </c>
      <c r="BE976" s="42">
        <v>2784.9056603773588</v>
      </c>
      <c r="BF976" s="42">
        <v>3676.0754716981132</v>
      </c>
      <c r="BG976" s="42">
        <v>7540</v>
      </c>
      <c r="BH976" s="43">
        <v>0</v>
      </c>
      <c r="BJ976" s="32"/>
      <c r="BK976" s="32"/>
    </row>
    <row r="977" spans="1:63" s="3" customFormat="1" x14ac:dyDescent="0.2">
      <c r="A977" s="4" t="s">
        <v>18</v>
      </c>
      <c r="B977" s="4" t="s">
        <v>810</v>
      </c>
      <c r="C977" s="4">
        <v>20</v>
      </c>
      <c r="D977" s="4" t="s">
        <v>83</v>
      </c>
      <c r="E977" s="5"/>
      <c r="F977" s="4"/>
      <c r="G977" s="4"/>
      <c r="H977" s="4"/>
      <c r="I977" s="4">
        <v>20</v>
      </c>
      <c r="J977" s="4">
        <v>20</v>
      </c>
      <c r="K977" s="4"/>
      <c r="L977" s="4">
        <v>20</v>
      </c>
      <c r="M977" s="4"/>
      <c r="N977" s="4"/>
      <c r="O977" s="4"/>
      <c r="P977" s="4"/>
      <c r="Q977" s="13">
        <v>0</v>
      </c>
      <c r="R977" s="16">
        <v>0</v>
      </c>
      <c r="S977" s="16">
        <v>0</v>
      </c>
      <c r="T977" s="16">
        <v>0</v>
      </c>
      <c r="U977" s="16">
        <v>1</v>
      </c>
      <c r="V977" s="16">
        <v>1</v>
      </c>
      <c r="W977" s="16">
        <v>0</v>
      </c>
      <c r="X977" s="16">
        <v>1</v>
      </c>
      <c r="Y977" s="16">
        <v>0</v>
      </c>
      <c r="Z977" s="16">
        <v>0</v>
      </c>
      <c r="AA977" s="16">
        <v>0</v>
      </c>
      <c r="AB977" s="17">
        <v>0</v>
      </c>
      <c r="AC977" s="15">
        <v>746.8</v>
      </c>
      <c r="AD977" s="14">
        <v>20</v>
      </c>
      <c r="AE977" s="14">
        <v>20</v>
      </c>
      <c r="AF977" s="5">
        <v>0</v>
      </c>
      <c r="AG977" s="6">
        <v>680</v>
      </c>
      <c r="AH977" s="4">
        <v>1260</v>
      </c>
      <c r="AI977" s="23">
        <v>1940</v>
      </c>
      <c r="AJ977" s="4">
        <v>0</v>
      </c>
      <c r="AK977" s="4">
        <v>0</v>
      </c>
      <c r="AL977" s="24">
        <v>0</v>
      </c>
      <c r="AM977" s="7">
        <v>34</v>
      </c>
      <c r="AN977" s="7">
        <v>63</v>
      </c>
      <c r="AO977" s="8">
        <v>0</v>
      </c>
      <c r="AP977" s="9">
        <v>0</v>
      </c>
      <c r="AQ977" s="25">
        <v>97</v>
      </c>
      <c r="AR977" s="18">
        <v>34</v>
      </c>
      <c r="AS977" s="7">
        <v>63</v>
      </c>
      <c r="AT977" s="8">
        <v>0</v>
      </c>
      <c r="AU977" s="9">
        <v>0</v>
      </c>
      <c r="AV977" s="10">
        <v>97</v>
      </c>
      <c r="AW977" s="22">
        <f t="shared" si="15"/>
        <v>0</v>
      </c>
      <c r="AX977" s="5">
        <f>IF(OR(AND(Tabela1[[#This Row],[GRUPO | ITEM]]="PALHETAS",MID(Tabela1[[#This Row],[ITEM]],1,5)&lt;&gt;"YN-PC"),AND(Tabela1[[#This Row],[GRUPO | ITEM]]="PALHETAS",MID(Tabela1[[#This Row],[ITEM]],1,5)&lt;&gt;"YN-PF"))=TRUE,0,
IF(
ROUNDUP(
IF(
IF(D977="A",13-SUM(AM977:AP977),IF(D977="B",11-SUM(AM977:AP977),IF(D977="C",7-SUM(AM977:AP977))))
&lt;0,0,
IF(D977="A",13-SUM(AM977:AP977),IF(D977="B",11-SUM(AM977:AP977),IF(D977="C",7-SUM(AM977:AP977)))))
*AD977/C977,0)
*C977
=0,0,
ROUNDUP(
IF(
IF(D977="A",13-SUM(AM977:AP977),IF(D977="B",11-SUM(AM977:AP977),IF(D977="C",7-SUM(AM977:AP977))))
&lt;0,0,
IF(D977="A",13-SUM(AM977:AP977),IF(D977="B",11-SUM(AM977:AP977),IF(D977="C",7-SUM(AM977:AP977)))))
*AD977/C977,0)
*C977)
)</f>
        <v>0</v>
      </c>
      <c r="AY977" s="4">
        <f>IF(OR(AND(Tabela1[[#This Row],[GRUPO | ITEM]]="PALHETAS",MID(Tabela1[[#This Row],[ITEM]],1,5)&lt;&gt;"YN-PC"),AND(Tabela1[[#This Row],[GRUPO | ITEM]]="PALHETAS",MID(Tabela1[[#This Row],[ITEM]],1,5)&lt;&gt;"YN-PF"))=TRUE,0,
IF(
ROUNDUP(
IF(
IF(D977="A",13-SUM(AR977:AU977),IF(D977="B",11-SUM(AR977:AU977),IF(D977="C",7-SUM(AR977:AU977))))
&lt;0,0,
IF(D977="A",13-SUM(AR977:AU977),IF(D977="B",11-SUM(AR977:AU977),IF(D977="C",7-SUM(AR977:AU977)))))
*AE977/C977,0)
*C977
=0,0,
ROUNDUP(
IF(
IF(D977="A",13-SUM(AR977:AU977),IF(D977="B",11-SUM(AR977:AU977),IF(D977="C",7-SUM(AR977:AU977))))
&lt;0,0,
IF(D977="A",13-SUM(AR977:AU977),IF(D977="B",11-SUM(AR977:AU977),IF(D977="C",7-SUM(AR977:AU977)))))
*AE977/C977,0)
*C977)
)</f>
        <v>0</v>
      </c>
      <c r="AZ9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+IFERROR(BA977*C977,0),
IFERROR(AVERAGEIF(Tabela1[[#This Row],[COMPRA PADRÃO]:[COMPRA &gt;30%]],"&gt;"&amp;0,Tabela1[[#This Row],[COMPRA PADRÃO]:[COMPRA &gt;30%]]),
0))/Tabela1[[#This Row],[U/CX]],0)*Tabela1[[#This Row],[U/CX]]</f>
        <v>0</v>
      </c>
      <c r="BA977" s="19"/>
      <c r="BB977" s="19"/>
      <c r="BC977" s="5"/>
      <c r="BD977" s="41">
        <v>0.22641509433962265</v>
      </c>
      <c r="BE977" s="42">
        <v>33.962264150943398</v>
      </c>
      <c r="BF977" s="42">
        <v>14.943396226415095</v>
      </c>
      <c r="BG977" s="42">
        <v>1940</v>
      </c>
      <c r="BH977" s="43">
        <v>0</v>
      </c>
      <c r="BJ977" s="32"/>
      <c r="BK977" s="32"/>
    </row>
    <row r="978" spans="1:63" s="3" customFormat="1" x14ac:dyDescent="0.2">
      <c r="A978" s="4" t="s">
        <v>18</v>
      </c>
      <c r="B978" s="4" t="s">
        <v>1427</v>
      </c>
      <c r="C978" s="4">
        <v>20</v>
      </c>
      <c r="D978" s="4" t="s">
        <v>83</v>
      </c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>
        <v>40</v>
      </c>
      <c r="Q978" s="13">
        <v>0</v>
      </c>
      <c r="R978" s="16">
        <v>0</v>
      </c>
      <c r="S978" s="16">
        <v>0</v>
      </c>
      <c r="T978" s="16">
        <v>0</v>
      </c>
      <c r="U978" s="16">
        <v>0</v>
      </c>
      <c r="V978" s="16">
        <v>0</v>
      </c>
      <c r="W978" s="16">
        <v>0</v>
      </c>
      <c r="X978" s="16">
        <v>0</v>
      </c>
      <c r="Y978" s="16">
        <v>0</v>
      </c>
      <c r="Z978" s="16">
        <v>0</v>
      </c>
      <c r="AA978" s="16">
        <v>0</v>
      </c>
      <c r="AB978" s="17">
        <v>1</v>
      </c>
      <c r="AC978" s="15">
        <v>508.8</v>
      </c>
      <c r="AD978" s="14">
        <v>40</v>
      </c>
      <c r="AE978" s="14">
        <v>40</v>
      </c>
      <c r="AF978" s="5">
        <v>0</v>
      </c>
      <c r="AG978" s="6">
        <v>1200</v>
      </c>
      <c r="AH978" s="4">
        <v>760</v>
      </c>
      <c r="AI978" s="23">
        <v>1960</v>
      </c>
      <c r="AJ978" s="4">
        <v>0</v>
      </c>
      <c r="AK978" s="4">
        <v>0</v>
      </c>
      <c r="AL978" s="24">
        <v>0</v>
      </c>
      <c r="AM978" s="7">
        <v>30</v>
      </c>
      <c r="AN978" s="7">
        <v>19</v>
      </c>
      <c r="AO978" s="8">
        <v>0</v>
      </c>
      <c r="AP978" s="9">
        <v>0</v>
      </c>
      <c r="AQ978" s="25">
        <v>49</v>
      </c>
      <c r="AR978" s="18">
        <v>30</v>
      </c>
      <c r="AS978" s="7">
        <v>19</v>
      </c>
      <c r="AT978" s="8">
        <v>0</v>
      </c>
      <c r="AU978" s="9">
        <v>0</v>
      </c>
      <c r="AV978" s="10">
        <v>49</v>
      </c>
      <c r="AW978" s="22">
        <f t="shared" si="15"/>
        <v>0</v>
      </c>
      <c r="AX978" s="5">
        <f>IF(OR(AND(Tabela1[[#This Row],[GRUPO | ITEM]]="PALHETAS",MID(Tabela1[[#This Row],[ITEM]],1,5)&lt;&gt;"YN-PC"),AND(Tabela1[[#This Row],[GRUPO | ITEM]]="PALHETAS",MID(Tabela1[[#This Row],[ITEM]],1,5)&lt;&gt;"YN-PF"))=TRUE,0,
IF(
ROUNDUP(
IF(
IF(D978="A",13-SUM(AM978:AP978),IF(D978="B",11-SUM(AM978:AP978),IF(D978="C",7-SUM(AM978:AP978))))
&lt;0,0,
IF(D978="A",13-SUM(AM978:AP978),IF(D978="B",11-SUM(AM978:AP978),IF(D978="C",7-SUM(AM978:AP978)))))
*AD978/C978,0)
*C978
=0,0,
ROUNDUP(
IF(
IF(D978="A",13-SUM(AM978:AP978),IF(D978="B",11-SUM(AM978:AP978),IF(D978="C",7-SUM(AM978:AP978))))
&lt;0,0,
IF(D978="A",13-SUM(AM978:AP978),IF(D978="B",11-SUM(AM978:AP978),IF(D978="C",7-SUM(AM978:AP978)))))
*AD978/C978,0)
*C978)
)</f>
        <v>0</v>
      </c>
      <c r="AY978" s="4">
        <f>IF(OR(AND(Tabela1[[#This Row],[GRUPO | ITEM]]="PALHETAS",MID(Tabela1[[#This Row],[ITEM]],1,5)&lt;&gt;"YN-PC"),AND(Tabela1[[#This Row],[GRUPO | ITEM]]="PALHETAS",MID(Tabela1[[#This Row],[ITEM]],1,5)&lt;&gt;"YN-PF"))=TRUE,0,
IF(
ROUNDUP(
IF(
IF(D978="A",13-SUM(AR978:AU978),IF(D978="B",11-SUM(AR978:AU978),IF(D978="C",7-SUM(AR978:AU978))))
&lt;0,0,
IF(D978="A",13-SUM(AR978:AU978),IF(D978="B",11-SUM(AR978:AU978),IF(D978="C",7-SUM(AR978:AU978)))))
*AE978/C978,0)
*C978
=0,0,
ROUNDUP(
IF(
IF(D978="A",13-SUM(AR978:AU978),IF(D978="B",11-SUM(AR978:AU978),IF(D978="C",7-SUM(AR978:AU978))))
&lt;0,0,
IF(D978="A",13-SUM(AR978:AU978),IF(D978="B",11-SUM(AR978:AU978),IF(D978="C",7-SUM(AR978:AU978)))))
*AE978/C978,0)
*C978)
)</f>
        <v>0</v>
      </c>
      <c r="AZ9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+IFERROR(BA978*C978,0),
IFERROR(AVERAGEIF(Tabela1[[#This Row],[COMPRA PADRÃO]:[COMPRA &gt;30%]],"&gt;"&amp;0,Tabela1[[#This Row],[COMPRA PADRÃO]:[COMPRA &gt;30%]]),
0))/Tabela1[[#This Row],[U/CX]],0)*Tabela1[[#This Row],[U/CX]]</f>
        <v>0</v>
      </c>
      <c r="BA978" s="19"/>
      <c r="BB978" s="19"/>
      <c r="BC978" s="5"/>
      <c r="BD978" s="41">
        <v>0.15094339622641509</v>
      </c>
      <c r="BE978" s="42">
        <v>22.641509433962263</v>
      </c>
      <c r="BF978" s="42">
        <v>9.9622641509433958</v>
      </c>
      <c r="BG978" s="42">
        <v>1960</v>
      </c>
      <c r="BH978" s="43">
        <v>0</v>
      </c>
      <c r="BJ978" s="32"/>
      <c r="BK978" s="32"/>
    </row>
    <row r="979" spans="1:63" s="3" customFormat="1" x14ac:dyDescent="0.2">
      <c r="A979" s="4" t="s">
        <v>18</v>
      </c>
      <c r="B979" s="4" t="s">
        <v>811</v>
      </c>
      <c r="C979" s="4">
        <v>20</v>
      </c>
      <c r="D979" s="4" t="s">
        <v>83</v>
      </c>
      <c r="E979" s="5"/>
      <c r="F979" s="4">
        <v>140</v>
      </c>
      <c r="G979" s="4">
        <v>20</v>
      </c>
      <c r="H979" s="4">
        <v>60</v>
      </c>
      <c r="I979" s="4">
        <v>280</v>
      </c>
      <c r="J979" s="4">
        <v>180</v>
      </c>
      <c r="K979" s="4">
        <v>220</v>
      </c>
      <c r="L979" s="4">
        <v>120</v>
      </c>
      <c r="M979" s="4">
        <v>120</v>
      </c>
      <c r="N979" s="4">
        <v>100</v>
      </c>
      <c r="O979" s="4">
        <v>40</v>
      </c>
      <c r="P979" s="4">
        <v>20</v>
      </c>
      <c r="Q979" s="13">
        <v>0</v>
      </c>
      <c r="R979" s="16">
        <v>1.1846153846153846</v>
      </c>
      <c r="S979" s="16">
        <v>0.16923076923076921</v>
      </c>
      <c r="T979" s="16">
        <v>0.50769230769230766</v>
      </c>
      <c r="U979" s="16">
        <v>2.3692307692307693</v>
      </c>
      <c r="V979" s="16">
        <v>1.523076923076923</v>
      </c>
      <c r="W979" s="16">
        <v>1.8615384615384614</v>
      </c>
      <c r="X979" s="16">
        <v>1.0153846153846153</v>
      </c>
      <c r="Y979" s="16">
        <v>1.0153846153846153</v>
      </c>
      <c r="Z979" s="16">
        <v>0.84615384615384615</v>
      </c>
      <c r="AA979" s="16">
        <v>0.33846153846153842</v>
      </c>
      <c r="AB979" s="17">
        <v>0.16923076923076921</v>
      </c>
      <c r="AC979" s="15">
        <v>15866.8</v>
      </c>
      <c r="AD979" s="14">
        <v>118.18181818181819</v>
      </c>
      <c r="AE979" s="14">
        <v>140</v>
      </c>
      <c r="AF979" s="5">
        <v>0</v>
      </c>
      <c r="AG979" s="6">
        <v>180</v>
      </c>
      <c r="AH979" s="4">
        <v>1240</v>
      </c>
      <c r="AI979" s="23">
        <v>1420</v>
      </c>
      <c r="AJ979" s="4">
        <v>0</v>
      </c>
      <c r="AK979" s="4">
        <v>0</v>
      </c>
      <c r="AL979" s="24">
        <v>0</v>
      </c>
      <c r="AM979" s="7">
        <v>1.523076923076923</v>
      </c>
      <c r="AN979" s="7">
        <v>10.492307692307692</v>
      </c>
      <c r="AO979" s="8">
        <v>0</v>
      </c>
      <c r="AP979" s="9">
        <v>0</v>
      </c>
      <c r="AQ979" s="25">
        <v>12.015384615384615</v>
      </c>
      <c r="AR979" s="18">
        <v>1.2857142857142858</v>
      </c>
      <c r="AS979" s="7">
        <v>8.8571428571428577</v>
      </c>
      <c r="AT979" s="8">
        <v>0</v>
      </c>
      <c r="AU979" s="9">
        <v>0</v>
      </c>
      <c r="AV979" s="10">
        <v>10.142857142857144</v>
      </c>
      <c r="AW979" s="22">
        <f t="shared" si="15"/>
        <v>0</v>
      </c>
      <c r="AX979" s="5">
        <f>IF(OR(AND(Tabela1[[#This Row],[GRUPO | ITEM]]="PALHETAS",MID(Tabela1[[#This Row],[ITEM]],1,5)&lt;&gt;"YN-PC"),AND(Tabela1[[#This Row],[GRUPO | ITEM]]="PALHETAS",MID(Tabela1[[#This Row],[ITEM]],1,5)&lt;&gt;"YN-PF"))=TRUE,0,
IF(
ROUNDUP(
IF(
IF(D979="A",13-SUM(AM979:AP979),IF(D979="B",11-SUM(AM979:AP979),IF(D979="C",7-SUM(AM979:AP979))))
&lt;0,0,
IF(D979="A",13-SUM(AM979:AP979),IF(D979="B",11-SUM(AM979:AP979),IF(D979="C",7-SUM(AM979:AP979)))))
*AD979/C979,0)
*C979
=0,0,
ROUNDUP(
IF(
IF(D979="A",13-SUM(AM979:AP979),IF(D979="B",11-SUM(AM979:AP979),IF(D979="C",7-SUM(AM979:AP979))))
&lt;0,0,
IF(D979="A",13-SUM(AM979:AP979),IF(D979="B",11-SUM(AM979:AP979),IF(D979="C",7-SUM(AM979:AP979)))))
*AD979/C979,0)
*C979)
)</f>
        <v>0</v>
      </c>
      <c r="AY979" s="4">
        <f>IF(OR(AND(Tabela1[[#This Row],[GRUPO | ITEM]]="PALHETAS",MID(Tabela1[[#This Row],[ITEM]],1,5)&lt;&gt;"YN-PC"),AND(Tabela1[[#This Row],[GRUPO | ITEM]]="PALHETAS",MID(Tabela1[[#This Row],[ITEM]],1,5)&lt;&gt;"YN-PF"))=TRUE,0,
IF(
ROUNDUP(
IF(
IF(D979="A",13-SUM(AR979:AU979),IF(D979="B",11-SUM(AR979:AU979),IF(D979="C",7-SUM(AR979:AU979))))
&lt;0,0,
IF(D979="A",13-SUM(AR979:AU979),IF(D979="B",11-SUM(AR979:AU979),IF(D979="C",7-SUM(AR979:AU979)))))
*AE979/C979,0)
*C979
=0,0,
ROUNDUP(
IF(
IF(D979="A",13-SUM(AR979:AU979),IF(D979="B",11-SUM(AR979:AU979),IF(D979="C",7-SUM(AR979:AU979))))
&lt;0,0,
IF(D979="A",13-SUM(AR979:AU979),IF(D979="B",11-SUM(AR979:AU979),IF(D979="C",7-SUM(AR979:AU979)))))
*AE979/C979,0)
*C979)
)</f>
        <v>0</v>
      </c>
      <c r="AZ9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+IFERROR(BA979*C979,0),
IFERROR(AVERAGEIF(Tabela1[[#This Row],[COMPRA PADRÃO]:[COMPRA &gt;30%]],"&gt;"&amp;0,Tabela1[[#This Row],[COMPRA PADRÃO]:[COMPRA &gt;30%]]),
0))/Tabela1[[#This Row],[U/CX]],0)*Tabela1[[#This Row],[U/CX]]</f>
        <v>0</v>
      </c>
      <c r="BA979" s="19"/>
      <c r="BB979" s="19"/>
      <c r="BC979" s="5"/>
      <c r="BD979" s="41">
        <v>4.9056603773584904</v>
      </c>
      <c r="BE979" s="42">
        <v>735.84905660377353</v>
      </c>
      <c r="BF979" s="42">
        <v>323.77358490566036</v>
      </c>
      <c r="BG979" s="42">
        <v>1420</v>
      </c>
      <c r="BH979" s="43">
        <v>0</v>
      </c>
      <c r="BJ979" s="32"/>
      <c r="BK979" s="32"/>
    </row>
    <row r="980" spans="1:63" s="3" customFormat="1" x14ac:dyDescent="0.2">
      <c r="A980" s="4" t="s">
        <v>18</v>
      </c>
      <c r="B980" s="4" t="s">
        <v>109</v>
      </c>
      <c r="C980" s="4">
        <v>20</v>
      </c>
      <c r="D980" s="4" t="s">
        <v>17</v>
      </c>
      <c r="E980" s="5">
        <v>200</v>
      </c>
      <c r="F980" s="4">
        <v>420</v>
      </c>
      <c r="G980" s="4">
        <v>100</v>
      </c>
      <c r="H980" s="4">
        <v>360</v>
      </c>
      <c r="I980" s="4">
        <v>640</v>
      </c>
      <c r="J980" s="4">
        <v>1100</v>
      </c>
      <c r="K980" s="4">
        <v>40</v>
      </c>
      <c r="L980" s="4">
        <v>320</v>
      </c>
      <c r="M980" s="4">
        <v>280</v>
      </c>
      <c r="N980" s="4">
        <v>260</v>
      </c>
      <c r="O980" s="4">
        <v>60</v>
      </c>
      <c r="P980" s="4">
        <v>540</v>
      </c>
      <c r="Q980" s="13">
        <v>0.55555555555555558</v>
      </c>
      <c r="R980" s="16">
        <v>1.1666666666666667</v>
      </c>
      <c r="S980" s="16">
        <v>0.27777777777777779</v>
      </c>
      <c r="T980" s="16">
        <v>1</v>
      </c>
      <c r="U980" s="16">
        <v>1.7777777777777777</v>
      </c>
      <c r="V980" s="16">
        <v>3.0555555555555554</v>
      </c>
      <c r="W980" s="16">
        <v>0.1111111111111111</v>
      </c>
      <c r="X980" s="16">
        <v>0.88888888888888884</v>
      </c>
      <c r="Y980" s="16">
        <v>0.77777777777777779</v>
      </c>
      <c r="Z980" s="16">
        <v>0.72222222222222221</v>
      </c>
      <c r="AA980" s="16">
        <v>0.16666666666666666</v>
      </c>
      <c r="AB980" s="17">
        <v>1.5</v>
      </c>
      <c r="AC980" s="15">
        <v>52752.800000000003</v>
      </c>
      <c r="AD980" s="14">
        <v>360</v>
      </c>
      <c r="AE980" s="14">
        <v>457.77777777777777</v>
      </c>
      <c r="AF980" s="5">
        <v>0</v>
      </c>
      <c r="AG980" s="6">
        <v>40</v>
      </c>
      <c r="AH980" s="4">
        <v>60</v>
      </c>
      <c r="AI980" s="23">
        <v>100</v>
      </c>
      <c r="AJ980" s="4">
        <v>5000</v>
      </c>
      <c r="AK980" s="4">
        <v>0</v>
      </c>
      <c r="AL980" s="24">
        <v>5000</v>
      </c>
      <c r="AM980" s="7">
        <v>0.1111111111111111</v>
      </c>
      <c r="AN980" s="7">
        <v>0.16666666666666666</v>
      </c>
      <c r="AO980" s="8">
        <v>13.888888888888889</v>
      </c>
      <c r="AP980" s="9">
        <v>0</v>
      </c>
      <c r="AQ980" s="25">
        <v>14.166666666666668</v>
      </c>
      <c r="AR980" s="18">
        <v>8.7378640776699032E-2</v>
      </c>
      <c r="AS980" s="7">
        <v>0.13106796116504854</v>
      </c>
      <c r="AT980" s="8">
        <v>10.922330097087379</v>
      </c>
      <c r="AU980" s="9">
        <v>0</v>
      </c>
      <c r="AV980" s="10">
        <v>11.140776699029127</v>
      </c>
      <c r="AW980" s="22">
        <f t="shared" si="15"/>
        <v>0</v>
      </c>
      <c r="AX980" s="5">
        <f>IF(OR(AND(Tabela1[[#This Row],[GRUPO | ITEM]]="PALHETAS",MID(Tabela1[[#This Row],[ITEM]],1,5)&lt;&gt;"YN-PC"),AND(Tabela1[[#This Row],[GRUPO | ITEM]]="PALHETAS",MID(Tabela1[[#This Row],[ITEM]],1,5)&lt;&gt;"YN-PF"))=TRUE,0,
IF(
ROUNDUP(
IF(
IF(D980="A",13-SUM(AM980:AP980),IF(D980="B",11-SUM(AM980:AP980),IF(D980="C",7-SUM(AM980:AP980))))
&lt;0,0,
IF(D980="A",13-SUM(AM980:AP980),IF(D980="B",11-SUM(AM980:AP980),IF(D980="C",7-SUM(AM980:AP980)))))
*AD980/C980,0)
*C980
=0,0,
ROUNDUP(
IF(
IF(D980="A",13-SUM(AM980:AP980),IF(D980="B",11-SUM(AM980:AP980),IF(D980="C",7-SUM(AM980:AP980))))
&lt;0,0,
IF(D980="A",13-SUM(AM980:AP980),IF(D980="B",11-SUM(AM980:AP980),IF(D980="C",7-SUM(AM980:AP980)))))
*AD980/C980,0)
*C980)
)</f>
        <v>0</v>
      </c>
      <c r="AY980" s="4">
        <f>IF(OR(AND(Tabela1[[#This Row],[GRUPO | ITEM]]="PALHETAS",MID(Tabela1[[#This Row],[ITEM]],1,5)&lt;&gt;"YN-PC"),AND(Tabela1[[#This Row],[GRUPO | ITEM]]="PALHETAS",MID(Tabela1[[#This Row],[ITEM]],1,5)&lt;&gt;"YN-PF"))=TRUE,0,
IF(
ROUNDUP(
IF(
IF(D980="A",13-SUM(AR980:AU980),IF(D980="B",11-SUM(AR980:AU980),IF(D980="C",7-SUM(AR980:AU980))))
&lt;0,0,
IF(D980="A",13-SUM(AR980:AU980),IF(D980="B",11-SUM(AR980:AU980),IF(D980="C",7-SUM(AR980:AU980)))))
*AE980/C980,0)
*C980
=0,0,
ROUNDUP(
IF(
IF(D980="A",13-SUM(AR980:AU980),IF(D980="B",11-SUM(AR980:AU980),IF(D980="C",7-SUM(AR980:AU980))))
&lt;0,0,
IF(D980="A",13-SUM(AR980:AU980),IF(D980="B",11-SUM(AR980:AU980),IF(D980="C",7-SUM(AR980:AU980)))))
*AE980/C980,0)
*C980)
)</f>
        <v>0</v>
      </c>
      <c r="AZ9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+IFERROR(BA980*C980,0),
IFERROR(AVERAGEIF(Tabela1[[#This Row],[COMPRA PADRÃO]:[COMPRA &gt;30%]],"&gt;"&amp;0,Tabela1[[#This Row],[COMPRA PADRÃO]:[COMPRA &gt;30%]]),
0))/Tabela1[[#This Row],[U/CX]],0)*Tabela1[[#This Row],[U/CX]]</f>
        <v>0</v>
      </c>
      <c r="BA980" s="33"/>
      <c r="BB980" s="33"/>
      <c r="BC980" s="44"/>
      <c r="BD980" s="41">
        <v>16.30188679245283</v>
      </c>
      <c r="BE980" s="42">
        <v>2445.2830188679245</v>
      </c>
      <c r="BF980" s="42">
        <v>3227.7735849056603</v>
      </c>
      <c r="BG980" s="42">
        <v>5100</v>
      </c>
      <c r="BH980" s="43">
        <v>580</v>
      </c>
      <c r="BJ980" s="32"/>
      <c r="BK980" s="32"/>
    </row>
    <row r="981" spans="1:63" s="3" customFormat="1" x14ac:dyDescent="0.2">
      <c r="A981" s="4" t="s">
        <v>18</v>
      </c>
      <c r="B981" s="4" t="s">
        <v>812</v>
      </c>
      <c r="C981" s="4">
        <v>20</v>
      </c>
      <c r="D981" s="4" t="s">
        <v>83</v>
      </c>
      <c r="E981" s="5"/>
      <c r="F981" s="4">
        <v>120</v>
      </c>
      <c r="G981" s="4"/>
      <c r="H981" s="4">
        <v>100</v>
      </c>
      <c r="I981" s="4">
        <v>180</v>
      </c>
      <c r="J981" s="4">
        <v>160</v>
      </c>
      <c r="K981" s="4"/>
      <c r="L981" s="4">
        <v>120</v>
      </c>
      <c r="M981" s="4">
        <v>120</v>
      </c>
      <c r="N981" s="4">
        <v>60</v>
      </c>
      <c r="O981" s="4">
        <v>40</v>
      </c>
      <c r="P981" s="4">
        <v>20</v>
      </c>
      <c r="Q981" s="13">
        <v>0</v>
      </c>
      <c r="R981" s="16">
        <v>1.1739130434782608</v>
      </c>
      <c r="S981" s="16">
        <v>0</v>
      </c>
      <c r="T981" s="16">
        <v>0.97826086956521729</v>
      </c>
      <c r="U981" s="16">
        <v>1.7608695652173911</v>
      </c>
      <c r="V981" s="16">
        <v>1.5652173913043477</v>
      </c>
      <c r="W981" s="16">
        <v>0</v>
      </c>
      <c r="X981" s="16">
        <v>1.1739130434782608</v>
      </c>
      <c r="Y981" s="16">
        <v>1.1739130434782608</v>
      </c>
      <c r="Z981" s="16">
        <v>0.58695652173913038</v>
      </c>
      <c r="AA981" s="16">
        <v>0.39130434782608692</v>
      </c>
      <c r="AB981" s="17">
        <v>0.19565217391304346</v>
      </c>
      <c r="AC981" s="15">
        <v>11317.2</v>
      </c>
      <c r="AD981" s="14">
        <v>102.22222222222223</v>
      </c>
      <c r="AE981" s="14">
        <v>112.5</v>
      </c>
      <c r="AF981" s="5">
        <v>0</v>
      </c>
      <c r="AG981" s="6">
        <v>580</v>
      </c>
      <c r="AH981" s="4">
        <v>1420</v>
      </c>
      <c r="AI981" s="23">
        <v>2000</v>
      </c>
      <c r="AJ981" s="4">
        <v>0</v>
      </c>
      <c r="AK981" s="4">
        <v>0</v>
      </c>
      <c r="AL981" s="24">
        <v>0</v>
      </c>
      <c r="AM981" s="7">
        <v>5.6739130434782608</v>
      </c>
      <c r="AN981" s="7">
        <v>13.891304347826086</v>
      </c>
      <c r="AO981" s="8">
        <v>0</v>
      </c>
      <c r="AP981" s="9">
        <v>0</v>
      </c>
      <c r="AQ981" s="25">
        <v>19.565217391304348</v>
      </c>
      <c r="AR981" s="18">
        <v>5.1555555555555559</v>
      </c>
      <c r="AS981" s="7">
        <v>12.622222222222222</v>
      </c>
      <c r="AT981" s="8">
        <v>0</v>
      </c>
      <c r="AU981" s="9">
        <v>0</v>
      </c>
      <c r="AV981" s="10">
        <v>17.777777777777779</v>
      </c>
      <c r="AW981" s="22">
        <f t="shared" si="15"/>
        <v>0</v>
      </c>
      <c r="AX981" s="5">
        <f>IF(OR(AND(Tabela1[[#This Row],[GRUPO | ITEM]]="PALHETAS",MID(Tabela1[[#This Row],[ITEM]],1,5)&lt;&gt;"YN-PC"),AND(Tabela1[[#This Row],[GRUPO | ITEM]]="PALHETAS",MID(Tabela1[[#This Row],[ITEM]],1,5)&lt;&gt;"YN-PF"))=TRUE,0,
IF(
ROUNDUP(
IF(
IF(D981="A",13-SUM(AM981:AP981),IF(D981="B",11-SUM(AM981:AP981),IF(D981="C",7-SUM(AM981:AP981))))
&lt;0,0,
IF(D981="A",13-SUM(AM981:AP981),IF(D981="B",11-SUM(AM981:AP981),IF(D981="C",7-SUM(AM981:AP981)))))
*AD981/C981,0)
*C981
=0,0,
ROUNDUP(
IF(
IF(D981="A",13-SUM(AM981:AP981),IF(D981="B",11-SUM(AM981:AP981),IF(D981="C",7-SUM(AM981:AP981))))
&lt;0,0,
IF(D981="A",13-SUM(AM981:AP981),IF(D981="B",11-SUM(AM981:AP981),IF(D981="C",7-SUM(AM981:AP981)))))
*AD981/C981,0)
*C981)
)</f>
        <v>0</v>
      </c>
      <c r="AY981" s="4">
        <f>IF(OR(AND(Tabela1[[#This Row],[GRUPO | ITEM]]="PALHETAS",MID(Tabela1[[#This Row],[ITEM]],1,5)&lt;&gt;"YN-PC"),AND(Tabela1[[#This Row],[GRUPO | ITEM]]="PALHETAS",MID(Tabela1[[#This Row],[ITEM]],1,5)&lt;&gt;"YN-PF"))=TRUE,0,
IF(
ROUNDUP(
IF(
IF(D981="A",13-SUM(AR981:AU981),IF(D981="B",11-SUM(AR981:AU981),IF(D981="C",7-SUM(AR981:AU981))))
&lt;0,0,
IF(D981="A",13-SUM(AR981:AU981),IF(D981="B",11-SUM(AR981:AU981),IF(D981="C",7-SUM(AR981:AU981)))))
*AE981/C981,0)
*C981
=0,0,
ROUNDUP(
IF(
IF(D981="A",13-SUM(AR981:AU981),IF(D981="B",11-SUM(AR981:AU981),IF(D981="C",7-SUM(AR981:AU981))))
&lt;0,0,
IF(D981="A",13-SUM(AR981:AU981),IF(D981="B",11-SUM(AR981:AU981),IF(D981="C",7-SUM(AR981:AU981)))))
*AE981/C981,0)
*C981)
)</f>
        <v>0</v>
      </c>
      <c r="AZ9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+IFERROR(BA981*C981,0),
IFERROR(AVERAGEIF(Tabela1[[#This Row],[COMPRA PADRÃO]:[COMPRA &gt;30%]],"&gt;"&amp;0,Tabela1[[#This Row],[COMPRA PADRÃO]:[COMPRA &gt;30%]]),
0))/Tabela1[[#This Row],[U/CX]],0)*Tabela1[[#This Row],[U/CX]]</f>
        <v>0</v>
      </c>
      <c r="BA981" s="19"/>
      <c r="BB981" s="19"/>
      <c r="BC981" s="5"/>
      <c r="BD981" s="41">
        <v>3.4716981132075473</v>
      </c>
      <c r="BE981" s="42">
        <v>520.75471698113211</v>
      </c>
      <c r="BF981" s="42">
        <v>229.13207547169813</v>
      </c>
      <c r="BG981" s="42">
        <v>2000</v>
      </c>
      <c r="BH981" s="43">
        <v>0</v>
      </c>
      <c r="BJ981" s="32"/>
      <c r="BK981" s="32"/>
    </row>
    <row r="982" spans="1:63" s="3" customFormat="1" x14ac:dyDescent="0.2">
      <c r="A982" s="4" t="s">
        <v>18</v>
      </c>
      <c r="B982" s="4" t="s">
        <v>165</v>
      </c>
      <c r="C982" s="4">
        <v>20</v>
      </c>
      <c r="D982" s="4" t="s">
        <v>83</v>
      </c>
      <c r="E982" s="5"/>
      <c r="F982" s="4">
        <v>80</v>
      </c>
      <c r="G982" s="4">
        <v>160</v>
      </c>
      <c r="H982" s="4">
        <v>40</v>
      </c>
      <c r="I982" s="4">
        <v>240</v>
      </c>
      <c r="J982" s="4">
        <v>380</v>
      </c>
      <c r="K982" s="4">
        <v>100</v>
      </c>
      <c r="L982" s="4">
        <v>120</v>
      </c>
      <c r="M982" s="4">
        <v>240</v>
      </c>
      <c r="N982" s="4">
        <v>40</v>
      </c>
      <c r="O982" s="4">
        <v>20</v>
      </c>
      <c r="P982" s="4">
        <v>100</v>
      </c>
      <c r="Q982" s="13">
        <v>0</v>
      </c>
      <c r="R982" s="16">
        <v>0.57894736842105265</v>
      </c>
      <c r="S982" s="16">
        <v>1.1578947368421053</v>
      </c>
      <c r="T982" s="16">
        <v>0.28947368421052633</v>
      </c>
      <c r="U982" s="16">
        <v>1.7368421052631577</v>
      </c>
      <c r="V982" s="16">
        <v>2.75</v>
      </c>
      <c r="W982" s="16">
        <v>0.72368421052631571</v>
      </c>
      <c r="X982" s="16">
        <v>0.86842105263157887</v>
      </c>
      <c r="Y982" s="16">
        <v>1.7368421052631577</v>
      </c>
      <c r="Z982" s="16">
        <v>0.28947368421052633</v>
      </c>
      <c r="AA982" s="16">
        <v>0.14473684210526316</v>
      </c>
      <c r="AB982" s="17">
        <v>0.72368421052631571</v>
      </c>
      <c r="AC982" s="15">
        <v>18788.8</v>
      </c>
      <c r="AD982" s="14">
        <v>138.18181818181819</v>
      </c>
      <c r="AE982" s="14">
        <v>177.5</v>
      </c>
      <c r="AF982" s="5">
        <v>0</v>
      </c>
      <c r="AG982" s="6">
        <v>0</v>
      </c>
      <c r="AH982" s="4">
        <v>41</v>
      </c>
      <c r="AI982" s="23">
        <v>41</v>
      </c>
      <c r="AJ982" s="4">
        <v>3000</v>
      </c>
      <c r="AK982" s="4">
        <v>0</v>
      </c>
      <c r="AL982" s="24">
        <v>3000</v>
      </c>
      <c r="AM982" s="7">
        <v>0</v>
      </c>
      <c r="AN982" s="7">
        <v>0.29671052631578948</v>
      </c>
      <c r="AO982" s="8">
        <v>21.710526315789473</v>
      </c>
      <c r="AP982" s="9">
        <v>0</v>
      </c>
      <c r="AQ982" s="25">
        <v>22.007236842105261</v>
      </c>
      <c r="AR982" s="18">
        <v>0</v>
      </c>
      <c r="AS982" s="7">
        <v>0.23098591549295774</v>
      </c>
      <c r="AT982" s="8">
        <v>16.901408450704224</v>
      </c>
      <c r="AU982" s="9">
        <v>0</v>
      </c>
      <c r="AV982" s="10">
        <v>17.132394366197182</v>
      </c>
      <c r="AW982" s="22">
        <f t="shared" si="15"/>
        <v>0</v>
      </c>
      <c r="AX982" s="5">
        <f>IF(OR(AND(Tabela1[[#This Row],[GRUPO | ITEM]]="PALHETAS",MID(Tabela1[[#This Row],[ITEM]],1,5)&lt;&gt;"YN-PC"),AND(Tabela1[[#This Row],[GRUPO | ITEM]]="PALHETAS",MID(Tabela1[[#This Row],[ITEM]],1,5)&lt;&gt;"YN-PF"))=TRUE,0,
IF(
ROUNDUP(
IF(
IF(D982="A",13-SUM(AM982:AP982),IF(D982="B",11-SUM(AM982:AP982),IF(D982="C",7-SUM(AM982:AP982))))
&lt;0,0,
IF(D982="A",13-SUM(AM982:AP982),IF(D982="B",11-SUM(AM982:AP982),IF(D982="C",7-SUM(AM982:AP982)))))
*AD982/C982,0)
*C982
=0,0,
ROUNDUP(
IF(
IF(D982="A",13-SUM(AM982:AP982),IF(D982="B",11-SUM(AM982:AP982),IF(D982="C",7-SUM(AM982:AP982))))
&lt;0,0,
IF(D982="A",13-SUM(AM982:AP982),IF(D982="B",11-SUM(AM982:AP982),IF(D982="C",7-SUM(AM982:AP982)))))
*AD982/C982,0)
*C982)
)</f>
        <v>0</v>
      </c>
      <c r="AY982" s="4">
        <f>IF(OR(AND(Tabela1[[#This Row],[GRUPO | ITEM]]="PALHETAS",MID(Tabela1[[#This Row],[ITEM]],1,5)&lt;&gt;"YN-PC"),AND(Tabela1[[#This Row],[GRUPO | ITEM]]="PALHETAS",MID(Tabela1[[#This Row],[ITEM]],1,5)&lt;&gt;"YN-PF"))=TRUE,0,
IF(
ROUNDUP(
IF(
IF(D982="A",13-SUM(AR982:AU982),IF(D982="B",11-SUM(AR982:AU982),IF(D982="C",7-SUM(AR982:AU982))))
&lt;0,0,
IF(D982="A",13-SUM(AR982:AU982),IF(D982="B",11-SUM(AR982:AU982),IF(D982="C",7-SUM(AR982:AU982)))))
*AE982/C982,0)
*C982
=0,0,
ROUNDUP(
IF(
IF(D982="A",13-SUM(AR982:AU982),IF(D982="B",11-SUM(AR982:AU982),IF(D982="C",7-SUM(AR982:AU982))))
&lt;0,0,
IF(D982="A",13-SUM(AR982:AU982),IF(D982="B",11-SUM(AR982:AU982),IF(D982="C",7-SUM(AR982:AU982)))))
*AE982/C982,0)
*C982)
)</f>
        <v>0</v>
      </c>
      <c r="AZ9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+IFERROR(BA982*C982,0),
IFERROR(AVERAGEIF(Tabela1[[#This Row],[COMPRA PADRÃO]:[COMPRA &gt;30%]],"&gt;"&amp;0,Tabela1[[#This Row],[COMPRA PADRÃO]:[COMPRA &gt;30%]]),
0))/Tabela1[[#This Row],[U/CX]],0)*Tabela1[[#This Row],[U/CX]]</f>
        <v>0</v>
      </c>
      <c r="BA982" s="19"/>
      <c r="BB982" s="19"/>
      <c r="BC982" s="5"/>
      <c r="BD982" s="41">
        <v>5.7358490566037732</v>
      </c>
      <c r="BE982" s="42">
        <v>860.37735849056594</v>
      </c>
      <c r="BF982" s="42">
        <v>378.56603773584902</v>
      </c>
      <c r="BG982" s="42">
        <v>3041</v>
      </c>
      <c r="BH982" s="43">
        <v>0</v>
      </c>
      <c r="BJ982" s="32"/>
      <c r="BK982" s="32"/>
    </row>
    <row r="983" spans="1:63" s="3" customFormat="1" x14ac:dyDescent="0.2">
      <c r="A983" s="4" t="s">
        <v>18</v>
      </c>
      <c r="B983" s="4" t="s">
        <v>272</v>
      </c>
      <c r="C983" s="4">
        <v>20</v>
      </c>
      <c r="D983" s="4" t="s">
        <v>83</v>
      </c>
      <c r="E983" s="5">
        <v>40</v>
      </c>
      <c r="F983" s="4">
        <v>60</v>
      </c>
      <c r="G983" s="4">
        <v>100</v>
      </c>
      <c r="H983" s="4">
        <v>60</v>
      </c>
      <c r="I983" s="4">
        <v>120</v>
      </c>
      <c r="J983" s="4">
        <v>180</v>
      </c>
      <c r="K983" s="4">
        <v>60</v>
      </c>
      <c r="L983" s="4">
        <v>140</v>
      </c>
      <c r="M983" s="4">
        <v>140</v>
      </c>
      <c r="N983" s="4">
        <v>20</v>
      </c>
      <c r="O983" s="4">
        <v>40</v>
      </c>
      <c r="P983" s="4">
        <v>40</v>
      </c>
      <c r="Q983" s="13">
        <v>0.48000000000000004</v>
      </c>
      <c r="R983" s="16">
        <v>0.72000000000000008</v>
      </c>
      <c r="S983" s="16">
        <v>1.2000000000000002</v>
      </c>
      <c r="T983" s="16">
        <v>0.72000000000000008</v>
      </c>
      <c r="U983" s="16">
        <v>1.4400000000000002</v>
      </c>
      <c r="V983" s="16">
        <v>2.16</v>
      </c>
      <c r="W983" s="16">
        <v>0.72000000000000008</v>
      </c>
      <c r="X983" s="16">
        <v>1.6800000000000002</v>
      </c>
      <c r="Y983" s="16">
        <v>1.6800000000000002</v>
      </c>
      <c r="Z983" s="16">
        <v>0.24000000000000002</v>
      </c>
      <c r="AA983" s="16">
        <v>0.48000000000000004</v>
      </c>
      <c r="AB983" s="17">
        <v>0.48000000000000004</v>
      </c>
      <c r="AC983" s="15">
        <v>12525</v>
      </c>
      <c r="AD983" s="14">
        <v>83.333333333333329</v>
      </c>
      <c r="AE983" s="14">
        <v>89.090909090909093</v>
      </c>
      <c r="AF983" s="5">
        <v>0</v>
      </c>
      <c r="AG983" s="6">
        <v>340</v>
      </c>
      <c r="AH983" s="4">
        <v>220</v>
      </c>
      <c r="AI983" s="23">
        <v>560</v>
      </c>
      <c r="AJ983" s="4">
        <v>1000</v>
      </c>
      <c r="AK983" s="4">
        <v>0</v>
      </c>
      <c r="AL983" s="24">
        <v>1000</v>
      </c>
      <c r="AM983" s="7">
        <v>4.08</v>
      </c>
      <c r="AN983" s="7">
        <v>2.64</v>
      </c>
      <c r="AO983" s="8">
        <v>12</v>
      </c>
      <c r="AP983" s="9">
        <v>0</v>
      </c>
      <c r="AQ983" s="25">
        <v>18.72</v>
      </c>
      <c r="AR983" s="18">
        <v>3.8163265306122449</v>
      </c>
      <c r="AS983" s="7">
        <v>2.4693877551020407</v>
      </c>
      <c r="AT983" s="8">
        <v>11.224489795918368</v>
      </c>
      <c r="AU983" s="9">
        <v>0</v>
      </c>
      <c r="AV983" s="10">
        <v>17.510204081632654</v>
      </c>
      <c r="AW983" s="22">
        <f t="shared" si="15"/>
        <v>0</v>
      </c>
      <c r="AX983" s="5">
        <f>IF(OR(AND(Tabela1[[#This Row],[GRUPO | ITEM]]="PALHETAS",MID(Tabela1[[#This Row],[ITEM]],1,5)&lt;&gt;"YN-PC"),AND(Tabela1[[#This Row],[GRUPO | ITEM]]="PALHETAS",MID(Tabela1[[#This Row],[ITEM]],1,5)&lt;&gt;"YN-PF"))=TRUE,0,
IF(
ROUNDUP(
IF(
IF(D983="A",13-SUM(AM983:AP983),IF(D983="B",11-SUM(AM983:AP983),IF(D983="C",7-SUM(AM983:AP983))))
&lt;0,0,
IF(D983="A",13-SUM(AM983:AP983),IF(D983="B",11-SUM(AM983:AP983),IF(D983="C",7-SUM(AM983:AP983)))))
*AD983/C983,0)
*C983
=0,0,
ROUNDUP(
IF(
IF(D983="A",13-SUM(AM983:AP983),IF(D983="B",11-SUM(AM983:AP983),IF(D983="C",7-SUM(AM983:AP983))))
&lt;0,0,
IF(D983="A",13-SUM(AM983:AP983),IF(D983="B",11-SUM(AM983:AP983),IF(D983="C",7-SUM(AM983:AP983)))))
*AD983/C983,0)
*C983)
)</f>
        <v>0</v>
      </c>
      <c r="AY983" s="4">
        <f>IF(OR(AND(Tabela1[[#This Row],[GRUPO | ITEM]]="PALHETAS",MID(Tabela1[[#This Row],[ITEM]],1,5)&lt;&gt;"YN-PC"),AND(Tabela1[[#This Row],[GRUPO | ITEM]]="PALHETAS",MID(Tabela1[[#This Row],[ITEM]],1,5)&lt;&gt;"YN-PF"))=TRUE,0,
IF(
ROUNDUP(
IF(
IF(D983="A",13-SUM(AR983:AU983),IF(D983="B",11-SUM(AR983:AU983),IF(D983="C",7-SUM(AR983:AU983))))
&lt;0,0,
IF(D983="A",13-SUM(AR983:AU983),IF(D983="B",11-SUM(AR983:AU983),IF(D983="C",7-SUM(AR983:AU983)))))
*AE983/C983,0)
*C983
=0,0,
ROUNDUP(
IF(
IF(D983="A",13-SUM(AR983:AU983),IF(D983="B",11-SUM(AR983:AU983),IF(D983="C",7-SUM(AR983:AU983))))
&lt;0,0,
IF(D983="A",13-SUM(AR983:AU983),IF(D983="B",11-SUM(AR983:AU983),IF(D983="C",7-SUM(AR983:AU983)))))
*AE983/C983,0)
*C983)
)</f>
        <v>0</v>
      </c>
      <c r="AZ9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+IFERROR(BA983*C983,0),
IFERROR(AVERAGEIF(Tabela1[[#This Row],[COMPRA PADRÃO]:[COMPRA &gt;30%]],"&gt;"&amp;0,Tabela1[[#This Row],[COMPRA PADRÃO]:[COMPRA &gt;30%]]),
0))/Tabela1[[#This Row],[U/CX]],0)*Tabela1[[#This Row],[U/CX]]</f>
        <v>0</v>
      </c>
      <c r="BA983" s="19"/>
      <c r="BB983" s="19"/>
      <c r="BC983" s="5"/>
      <c r="BD983" s="41">
        <v>3.7735849056603774</v>
      </c>
      <c r="BE983" s="42">
        <v>566.03773584905662</v>
      </c>
      <c r="BF983" s="42">
        <v>249.0566037735849</v>
      </c>
      <c r="BG983" s="42">
        <v>1560</v>
      </c>
      <c r="BH983" s="43">
        <v>0</v>
      </c>
      <c r="BJ983" s="32"/>
      <c r="BK983" s="32"/>
    </row>
    <row r="984" spans="1:63" s="3" customFormat="1" x14ac:dyDescent="0.2">
      <c r="A984" s="4" t="s">
        <v>18</v>
      </c>
      <c r="B984" s="4" t="s">
        <v>813</v>
      </c>
      <c r="C984" s="4">
        <v>20</v>
      </c>
      <c r="D984" s="4" t="s">
        <v>83</v>
      </c>
      <c r="E984" s="5"/>
      <c r="F984" s="4">
        <v>80</v>
      </c>
      <c r="G984" s="4">
        <v>20</v>
      </c>
      <c r="H984" s="4"/>
      <c r="I984" s="4"/>
      <c r="J984" s="4">
        <v>180</v>
      </c>
      <c r="K984" s="4">
        <v>20</v>
      </c>
      <c r="L984" s="4"/>
      <c r="M984" s="4">
        <v>120</v>
      </c>
      <c r="N984" s="4"/>
      <c r="O984" s="4">
        <v>40</v>
      </c>
      <c r="P984" s="4">
        <v>40</v>
      </c>
      <c r="Q984" s="13">
        <v>0</v>
      </c>
      <c r="R984" s="16">
        <v>1.1199999999999999</v>
      </c>
      <c r="S984" s="16">
        <v>0.27999999999999997</v>
      </c>
      <c r="T984" s="16">
        <v>0</v>
      </c>
      <c r="U984" s="16">
        <v>0</v>
      </c>
      <c r="V984" s="16">
        <v>2.52</v>
      </c>
      <c r="W984" s="16">
        <v>0.27999999999999997</v>
      </c>
      <c r="X984" s="16">
        <v>0</v>
      </c>
      <c r="Y984" s="16">
        <v>1.68</v>
      </c>
      <c r="Z984" s="16">
        <v>0</v>
      </c>
      <c r="AA984" s="16">
        <v>0.55999999999999994</v>
      </c>
      <c r="AB984" s="17">
        <v>0.55999999999999994</v>
      </c>
      <c r="AC984" s="15">
        <v>6030.4</v>
      </c>
      <c r="AD984" s="14">
        <v>71.428571428571431</v>
      </c>
      <c r="AE984" s="14">
        <v>92</v>
      </c>
      <c r="AF984" s="5">
        <v>0</v>
      </c>
      <c r="AG984" s="6">
        <v>440</v>
      </c>
      <c r="AH984" s="4">
        <v>780</v>
      </c>
      <c r="AI984" s="23">
        <v>1220</v>
      </c>
      <c r="AJ984" s="4">
        <v>0</v>
      </c>
      <c r="AK984" s="4">
        <v>0</v>
      </c>
      <c r="AL984" s="24">
        <v>0</v>
      </c>
      <c r="AM984" s="7">
        <v>6.16</v>
      </c>
      <c r="AN984" s="7">
        <v>10.92</v>
      </c>
      <c r="AO984" s="8">
        <v>0</v>
      </c>
      <c r="AP984" s="9">
        <v>0</v>
      </c>
      <c r="AQ984" s="25">
        <v>17.079999999999998</v>
      </c>
      <c r="AR984" s="18">
        <v>4.7826086956521738</v>
      </c>
      <c r="AS984" s="7">
        <v>8.4782608695652169</v>
      </c>
      <c r="AT984" s="8">
        <v>0</v>
      </c>
      <c r="AU984" s="9">
        <v>0</v>
      </c>
      <c r="AV984" s="10">
        <v>13.260869565217391</v>
      </c>
      <c r="AW984" s="22">
        <f t="shared" si="15"/>
        <v>0</v>
      </c>
      <c r="AX984" s="5">
        <f>IF(OR(AND(Tabela1[[#This Row],[GRUPO | ITEM]]="PALHETAS",MID(Tabela1[[#This Row],[ITEM]],1,5)&lt;&gt;"YN-PC"),AND(Tabela1[[#This Row],[GRUPO | ITEM]]="PALHETAS",MID(Tabela1[[#This Row],[ITEM]],1,5)&lt;&gt;"YN-PF"))=TRUE,0,
IF(
ROUNDUP(
IF(
IF(D984="A",13-SUM(AM984:AP984),IF(D984="B",11-SUM(AM984:AP984),IF(D984="C",7-SUM(AM984:AP984))))
&lt;0,0,
IF(D984="A",13-SUM(AM984:AP984),IF(D984="B",11-SUM(AM984:AP984),IF(D984="C",7-SUM(AM984:AP984)))))
*AD984/C984,0)
*C984
=0,0,
ROUNDUP(
IF(
IF(D984="A",13-SUM(AM984:AP984),IF(D984="B",11-SUM(AM984:AP984),IF(D984="C",7-SUM(AM984:AP984))))
&lt;0,0,
IF(D984="A",13-SUM(AM984:AP984),IF(D984="B",11-SUM(AM984:AP984),IF(D984="C",7-SUM(AM984:AP984)))))
*AD984/C984,0)
*C984)
)</f>
        <v>0</v>
      </c>
      <c r="AY984" s="4">
        <f>IF(OR(AND(Tabela1[[#This Row],[GRUPO | ITEM]]="PALHETAS",MID(Tabela1[[#This Row],[ITEM]],1,5)&lt;&gt;"YN-PC"),AND(Tabela1[[#This Row],[GRUPO | ITEM]]="PALHETAS",MID(Tabela1[[#This Row],[ITEM]],1,5)&lt;&gt;"YN-PF"))=TRUE,0,
IF(
ROUNDUP(
IF(
IF(D984="A",13-SUM(AR984:AU984),IF(D984="B",11-SUM(AR984:AU984),IF(D984="C",7-SUM(AR984:AU984))))
&lt;0,0,
IF(D984="A",13-SUM(AR984:AU984),IF(D984="B",11-SUM(AR984:AU984),IF(D984="C",7-SUM(AR984:AU984)))))
*AE984/C984,0)
*C984
=0,0,
ROUNDUP(
IF(
IF(D984="A",13-SUM(AR984:AU984),IF(D984="B",11-SUM(AR984:AU984),IF(D984="C",7-SUM(AR984:AU984))))
&lt;0,0,
IF(D984="A",13-SUM(AR984:AU984),IF(D984="B",11-SUM(AR984:AU984),IF(D984="C",7-SUM(AR984:AU984)))))
*AE984/C984,0)
*C984)
)</f>
        <v>0</v>
      </c>
      <c r="AZ9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+IFERROR(BA984*C984,0),
IFERROR(AVERAGEIF(Tabela1[[#This Row],[COMPRA PADRÃO]:[COMPRA &gt;30%]],"&gt;"&amp;0,Tabela1[[#This Row],[COMPRA PADRÃO]:[COMPRA &gt;30%]]),
0))/Tabela1[[#This Row],[U/CX]],0)*Tabela1[[#This Row],[U/CX]]</f>
        <v>0</v>
      </c>
      <c r="BA984" s="19"/>
      <c r="BB984" s="19"/>
      <c r="BC984" s="5"/>
      <c r="BD984" s="41">
        <v>1.8867924528301887</v>
      </c>
      <c r="BE984" s="42">
        <v>283.01886792452831</v>
      </c>
      <c r="BF984" s="42">
        <v>124.52830188679245</v>
      </c>
      <c r="BG984" s="42">
        <v>1220</v>
      </c>
      <c r="BH984" s="43">
        <v>0</v>
      </c>
      <c r="BJ984" s="32"/>
      <c r="BK984" s="32"/>
    </row>
    <row r="985" spans="1:63" s="3" customFormat="1" x14ac:dyDescent="0.2">
      <c r="A985" s="4" t="s">
        <v>18</v>
      </c>
      <c r="B985" s="4" t="s">
        <v>814</v>
      </c>
      <c r="C985" s="4">
        <v>20</v>
      </c>
      <c r="D985" s="4" t="s">
        <v>83</v>
      </c>
      <c r="E985" s="5">
        <v>20</v>
      </c>
      <c r="F985" s="4">
        <v>40</v>
      </c>
      <c r="G985" s="4">
        <v>20</v>
      </c>
      <c r="H985" s="4">
        <v>60</v>
      </c>
      <c r="I985" s="4">
        <v>200</v>
      </c>
      <c r="J985" s="4">
        <v>120</v>
      </c>
      <c r="K985" s="4"/>
      <c r="L985" s="4">
        <v>60</v>
      </c>
      <c r="M985" s="4">
        <v>100</v>
      </c>
      <c r="N985" s="4"/>
      <c r="O985" s="4">
        <v>260</v>
      </c>
      <c r="P985" s="4">
        <v>40</v>
      </c>
      <c r="Q985" s="13">
        <v>0.21739130434782608</v>
      </c>
      <c r="R985" s="16">
        <v>0.43478260869565216</v>
      </c>
      <c r="S985" s="16">
        <v>0.21739130434782608</v>
      </c>
      <c r="T985" s="16">
        <v>0.65217391304347827</v>
      </c>
      <c r="U985" s="16">
        <v>2.1739130434782608</v>
      </c>
      <c r="V985" s="16">
        <v>1.3043478260869565</v>
      </c>
      <c r="W985" s="16">
        <v>0</v>
      </c>
      <c r="X985" s="16">
        <v>0.65217391304347827</v>
      </c>
      <c r="Y985" s="16">
        <v>1.0869565217391304</v>
      </c>
      <c r="Z985" s="16">
        <v>0</v>
      </c>
      <c r="AA985" s="16">
        <v>2.8260869565217392</v>
      </c>
      <c r="AB985" s="17">
        <v>0.43478260869565216</v>
      </c>
      <c r="AC985" s="15">
        <v>11255.2</v>
      </c>
      <c r="AD985" s="14">
        <v>92</v>
      </c>
      <c r="AE985" s="14">
        <v>110</v>
      </c>
      <c r="AF985" s="5">
        <v>0</v>
      </c>
      <c r="AG985" s="6">
        <v>460</v>
      </c>
      <c r="AH985" s="4">
        <v>540</v>
      </c>
      <c r="AI985" s="23">
        <v>1000</v>
      </c>
      <c r="AJ985" s="4">
        <v>0</v>
      </c>
      <c r="AK985" s="4">
        <v>0</v>
      </c>
      <c r="AL985" s="24">
        <v>0</v>
      </c>
      <c r="AM985" s="7">
        <v>5</v>
      </c>
      <c r="AN985" s="7">
        <v>5.8695652173913047</v>
      </c>
      <c r="AO985" s="8">
        <v>0</v>
      </c>
      <c r="AP985" s="9">
        <v>0</v>
      </c>
      <c r="AQ985" s="25">
        <v>10.869565217391305</v>
      </c>
      <c r="AR985" s="18">
        <v>4.1818181818181817</v>
      </c>
      <c r="AS985" s="7">
        <v>4.9090909090909092</v>
      </c>
      <c r="AT985" s="8">
        <v>0</v>
      </c>
      <c r="AU985" s="9">
        <v>0</v>
      </c>
      <c r="AV985" s="10">
        <v>9.0909090909090899</v>
      </c>
      <c r="AW985" s="22">
        <f t="shared" si="15"/>
        <v>0</v>
      </c>
      <c r="AX985" s="5">
        <f>IF(OR(AND(Tabela1[[#This Row],[GRUPO | ITEM]]="PALHETAS",MID(Tabela1[[#This Row],[ITEM]],1,5)&lt;&gt;"YN-PC"),AND(Tabela1[[#This Row],[GRUPO | ITEM]]="PALHETAS",MID(Tabela1[[#This Row],[ITEM]],1,5)&lt;&gt;"YN-PF"))=TRUE,0,
IF(
ROUNDUP(
IF(
IF(D985="A",13-SUM(AM985:AP985),IF(D985="B",11-SUM(AM985:AP985),IF(D985="C",7-SUM(AM985:AP985))))
&lt;0,0,
IF(D985="A",13-SUM(AM985:AP985),IF(D985="B",11-SUM(AM985:AP985),IF(D985="C",7-SUM(AM985:AP985)))))
*AD985/C985,0)
*C985
=0,0,
ROUNDUP(
IF(
IF(D985="A",13-SUM(AM985:AP985),IF(D985="B",11-SUM(AM985:AP985),IF(D985="C",7-SUM(AM985:AP985))))
&lt;0,0,
IF(D985="A",13-SUM(AM985:AP985),IF(D985="B",11-SUM(AM985:AP985),IF(D985="C",7-SUM(AM985:AP985)))))
*AD985/C985,0)
*C985)
)</f>
        <v>0</v>
      </c>
      <c r="AY985" s="4">
        <f>IF(OR(AND(Tabela1[[#This Row],[GRUPO | ITEM]]="PALHETAS",MID(Tabela1[[#This Row],[ITEM]],1,5)&lt;&gt;"YN-PC"),AND(Tabela1[[#This Row],[GRUPO | ITEM]]="PALHETAS",MID(Tabela1[[#This Row],[ITEM]],1,5)&lt;&gt;"YN-PF"))=TRUE,0,
IF(
ROUNDUP(
IF(
IF(D985="A",13-SUM(AR985:AU985),IF(D985="B",11-SUM(AR985:AU985),IF(D985="C",7-SUM(AR985:AU985))))
&lt;0,0,
IF(D985="A",13-SUM(AR985:AU985),IF(D985="B",11-SUM(AR985:AU985),IF(D985="C",7-SUM(AR985:AU985)))))
*AE985/C985,0)
*C985
=0,0,
ROUNDUP(
IF(
IF(D985="A",13-SUM(AR985:AU985),IF(D985="B",11-SUM(AR985:AU985),IF(D985="C",7-SUM(AR985:AU985))))
&lt;0,0,
IF(D985="A",13-SUM(AR985:AU985),IF(D985="B",11-SUM(AR985:AU985),IF(D985="C",7-SUM(AR985:AU985)))))
*AE985/C985,0)
*C985)
)</f>
        <v>0</v>
      </c>
      <c r="AZ9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+IFERROR(BA985*C985,0),
IFERROR(AVERAGEIF(Tabela1[[#This Row],[COMPRA PADRÃO]:[COMPRA &gt;30%]],"&gt;"&amp;0,Tabela1[[#This Row],[COMPRA PADRÃO]:[COMPRA &gt;30%]]),
0))/Tabela1[[#This Row],[U/CX]],0)*Tabela1[[#This Row],[U/CX]]</f>
        <v>0</v>
      </c>
      <c r="BA985" s="19"/>
      <c r="BB985" s="19"/>
      <c r="BC985" s="5"/>
      <c r="BD985" s="41">
        <v>3.4716981132075473</v>
      </c>
      <c r="BE985" s="42">
        <v>520.75471698113211</v>
      </c>
      <c r="BF985" s="42">
        <v>229.13207547169813</v>
      </c>
      <c r="BG985" s="42">
        <v>1000</v>
      </c>
      <c r="BH985" s="43">
        <v>0</v>
      </c>
      <c r="BJ985" s="32"/>
      <c r="BK985" s="32"/>
    </row>
    <row r="986" spans="1:63" s="3" customFormat="1" x14ac:dyDescent="0.2">
      <c r="A986" s="4" t="s">
        <v>18</v>
      </c>
      <c r="B986" s="4" t="s">
        <v>1139</v>
      </c>
      <c r="C986" s="4">
        <v>20</v>
      </c>
      <c r="D986" s="4" t="s">
        <v>83</v>
      </c>
      <c r="E986" s="5"/>
      <c r="F986" s="4"/>
      <c r="G986" s="4">
        <v>50</v>
      </c>
      <c r="H986" s="4"/>
      <c r="I986" s="4">
        <v>70</v>
      </c>
      <c r="J986" s="4"/>
      <c r="K986" s="4"/>
      <c r="L986" s="4"/>
      <c r="M986" s="4"/>
      <c r="N986" s="4">
        <v>40</v>
      </c>
      <c r="O986" s="4"/>
      <c r="P986" s="4"/>
      <c r="Q986" s="13">
        <v>0</v>
      </c>
      <c r="R986" s="16">
        <v>0</v>
      </c>
      <c r="S986" s="16">
        <v>0.9375</v>
      </c>
      <c r="T986" s="16">
        <v>0</v>
      </c>
      <c r="U986" s="16">
        <v>1.3125</v>
      </c>
      <c r="V986" s="16">
        <v>0</v>
      </c>
      <c r="W986" s="16">
        <v>0</v>
      </c>
      <c r="X986" s="16">
        <v>0</v>
      </c>
      <c r="Y986" s="16">
        <v>0</v>
      </c>
      <c r="Z986" s="16">
        <v>0.75</v>
      </c>
      <c r="AA986" s="16">
        <v>0</v>
      </c>
      <c r="AB986" s="17">
        <v>0</v>
      </c>
      <c r="AC986" s="15">
        <v>947.6</v>
      </c>
      <c r="AD986" s="14">
        <v>53.333333333333336</v>
      </c>
      <c r="AE986" s="14">
        <v>53.333333333333336</v>
      </c>
      <c r="AF986" s="5">
        <v>0</v>
      </c>
      <c r="AG986" s="6">
        <v>390</v>
      </c>
      <c r="AH986" s="4">
        <v>0</v>
      </c>
      <c r="AI986" s="23">
        <v>390</v>
      </c>
      <c r="AJ986" s="4">
        <v>1200</v>
      </c>
      <c r="AK986" s="4">
        <v>0</v>
      </c>
      <c r="AL986" s="24">
        <v>1200</v>
      </c>
      <c r="AM986" s="7">
        <v>7.3125</v>
      </c>
      <c r="AN986" s="7">
        <v>0</v>
      </c>
      <c r="AO986" s="8">
        <v>22.5</v>
      </c>
      <c r="AP986" s="9">
        <v>0</v>
      </c>
      <c r="AQ986" s="25">
        <v>29.8125</v>
      </c>
      <c r="AR986" s="18">
        <v>7.3125</v>
      </c>
      <c r="AS986" s="7">
        <v>0</v>
      </c>
      <c r="AT986" s="8">
        <v>22.5</v>
      </c>
      <c r="AU986" s="9">
        <v>0</v>
      </c>
      <c r="AV986" s="10">
        <v>29.8125</v>
      </c>
      <c r="AW986" s="22">
        <f t="shared" si="15"/>
        <v>0</v>
      </c>
      <c r="AX986" s="5">
        <f>IF(OR(AND(Tabela1[[#This Row],[GRUPO | ITEM]]="PALHETAS",MID(Tabela1[[#This Row],[ITEM]],1,5)&lt;&gt;"YN-PC"),AND(Tabela1[[#This Row],[GRUPO | ITEM]]="PALHETAS",MID(Tabela1[[#This Row],[ITEM]],1,5)&lt;&gt;"YN-PF"))=TRUE,0,
IF(
ROUNDUP(
IF(
IF(D986="A",13-SUM(AM986:AP986),IF(D986="B",11-SUM(AM986:AP986),IF(D986="C",7-SUM(AM986:AP986))))
&lt;0,0,
IF(D986="A",13-SUM(AM986:AP986),IF(D986="B",11-SUM(AM986:AP986),IF(D986="C",7-SUM(AM986:AP986)))))
*AD986/C986,0)
*C986
=0,0,
ROUNDUP(
IF(
IF(D986="A",13-SUM(AM986:AP986),IF(D986="B",11-SUM(AM986:AP986),IF(D986="C",7-SUM(AM986:AP986))))
&lt;0,0,
IF(D986="A",13-SUM(AM986:AP986),IF(D986="B",11-SUM(AM986:AP986),IF(D986="C",7-SUM(AM986:AP986)))))
*AD986/C986,0)
*C986)
)</f>
        <v>0</v>
      </c>
      <c r="AY986" s="4">
        <f>IF(OR(AND(Tabela1[[#This Row],[GRUPO | ITEM]]="PALHETAS",MID(Tabela1[[#This Row],[ITEM]],1,5)&lt;&gt;"YN-PC"),AND(Tabela1[[#This Row],[GRUPO | ITEM]]="PALHETAS",MID(Tabela1[[#This Row],[ITEM]],1,5)&lt;&gt;"YN-PF"))=TRUE,0,
IF(
ROUNDUP(
IF(
IF(D986="A",13-SUM(AR986:AU986),IF(D986="B",11-SUM(AR986:AU986),IF(D986="C",7-SUM(AR986:AU986))))
&lt;0,0,
IF(D986="A",13-SUM(AR986:AU986),IF(D986="B",11-SUM(AR986:AU986),IF(D986="C",7-SUM(AR986:AU986)))))
*AE986/C986,0)
*C986
=0,0,
ROUNDUP(
IF(
IF(D986="A",13-SUM(AR986:AU986),IF(D986="B",11-SUM(AR986:AU986),IF(D986="C",7-SUM(AR986:AU986))))
&lt;0,0,
IF(D986="A",13-SUM(AR986:AU986),IF(D986="B",11-SUM(AR986:AU986),IF(D986="C",7-SUM(AR986:AU986)))))
*AE986/C986,0)
*C986)
)</f>
        <v>0</v>
      </c>
      <c r="AZ9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+IFERROR(BA986*C986,0),
IFERROR(AVERAGEIF(Tabela1[[#This Row],[COMPRA PADRÃO]:[COMPRA &gt;30%]],"&gt;"&amp;0,Tabela1[[#This Row],[COMPRA PADRÃO]:[COMPRA &gt;30%]]),
0))/Tabela1[[#This Row],[U/CX]],0)*Tabela1[[#This Row],[U/CX]]</f>
        <v>0</v>
      </c>
      <c r="BA986" s="19"/>
      <c r="BB986" s="19"/>
      <c r="BC986" s="5"/>
      <c r="BD986" s="41">
        <v>0.60377358490566035</v>
      </c>
      <c r="BE986" s="42">
        <v>90.566037735849051</v>
      </c>
      <c r="BF986" s="42">
        <v>39.849056603773583</v>
      </c>
      <c r="BG986" s="42">
        <v>1590</v>
      </c>
      <c r="BH986" s="43">
        <v>0</v>
      </c>
      <c r="BJ986" s="32"/>
      <c r="BK986" s="32"/>
    </row>
    <row r="987" spans="1:63" s="3" customFormat="1" x14ac:dyDescent="0.2">
      <c r="A987" s="4" t="s">
        <v>18</v>
      </c>
      <c r="B987" s="4" t="s">
        <v>1281</v>
      </c>
      <c r="C987" s="4">
        <v>50</v>
      </c>
      <c r="D987" s="4" t="s">
        <v>83</v>
      </c>
      <c r="E987" s="5"/>
      <c r="F987" s="4"/>
      <c r="G987" s="4"/>
      <c r="H987" s="4"/>
      <c r="I987" s="4">
        <v>70</v>
      </c>
      <c r="J987" s="4"/>
      <c r="K987" s="4"/>
      <c r="L987" s="4"/>
      <c r="M987" s="4"/>
      <c r="N987" s="4"/>
      <c r="O987" s="4"/>
      <c r="P987" s="4"/>
      <c r="Q987" s="13">
        <v>0</v>
      </c>
      <c r="R987" s="16">
        <v>0</v>
      </c>
      <c r="S987" s="16">
        <v>0</v>
      </c>
      <c r="T987" s="16">
        <v>0</v>
      </c>
      <c r="U987" s="16">
        <v>1</v>
      </c>
      <c r="V987" s="16">
        <v>0</v>
      </c>
      <c r="W987" s="16">
        <v>0</v>
      </c>
      <c r="X987" s="16">
        <v>0</v>
      </c>
      <c r="Y987" s="16">
        <v>0</v>
      </c>
      <c r="Z987" s="16">
        <v>0</v>
      </c>
      <c r="AA987" s="16">
        <v>0</v>
      </c>
      <c r="AB987" s="17">
        <v>0</v>
      </c>
      <c r="AC987" s="15">
        <v>418.6</v>
      </c>
      <c r="AD987" s="14">
        <v>70</v>
      </c>
      <c r="AE987" s="14">
        <v>70</v>
      </c>
      <c r="AF987" s="5">
        <v>0</v>
      </c>
      <c r="AG987" s="6">
        <v>869</v>
      </c>
      <c r="AH987" s="4">
        <v>0</v>
      </c>
      <c r="AI987" s="23">
        <v>869</v>
      </c>
      <c r="AJ987" s="4">
        <v>0</v>
      </c>
      <c r="AK987" s="4">
        <v>0</v>
      </c>
      <c r="AL987" s="24">
        <v>0</v>
      </c>
      <c r="AM987" s="7">
        <v>12.414285714285715</v>
      </c>
      <c r="AN987" s="7">
        <v>0</v>
      </c>
      <c r="AO987" s="8">
        <v>0</v>
      </c>
      <c r="AP987" s="9">
        <v>0</v>
      </c>
      <c r="AQ987" s="25">
        <v>12.414285714285715</v>
      </c>
      <c r="AR987" s="18">
        <v>12.414285714285715</v>
      </c>
      <c r="AS987" s="7">
        <v>0</v>
      </c>
      <c r="AT987" s="8">
        <v>0</v>
      </c>
      <c r="AU987" s="9">
        <v>0</v>
      </c>
      <c r="AV987" s="10">
        <v>12.414285714285715</v>
      </c>
      <c r="AW987" s="22">
        <f t="shared" si="15"/>
        <v>0</v>
      </c>
      <c r="AX987" s="5">
        <f>IF(OR(AND(Tabela1[[#This Row],[GRUPO | ITEM]]="PALHETAS",MID(Tabela1[[#This Row],[ITEM]],1,5)&lt;&gt;"YN-PC"),AND(Tabela1[[#This Row],[GRUPO | ITEM]]="PALHETAS",MID(Tabela1[[#This Row],[ITEM]],1,5)&lt;&gt;"YN-PF"))=TRUE,0,
IF(
ROUNDUP(
IF(
IF(D987="A",13-SUM(AM987:AP987),IF(D987="B",11-SUM(AM987:AP987),IF(D987="C",7-SUM(AM987:AP987))))
&lt;0,0,
IF(D987="A",13-SUM(AM987:AP987),IF(D987="B",11-SUM(AM987:AP987),IF(D987="C",7-SUM(AM987:AP987)))))
*AD987/C987,0)
*C987
=0,0,
ROUNDUP(
IF(
IF(D987="A",13-SUM(AM987:AP987),IF(D987="B",11-SUM(AM987:AP987),IF(D987="C",7-SUM(AM987:AP987))))
&lt;0,0,
IF(D987="A",13-SUM(AM987:AP987),IF(D987="B",11-SUM(AM987:AP987),IF(D987="C",7-SUM(AM987:AP987)))))
*AD987/C987,0)
*C987)
)</f>
        <v>0</v>
      </c>
      <c r="AY987" s="4">
        <f>IF(OR(AND(Tabela1[[#This Row],[GRUPO | ITEM]]="PALHETAS",MID(Tabela1[[#This Row],[ITEM]],1,5)&lt;&gt;"YN-PC"),AND(Tabela1[[#This Row],[GRUPO | ITEM]]="PALHETAS",MID(Tabela1[[#This Row],[ITEM]],1,5)&lt;&gt;"YN-PF"))=TRUE,0,
IF(
ROUNDUP(
IF(
IF(D987="A",13-SUM(AR987:AU987),IF(D987="B",11-SUM(AR987:AU987),IF(D987="C",7-SUM(AR987:AU987))))
&lt;0,0,
IF(D987="A",13-SUM(AR987:AU987),IF(D987="B",11-SUM(AR987:AU987),IF(D987="C",7-SUM(AR987:AU987)))))
*AE987/C987,0)
*C987
=0,0,
ROUNDUP(
IF(
IF(D987="A",13-SUM(AR987:AU987),IF(D987="B",11-SUM(AR987:AU987),IF(D987="C",7-SUM(AR987:AU987))))
&lt;0,0,
IF(D987="A",13-SUM(AR987:AU987),IF(D987="B",11-SUM(AR987:AU987),IF(D987="C",7-SUM(AR987:AU987)))))
*AE987/C987,0)
*C987)
)</f>
        <v>0</v>
      </c>
      <c r="AZ9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+IFERROR(BA987*C987,0),
IFERROR(AVERAGEIF(Tabela1[[#This Row],[COMPRA PADRÃO]:[COMPRA &gt;30%]],"&gt;"&amp;0,Tabela1[[#This Row],[COMPRA PADRÃO]:[COMPRA &gt;30%]]),
0))/Tabela1[[#This Row],[U/CX]],0)*Tabela1[[#This Row],[U/CX]]</f>
        <v>0</v>
      </c>
      <c r="BA987" s="19"/>
      <c r="BB987" s="19"/>
      <c r="BC987" s="5"/>
      <c r="BD987" s="41">
        <v>0.26415094339622641</v>
      </c>
      <c r="BE987" s="42">
        <v>39.622641509433961</v>
      </c>
      <c r="BF987" s="42">
        <v>17.433962264150942</v>
      </c>
      <c r="BG987" s="42">
        <v>869</v>
      </c>
      <c r="BH987" s="43">
        <v>0</v>
      </c>
      <c r="BJ987" s="32"/>
      <c r="BK987" s="32"/>
    </row>
    <row r="988" spans="1:63" s="3" customFormat="1" x14ac:dyDescent="0.2">
      <c r="A988" s="4" t="s">
        <v>18</v>
      </c>
      <c r="B988" s="4" t="s">
        <v>227</v>
      </c>
      <c r="C988" s="4">
        <v>20</v>
      </c>
      <c r="D988" s="4" t="s">
        <v>83</v>
      </c>
      <c r="E988" s="5">
        <v>80</v>
      </c>
      <c r="F988" s="4">
        <v>330</v>
      </c>
      <c r="G988" s="4">
        <v>99</v>
      </c>
      <c r="H988" s="4">
        <v>60</v>
      </c>
      <c r="I988" s="4">
        <v>80</v>
      </c>
      <c r="J988" s="4">
        <v>200</v>
      </c>
      <c r="K988" s="4">
        <v>18</v>
      </c>
      <c r="L988" s="4">
        <v>120</v>
      </c>
      <c r="M988" s="4"/>
      <c r="N988" s="4">
        <v>220</v>
      </c>
      <c r="O988" s="4">
        <v>140</v>
      </c>
      <c r="P988" s="4">
        <v>100</v>
      </c>
      <c r="Q988" s="13">
        <v>0.60815480304077407</v>
      </c>
      <c r="R988" s="16">
        <v>2.5086385625431928</v>
      </c>
      <c r="S988" s="16">
        <v>0.75259156876295796</v>
      </c>
      <c r="T988" s="16">
        <v>0.45611610228058058</v>
      </c>
      <c r="U988" s="16">
        <v>0.60815480304077407</v>
      </c>
      <c r="V988" s="16">
        <v>1.5203870076019352</v>
      </c>
      <c r="W988" s="16">
        <v>0.13683483068417418</v>
      </c>
      <c r="X988" s="16">
        <v>0.91223220456116116</v>
      </c>
      <c r="Y988" s="16">
        <v>0</v>
      </c>
      <c r="Z988" s="16">
        <v>1.6724257083621288</v>
      </c>
      <c r="AA988" s="16">
        <v>1.0642709053213546</v>
      </c>
      <c r="AB988" s="17">
        <v>0.76019350380096762</v>
      </c>
      <c r="AC988" s="15">
        <v>21450.69</v>
      </c>
      <c r="AD988" s="14">
        <v>131.54545454545453</v>
      </c>
      <c r="AE988" s="14">
        <v>142.9</v>
      </c>
      <c r="AF988" s="5">
        <v>0</v>
      </c>
      <c r="AG988" s="6">
        <v>200</v>
      </c>
      <c r="AH988" s="4">
        <v>120</v>
      </c>
      <c r="AI988" s="23">
        <v>320</v>
      </c>
      <c r="AJ988" s="4">
        <v>1000</v>
      </c>
      <c r="AK988" s="4">
        <v>0</v>
      </c>
      <c r="AL988" s="24">
        <v>1000</v>
      </c>
      <c r="AM988" s="7">
        <v>1.5203870076019352</v>
      </c>
      <c r="AN988" s="7">
        <v>0.91223220456116116</v>
      </c>
      <c r="AO988" s="8">
        <v>7.6019350380096755</v>
      </c>
      <c r="AP988" s="9">
        <v>0</v>
      </c>
      <c r="AQ988" s="25">
        <v>10.034554250172771</v>
      </c>
      <c r="AR988" s="18">
        <v>1.3995801259622114</v>
      </c>
      <c r="AS988" s="7">
        <v>0.83974807557732678</v>
      </c>
      <c r="AT988" s="8">
        <v>6.9979006298110562</v>
      </c>
      <c r="AU988" s="9">
        <v>0</v>
      </c>
      <c r="AV988" s="10">
        <v>9.2372288313505955</v>
      </c>
      <c r="AW988" s="22">
        <f t="shared" si="15"/>
        <v>0</v>
      </c>
      <c r="AX988" s="5">
        <f>IF(OR(AND(Tabela1[[#This Row],[GRUPO | ITEM]]="PALHETAS",MID(Tabela1[[#This Row],[ITEM]],1,5)&lt;&gt;"YN-PC"),AND(Tabela1[[#This Row],[GRUPO | ITEM]]="PALHETAS",MID(Tabela1[[#This Row],[ITEM]],1,5)&lt;&gt;"YN-PF"))=TRUE,0,
IF(
ROUNDUP(
IF(
IF(D988="A",13-SUM(AM988:AP988),IF(D988="B",11-SUM(AM988:AP988),IF(D988="C",7-SUM(AM988:AP988))))
&lt;0,0,
IF(D988="A",13-SUM(AM988:AP988),IF(D988="B",11-SUM(AM988:AP988),IF(D988="C",7-SUM(AM988:AP988)))))
*AD988/C988,0)
*C988
=0,0,
ROUNDUP(
IF(
IF(D988="A",13-SUM(AM988:AP988),IF(D988="B",11-SUM(AM988:AP988),IF(D988="C",7-SUM(AM988:AP988))))
&lt;0,0,
IF(D988="A",13-SUM(AM988:AP988),IF(D988="B",11-SUM(AM988:AP988),IF(D988="C",7-SUM(AM988:AP988)))))
*AD988/C988,0)
*C988)
)</f>
        <v>0</v>
      </c>
      <c r="AY988" s="4">
        <f>IF(OR(AND(Tabela1[[#This Row],[GRUPO | ITEM]]="PALHETAS",MID(Tabela1[[#This Row],[ITEM]],1,5)&lt;&gt;"YN-PC"),AND(Tabela1[[#This Row],[GRUPO | ITEM]]="PALHETAS",MID(Tabela1[[#This Row],[ITEM]],1,5)&lt;&gt;"YN-PF"))=TRUE,0,
IF(
ROUNDUP(
IF(
IF(D988="A",13-SUM(AR988:AU988),IF(D988="B",11-SUM(AR988:AU988),IF(D988="C",7-SUM(AR988:AU988))))
&lt;0,0,
IF(D988="A",13-SUM(AR988:AU988),IF(D988="B",11-SUM(AR988:AU988),IF(D988="C",7-SUM(AR988:AU988)))))
*AE988/C988,0)
*C988
=0,0,
ROUNDUP(
IF(
IF(D988="A",13-SUM(AR988:AU988),IF(D988="B",11-SUM(AR988:AU988),IF(D988="C",7-SUM(AR988:AU988))))
&lt;0,0,
IF(D988="A",13-SUM(AR988:AU988),IF(D988="B",11-SUM(AR988:AU988),IF(D988="C",7-SUM(AR988:AU988)))))
*AE988/C988,0)
*C988)
)</f>
        <v>0</v>
      </c>
      <c r="AZ9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+IFERROR(BA988*C988,0),
IFERROR(AVERAGEIF(Tabela1[[#This Row],[COMPRA PADRÃO]:[COMPRA &gt;30%]],"&gt;"&amp;0,Tabela1[[#This Row],[COMPRA PADRÃO]:[COMPRA &gt;30%]]),
0))/Tabela1[[#This Row],[U/CX]],0)*Tabela1[[#This Row],[U/CX]]</f>
        <v>0</v>
      </c>
      <c r="BA988" s="19"/>
      <c r="BB988" s="19"/>
      <c r="BC988" s="5"/>
      <c r="BD988" s="41">
        <v>5.4603773584905664</v>
      </c>
      <c r="BE988" s="42">
        <v>819.05660377358492</v>
      </c>
      <c r="BF988" s="42">
        <v>360.3849056603774</v>
      </c>
      <c r="BG988" s="42">
        <v>1320</v>
      </c>
      <c r="BH988" s="43">
        <v>0</v>
      </c>
      <c r="BJ988" s="32"/>
      <c r="BK988" s="32"/>
    </row>
    <row r="989" spans="1:63" s="3" customFormat="1" x14ac:dyDescent="0.2">
      <c r="A989" s="4" t="s">
        <v>18</v>
      </c>
      <c r="B989" s="4" t="s">
        <v>96</v>
      </c>
      <c r="C989" s="4">
        <v>20</v>
      </c>
      <c r="D989" s="4" t="s">
        <v>17</v>
      </c>
      <c r="E989" s="5">
        <v>60</v>
      </c>
      <c r="F989" s="4">
        <v>350</v>
      </c>
      <c r="G989" s="4">
        <v>180</v>
      </c>
      <c r="H989" s="4">
        <v>320</v>
      </c>
      <c r="I989" s="4">
        <v>680</v>
      </c>
      <c r="J989" s="4">
        <v>900</v>
      </c>
      <c r="K989" s="4">
        <v>448</v>
      </c>
      <c r="L989" s="4">
        <v>400</v>
      </c>
      <c r="M989" s="4">
        <v>360</v>
      </c>
      <c r="N989" s="4">
        <v>360</v>
      </c>
      <c r="O989" s="4">
        <v>200</v>
      </c>
      <c r="P989" s="4">
        <v>80</v>
      </c>
      <c r="Q989" s="13">
        <v>0.16597510373443983</v>
      </c>
      <c r="R989" s="16">
        <v>0.9681881051175657</v>
      </c>
      <c r="S989" s="16">
        <v>0.49792531120331951</v>
      </c>
      <c r="T989" s="16">
        <v>0.88520055325034575</v>
      </c>
      <c r="U989" s="16">
        <v>1.8810511756569848</v>
      </c>
      <c r="V989" s="16">
        <v>2.4896265560165975</v>
      </c>
      <c r="W989" s="16">
        <v>1.2392807745504841</v>
      </c>
      <c r="X989" s="16">
        <v>1.1065006915629323</v>
      </c>
      <c r="Y989" s="16">
        <v>0.99585062240663902</v>
      </c>
      <c r="Z989" s="16">
        <v>0.99585062240663902</v>
      </c>
      <c r="AA989" s="16">
        <v>0.55325034578146615</v>
      </c>
      <c r="AB989" s="17">
        <v>0.22130013831258644</v>
      </c>
      <c r="AC989" s="15">
        <v>37853.919999999998</v>
      </c>
      <c r="AD989" s="14">
        <v>361.5</v>
      </c>
      <c r="AE989" s="14">
        <v>419.8</v>
      </c>
      <c r="AF989" s="5">
        <v>0</v>
      </c>
      <c r="AG989" s="6">
        <v>0</v>
      </c>
      <c r="AH989" s="4">
        <v>280</v>
      </c>
      <c r="AI989" s="23">
        <v>280</v>
      </c>
      <c r="AJ989" s="4">
        <v>3920</v>
      </c>
      <c r="AK989" s="4">
        <v>0</v>
      </c>
      <c r="AL989" s="24">
        <v>3920</v>
      </c>
      <c r="AM989" s="7">
        <v>0</v>
      </c>
      <c r="AN989" s="7">
        <v>0.77455048409405258</v>
      </c>
      <c r="AO989" s="8">
        <v>10.843706777316736</v>
      </c>
      <c r="AP989" s="9">
        <v>0</v>
      </c>
      <c r="AQ989" s="25">
        <v>11.61825726141079</v>
      </c>
      <c r="AR989" s="18">
        <v>0</v>
      </c>
      <c r="AS989" s="7">
        <v>0.66698427822772743</v>
      </c>
      <c r="AT989" s="8">
        <v>9.3377798951881843</v>
      </c>
      <c r="AU989" s="9">
        <v>0</v>
      </c>
      <c r="AV989" s="10">
        <v>10.004764173415913</v>
      </c>
      <c r="AW989" s="22">
        <f t="shared" si="15"/>
        <v>0</v>
      </c>
      <c r="AX989" s="5">
        <f>IF(OR(AND(Tabela1[[#This Row],[GRUPO | ITEM]]="PALHETAS",MID(Tabela1[[#This Row],[ITEM]],1,5)&lt;&gt;"YN-PC"),AND(Tabela1[[#This Row],[GRUPO | ITEM]]="PALHETAS",MID(Tabela1[[#This Row],[ITEM]],1,5)&lt;&gt;"YN-PF"))=TRUE,0,
IF(
ROUNDUP(
IF(
IF(D989="A",13-SUM(AM989:AP989),IF(D989="B",11-SUM(AM989:AP989),IF(D989="C",7-SUM(AM989:AP989))))
&lt;0,0,
IF(D989="A",13-SUM(AM989:AP989),IF(D989="B",11-SUM(AM989:AP989),IF(D989="C",7-SUM(AM989:AP989)))))
*AD989/C989,0)
*C989
=0,0,
ROUNDUP(
IF(
IF(D989="A",13-SUM(AM989:AP989),IF(D989="B",11-SUM(AM989:AP989),IF(D989="C",7-SUM(AM989:AP989))))
&lt;0,0,
IF(D989="A",13-SUM(AM989:AP989),IF(D989="B",11-SUM(AM989:AP989),IF(D989="C",7-SUM(AM989:AP989)))))
*AD989/C989,0)
*C989)
)</f>
        <v>0</v>
      </c>
      <c r="AY989" s="4">
        <f>IF(OR(AND(Tabela1[[#This Row],[GRUPO | ITEM]]="PALHETAS",MID(Tabela1[[#This Row],[ITEM]],1,5)&lt;&gt;"YN-PC"),AND(Tabela1[[#This Row],[GRUPO | ITEM]]="PALHETAS",MID(Tabela1[[#This Row],[ITEM]],1,5)&lt;&gt;"YN-PF"))=TRUE,0,
IF(
ROUNDUP(
IF(
IF(D989="A",13-SUM(AR989:AU989),IF(D989="B",11-SUM(AR989:AU989),IF(D989="C",7-SUM(AR989:AU989))))
&lt;0,0,
IF(D989="A",13-SUM(AR989:AU989),IF(D989="B",11-SUM(AR989:AU989),IF(D989="C",7-SUM(AR989:AU989)))))
*AE989/C989,0)
*C989
=0,0,
ROUNDUP(
IF(
IF(D989="A",13-SUM(AR989:AU989),IF(D989="B",11-SUM(AR989:AU989),IF(D989="C",7-SUM(AR989:AU989))))
&lt;0,0,
IF(D989="A",13-SUM(AR989:AU989),IF(D989="B",11-SUM(AR989:AU989),IF(D989="C",7-SUM(AR989:AU989)))))
*AE989/C989,0)
*C989)
)</f>
        <v>0</v>
      </c>
      <c r="AZ9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+IFERROR(BA989*C989,0),
IFERROR(AVERAGEIF(Tabela1[[#This Row],[COMPRA PADRÃO]:[COMPRA &gt;30%]],"&gt;"&amp;0,Tabela1[[#This Row],[COMPRA PADRÃO]:[COMPRA &gt;30%]]),
0))/Tabela1[[#This Row],[U/CX]],0)*Tabela1[[#This Row],[U/CX]]</f>
        <v>0</v>
      </c>
      <c r="BA989" s="19"/>
      <c r="BB989" s="19"/>
      <c r="BC989" s="5"/>
      <c r="BD989" s="41">
        <v>16.369811320754717</v>
      </c>
      <c r="BE989" s="42">
        <v>2455.4716981132078</v>
      </c>
      <c r="BF989" s="42">
        <v>3241.2226415094342</v>
      </c>
      <c r="BG989" s="42">
        <v>4200</v>
      </c>
      <c r="BH989" s="43">
        <v>1500</v>
      </c>
      <c r="BJ989" s="32"/>
      <c r="BK989" s="32"/>
    </row>
    <row r="990" spans="1:63" s="3" customFormat="1" x14ac:dyDescent="0.2">
      <c r="A990" s="4" t="s">
        <v>18</v>
      </c>
      <c r="B990" s="4" t="s">
        <v>815</v>
      </c>
      <c r="C990" s="4">
        <v>20</v>
      </c>
      <c r="D990" s="4" t="s">
        <v>83</v>
      </c>
      <c r="E990" s="5">
        <v>20</v>
      </c>
      <c r="F990" s="4"/>
      <c r="G990" s="4">
        <v>60</v>
      </c>
      <c r="H990" s="4"/>
      <c r="I990" s="4"/>
      <c r="J990" s="4"/>
      <c r="K990" s="4">
        <v>20</v>
      </c>
      <c r="L990" s="4">
        <v>40</v>
      </c>
      <c r="M990" s="4">
        <v>20</v>
      </c>
      <c r="N990" s="4">
        <v>20</v>
      </c>
      <c r="O990" s="4">
        <v>20</v>
      </c>
      <c r="P990" s="4">
        <v>80</v>
      </c>
      <c r="Q990" s="13">
        <v>0.5714285714285714</v>
      </c>
      <c r="R990" s="16">
        <v>0</v>
      </c>
      <c r="S990" s="16">
        <v>1.7142857142857142</v>
      </c>
      <c r="T990" s="16">
        <v>0</v>
      </c>
      <c r="U990" s="16">
        <v>0</v>
      </c>
      <c r="V990" s="16">
        <v>0</v>
      </c>
      <c r="W990" s="16">
        <v>0.5714285714285714</v>
      </c>
      <c r="X990" s="16">
        <v>1.1428571428571428</v>
      </c>
      <c r="Y990" s="16">
        <v>0.5714285714285714</v>
      </c>
      <c r="Z990" s="16">
        <v>0.5714285714285714</v>
      </c>
      <c r="AA990" s="16">
        <v>0.5714285714285714</v>
      </c>
      <c r="AB990" s="17">
        <v>2.2857142857142856</v>
      </c>
      <c r="AC990" s="15">
        <v>4724.6000000000004</v>
      </c>
      <c r="AD990" s="14">
        <v>35</v>
      </c>
      <c r="AE990" s="14">
        <v>35</v>
      </c>
      <c r="AF990" s="5">
        <v>0</v>
      </c>
      <c r="AG990" s="6">
        <v>340</v>
      </c>
      <c r="AH990" s="4">
        <v>0</v>
      </c>
      <c r="AI990" s="23">
        <v>340</v>
      </c>
      <c r="AJ990" s="4">
        <v>0</v>
      </c>
      <c r="AK990" s="4">
        <v>0</v>
      </c>
      <c r="AL990" s="24">
        <v>0</v>
      </c>
      <c r="AM990" s="7">
        <v>9.7142857142857135</v>
      </c>
      <c r="AN990" s="7">
        <v>0</v>
      </c>
      <c r="AO990" s="8">
        <v>0</v>
      </c>
      <c r="AP990" s="9">
        <v>0</v>
      </c>
      <c r="AQ990" s="25">
        <v>9.7142857142857135</v>
      </c>
      <c r="AR990" s="18">
        <v>9.7142857142857135</v>
      </c>
      <c r="AS990" s="7">
        <v>0</v>
      </c>
      <c r="AT990" s="8">
        <v>0</v>
      </c>
      <c r="AU990" s="9">
        <v>0</v>
      </c>
      <c r="AV990" s="10">
        <v>9.7142857142857135</v>
      </c>
      <c r="AW990" s="22">
        <f t="shared" si="15"/>
        <v>0</v>
      </c>
      <c r="AX990" s="5">
        <f>IF(OR(AND(Tabela1[[#This Row],[GRUPO | ITEM]]="PALHETAS",MID(Tabela1[[#This Row],[ITEM]],1,5)&lt;&gt;"YN-PC"),AND(Tabela1[[#This Row],[GRUPO | ITEM]]="PALHETAS",MID(Tabela1[[#This Row],[ITEM]],1,5)&lt;&gt;"YN-PF"))=TRUE,0,
IF(
ROUNDUP(
IF(
IF(D990="A",13-SUM(AM990:AP990),IF(D990="B",11-SUM(AM990:AP990),IF(D990="C",7-SUM(AM990:AP990))))
&lt;0,0,
IF(D990="A",13-SUM(AM990:AP990),IF(D990="B",11-SUM(AM990:AP990),IF(D990="C",7-SUM(AM990:AP990)))))
*AD990/C990,0)
*C990
=0,0,
ROUNDUP(
IF(
IF(D990="A",13-SUM(AM990:AP990),IF(D990="B",11-SUM(AM990:AP990),IF(D990="C",7-SUM(AM990:AP990))))
&lt;0,0,
IF(D990="A",13-SUM(AM990:AP990),IF(D990="B",11-SUM(AM990:AP990),IF(D990="C",7-SUM(AM990:AP990)))))
*AD990/C990,0)
*C990)
)</f>
        <v>0</v>
      </c>
      <c r="AY990" s="4">
        <f>IF(OR(AND(Tabela1[[#This Row],[GRUPO | ITEM]]="PALHETAS",MID(Tabela1[[#This Row],[ITEM]],1,5)&lt;&gt;"YN-PC"),AND(Tabela1[[#This Row],[GRUPO | ITEM]]="PALHETAS",MID(Tabela1[[#This Row],[ITEM]],1,5)&lt;&gt;"YN-PF"))=TRUE,0,
IF(
ROUNDUP(
IF(
IF(D990="A",13-SUM(AR990:AU990),IF(D990="B",11-SUM(AR990:AU990),IF(D990="C",7-SUM(AR990:AU990))))
&lt;0,0,
IF(D990="A",13-SUM(AR990:AU990),IF(D990="B",11-SUM(AR990:AU990),IF(D990="C",7-SUM(AR990:AU990)))))
*AE990/C990,0)
*C990
=0,0,
ROUNDUP(
IF(
IF(D990="A",13-SUM(AR990:AU990),IF(D990="B",11-SUM(AR990:AU990),IF(D990="C",7-SUM(AR990:AU990))))
&lt;0,0,
IF(D990="A",13-SUM(AR990:AU990),IF(D990="B",11-SUM(AR990:AU990),IF(D990="C",7-SUM(AR990:AU990)))))
*AE990/C990,0)
*C990)
)</f>
        <v>0</v>
      </c>
      <c r="AZ9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+IFERROR(BA990*C990,0),
IFERROR(AVERAGEIF(Tabela1[[#This Row],[COMPRA PADRÃO]:[COMPRA &gt;30%]],"&gt;"&amp;0,Tabela1[[#This Row],[COMPRA PADRÃO]:[COMPRA &gt;30%]]),
0))/Tabela1[[#This Row],[U/CX]],0)*Tabela1[[#This Row],[U/CX]]</f>
        <v>0</v>
      </c>
      <c r="BA990" s="19"/>
      <c r="BB990" s="19"/>
      <c r="BC990" s="5"/>
      <c r="BD990" s="41">
        <v>1.0566037735849056</v>
      </c>
      <c r="BE990" s="42">
        <v>158.49056603773585</v>
      </c>
      <c r="BF990" s="42">
        <v>69.735849056603769</v>
      </c>
      <c r="BG990" s="42">
        <v>340</v>
      </c>
      <c r="BH990" s="43">
        <v>0</v>
      </c>
      <c r="BJ990" s="32"/>
      <c r="BK990" s="32"/>
    </row>
    <row r="991" spans="1:63" s="3" customFormat="1" x14ac:dyDescent="0.2">
      <c r="A991" s="4" t="s">
        <v>18</v>
      </c>
      <c r="B991" s="4" t="s">
        <v>72</v>
      </c>
      <c r="C991" s="4">
        <v>20</v>
      </c>
      <c r="D991" s="4" t="s">
        <v>20</v>
      </c>
      <c r="E991" s="5">
        <v>480</v>
      </c>
      <c r="F991" s="4">
        <v>910</v>
      </c>
      <c r="G991" s="4">
        <v>640</v>
      </c>
      <c r="H991" s="4">
        <v>520</v>
      </c>
      <c r="I991" s="4">
        <v>1310</v>
      </c>
      <c r="J991" s="4">
        <v>1328</v>
      </c>
      <c r="K991" s="4">
        <v>560</v>
      </c>
      <c r="L991" s="4">
        <v>620</v>
      </c>
      <c r="M991" s="4">
        <v>500</v>
      </c>
      <c r="N991" s="4">
        <v>520</v>
      </c>
      <c r="O991" s="4">
        <v>540</v>
      </c>
      <c r="P991" s="4">
        <v>460</v>
      </c>
      <c r="Q991" s="13">
        <v>0.68669527896995708</v>
      </c>
      <c r="R991" s="16">
        <v>1.301859799713877</v>
      </c>
      <c r="S991" s="16">
        <v>0.91559370529327611</v>
      </c>
      <c r="T991" s="16">
        <v>0.74391988555078681</v>
      </c>
      <c r="U991" s="16">
        <v>1.8741058655221745</v>
      </c>
      <c r="V991" s="16">
        <v>1.899856938483548</v>
      </c>
      <c r="W991" s="16">
        <v>0.80114449213161665</v>
      </c>
      <c r="X991" s="16">
        <v>0.88698140200286124</v>
      </c>
      <c r="Y991" s="16">
        <v>0.71530758226037194</v>
      </c>
      <c r="Z991" s="16">
        <v>0.74391988555078681</v>
      </c>
      <c r="AA991" s="16">
        <v>0.77253218884120167</v>
      </c>
      <c r="AB991" s="17">
        <v>0.65808297567954221</v>
      </c>
      <c r="AC991" s="15">
        <v>128859.14</v>
      </c>
      <c r="AD991" s="14">
        <v>699</v>
      </c>
      <c r="AE991" s="14">
        <v>699</v>
      </c>
      <c r="AF991" s="5">
        <v>0</v>
      </c>
      <c r="AG991" s="6">
        <v>520</v>
      </c>
      <c r="AH991" s="4">
        <v>1240</v>
      </c>
      <c r="AI991" s="23">
        <v>1760</v>
      </c>
      <c r="AJ991" s="4">
        <v>6600</v>
      </c>
      <c r="AK991" s="4">
        <v>0</v>
      </c>
      <c r="AL991" s="24">
        <v>6600</v>
      </c>
      <c r="AM991" s="7">
        <v>0.74391988555078681</v>
      </c>
      <c r="AN991" s="7">
        <v>1.7739628040057225</v>
      </c>
      <c r="AO991" s="8">
        <v>9.4420600858369106</v>
      </c>
      <c r="AP991" s="9">
        <v>0</v>
      </c>
      <c r="AQ991" s="25">
        <v>11.95994277539342</v>
      </c>
      <c r="AR991" s="18">
        <v>0.74391988555078681</v>
      </c>
      <c r="AS991" s="7">
        <v>1.7739628040057225</v>
      </c>
      <c r="AT991" s="8">
        <v>9.4420600858369106</v>
      </c>
      <c r="AU991" s="9">
        <v>0</v>
      </c>
      <c r="AV991" s="10">
        <v>11.95994277539342</v>
      </c>
      <c r="AW991" s="22">
        <f t="shared" si="15"/>
        <v>0</v>
      </c>
      <c r="AX991" s="5">
        <f>IF(OR(AND(Tabela1[[#This Row],[GRUPO | ITEM]]="PALHETAS",MID(Tabela1[[#This Row],[ITEM]],1,5)&lt;&gt;"YN-PC"),AND(Tabela1[[#This Row],[GRUPO | ITEM]]="PALHETAS",MID(Tabela1[[#This Row],[ITEM]],1,5)&lt;&gt;"YN-PF"))=TRUE,0,
IF(
ROUNDUP(
IF(
IF(D991="A",13-SUM(AM991:AP991),IF(D991="B",11-SUM(AM991:AP991),IF(D991="C",7-SUM(AM991:AP991))))
&lt;0,0,
IF(D991="A",13-SUM(AM991:AP991),IF(D991="B",11-SUM(AM991:AP991),IF(D991="C",7-SUM(AM991:AP991)))))
*AD991/C991,0)
*C991
=0,0,
ROUNDUP(
IF(
IF(D991="A",13-SUM(AM991:AP991),IF(D991="B",11-SUM(AM991:AP991),IF(D991="C",7-SUM(AM991:AP991))))
&lt;0,0,
IF(D991="A",13-SUM(AM991:AP991),IF(D991="B",11-SUM(AM991:AP991),IF(D991="C",7-SUM(AM991:AP991)))))
*AD991/C991,0)
*C991)
)</f>
        <v>0</v>
      </c>
      <c r="AY991" s="4">
        <f>IF(OR(AND(Tabela1[[#This Row],[GRUPO | ITEM]]="PALHETAS",MID(Tabela1[[#This Row],[ITEM]],1,5)&lt;&gt;"YN-PC"),AND(Tabela1[[#This Row],[GRUPO | ITEM]]="PALHETAS",MID(Tabela1[[#This Row],[ITEM]],1,5)&lt;&gt;"YN-PF"))=TRUE,0,
IF(
ROUNDUP(
IF(
IF(D991="A",13-SUM(AR991:AU991),IF(D991="B",11-SUM(AR991:AU991),IF(D991="C",7-SUM(AR991:AU991))))
&lt;0,0,
IF(D991="A",13-SUM(AR991:AU991),IF(D991="B",11-SUM(AR991:AU991),IF(D991="C",7-SUM(AR991:AU991)))))
*AE991/C991,0)
*C991
=0,0,
ROUNDUP(
IF(
IF(D991="A",13-SUM(AR991:AU991),IF(D991="B",11-SUM(AR991:AU991),IF(D991="C",7-SUM(AR991:AU991))))
&lt;0,0,
IF(D991="A",13-SUM(AR991:AU991),IF(D991="B",11-SUM(AR991:AU991),IF(D991="C",7-SUM(AR991:AU991)))))
*AE991/C991,0)
*C991)
)</f>
        <v>0</v>
      </c>
      <c r="AZ9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+IFERROR(BA991*C991,0),
IFERROR(AVERAGEIF(Tabela1[[#This Row],[COMPRA PADRÃO]:[COMPRA &gt;30%]],"&gt;"&amp;0,Tabela1[[#This Row],[COMPRA PADRÃO]:[COMPRA &gt;30%]]),
0))/Tabela1[[#This Row],[U/CX]],0)*Tabela1[[#This Row],[U/CX]]</f>
        <v>0</v>
      </c>
      <c r="BA991" s="19"/>
      <c r="BB991" s="19"/>
      <c r="BC991" s="5"/>
      <c r="BD991" s="41">
        <v>31.652830188679246</v>
      </c>
      <c r="BE991" s="42">
        <v>4747.9245283018872</v>
      </c>
      <c r="BF991" s="42">
        <v>9052.7094339622636</v>
      </c>
      <c r="BG991" s="42">
        <v>8360</v>
      </c>
      <c r="BH991" s="43">
        <v>5440</v>
      </c>
      <c r="BJ991" s="32"/>
      <c r="BK991" s="32"/>
    </row>
    <row r="992" spans="1:63" s="3" customFormat="1" x14ac:dyDescent="0.2">
      <c r="A992" s="4" t="s">
        <v>18</v>
      </c>
      <c r="B992" s="4" t="s">
        <v>1120</v>
      </c>
      <c r="C992" s="4">
        <v>25</v>
      </c>
      <c r="D992" s="4" t="s">
        <v>83</v>
      </c>
      <c r="E992" s="5"/>
      <c r="F992" s="4"/>
      <c r="G992" s="4"/>
      <c r="H992" s="4"/>
      <c r="I992" s="4"/>
      <c r="J992" s="4"/>
      <c r="K992" s="4"/>
      <c r="L992" s="4"/>
      <c r="M992" s="4">
        <v>40</v>
      </c>
      <c r="N992" s="4"/>
      <c r="O992" s="4">
        <v>25</v>
      </c>
      <c r="P992" s="4"/>
      <c r="Q992" s="13">
        <v>0</v>
      </c>
      <c r="R992" s="16">
        <v>0</v>
      </c>
      <c r="S992" s="16">
        <v>0</v>
      </c>
      <c r="T992" s="16">
        <v>0</v>
      </c>
      <c r="U992" s="16">
        <v>0</v>
      </c>
      <c r="V992" s="16">
        <v>0</v>
      </c>
      <c r="W992" s="16">
        <v>0</v>
      </c>
      <c r="X992" s="16">
        <v>0</v>
      </c>
      <c r="Y992" s="16">
        <v>1.2307692307692308</v>
      </c>
      <c r="Z992" s="16">
        <v>0</v>
      </c>
      <c r="AA992" s="16">
        <v>0.76923076923076927</v>
      </c>
      <c r="AB992" s="17">
        <v>0</v>
      </c>
      <c r="AC992" s="15">
        <v>1437.25</v>
      </c>
      <c r="AD992" s="14">
        <v>32.5</v>
      </c>
      <c r="AE992" s="14">
        <v>32.5</v>
      </c>
      <c r="AF992" s="5">
        <v>0</v>
      </c>
      <c r="AG992" s="6">
        <v>400</v>
      </c>
      <c r="AH992" s="4">
        <v>0</v>
      </c>
      <c r="AI992" s="23">
        <v>400</v>
      </c>
      <c r="AJ992" s="4">
        <v>0</v>
      </c>
      <c r="AK992" s="4">
        <v>0</v>
      </c>
      <c r="AL992" s="24">
        <v>0</v>
      </c>
      <c r="AM992" s="7">
        <v>12.307692307692308</v>
      </c>
      <c r="AN992" s="7">
        <v>0</v>
      </c>
      <c r="AO992" s="8">
        <v>0</v>
      </c>
      <c r="AP992" s="9">
        <v>0</v>
      </c>
      <c r="AQ992" s="25">
        <v>12.307692307692308</v>
      </c>
      <c r="AR992" s="18">
        <v>12.307692307692308</v>
      </c>
      <c r="AS992" s="7">
        <v>0</v>
      </c>
      <c r="AT992" s="8">
        <v>0</v>
      </c>
      <c r="AU992" s="9">
        <v>0</v>
      </c>
      <c r="AV992" s="10">
        <v>12.307692307692308</v>
      </c>
      <c r="AW992" s="22">
        <f t="shared" si="15"/>
        <v>0</v>
      </c>
      <c r="AX992" s="5">
        <f>IF(OR(AND(Tabela1[[#This Row],[GRUPO | ITEM]]="PALHETAS",MID(Tabela1[[#This Row],[ITEM]],1,5)&lt;&gt;"YN-PC"),AND(Tabela1[[#This Row],[GRUPO | ITEM]]="PALHETAS",MID(Tabela1[[#This Row],[ITEM]],1,5)&lt;&gt;"YN-PF"))=TRUE,0,
IF(
ROUNDUP(
IF(
IF(D992="A",13-SUM(AM992:AP992),IF(D992="B",11-SUM(AM992:AP992),IF(D992="C",7-SUM(AM992:AP992))))
&lt;0,0,
IF(D992="A",13-SUM(AM992:AP992),IF(D992="B",11-SUM(AM992:AP992),IF(D992="C",7-SUM(AM992:AP992)))))
*AD992/C992,0)
*C992
=0,0,
ROUNDUP(
IF(
IF(D992="A",13-SUM(AM992:AP992),IF(D992="B",11-SUM(AM992:AP992),IF(D992="C",7-SUM(AM992:AP992))))
&lt;0,0,
IF(D992="A",13-SUM(AM992:AP992),IF(D992="B",11-SUM(AM992:AP992),IF(D992="C",7-SUM(AM992:AP992)))))
*AD992/C992,0)
*C992)
)</f>
        <v>0</v>
      </c>
      <c r="AY992" s="4">
        <f>IF(OR(AND(Tabela1[[#This Row],[GRUPO | ITEM]]="PALHETAS",MID(Tabela1[[#This Row],[ITEM]],1,5)&lt;&gt;"YN-PC"),AND(Tabela1[[#This Row],[GRUPO | ITEM]]="PALHETAS",MID(Tabela1[[#This Row],[ITEM]],1,5)&lt;&gt;"YN-PF"))=TRUE,0,
IF(
ROUNDUP(
IF(
IF(D992="A",13-SUM(AR992:AU992),IF(D992="B",11-SUM(AR992:AU992),IF(D992="C",7-SUM(AR992:AU992))))
&lt;0,0,
IF(D992="A",13-SUM(AR992:AU992),IF(D992="B",11-SUM(AR992:AU992),IF(D992="C",7-SUM(AR992:AU992)))))
*AE992/C992,0)
*C992
=0,0,
ROUNDUP(
IF(
IF(D992="A",13-SUM(AR992:AU992),IF(D992="B",11-SUM(AR992:AU992),IF(D992="C",7-SUM(AR992:AU992))))
&lt;0,0,
IF(D992="A",13-SUM(AR992:AU992),IF(D992="B",11-SUM(AR992:AU992),IF(D992="C",7-SUM(AR992:AU992)))))
*AE992/C992,0)
*C992)
)</f>
        <v>0</v>
      </c>
      <c r="AZ9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+IFERROR(BA992*C992,0),
IFERROR(AVERAGEIF(Tabela1[[#This Row],[COMPRA PADRÃO]:[COMPRA &gt;30%]],"&gt;"&amp;0,Tabela1[[#This Row],[COMPRA PADRÃO]:[COMPRA &gt;30%]]),
0))/Tabela1[[#This Row],[U/CX]],0)*Tabela1[[#This Row],[U/CX]]</f>
        <v>0</v>
      </c>
      <c r="BA992" s="19"/>
      <c r="BB992" s="19"/>
      <c r="BC992" s="5"/>
      <c r="BD992" s="41">
        <v>0.24528301886792453</v>
      </c>
      <c r="BE992" s="42">
        <v>36.79245283018868</v>
      </c>
      <c r="BF992" s="42">
        <v>16.188679245283019</v>
      </c>
      <c r="BG992" s="42">
        <v>400</v>
      </c>
      <c r="BH992" s="43">
        <v>0</v>
      </c>
      <c r="BJ992" s="32"/>
      <c r="BK992" s="32"/>
    </row>
    <row r="993" spans="1:63" s="3" customFormat="1" x14ac:dyDescent="0.2">
      <c r="A993" s="4" t="s">
        <v>18</v>
      </c>
      <c r="B993" s="4" t="s">
        <v>172</v>
      </c>
      <c r="C993" s="4">
        <v>20</v>
      </c>
      <c r="D993" s="4" t="s">
        <v>17</v>
      </c>
      <c r="E993" s="5"/>
      <c r="F993" s="4">
        <v>180</v>
      </c>
      <c r="G993" s="4">
        <v>180</v>
      </c>
      <c r="H993" s="4">
        <v>100</v>
      </c>
      <c r="I993" s="4">
        <v>300</v>
      </c>
      <c r="J993" s="4">
        <v>250</v>
      </c>
      <c r="K993" s="4">
        <v>185</v>
      </c>
      <c r="L993" s="4"/>
      <c r="M993" s="4"/>
      <c r="N993" s="4">
        <v>380</v>
      </c>
      <c r="O993" s="4">
        <v>320</v>
      </c>
      <c r="P993" s="4">
        <v>100</v>
      </c>
      <c r="Q993" s="13">
        <v>0</v>
      </c>
      <c r="R993" s="16">
        <v>0.81203007518796999</v>
      </c>
      <c r="S993" s="16">
        <v>0.81203007518796999</v>
      </c>
      <c r="T993" s="16">
        <v>0.45112781954887221</v>
      </c>
      <c r="U993" s="16">
        <v>1.3533834586466167</v>
      </c>
      <c r="V993" s="16">
        <v>1.1278195488721805</v>
      </c>
      <c r="W993" s="16">
        <v>0.83458646616541354</v>
      </c>
      <c r="X993" s="16">
        <v>0</v>
      </c>
      <c r="Y993" s="16">
        <v>0</v>
      </c>
      <c r="Z993" s="16">
        <v>1.7142857142857144</v>
      </c>
      <c r="AA993" s="16">
        <v>1.4436090225563911</v>
      </c>
      <c r="AB993" s="17">
        <v>0.45112781954887221</v>
      </c>
      <c r="AC993" s="15">
        <v>32132.799999999999</v>
      </c>
      <c r="AD993" s="14">
        <v>221.66666666666666</v>
      </c>
      <c r="AE993" s="14">
        <v>221.66666666666666</v>
      </c>
      <c r="AF993" s="5">
        <v>0</v>
      </c>
      <c r="AG993" s="6">
        <v>140</v>
      </c>
      <c r="AH993" s="4">
        <v>360</v>
      </c>
      <c r="AI993" s="23">
        <v>500</v>
      </c>
      <c r="AJ993" s="4">
        <v>1060</v>
      </c>
      <c r="AK993" s="4">
        <v>0</v>
      </c>
      <c r="AL993" s="24">
        <v>1060</v>
      </c>
      <c r="AM993" s="7">
        <v>0.63157894736842113</v>
      </c>
      <c r="AN993" s="7">
        <v>1.62406015037594</v>
      </c>
      <c r="AO993" s="8">
        <v>4.7819548872180455</v>
      </c>
      <c r="AP993" s="9">
        <v>0</v>
      </c>
      <c r="AQ993" s="25">
        <v>7.0375939849624061</v>
      </c>
      <c r="AR993" s="18">
        <v>0.63157894736842113</v>
      </c>
      <c r="AS993" s="7">
        <v>1.62406015037594</v>
      </c>
      <c r="AT993" s="8">
        <v>4.7819548872180455</v>
      </c>
      <c r="AU993" s="9">
        <v>0</v>
      </c>
      <c r="AV993" s="10">
        <v>7.0375939849624061</v>
      </c>
      <c r="AW993" s="22">
        <f t="shared" si="15"/>
        <v>0</v>
      </c>
      <c r="AX993" s="5">
        <f>IF(OR(AND(Tabela1[[#This Row],[GRUPO | ITEM]]="PALHETAS",MID(Tabela1[[#This Row],[ITEM]],1,5)&lt;&gt;"YN-PC"),AND(Tabela1[[#This Row],[GRUPO | ITEM]]="PALHETAS",MID(Tabela1[[#This Row],[ITEM]],1,5)&lt;&gt;"YN-PF"))=TRUE,0,
IF(
ROUNDUP(
IF(
IF(D993="A",13-SUM(AM993:AP993),IF(D993="B",11-SUM(AM993:AP993),IF(D993="C",7-SUM(AM993:AP993))))
&lt;0,0,
IF(D993="A",13-SUM(AM993:AP993),IF(D993="B",11-SUM(AM993:AP993),IF(D993="C",7-SUM(AM993:AP993)))))
*AD993/C993,0)
*C993
=0,0,
ROUNDUP(
IF(
IF(D993="A",13-SUM(AM993:AP993),IF(D993="B",11-SUM(AM993:AP993),IF(D993="C",7-SUM(AM993:AP993))))
&lt;0,0,
IF(D993="A",13-SUM(AM993:AP993),IF(D993="B",11-SUM(AM993:AP993),IF(D993="C",7-SUM(AM993:AP993)))))
*AD993/C993,0)
*C993)
)</f>
        <v>0</v>
      </c>
      <c r="AY993" s="4">
        <f>IF(OR(AND(Tabela1[[#This Row],[GRUPO | ITEM]]="PALHETAS",MID(Tabela1[[#This Row],[ITEM]],1,5)&lt;&gt;"YN-PC"),AND(Tabela1[[#This Row],[GRUPO | ITEM]]="PALHETAS",MID(Tabela1[[#This Row],[ITEM]],1,5)&lt;&gt;"YN-PF"))=TRUE,0,
IF(
ROUNDUP(
IF(
IF(D993="A",13-SUM(AR993:AU993),IF(D993="B",11-SUM(AR993:AU993),IF(D993="C",7-SUM(AR993:AU993))))
&lt;0,0,
IF(D993="A",13-SUM(AR993:AU993),IF(D993="B",11-SUM(AR993:AU993),IF(D993="C",7-SUM(AR993:AU993)))))
*AE993/C993,0)
*C993
=0,0,
ROUNDUP(
IF(
IF(D993="A",13-SUM(AR993:AU993),IF(D993="B",11-SUM(AR993:AU993),IF(D993="C",7-SUM(AR993:AU993))))
&lt;0,0,
IF(D993="A",13-SUM(AR993:AU993),IF(D993="B",11-SUM(AR993:AU993),IF(D993="C",7-SUM(AR993:AU993)))))
*AE993/C993,0)
*C993)
)</f>
        <v>0</v>
      </c>
      <c r="AZ9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+IFERROR(BA993*C993,0),
IFERROR(AVERAGEIF(Tabela1[[#This Row],[COMPRA PADRÃO]:[COMPRA &gt;30%]],"&gt;"&amp;0,Tabela1[[#This Row],[COMPRA PADRÃO]:[COMPRA &gt;30%]]),
0))/Tabela1[[#This Row],[U/CX]],0)*Tabela1[[#This Row],[U/CX]]</f>
        <v>0</v>
      </c>
      <c r="BA993" s="33"/>
      <c r="BB993" s="33"/>
      <c r="BC993" s="44"/>
      <c r="BD993" s="41">
        <v>7.5283018867924527</v>
      </c>
      <c r="BE993" s="42">
        <v>1129.2452830188679</v>
      </c>
      <c r="BF993" s="42">
        <v>1490.6037735849056</v>
      </c>
      <c r="BG993" s="42">
        <v>1560</v>
      </c>
      <c r="BH993" s="43">
        <v>1060</v>
      </c>
      <c r="BJ993" s="32"/>
      <c r="BK993" s="32"/>
    </row>
    <row r="994" spans="1:63" s="3" customFormat="1" x14ac:dyDescent="0.2">
      <c r="A994" s="4" t="s">
        <v>18</v>
      </c>
      <c r="B994" s="4" t="s">
        <v>123</v>
      </c>
      <c r="C994" s="4">
        <v>20</v>
      </c>
      <c r="D994" s="4" t="s">
        <v>17</v>
      </c>
      <c r="E994" s="5">
        <v>120</v>
      </c>
      <c r="F994" s="4">
        <v>320</v>
      </c>
      <c r="G994" s="4">
        <v>400</v>
      </c>
      <c r="H994" s="4">
        <v>160</v>
      </c>
      <c r="I994" s="4">
        <v>560</v>
      </c>
      <c r="J994" s="4">
        <v>485</v>
      </c>
      <c r="K994" s="4">
        <v>460</v>
      </c>
      <c r="L994" s="4">
        <v>340</v>
      </c>
      <c r="M994" s="4">
        <v>160</v>
      </c>
      <c r="N994" s="4">
        <v>560</v>
      </c>
      <c r="O994" s="4">
        <v>300</v>
      </c>
      <c r="P994" s="4">
        <v>180</v>
      </c>
      <c r="Q994" s="13">
        <v>0.35599505562422745</v>
      </c>
      <c r="R994" s="16">
        <v>0.94932014833127321</v>
      </c>
      <c r="S994" s="16">
        <v>1.1866501854140916</v>
      </c>
      <c r="T994" s="16">
        <v>0.4746600741656366</v>
      </c>
      <c r="U994" s="16">
        <v>1.6613102595797282</v>
      </c>
      <c r="V994" s="16">
        <v>1.4388133498145861</v>
      </c>
      <c r="W994" s="16">
        <v>1.3646477132262054</v>
      </c>
      <c r="X994" s="16">
        <v>1.0086526576019779</v>
      </c>
      <c r="Y994" s="16">
        <v>0.4746600741656366</v>
      </c>
      <c r="Z994" s="16">
        <v>1.6613102595797282</v>
      </c>
      <c r="AA994" s="16">
        <v>0.88998763906056866</v>
      </c>
      <c r="AB994" s="17">
        <v>0.53399258343634115</v>
      </c>
      <c r="AC994" s="15">
        <v>66086.600000000006</v>
      </c>
      <c r="AD994" s="14">
        <v>337.08333333333331</v>
      </c>
      <c r="AE994" s="14">
        <v>337.08333333333331</v>
      </c>
      <c r="AF994" s="5">
        <v>0</v>
      </c>
      <c r="AG994" s="6">
        <v>360</v>
      </c>
      <c r="AH994" s="4">
        <v>360</v>
      </c>
      <c r="AI994" s="23">
        <v>720</v>
      </c>
      <c r="AJ994" s="4">
        <v>2860</v>
      </c>
      <c r="AK994" s="4">
        <v>0</v>
      </c>
      <c r="AL994" s="24">
        <v>2860</v>
      </c>
      <c r="AM994" s="7">
        <v>1.0679851668726823</v>
      </c>
      <c r="AN994" s="7">
        <v>1.0679851668726823</v>
      </c>
      <c r="AO994" s="8">
        <v>8.4845488257107551</v>
      </c>
      <c r="AP994" s="9">
        <v>0</v>
      </c>
      <c r="AQ994" s="25">
        <v>10.620519159456119</v>
      </c>
      <c r="AR994" s="18">
        <v>1.0679851668726823</v>
      </c>
      <c r="AS994" s="7">
        <v>1.0679851668726823</v>
      </c>
      <c r="AT994" s="8">
        <v>8.4845488257107551</v>
      </c>
      <c r="AU994" s="9">
        <v>0</v>
      </c>
      <c r="AV994" s="10">
        <v>10.620519159456119</v>
      </c>
      <c r="AW994" s="22">
        <f t="shared" si="15"/>
        <v>0</v>
      </c>
      <c r="AX994" s="5">
        <f>IF(OR(AND(Tabela1[[#This Row],[GRUPO | ITEM]]="PALHETAS",MID(Tabela1[[#This Row],[ITEM]],1,5)&lt;&gt;"YN-PC"),AND(Tabela1[[#This Row],[GRUPO | ITEM]]="PALHETAS",MID(Tabela1[[#This Row],[ITEM]],1,5)&lt;&gt;"YN-PF"))=TRUE,0,
IF(
ROUNDUP(
IF(
IF(D994="A",13-SUM(AM994:AP994),IF(D994="B",11-SUM(AM994:AP994),IF(D994="C",7-SUM(AM994:AP994))))
&lt;0,0,
IF(D994="A",13-SUM(AM994:AP994),IF(D994="B",11-SUM(AM994:AP994),IF(D994="C",7-SUM(AM994:AP994)))))
*AD994/C994,0)
*C994
=0,0,
ROUNDUP(
IF(
IF(D994="A",13-SUM(AM994:AP994),IF(D994="B",11-SUM(AM994:AP994),IF(D994="C",7-SUM(AM994:AP994))))
&lt;0,0,
IF(D994="A",13-SUM(AM994:AP994),IF(D994="B",11-SUM(AM994:AP994),IF(D994="C",7-SUM(AM994:AP994)))))
*AD994/C994,0)
*C994)
)</f>
        <v>0</v>
      </c>
      <c r="AY994" s="4">
        <f>IF(OR(AND(Tabela1[[#This Row],[GRUPO | ITEM]]="PALHETAS",MID(Tabela1[[#This Row],[ITEM]],1,5)&lt;&gt;"YN-PC"),AND(Tabela1[[#This Row],[GRUPO | ITEM]]="PALHETAS",MID(Tabela1[[#This Row],[ITEM]],1,5)&lt;&gt;"YN-PF"))=TRUE,0,
IF(
ROUNDUP(
IF(
IF(D994="A",13-SUM(AR994:AU994),IF(D994="B",11-SUM(AR994:AU994),IF(D994="C",7-SUM(AR994:AU994))))
&lt;0,0,
IF(D994="A",13-SUM(AR994:AU994),IF(D994="B",11-SUM(AR994:AU994),IF(D994="C",7-SUM(AR994:AU994)))))
*AE994/C994,0)
*C994
=0,0,
ROUNDUP(
IF(
IF(D994="A",13-SUM(AR994:AU994),IF(D994="B",11-SUM(AR994:AU994),IF(D994="C",7-SUM(AR994:AU994))))
&lt;0,0,
IF(D994="A",13-SUM(AR994:AU994),IF(D994="B",11-SUM(AR994:AU994),IF(D994="C",7-SUM(AR994:AU994)))))
*AE994/C994,0)
*C994)
)</f>
        <v>0</v>
      </c>
      <c r="AZ9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+IFERROR(BA994*C994,0),
IFERROR(AVERAGEIF(Tabela1[[#This Row],[COMPRA PADRÃO]:[COMPRA &gt;30%]],"&gt;"&amp;0,Tabela1[[#This Row],[COMPRA PADRÃO]:[COMPRA &gt;30%]]),
0))/Tabela1[[#This Row],[U/CX]],0)*Tabela1[[#This Row],[U/CX]]</f>
        <v>0</v>
      </c>
      <c r="BA994" s="19"/>
      <c r="BB994" s="19"/>
      <c r="BC994" s="5"/>
      <c r="BD994" s="41">
        <v>15.264150943396226</v>
      </c>
      <c r="BE994" s="42">
        <v>2289.6226415094338</v>
      </c>
      <c r="BF994" s="42">
        <v>3022.3018867924529</v>
      </c>
      <c r="BG994" s="42">
        <v>3580</v>
      </c>
      <c r="BH994" s="43">
        <v>1740</v>
      </c>
      <c r="BJ994" s="32"/>
      <c r="BK994" s="32"/>
    </row>
    <row r="995" spans="1:63" s="3" customFormat="1" x14ac:dyDescent="0.2">
      <c r="A995" s="4" t="s">
        <v>18</v>
      </c>
      <c r="B995" s="4" t="s">
        <v>167</v>
      </c>
      <c r="C995" s="4">
        <v>50</v>
      </c>
      <c r="D995" s="4" t="s">
        <v>17</v>
      </c>
      <c r="E995" s="5">
        <v>300</v>
      </c>
      <c r="F995" s="4">
        <v>360</v>
      </c>
      <c r="G995" s="4">
        <v>200</v>
      </c>
      <c r="H995" s="4">
        <v>150</v>
      </c>
      <c r="I995" s="4">
        <v>540</v>
      </c>
      <c r="J995" s="4">
        <v>120</v>
      </c>
      <c r="K995" s="4">
        <v>250</v>
      </c>
      <c r="L995" s="4">
        <v>290</v>
      </c>
      <c r="M995" s="4">
        <v>100</v>
      </c>
      <c r="N995" s="4">
        <v>150</v>
      </c>
      <c r="O995" s="4">
        <v>100</v>
      </c>
      <c r="P995" s="4">
        <v>200</v>
      </c>
      <c r="Q995" s="13">
        <v>1.3043478260869565</v>
      </c>
      <c r="R995" s="16">
        <v>1.5652173913043479</v>
      </c>
      <c r="S995" s="16">
        <v>0.86956521739130432</v>
      </c>
      <c r="T995" s="16">
        <v>0.65217391304347827</v>
      </c>
      <c r="U995" s="16">
        <v>2.347826086956522</v>
      </c>
      <c r="V995" s="16">
        <v>0.52173913043478259</v>
      </c>
      <c r="W995" s="16">
        <v>1.0869565217391304</v>
      </c>
      <c r="X995" s="16">
        <v>1.2608695652173914</v>
      </c>
      <c r="Y995" s="16">
        <v>0.43478260869565216</v>
      </c>
      <c r="Z995" s="16">
        <v>0.65217391304347827</v>
      </c>
      <c r="AA995" s="16">
        <v>0.43478260869565216</v>
      </c>
      <c r="AB995" s="17">
        <v>0.86956521739130432</v>
      </c>
      <c r="AC995" s="15">
        <v>44447.1</v>
      </c>
      <c r="AD995" s="14">
        <v>230</v>
      </c>
      <c r="AE995" s="14">
        <v>230</v>
      </c>
      <c r="AF995" s="5">
        <v>1</v>
      </c>
      <c r="AG995" s="6">
        <v>968</v>
      </c>
      <c r="AH995" s="4">
        <v>0</v>
      </c>
      <c r="AI995" s="23">
        <v>968</v>
      </c>
      <c r="AJ995" s="4">
        <v>1600</v>
      </c>
      <c r="AK995" s="4">
        <v>0</v>
      </c>
      <c r="AL995" s="24">
        <v>1600</v>
      </c>
      <c r="AM995" s="7">
        <v>4.2086956521739127</v>
      </c>
      <c r="AN995" s="7">
        <v>0</v>
      </c>
      <c r="AO995" s="8">
        <v>6.9565217391304346</v>
      </c>
      <c r="AP995" s="9">
        <v>0</v>
      </c>
      <c r="AQ995" s="25">
        <v>11.165217391304347</v>
      </c>
      <c r="AR995" s="18">
        <v>4.2086956521739127</v>
      </c>
      <c r="AS995" s="7">
        <v>0</v>
      </c>
      <c r="AT995" s="8">
        <v>6.9565217391304346</v>
      </c>
      <c r="AU995" s="9">
        <v>0</v>
      </c>
      <c r="AV995" s="10">
        <v>11.165217391304347</v>
      </c>
      <c r="AW995" s="22">
        <f t="shared" si="15"/>
        <v>0</v>
      </c>
      <c r="AX995" s="5">
        <f>IF(OR(AND(Tabela1[[#This Row],[GRUPO | ITEM]]="PALHETAS",MID(Tabela1[[#This Row],[ITEM]],1,5)&lt;&gt;"YN-PC"),AND(Tabela1[[#This Row],[GRUPO | ITEM]]="PALHETAS",MID(Tabela1[[#This Row],[ITEM]],1,5)&lt;&gt;"YN-PF"))=TRUE,0,
IF(
ROUNDUP(
IF(
IF(D995="A",13-SUM(AM995:AP995),IF(D995="B",11-SUM(AM995:AP995),IF(D995="C",7-SUM(AM995:AP995))))
&lt;0,0,
IF(D995="A",13-SUM(AM995:AP995),IF(D995="B",11-SUM(AM995:AP995),IF(D995="C",7-SUM(AM995:AP995)))))
*AD995/C995,0)
*C995
=0,0,
ROUNDUP(
IF(
IF(D995="A",13-SUM(AM995:AP995),IF(D995="B",11-SUM(AM995:AP995),IF(D995="C",7-SUM(AM995:AP995))))
&lt;0,0,
IF(D995="A",13-SUM(AM995:AP995),IF(D995="B",11-SUM(AM995:AP995),IF(D995="C",7-SUM(AM995:AP995)))))
*AD995/C995,0)
*C995)
)</f>
        <v>0</v>
      </c>
      <c r="AY995" s="4">
        <f>IF(OR(AND(Tabela1[[#This Row],[GRUPO | ITEM]]="PALHETAS",MID(Tabela1[[#This Row],[ITEM]],1,5)&lt;&gt;"YN-PC"),AND(Tabela1[[#This Row],[GRUPO | ITEM]]="PALHETAS",MID(Tabela1[[#This Row],[ITEM]],1,5)&lt;&gt;"YN-PF"))=TRUE,0,
IF(
ROUNDUP(
IF(
IF(D995="A",13-SUM(AR995:AU995),IF(D995="B",11-SUM(AR995:AU995),IF(D995="C",7-SUM(AR995:AU995))))
&lt;0,0,
IF(D995="A",13-SUM(AR995:AU995),IF(D995="B",11-SUM(AR995:AU995),IF(D995="C",7-SUM(AR995:AU995)))))
*AE995/C995,0)
*C995
=0,0,
ROUNDUP(
IF(
IF(D995="A",13-SUM(AR995:AU995),IF(D995="B",11-SUM(AR995:AU995),IF(D995="C",7-SUM(AR995:AU995))))
&lt;0,0,
IF(D995="A",13-SUM(AR995:AU995),IF(D995="B",11-SUM(AR995:AU995),IF(D995="C",7-SUM(AR995:AU995)))))
*AE995/C995,0)
*C995)
)</f>
        <v>0</v>
      </c>
      <c r="AZ9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+IFERROR(BA995*C995,0),
IFERROR(AVERAGEIF(Tabela1[[#This Row],[COMPRA PADRÃO]:[COMPRA &gt;30%]],"&gt;"&amp;0,Tabela1[[#This Row],[COMPRA PADRÃO]:[COMPRA &gt;30%]]),
0))/Tabela1[[#This Row],[U/CX]],0)*Tabela1[[#This Row],[U/CX]]</f>
        <v>0</v>
      </c>
      <c r="BA995" s="19"/>
      <c r="BB995" s="19"/>
      <c r="BC995" s="5"/>
      <c r="BD995" s="41">
        <v>10.415094339622641</v>
      </c>
      <c r="BE995" s="42">
        <v>1562.2641509433961</v>
      </c>
      <c r="BF995" s="42">
        <v>2062.1886792452829</v>
      </c>
      <c r="BG995" s="42">
        <v>2568</v>
      </c>
      <c r="BH995" s="43">
        <v>1050</v>
      </c>
      <c r="BJ995" s="32"/>
      <c r="BK995" s="32"/>
    </row>
    <row r="996" spans="1:63" s="3" customFormat="1" x14ac:dyDescent="0.2">
      <c r="A996" s="4" t="s">
        <v>18</v>
      </c>
      <c r="B996" s="4" t="s">
        <v>1138</v>
      </c>
      <c r="C996" s="4">
        <v>20</v>
      </c>
      <c r="D996" s="4" t="s">
        <v>83</v>
      </c>
      <c r="E996" s="5">
        <v>80</v>
      </c>
      <c r="F996" s="4">
        <v>205</v>
      </c>
      <c r="G996" s="4"/>
      <c r="H996" s="4"/>
      <c r="I996" s="4"/>
      <c r="J996" s="4"/>
      <c r="K996" s="4"/>
      <c r="L996" s="4"/>
      <c r="M996" s="4"/>
      <c r="N996" s="4">
        <v>400</v>
      </c>
      <c r="O996" s="4">
        <v>20</v>
      </c>
      <c r="P996" s="4">
        <v>40</v>
      </c>
      <c r="Q996" s="13">
        <v>0.53691275167785235</v>
      </c>
      <c r="R996" s="16">
        <v>1.3758389261744965</v>
      </c>
      <c r="S996" s="16">
        <v>0</v>
      </c>
      <c r="T996" s="16">
        <v>0</v>
      </c>
      <c r="U996" s="16">
        <v>0</v>
      </c>
      <c r="V996" s="16">
        <v>0</v>
      </c>
      <c r="W996" s="16">
        <v>0</v>
      </c>
      <c r="X996" s="16">
        <v>0</v>
      </c>
      <c r="Y996" s="16">
        <v>0</v>
      </c>
      <c r="Z996" s="16">
        <v>2.6845637583892619</v>
      </c>
      <c r="AA996" s="16">
        <v>0.13422818791946309</v>
      </c>
      <c r="AB996" s="17">
        <v>0.26845637583892618</v>
      </c>
      <c r="AC996" s="15">
        <v>12731.25</v>
      </c>
      <c r="AD996" s="14">
        <v>149</v>
      </c>
      <c r="AE996" s="14">
        <v>228.33333333333334</v>
      </c>
      <c r="AF996" s="5">
        <v>0</v>
      </c>
      <c r="AG996" s="6">
        <v>240</v>
      </c>
      <c r="AH996" s="4">
        <v>680</v>
      </c>
      <c r="AI996" s="23">
        <v>920</v>
      </c>
      <c r="AJ996" s="4">
        <v>1000</v>
      </c>
      <c r="AK996" s="4">
        <v>0</v>
      </c>
      <c r="AL996" s="24">
        <v>1000</v>
      </c>
      <c r="AM996" s="7">
        <v>1.6107382550335569</v>
      </c>
      <c r="AN996" s="7">
        <v>4.5637583892617446</v>
      </c>
      <c r="AO996" s="8">
        <v>6.7114093959731544</v>
      </c>
      <c r="AP996" s="9">
        <v>0</v>
      </c>
      <c r="AQ996" s="25">
        <v>12.885906040268456</v>
      </c>
      <c r="AR996" s="18">
        <v>1.051094890510949</v>
      </c>
      <c r="AS996" s="7">
        <v>2.9781021897810218</v>
      </c>
      <c r="AT996" s="8">
        <v>4.3795620437956204</v>
      </c>
      <c r="AU996" s="9">
        <v>0</v>
      </c>
      <c r="AV996" s="10">
        <v>8.4087591240875916</v>
      </c>
      <c r="AW996" s="22">
        <f t="shared" si="15"/>
        <v>0</v>
      </c>
      <c r="AX996" s="5">
        <f>IF(OR(AND(Tabela1[[#This Row],[GRUPO | ITEM]]="PALHETAS",MID(Tabela1[[#This Row],[ITEM]],1,5)&lt;&gt;"YN-PC"),AND(Tabela1[[#This Row],[GRUPO | ITEM]]="PALHETAS",MID(Tabela1[[#This Row],[ITEM]],1,5)&lt;&gt;"YN-PF"))=TRUE,0,
IF(
ROUNDUP(
IF(
IF(D996="A",13-SUM(AM996:AP996),IF(D996="B",11-SUM(AM996:AP996),IF(D996="C",7-SUM(AM996:AP996))))
&lt;0,0,
IF(D996="A",13-SUM(AM996:AP996),IF(D996="B",11-SUM(AM996:AP996),IF(D996="C",7-SUM(AM996:AP996)))))
*AD996/C996,0)
*C996
=0,0,
ROUNDUP(
IF(
IF(D996="A",13-SUM(AM996:AP996),IF(D996="B",11-SUM(AM996:AP996),IF(D996="C",7-SUM(AM996:AP996))))
&lt;0,0,
IF(D996="A",13-SUM(AM996:AP996),IF(D996="B",11-SUM(AM996:AP996),IF(D996="C",7-SUM(AM996:AP996)))))
*AD996/C996,0)
*C996)
)</f>
        <v>0</v>
      </c>
      <c r="AY996" s="4">
        <f>IF(OR(AND(Tabela1[[#This Row],[GRUPO | ITEM]]="PALHETAS",MID(Tabela1[[#This Row],[ITEM]],1,5)&lt;&gt;"YN-PC"),AND(Tabela1[[#This Row],[GRUPO | ITEM]]="PALHETAS",MID(Tabela1[[#This Row],[ITEM]],1,5)&lt;&gt;"YN-PF"))=TRUE,0,
IF(
ROUNDUP(
IF(
IF(D996="A",13-SUM(AR996:AU996),IF(D996="B",11-SUM(AR996:AU996),IF(D996="C",7-SUM(AR996:AU996))))
&lt;0,0,
IF(D996="A",13-SUM(AR996:AU996),IF(D996="B",11-SUM(AR996:AU996),IF(D996="C",7-SUM(AR996:AU996)))))
*AE996/C996,0)
*C996
=0,0,
ROUNDUP(
IF(
IF(D996="A",13-SUM(AR996:AU996),IF(D996="B",11-SUM(AR996:AU996),IF(D996="C",7-SUM(AR996:AU996))))
&lt;0,0,
IF(D996="A",13-SUM(AR996:AU996),IF(D996="B",11-SUM(AR996:AU996),IF(D996="C",7-SUM(AR996:AU996)))))
*AE996/C996,0)
*C996)
)</f>
        <v>0</v>
      </c>
      <c r="AZ9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+IFERROR(BA996*C996,0),
IFERROR(AVERAGEIF(Tabela1[[#This Row],[COMPRA PADRÃO]:[COMPRA &gt;30%]],"&gt;"&amp;0,Tabela1[[#This Row],[COMPRA PADRÃO]:[COMPRA &gt;30%]]),
0))/Tabela1[[#This Row],[U/CX]],0)*Tabela1[[#This Row],[U/CX]]</f>
        <v>0</v>
      </c>
      <c r="BA996" s="19"/>
      <c r="BB996" s="19"/>
      <c r="BC996" s="5"/>
      <c r="BD996" s="41">
        <v>2.8113207547169812</v>
      </c>
      <c r="BE996" s="42">
        <v>421.69811320754718</v>
      </c>
      <c r="BF996" s="42">
        <v>185.54716981132077</v>
      </c>
      <c r="BG996" s="42">
        <v>1920</v>
      </c>
      <c r="BH996" s="43">
        <v>0</v>
      </c>
      <c r="BJ996" s="32"/>
      <c r="BK996" s="32"/>
    </row>
    <row r="997" spans="1:63" s="3" customFormat="1" x14ac:dyDescent="0.2">
      <c r="A997" s="4" t="s">
        <v>18</v>
      </c>
      <c r="B997" s="4" t="s">
        <v>186</v>
      </c>
      <c r="C997" s="4">
        <v>20</v>
      </c>
      <c r="D997" s="4" t="s">
        <v>17</v>
      </c>
      <c r="E997" s="5">
        <v>135</v>
      </c>
      <c r="F997" s="4">
        <v>215</v>
      </c>
      <c r="G997" s="4">
        <v>170</v>
      </c>
      <c r="H997" s="4">
        <v>20</v>
      </c>
      <c r="I997" s="4">
        <v>100</v>
      </c>
      <c r="J997" s="4">
        <v>190</v>
      </c>
      <c r="K997" s="4">
        <v>140</v>
      </c>
      <c r="L997" s="4">
        <v>190</v>
      </c>
      <c r="M997" s="4">
        <v>280</v>
      </c>
      <c r="N997" s="4">
        <v>120</v>
      </c>
      <c r="O997" s="4">
        <v>60</v>
      </c>
      <c r="P997" s="4">
        <v>120</v>
      </c>
      <c r="Q997" s="13">
        <v>0.93103448275862066</v>
      </c>
      <c r="R997" s="16">
        <v>1.4827586206896552</v>
      </c>
      <c r="S997" s="16">
        <v>1.1724137931034482</v>
      </c>
      <c r="T997" s="16">
        <v>0.13793103448275862</v>
      </c>
      <c r="U997" s="16">
        <v>0.68965517241379315</v>
      </c>
      <c r="V997" s="16">
        <v>1.3103448275862069</v>
      </c>
      <c r="W997" s="16">
        <v>0.96551724137931039</v>
      </c>
      <c r="X997" s="16">
        <v>1.3103448275862069</v>
      </c>
      <c r="Y997" s="16">
        <v>1.9310344827586208</v>
      </c>
      <c r="Z997" s="16">
        <v>0.82758620689655171</v>
      </c>
      <c r="AA997" s="16">
        <v>0.41379310344827586</v>
      </c>
      <c r="AB997" s="17">
        <v>0.82758620689655171</v>
      </c>
      <c r="AC997" s="15">
        <v>29899.65</v>
      </c>
      <c r="AD997" s="14">
        <v>145</v>
      </c>
      <c r="AE997" s="14">
        <v>156.36363636363637</v>
      </c>
      <c r="AF997" s="5">
        <v>0</v>
      </c>
      <c r="AG997" s="6">
        <v>48</v>
      </c>
      <c r="AH997" s="4">
        <v>220</v>
      </c>
      <c r="AI997" s="23">
        <v>268</v>
      </c>
      <c r="AJ997" s="4">
        <v>1000</v>
      </c>
      <c r="AK997" s="4">
        <v>0</v>
      </c>
      <c r="AL997" s="24">
        <v>1000</v>
      </c>
      <c r="AM997" s="7">
        <v>0.33103448275862069</v>
      </c>
      <c r="AN997" s="7">
        <v>1.5172413793103448</v>
      </c>
      <c r="AO997" s="8">
        <v>6.8965517241379306</v>
      </c>
      <c r="AP997" s="9">
        <v>0</v>
      </c>
      <c r="AQ997" s="25">
        <v>8.7448275862068954</v>
      </c>
      <c r="AR997" s="18">
        <v>0.30697674418604648</v>
      </c>
      <c r="AS997" s="7">
        <v>1.4069767441860463</v>
      </c>
      <c r="AT997" s="8">
        <v>6.3953488372093021</v>
      </c>
      <c r="AU997" s="9">
        <v>0</v>
      </c>
      <c r="AV997" s="10">
        <v>8.1093023255813943</v>
      </c>
      <c r="AW997" s="22">
        <f t="shared" si="15"/>
        <v>0</v>
      </c>
      <c r="AX997" s="5">
        <f>IF(OR(AND(Tabela1[[#This Row],[GRUPO | ITEM]]="PALHETAS",MID(Tabela1[[#This Row],[ITEM]],1,5)&lt;&gt;"YN-PC"),AND(Tabela1[[#This Row],[GRUPO | ITEM]]="PALHETAS",MID(Tabela1[[#This Row],[ITEM]],1,5)&lt;&gt;"YN-PF"))=TRUE,0,
IF(
ROUNDUP(
IF(
IF(D997="A",13-SUM(AM997:AP997),IF(D997="B",11-SUM(AM997:AP997),IF(D997="C",7-SUM(AM997:AP997))))
&lt;0,0,
IF(D997="A",13-SUM(AM997:AP997),IF(D997="B",11-SUM(AM997:AP997),IF(D997="C",7-SUM(AM997:AP997)))))
*AD997/C997,0)
*C997
=0,0,
ROUNDUP(
IF(
IF(D997="A",13-SUM(AM997:AP997),IF(D997="B",11-SUM(AM997:AP997),IF(D997="C",7-SUM(AM997:AP997))))
&lt;0,0,
IF(D997="A",13-SUM(AM997:AP997),IF(D997="B",11-SUM(AM997:AP997),IF(D997="C",7-SUM(AM997:AP997)))))
*AD997/C997,0)
*C997)
)</f>
        <v>0</v>
      </c>
      <c r="AY997" s="4">
        <f>IF(OR(AND(Tabela1[[#This Row],[GRUPO | ITEM]]="PALHETAS",MID(Tabela1[[#This Row],[ITEM]],1,5)&lt;&gt;"YN-PC"),AND(Tabela1[[#This Row],[GRUPO | ITEM]]="PALHETAS",MID(Tabela1[[#This Row],[ITEM]],1,5)&lt;&gt;"YN-PF"))=TRUE,0,
IF(
ROUNDUP(
IF(
IF(D997="A",13-SUM(AR997:AU997),IF(D997="B",11-SUM(AR997:AU997),IF(D997="C",7-SUM(AR997:AU997))))
&lt;0,0,
IF(D997="A",13-SUM(AR997:AU997),IF(D997="B",11-SUM(AR997:AU997),IF(D997="C",7-SUM(AR997:AU997)))))
*AE997/C997,0)
*C997
=0,0,
ROUNDUP(
IF(
IF(D997="A",13-SUM(AR997:AU997),IF(D997="B",11-SUM(AR997:AU997),IF(D997="C",7-SUM(AR997:AU997))))
&lt;0,0,
IF(D997="A",13-SUM(AR997:AU997),IF(D997="B",11-SUM(AR997:AU997),IF(D997="C",7-SUM(AR997:AU997)))))
*AE997/C997,0)
*C997)
)</f>
        <v>0</v>
      </c>
      <c r="AZ9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+IFERROR(BA997*C997,0),
IFERROR(AVERAGEIF(Tabela1[[#This Row],[COMPRA PADRÃO]:[COMPRA &gt;30%]],"&gt;"&amp;0,Tabela1[[#This Row],[COMPRA PADRÃO]:[COMPRA &gt;30%]]),
0))/Tabela1[[#This Row],[U/CX]],0)*Tabela1[[#This Row],[U/CX]]</f>
        <v>0</v>
      </c>
      <c r="BA997" s="33"/>
      <c r="BB997" s="33"/>
      <c r="BC997" s="44"/>
      <c r="BD997" s="41">
        <v>6.5660377358490569</v>
      </c>
      <c r="BE997" s="42">
        <v>984.90566037735857</v>
      </c>
      <c r="BF997" s="42">
        <v>1300.0754716981132</v>
      </c>
      <c r="BG997" s="42">
        <v>1268</v>
      </c>
      <c r="BH997" s="43">
        <v>1020</v>
      </c>
      <c r="BJ997" s="32"/>
      <c r="BK997" s="32"/>
    </row>
    <row r="998" spans="1:63" s="3" customFormat="1" x14ac:dyDescent="0.2">
      <c r="A998" s="4" t="s">
        <v>18</v>
      </c>
      <c r="B998" s="4" t="s">
        <v>208</v>
      </c>
      <c r="C998" s="4">
        <v>20</v>
      </c>
      <c r="D998" s="4" t="s">
        <v>83</v>
      </c>
      <c r="E998" s="5">
        <v>120</v>
      </c>
      <c r="F998" s="4">
        <v>40</v>
      </c>
      <c r="G998" s="4">
        <v>200</v>
      </c>
      <c r="H998" s="4">
        <v>60</v>
      </c>
      <c r="I998" s="4">
        <v>140</v>
      </c>
      <c r="J998" s="4">
        <v>220</v>
      </c>
      <c r="K998" s="4">
        <v>20</v>
      </c>
      <c r="L998" s="4">
        <v>170</v>
      </c>
      <c r="M998" s="4">
        <v>20</v>
      </c>
      <c r="N998" s="4">
        <v>80</v>
      </c>
      <c r="O998" s="4">
        <v>20</v>
      </c>
      <c r="P998" s="4">
        <v>40</v>
      </c>
      <c r="Q998" s="13">
        <v>1.2743362831858407</v>
      </c>
      <c r="R998" s="16">
        <v>0.4247787610619469</v>
      </c>
      <c r="S998" s="16">
        <v>2.1238938053097343</v>
      </c>
      <c r="T998" s="16">
        <v>0.63716814159292035</v>
      </c>
      <c r="U998" s="16">
        <v>1.486725663716814</v>
      </c>
      <c r="V998" s="16">
        <v>2.336283185840708</v>
      </c>
      <c r="W998" s="16">
        <v>0.21238938053097345</v>
      </c>
      <c r="X998" s="16">
        <v>1.8053097345132743</v>
      </c>
      <c r="Y998" s="16">
        <v>0.21238938053097345</v>
      </c>
      <c r="Z998" s="16">
        <v>0.84955752212389379</v>
      </c>
      <c r="AA998" s="16">
        <v>0.21238938053097345</v>
      </c>
      <c r="AB998" s="17">
        <v>0.4247787610619469</v>
      </c>
      <c r="AC998" s="15">
        <v>19417</v>
      </c>
      <c r="AD998" s="14">
        <v>94.166666666666671</v>
      </c>
      <c r="AE998" s="14">
        <v>118.88888888888889</v>
      </c>
      <c r="AF998" s="5">
        <v>0</v>
      </c>
      <c r="AG998" s="6">
        <v>50</v>
      </c>
      <c r="AH998" s="4">
        <v>540</v>
      </c>
      <c r="AI998" s="23">
        <v>590</v>
      </c>
      <c r="AJ998" s="4">
        <v>1000</v>
      </c>
      <c r="AK998" s="4">
        <v>0</v>
      </c>
      <c r="AL998" s="24">
        <v>1000</v>
      </c>
      <c r="AM998" s="7">
        <v>0.53097345132743357</v>
      </c>
      <c r="AN998" s="7">
        <v>5.7345132743362832</v>
      </c>
      <c r="AO998" s="8">
        <v>10.619469026548671</v>
      </c>
      <c r="AP998" s="9">
        <v>0</v>
      </c>
      <c r="AQ998" s="25">
        <v>16.884955752212388</v>
      </c>
      <c r="AR998" s="18">
        <v>0.42056074766355139</v>
      </c>
      <c r="AS998" s="7">
        <v>4.5420560747663554</v>
      </c>
      <c r="AT998" s="8">
        <v>8.4112149532710276</v>
      </c>
      <c r="AU998" s="9">
        <v>0</v>
      </c>
      <c r="AV998" s="10">
        <v>13.373831775700936</v>
      </c>
      <c r="AW998" s="22">
        <f t="shared" si="15"/>
        <v>0</v>
      </c>
      <c r="AX998" s="5">
        <f>IF(OR(AND(Tabela1[[#This Row],[GRUPO | ITEM]]="PALHETAS",MID(Tabela1[[#This Row],[ITEM]],1,5)&lt;&gt;"YN-PC"),AND(Tabela1[[#This Row],[GRUPO | ITEM]]="PALHETAS",MID(Tabela1[[#This Row],[ITEM]],1,5)&lt;&gt;"YN-PF"))=TRUE,0,
IF(
ROUNDUP(
IF(
IF(D998="A",13-SUM(AM998:AP998),IF(D998="B",11-SUM(AM998:AP998),IF(D998="C",7-SUM(AM998:AP998))))
&lt;0,0,
IF(D998="A",13-SUM(AM998:AP998),IF(D998="B",11-SUM(AM998:AP998),IF(D998="C",7-SUM(AM998:AP998)))))
*AD998/C998,0)
*C998
=0,0,
ROUNDUP(
IF(
IF(D998="A",13-SUM(AM998:AP998),IF(D998="B",11-SUM(AM998:AP998),IF(D998="C",7-SUM(AM998:AP998))))
&lt;0,0,
IF(D998="A",13-SUM(AM998:AP998),IF(D998="B",11-SUM(AM998:AP998),IF(D998="C",7-SUM(AM998:AP998)))))
*AD998/C998,0)
*C998)
)</f>
        <v>0</v>
      </c>
      <c r="AY998" s="4">
        <f>IF(OR(AND(Tabela1[[#This Row],[GRUPO | ITEM]]="PALHETAS",MID(Tabela1[[#This Row],[ITEM]],1,5)&lt;&gt;"YN-PC"),AND(Tabela1[[#This Row],[GRUPO | ITEM]]="PALHETAS",MID(Tabela1[[#This Row],[ITEM]],1,5)&lt;&gt;"YN-PF"))=TRUE,0,
IF(
ROUNDUP(
IF(
IF(D998="A",13-SUM(AR998:AU998),IF(D998="B",11-SUM(AR998:AU998),IF(D998="C",7-SUM(AR998:AU998))))
&lt;0,0,
IF(D998="A",13-SUM(AR998:AU998),IF(D998="B",11-SUM(AR998:AU998),IF(D998="C",7-SUM(AR998:AU998)))))
*AE998/C998,0)
*C998
=0,0,
ROUNDUP(
IF(
IF(D998="A",13-SUM(AR998:AU998),IF(D998="B",11-SUM(AR998:AU998),IF(D998="C",7-SUM(AR998:AU998))))
&lt;0,0,
IF(D998="A",13-SUM(AR998:AU998),IF(D998="B",11-SUM(AR998:AU998),IF(D998="C",7-SUM(AR998:AU998)))))
*AE998/C998,0)
*C998)
)</f>
        <v>0</v>
      </c>
      <c r="AZ9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+IFERROR(BA998*C998,0),
IFERROR(AVERAGEIF(Tabela1[[#This Row],[COMPRA PADRÃO]:[COMPRA &gt;30%]],"&gt;"&amp;0,Tabela1[[#This Row],[COMPRA PADRÃO]:[COMPRA &gt;30%]]),
0))/Tabela1[[#This Row],[U/CX]],0)*Tabela1[[#This Row],[U/CX]]</f>
        <v>0</v>
      </c>
      <c r="BA998" s="19"/>
      <c r="BB998" s="19"/>
      <c r="BC998" s="5"/>
      <c r="BD998" s="41">
        <v>4.2641509433962268</v>
      </c>
      <c r="BE998" s="42">
        <v>639.62264150943406</v>
      </c>
      <c r="BF998" s="42">
        <v>281.43396226415098</v>
      </c>
      <c r="BG998" s="42">
        <v>1590</v>
      </c>
      <c r="BH998" s="43">
        <v>0</v>
      </c>
      <c r="BJ998" s="32"/>
      <c r="BK998" s="32"/>
    </row>
    <row r="999" spans="1:63" s="3" customFormat="1" x14ac:dyDescent="0.2">
      <c r="A999" s="4" t="s">
        <v>18</v>
      </c>
      <c r="B999" s="4" t="s">
        <v>816</v>
      </c>
      <c r="C999" s="4">
        <v>25</v>
      </c>
      <c r="D999" s="4" t="s">
        <v>83</v>
      </c>
      <c r="E999" s="5">
        <v>150</v>
      </c>
      <c r="F999" s="4">
        <v>80</v>
      </c>
      <c r="G999" s="4">
        <v>50</v>
      </c>
      <c r="H999" s="4"/>
      <c r="I999" s="4">
        <v>100</v>
      </c>
      <c r="J999" s="4">
        <v>70</v>
      </c>
      <c r="K999" s="4"/>
      <c r="L999" s="4"/>
      <c r="M999" s="4">
        <v>20</v>
      </c>
      <c r="N999" s="4">
        <v>100</v>
      </c>
      <c r="O999" s="4">
        <v>50</v>
      </c>
      <c r="P999" s="4">
        <v>100</v>
      </c>
      <c r="Q999" s="13">
        <v>1.875</v>
      </c>
      <c r="R999" s="16">
        <v>1</v>
      </c>
      <c r="S999" s="16">
        <v>0.625</v>
      </c>
      <c r="T999" s="16">
        <v>0</v>
      </c>
      <c r="U999" s="16">
        <v>1.25</v>
      </c>
      <c r="V999" s="16">
        <v>0.875</v>
      </c>
      <c r="W999" s="16">
        <v>0</v>
      </c>
      <c r="X999" s="16">
        <v>0</v>
      </c>
      <c r="Y999" s="16">
        <v>0.25</v>
      </c>
      <c r="Z999" s="16">
        <v>1.25</v>
      </c>
      <c r="AA999" s="16">
        <v>0.625</v>
      </c>
      <c r="AB999" s="17">
        <v>1.25</v>
      </c>
      <c r="AC999" s="15">
        <v>12105</v>
      </c>
      <c r="AD999" s="14">
        <v>80</v>
      </c>
      <c r="AE999" s="14">
        <v>87.5</v>
      </c>
      <c r="AF999" s="5">
        <v>0</v>
      </c>
      <c r="AG999" s="6">
        <v>1775</v>
      </c>
      <c r="AH999" s="4">
        <v>0</v>
      </c>
      <c r="AI999" s="23">
        <v>1775</v>
      </c>
      <c r="AJ999" s="4">
        <v>0</v>
      </c>
      <c r="AK999" s="4">
        <v>0</v>
      </c>
      <c r="AL999" s="24">
        <v>0</v>
      </c>
      <c r="AM999" s="7">
        <v>22.1875</v>
      </c>
      <c r="AN999" s="7">
        <v>0</v>
      </c>
      <c r="AO999" s="8">
        <v>0</v>
      </c>
      <c r="AP999" s="9">
        <v>0</v>
      </c>
      <c r="AQ999" s="25">
        <v>22.1875</v>
      </c>
      <c r="AR999" s="18">
        <v>20.285714285714285</v>
      </c>
      <c r="AS999" s="7">
        <v>0</v>
      </c>
      <c r="AT999" s="8">
        <v>0</v>
      </c>
      <c r="AU999" s="9">
        <v>0</v>
      </c>
      <c r="AV999" s="10">
        <v>20.285714285714285</v>
      </c>
      <c r="AW999" s="22">
        <f t="shared" si="15"/>
        <v>0</v>
      </c>
      <c r="AX999" s="5">
        <f>IF(OR(AND(Tabela1[[#This Row],[GRUPO | ITEM]]="PALHETAS",MID(Tabela1[[#This Row],[ITEM]],1,5)&lt;&gt;"YN-PC"),AND(Tabela1[[#This Row],[GRUPO | ITEM]]="PALHETAS",MID(Tabela1[[#This Row],[ITEM]],1,5)&lt;&gt;"YN-PF"))=TRUE,0,
IF(
ROUNDUP(
IF(
IF(D999="A",13-SUM(AM999:AP999),IF(D999="B",11-SUM(AM999:AP999),IF(D999="C",7-SUM(AM999:AP999))))
&lt;0,0,
IF(D999="A",13-SUM(AM999:AP999),IF(D999="B",11-SUM(AM999:AP999),IF(D999="C",7-SUM(AM999:AP999)))))
*AD999/C999,0)
*C999
=0,0,
ROUNDUP(
IF(
IF(D999="A",13-SUM(AM999:AP999),IF(D999="B",11-SUM(AM999:AP999),IF(D999="C",7-SUM(AM999:AP999))))
&lt;0,0,
IF(D999="A",13-SUM(AM999:AP999),IF(D999="B",11-SUM(AM999:AP999),IF(D999="C",7-SUM(AM999:AP999)))))
*AD999/C999,0)
*C999)
)</f>
        <v>0</v>
      </c>
      <c r="AY999" s="4">
        <f>IF(OR(AND(Tabela1[[#This Row],[GRUPO | ITEM]]="PALHETAS",MID(Tabela1[[#This Row],[ITEM]],1,5)&lt;&gt;"YN-PC"),AND(Tabela1[[#This Row],[GRUPO | ITEM]]="PALHETAS",MID(Tabela1[[#This Row],[ITEM]],1,5)&lt;&gt;"YN-PF"))=TRUE,0,
IF(
ROUNDUP(
IF(
IF(D999="A",13-SUM(AR999:AU999),IF(D999="B",11-SUM(AR999:AU999),IF(D999="C",7-SUM(AR999:AU999))))
&lt;0,0,
IF(D999="A",13-SUM(AR999:AU999),IF(D999="B",11-SUM(AR999:AU999),IF(D999="C",7-SUM(AR999:AU999)))))
*AE999/C999,0)
*C999
=0,0,
ROUNDUP(
IF(
IF(D999="A",13-SUM(AR999:AU999),IF(D999="B",11-SUM(AR999:AU999),IF(D999="C",7-SUM(AR999:AU999))))
&lt;0,0,
IF(D999="A",13-SUM(AR999:AU999),IF(D999="B",11-SUM(AR999:AU999),IF(D999="C",7-SUM(AR999:AU999)))))
*AE999/C999,0)
*C999)
)</f>
        <v>0</v>
      </c>
      <c r="AZ9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+IFERROR(BA999*C999,0),
IFERROR(AVERAGEIF(Tabela1[[#This Row],[COMPRA PADRÃO]:[COMPRA &gt;30%]],"&gt;"&amp;0,Tabela1[[#This Row],[COMPRA PADRÃO]:[COMPRA &gt;30%]]),
0))/Tabela1[[#This Row],[U/CX]],0)*Tabela1[[#This Row],[U/CX]]</f>
        <v>0</v>
      </c>
      <c r="BA999" s="19"/>
      <c r="BB999" s="19"/>
      <c r="BC999" s="5"/>
      <c r="BD999" s="41">
        <v>2.7169811320754715</v>
      </c>
      <c r="BE999" s="42">
        <v>407.54716981132071</v>
      </c>
      <c r="BF999" s="42">
        <v>179.32075471698113</v>
      </c>
      <c r="BG999" s="42">
        <v>1775</v>
      </c>
      <c r="BH999" s="43">
        <v>0</v>
      </c>
      <c r="BJ999" s="32"/>
      <c r="BK999" s="32"/>
    </row>
    <row r="1000" spans="1:63" s="3" customFormat="1" x14ac:dyDescent="0.2">
      <c r="A1000" s="4" t="s">
        <v>18</v>
      </c>
      <c r="B1000" s="4" t="s">
        <v>179</v>
      </c>
      <c r="C1000" s="4">
        <v>20</v>
      </c>
      <c r="D1000" s="4" t="s">
        <v>17</v>
      </c>
      <c r="E1000" s="5">
        <v>120</v>
      </c>
      <c r="F1000" s="4">
        <v>160</v>
      </c>
      <c r="G1000" s="4">
        <v>60</v>
      </c>
      <c r="H1000" s="4">
        <v>20</v>
      </c>
      <c r="I1000" s="4">
        <v>330</v>
      </c>
      <c r="J1000" s="4">
        <v>85</v>
      </c>
      <c r="K1000" s="4">
        <v>240</v>
      </c>
      <c r="L1000" s="4">
        <v>100</v>
      </c>
      <c r="M1000" s="4">
        <v>160</v>
      </c>
      <c r="N1000" s="4">
        <v>160</v>
      </c>
      <c r="O1000" s="4">
        <v>80</v>
      </c>
      <c r="P1000" s="4">
        <v>140</v>
      </c>
      <c r="Q1000" s="13">
        <v>0.8700906344410877</v>
      </c>
      <c r="R1000" s="16">
        <v>1.1601208459214503</v>
      </c>
      <c r="S1000" s="16">
        <v>0.43504531722054385</v>
      </c>
      <c r="T1000" s="16">
        <v>0.14501510574018128</v>
      </c>
      <c r="U1000" s="16">
        <v>2.392749244712991</v>
      </c>
      <c r="V1000" s="16">
        <v>0.61631419939577048</v>
      </c>
      <c r="W1000" s="16">
        <v>1.7401812688821754</v>
      </c>
      <c r="X1000" s="16">
        <v>0.72507552870090641</v>
      </c>
      <c r="Y1000" s="16">
        <v>1.1601208459214503</v>
      </c>
      <c r="Z1000" s="16">
        <v>1.1601208459214503</v>
      </c>
      <c r="AA1000" s="16">
        <v>0.58006042296072513</v>
      </c>
      <c r="AB1000" s="17">
        <v>1.0151057401812689</v>
      </c>
      <c r="AC1000" s="15">
        <v>33913</v>
      </c>
      <c r="AD1000" s="14">
        <v>137.91666666666666</v>
      </c>
      <c r="AE1000" s="14">
        <v>148.63636363636363</v>
      </c>
      <c r="AF1000" s="5">
        <v>0</v>
      </c>
      <c r="AG1000" s="6">
        <v>105</v>
      </c>
      <c r="AH1000" s="4">
        <v>60</v>
      </c>
      <c r="AI1000" s="23">
        <v>165</v>
      </c>
      <c r="AJ1000" s="4">
        <v>1180</v>
      </c>
      <c r="AK1000" s="4">
        <v>0</v>
      </c>
      <c r="AL1000" s="24">
        <v>1180</v>
      </c>
      <c r="AM1000" s="7">
        <v>0.76132930513595176</v>
      </c>
      <c r="AN1000" s="7">
        <v>0.43504531722054385</v>
      </c>
      <c r="AO1000" s="8">
        <v>8.5558912386706947</v>
      </c>
      <c r="AP1000" s="9">
        <v>0</v>
      </c>
      <c r="AQ1000" s="25">
        <v>9.7522658610271904</v>
      </c>
      <c r="AR1000" s="18">
        <v>0.70642201834862395</v>
      </c>
      <c r="AS1000" s="7">
        <v>0.40366972477064222</v>
      </c>
      <c r="AT1000" s="8">
        <v>7.9388379204892976</v>
      </c>
      <c r="AU1000" s="9">
        <v>0</v>
      </c>
      <c r="AV1000" s="10">
        <v>9.0489296636085648</v>
      </c>
      <c r="AW1000" s="22">
        <f t="shared" si="15"/>
        <v>0</v>
      </c>
      <c r="AX1000" s="5">
        <f>IF(OR(AND(Tabela1[[#This Row],[GRUPO | ITEM]]="PALHETAS",MID(Tabela1[[#This Row],[ITEM]],1,5)&lt;&gt;"YN-PC"),AND(Tabela1[[#This Row],[GRUPO | ITEM]]="PALHETAS",MID(Tabela1[[#This Row],[ITEM]],1,5)&lt;&gt;"YN-PF"))=TRUE,0,
IF(
ROUNDUP(
IF(
IF(D1000="A",13-SUM(AM1000:AP1000),IF(D1000="B",11-SUM(AM1000:AP1000),IF(D1000="C",7-SUM(AM1000:AP1000))))
&lt;0,0,
IF(D1000="A",13-SUM(AM1000:AP1000),IF(D1000="B",11-SUM(AM1000:AP1000),IF(D1000="C",7-SUM(AM1000:AP1000)))))
*AD1000/C1000,0)
*C1000
=0,0,
ROUNDUP(
IF(
IF(D1000="A",13-SUM(AM1000:AP1000),IF(D1000="B",11-SUM(AM1000:AP1000),IF(D1000="C",7-SUM(AM1000:AP1000))))
&lt;0,0,
IF(D1000="A",13-SUM(AM1000:AP1000),IF(D1000="B",11-SUM(AM1000:AP1000),IF(D1000="C",7-SUM(AM1000:AP1000)))))
*AD1000/C1000,0)
*C1000)
)</f>
        <v>0</v>
      </c>
      <c r="AY1000" s="4">
        <f>IF(OR(AND(Tabela1[[#This Row],[GRUPO | ITEM]]="PALHETAS",MID(Tabela1[[#This Row],[ITEM]],1,5)&lt;&gt;"YN-PC"),AND(Tabela1[[#This Row],[GRUPO | ITEM]]="PALHETAS",MID(Tabela1[[#This Row],[ITEM]],1,5)&lt;&gt;"YN-PF"))=TRUE,0,
IF(
ROUNDUP(
IF(
IF(D1000="A",13-SUM(AR1000:AU1000),IF(D1000="B",11-SUM(AR1000:AU1000),IF(D1000="C",7-SUM(AR1000:AU1000))))
&lt;0,0,
IF(D1000="A",13-SUM(AR1000:AU1000),IF(D1000="B",11-SUM(AR1000:AU1000),IF(D1000="C",7-SUM(AR1000:AU1000)))))
*AE1000/C1000,0)
*C1000
=0,0,
ROUNDUP(
IF(
IF(D1000="A",13-SUM(AR1000:AU1000),IF(D1000="B",11-SUM(AR1000:AU1000),IF(D1000="C",7-SUM(AR1000:AU1000))))
&lt;0,0,
IF(D1000="A",13-SUM(AR1000:AU1000),IF(D1000="B",11-SUM(AR1000:AU1000),IF(D1000="C",7-SUM(AR1000:AU1000)))))
*AE1000/C1000,0)
*C1000)
)</f>
        <v>0</v>
      </c>
      <c r="AZ10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+IFERROR(BA1000*C1000,0),
IFERROR(AVERAGEIF(Tabela1[[#This Row],[COMPRA PADRÃO]:[COMPRA &gt;30%]],"&gt;"&amp;0,Tabela1[[#This Row],[COMPRA PADRÃO]:[COMPRA &gt;30%]]),
0))/Tabela1[[#This Row],[U/CX]],0)*Tabela1[[#This Row],[U/CX]]</f>
        <v>0</v>
      </c>
      <c r="BA1000" s="19"/>
      <c r="BB1000" s="19"/>
      <c r="BC1000" s="5"/>
      <c r="BD1000" s="41">
        <v>6.2452830188679247</v>
      </c>
      <c r="BE1000" s="42">
        <v>936.79245283018872</v>
      </c>
      <c r="BF1000" s="42">
        <v>1236.566037735849</v>
      </c>
      <c r="BG1000" s="42">
        <v>1345</v>
      </c>
      <c r="BH1000" s="43">
        <v>820</v>
      </c>
      <c r="BJ1000" s="32"/>
      <c r="BK1000" s="32"/>
    </row>
    <row r="1001" spans="1:63" s="3" customFormat="1" x14ac:dyDescent="0.2">
      <c r="A1001" s="4" t="s">
        <v>18</v>
      </c>
      <c r="B1001" s="4" t="s">
        <v>1282</v>
      </c>
      <c r="C1001" s="4">
        <v>50</v>
      </c>
      <c r="D1001" s="4" t="s">
        <v>83</v>
      </c>
      <c r="E1001" s="5">
        <v>25</v>
      </c>
      <c r="F1001" s="4">
        <v>25</v>
      </c>
      <c r="G1001" s="4">
        <v>25</v>
      </c>
      <c r="H1001" s="4"/>
      <c r="I1001" s="4">
        <v>25</v>
      </c>
      <c r="J1001" s="4"/>
      <c r="K1001" s="4"/>
      <c r="L1001" s="4"/>
      <c r="M1001" s="4"/>
      <c r="N1001" s="4"/>
      <c r="O1001" s="4"/>
      <c r="P1001" s="4"/>
      <c r="Q1001" s="13">
        <v>1</v>
      </c>
      <c r="R1001" s="16">
        <v>1</v>
      </c>
      <c r="S1001" s="16">
        <v>1</v>
      </c>
      <c r="T1001" s="16">
        <v>0</v>
      </c>
      <c r="U1001" s="16">
        <v>1</v>
      </c>
      <c r="V1001" s="16">
        <v>0</v>
      </c>
      <c r="W1001" s="16">
        <v>0</v>
      </c>
      <c r="X1001" s="16">
        <v>0</v>
      </c>
      <c r="Y1001" s="16">
        <v>0</v>
      </c>
      <c r="Z1001" s="16">
        <v>0</v>
      </c>
      <c r="AA1001" s="16">
        <v>0</v>
      </c>
      <c r="AB1001" s="17">
        <v>0</v>
      </c>
      <c r="AC1001" s="15">
        <v>2085.5</v>
      </c>
      <c r="AD1001" s="14">
        <v>25</v>
      </c>
      <c r="AE1001" s="14">
        <v>25</v>
      </c>
      <c r="AF1001" s="5">
        <v>0</v>
      </c>
      <c r="AG1001" s="6">
        <v>327</v>
      </c>
      <c r="AH1001" s="4">
        <v>0</v>
      </c>
      <c r="AI1001" s="23">
        <v>327</v>
      </c>
      <c r="AJ1001" s="4">
        <v>0</v>
      </c>
      <c r="AK1001" s="4">
        <v>0</v>
      </c>
      <c r="AL1001" s="24">
        <v>0</v>
      </c>
      <c r="AM1001" s="7">
        <v>13.08</v>
      </c>
      <c r="AN1001" s="7">
        <v>0</v>
      </c>
      <c r="AO1001" s="8">
        <v>0</v>
      </c>
      <c r="AP1001" s="9">
        <v>0</v>
      </c>
      <c r="AQ1001" s="25">
        <v>13.08</v>
      </c>
      <c r="AR1001" s="18">
        <v>13.08</v>
      </c>
      <c r="AS1001" s="7">
        <v>0</v>
      </c>
      <c r="AT1001" s="8">
        <v>0</v>
      </c>
      <c r="AU1001" s="9">
        <v>0</v>
      </c>
      <c r="AV1001" s="10">
        <v>13.08</v>
      </c>
      <c r="AW1001" s="22">
        <f t="shared" si="15"/>
        <v>0</v>
      </c>
      <c r="AX1001" s="5">
        <f>IF(OR(AND(Tabela1[[#This Row],[GRUPO | ITEM]]="PALHETAS",MID(Tabela1[[#This Row],[ITEM]],1,5)&lt;&gt;"YN-PC"),AND(Tabela1[[#This Row],[GRUPO | ITEM]]="PALHETAS",MID(Tabela1[[#This Row],[ITEM]],1,5)&lt;&gt;"YN-PF"))=TRUE,0,
IF(
ROUNDUP(
IF(
IF(D1001="A",13-SUM(AM1001:AP1001),IF(D1001="B",11-SUM(AM1001:AP1001),IF(D1001="C",7-SUM(AM1001:AP1001))))
&lt;0,0,
IF(D1001="A",13-SUM(AM1001:AP1001),IF(D1001="B",11-SUM(AM1001:AP1001),IF(D1001="C",7-SUM(AM1001:AP1001)))))
*AD1001/C1001,0)
*C1001
=0,0,
ROUNDUP(
IF(
IF(D1001="A",13-SUM(AM1001:AP1001),IF(D1001="B",11-SUM(AM1001:AP1001),IF(D1001="C",7-SUM(AM1001:AP1001))))
&lt;0,0,
IF(D1001="A",13-SUM(AM1001:AP1001),IF(D1001="B",11-SUM(AM1001:AP1001),IF(D1001="C",7-SUM(AM1001:AP1001)))))
*AD1001/C1001,0)
*C1001)
)</f>
        <v>0</v>
      </c>
      <c r="AY1001" s="4">
        <f>IF(OR(AND(Tabela1[[#This Row],[GRUPO | ITEM]]="PALHETAS",MID(Tabela1[[#This Row],[ITEM]],1,5)&lt;&gt;"YN-PC"),AND(Tabela1[[#This Row],[GRUPO | ITEM]]="PALHETAS",MID(Tabela1[[#This Row],[ITEM]],1,5)&lt;&gt;"YN-PF"))=TRUE,0,
IF(
ROUNDUP(
IF(
IF(D1001="A",13-SUM(AR1001:AU1001),IF(D1001="B",11-SUM(AR1001:AU1001),IF(D1001="C",7-SUM(AR1001:AU1001))))
&lt;0,0,
IF(D1001="A",13-SUM(AR1001:AU1001),IF(D1001="B",11-SUM(AR1001:AU1001),IF(D1001="C",7-SUM(AR1001:AU1001)))))
*AE1001/C1001,0)
*C1001
=0,0,
ROUNDUP(
IF(
IF(D1001="A",13-SUM(AR1001:AU1001),IF(D1001="B",11-SUM(AR1001:AU1001),IF(D1001="C",7-SUM(AR1001:AU1001))))
&lt;0,0,
IF(D1001="A",13-SUM(AR1001:AU1001),IF(D1001="B",11-SUM(AR1001:AU1001),IF(D1001="C",7-SUM(AR1001:AU1001)))))
*AE1001/C1001,0)
*C1001)
)</f>
        <v>0</v>
      </c>
      <c r="AZ10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+IFERROR(BA1001*C1001,0),
IFERROR(AVERAGEIF(Tabela1[[#This Row],[COMPRA PADRÃO]:[COMPRA &gt;30%]],"&gt;"&amp;0,Tabela1[[#This Row],[COMPRA PADRÃO]:[COMPRA &gt;30%]]),
0))/Tabela1[[#This Row],[U/CX]],0)*Tabela1[[#This Row],[U/CX]]</f>
        <v>0</v>
      </c>
      <c r="BA1001" s="19"/>
      <c r="BB1001" s="19"/>
      <c r="BC1001" s="5"/>
      <c r="BD1001" s="41">
        <v>0.37735849056603776</v>
      </c>
      <c r="BE1001" s="42">
        <v>56.603773584905667</v>
      </c>
      <c r="BF1001" s="42">
        <v>24.905660377358494</v>
      </c>
      <c r="BG1001" s="42">
        <v>327</v>
      </c>
      <c r="BH1001" s="43">
        <v>0</v>
      </c>
      <c r="BJ1001" s="32"/>
      <c r="BK1001" s="32"/>
    </row>
    <row r="1002" spans="1:63" s="3" customFormat="1" x14ac:dyDescent="0.2">
      <c r="A1002" s="4" t="s">
        <v>18</v>
      </c>
      <c r="B1002" s="4" t="s">
        <v>1140</v>
      </c>
      <c r="C1002" s="4">
        <v>20</v>
      </c>
      <c r="D1002" s="4" t="s">
        <v>83</v>
      </c>
      <c r="E1002" s="5">
        <v>140</v>
      </c>
      <c r="F1002" s="4">
        <v>40</v>
      </c>
      <c r="G1002" s="4"/>
      <c r="H1002" s="4">
        <v>20</v>
      </c>
      <c r="I1002" s="4">
        <v>40</v>
      </c>
      <c r="J1002" s="4"/>
      <c r="K1002" s="4"/>
      <c r="L1002" s="4"/>
      <c r="M1002" s="4"/>
      <c r="N1002" s="4">
        <v>60</v>
      </c>
      <c r="O1002" s="4">
        <v>20</v>
      </c>
      <c r="P1002" s="4">
        <v>40</v>
      </c>
      <c r="Q1002" s="13">
        <v>2.7222222222222223</v>
      </c>
      <c r="R1002" s="16">
        <v>0.77777777777777779</v>
      </c>
      <c r="S1002" s="16">
        <v>0</v>
      </c>
      <c r="T1002" s="16">
        <v>0.3888888888888889</v>
      </c>
      <c r="U1002" s="16">
        <v>0.77777777777777779</v>
      </c>
      <c r="V1002" s="16">
        <v>0</v>
      </c>
      <c r="W1002" s="16">
        <v>0</v>
      </c>
      <c r="X1002" s="16">
        <v>0</v>
      </c>
      <c r="Y1002" s="16">
        <v>0</v>
      </c>
      <c r="Z1002" s="16">
        <v>1.1666666666666665</v>
      </c>
      <c r="AA1002" s="16">
        <v>0.3888888888888889</v>
      </c>
      <c r="AB1002" s="17">
        <v>0.77777777777777779</v>
      </c>
      <c r="AC1002" s="15">
        <v>6714.2</v>
      </c>
      <c r="AD1002" s="14">
        <v>51.428571428571431</v>
      </c>
      <c r="AE1002" s="14">
        <v>51.428571428571431</v>
      </c>
      <c r="AF1002" s="5">
        <v>0</v>
      </c>
      <c r="AG1002" s="6">
        <v>160</v>
      </c>
      <c r="AH1002" s="4">
        <v>320</v>
      </c>
      <c r="AI1002" s="23">
        <v>480</v>
      </c>
      <c r="AJ1002" s="4">
        <v>1000</v>
      </c>
      <c r="AK1002" s="4">
        <v>0</v>
      </c>
      <c r="AL1002" s="24">
        <v>1000</v>
      </c>
      <c r="AM1002" s="7">
        <v>3.1111111111111112</v>
      </c>
      <c r="AN1002" s="7">
        <v>6.2222222222222223</v>
      </c>
      <c r="AO1002" s="8">
        <v>19.444444444444443</v>
      </c>
      <c r="AP1002" s="9">
        <v>0</v>
      </c>
      <c r="AQ1002" s="25">
        <v>28.777777777777779</v>
      </c>
      <c r="AR1002" s="18">
        <v>3.1111111111111112</v>
      </c>
      <c r="AS1002" s="7">
        <v>6.2222222222222223</v>
      </c>
      <c r="AT1002" s="8">
        <v>19.444444444444443</v>
      </c>
      <c r="AU1002" s="9">
        <v>0</v>
      </c>
      <c r="AV1002" s="10">
        <v>28.777777777777779</v>
      </c>
      <c r="AW1002" s="22">
        <f t="shared" si="15"/>
        <v>0</v>
      </c>
      <c r="AX1002" s="5">
        <f>IF(OR(AND(Tabela1[[#This Row],[GRUPO | ITEM]]="PALHETAS",MID(Tabela1[[#This Row],[ITEM]],1,5)&lt;&gt;"YN-PC"),AND(Tabela1[[#This Row],[GRUPO | ITEM]]="PALHETAS",MID(Tabela1[[#This Row],[ITEM]],1,5)&lt;&gt;"YN-PF"))=TRUE,0,
IF(
ROUNDUP(
IF(
IF(D1002="A",13-SUM(AM1002:AP1002),IF(D1002="B",11-SUM(AM1002:AP1002),IF(D1002="C",7-SUM(AM1002:AP1002))))
&lt;0,0,
IF(D1002="A",13-SUM(AM1002:AP1002),IF(D1002="B",11-SUM(AM1002:AP1002),IF(D1002="C",7-SUM(AM1002:AP1002)))))
*AD1002/C1002,0)
*C1002
=0,0,
ROUNDUP(
IF(
IF(D1002="A",13-SUM(AM1002:AP1002),IF(D1002="B",11-SUM(AM1002:AP1002),IF(D1002="C",7-SUM(AM1002:AP1002))))
&lt;0,0,
IF(D1002="A",13-SUM(AM1002:AP1002),IF(D1002="B",11-SUM(AM1002:AP1002),IF(D1002="C",7-SUM(AM1002:AP1002)))))
*AD1002/C1002,0)
*C1002)
)</f>
        <v>0</v>
      </c>
      <c r="AY1002" s="4">
        <f>IF(OR(AND(Tabela1[[#This Row],[GRUPO | ITEM]]="PALHETAS",MID(Tabela1[[#This Row],[ITEM]],1,5)&lt;&gt;"YN-PC"),AND(Tabela1[[#This Row],[GRUPO | ITEM]]="PALHETAS",MID(Tabela1[[#This Row],[ITEM]],1,5)&lt;&gt;"YN-PF"))=TRUE,0,
IF(
ROUNDUP(
IF(
IF(D1002="A",13-SUM(AR1002:AU1002),IF(D1002="B",11-SUM(AR1002:AU1002),IF(D1002="C",7-SUM(AR1002:AU1002))))
&lt;0,0,
IF(D1002="A",13-SUM(AR1002:AU1002),IF(D1002="B",11-SUM(AR1002:AU1002),IF(D1002="C",7-SUM(AR1002:AU1002)))))
*AE1002/C1002,0)
*C1002
=0,0,
ROUNDUP(
IF(
IF(D1002="A",13-SUM(AR1002:AU1002),IF(D1002="B",11-SUM(AR1002:AU1002),IF(D1002="C",7-SUM(AR1002:AU1002))))
&lt;0,0,
IF(D1002="A",13-SUM(AR1002:AU1002),IF(D1002="B",11-SUM(AR1002:AU1002),IF(D1002="C",7-SUM(AR1002:AU1002)))))
*AE1002/C1002,0)
*C1002)
)</f>
        <v>0</v>
      </c>
      <c r="AZ10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+IFERROR(BA1002*C1002,0),
IFERROR(AVERAGEIF(Tabela1[[#This Row],[COMPRA PADRÃO]:[COMPRA &gt;30%]],"&gt;"&amp;0,Tabela1[[#This Row],[COMPRA PADRÃO]:[COMPRA &gt;30%]]),
0))/Tabela1[[#This Row],[U/CX]],0)*Tabela1[[#This Row],[U/CX]]</f>
        <v>0</v>
      </c>
      <c r="BA1002" s="19"/>
      <c r="BB1002" s="19"/>
      <c r="BC1002" s="5"/>
      <c r="BD1002" s="41">
        <v>1.3584905660377358</v>
      </c>
      <c r="BE1002" s="42">
        <v>203.77358490566036</v>
      </c>
      <c r="BF1002" s="42">
        <v>89.660377358490564</v>
      </c>
      <c r="BG1002" s="42">
        <v>1480</v>
      </c>
      <c r="BH1002" s="43">
        <v>0</v>
      </c>
      <c r="BJ1002" s="32"/>
      <c r="BK1002" s="32"/>
    </row>
    <row r="1003" spans="1:63" s="3" customFormat="1" x14ac:dyDescent="0.2">
      <c r="A1003" s="4" t="s">
        <v>18</v>
      </c>
      <c r="B1003" s="4" t="s">
        <v>817</v>
      </c>
      <c r="C1003" s="4">
        <v>20</v>
      </c>
      <c r="D1003" s="4" t="s">
        <v>83</v>
      </c>
      <c r="E1003" s="5"/>
      <c r="F1003" s="4"/>
      <c r="G1003" s="4"/>
      <c r="H1003" s="4"/>
      <c r="I1003" s="4">
        <v>40</v>
      </c>
      <c r="J1003" s="4"/>
      <c r="K1003" s="4"/>
      <c r="L1003" s="4">
        <v>70</v>
      </c>
      <c r="M1003" s="4">
        <v>20</v>
      </c>
      <c r="N1003" s="4"/>
      <c r="O1003" s="4"/>
      <c r="P1003" s="4">
        <v>20</v>
      </c>
      <c r="Q1003" s="13">
        <v>0</v>
      </c>
      <c r="R1003" s="16">
        <v>0</v>
      </c>
      <c r="S1003" s="16">
        <v>0</v>
      </c>
      <c r="T1003" s="16">
        <v>0</v>
      </c>
      <c r="U1003" s="16">
        <v>1.0666666666666667</v>
      </c>
      <c r="V1003" s="16">
        <v>0</v>
      </c>
      <c r="W1003" s="16">
        <v>0</v>
      </c>
      <c r="X1003" s="16">
        <v>1.8666666666666667</v>
      </c>
      <c r="Y1003" s="16">
        <v>0.53333333333333333</v>
      </c>
      <c r="Z1003" s="16">
        <v>0</v>
      </c>
      <c r="AA1003" s="16">
        <v>0</v>
      </c>
      <c r="AB1003" s="17">
        <v>0.53333333333333333</v>
      </c>
      <c r="AC1003" s="15">
        <v>5651.8</v>
      </c>
      <c r="AD1003" s="14">
        <v>37.5</v>
      </c>
      <c r="AE1003" s="14">
        <v>37.5</v>
      </c>
      <c r="AF1003" s="5">
        <v>0</v>
      </c>
      <c r="AG1003" s="6">
        <v>75</v>
      </c>
      <c r="AH1003" s="4">
        <v>360</v>
      </c>
      <c r="AI1003" s="23">
        <v>435</v>
      </c>
      <c r="AJ1003" s="4">
        <v>0</v>
      </c>
      <c r="AK1003" s="4">
        <v>0</v>
      </c>
      <c r="AL1003" s="24">
        <v>0</v>
      </c>
      <c r="AM1003" s="7">
        <v>2</v>
      </c>
      <c r="AN1003" s="7">
        <v>9.6</v>
      </c>
      <c r="AO1003" s="8">
        <v>0</v>
      </c>
      <c r="AP1003" s="9">
        <v>0</v>
      </c>
      <c r="AQ1003" s="25">
        <v>11.6</v>
      </c>
      <c r="AR1003" s="18">
        <v>2</v>
      </c>
      <c r="AS1003" s="7">
        <v>9.6</v>
      </c>
      <c r="AT1003" s="8">
        <v>0</v>
      </c>
      <c r="AU1003" s="9">
        <v>0</v>
      </c>
      <c r="AV1003" s="10">
        <v>11.6</v>
      </c>
      <c r="AW1003" s="22">
        <f t="shared" si="15"/>
        <v>0</v>
      </c>
      <c r="AX1003" s="5">
        <f>IF(OR(AND(Tabela1[[#This Row],[GRUPO | ITEM]]="PALHETAS",MID(Tabela1[[#This Row],[ITEM]],1,5)&lt;&gt;"YN-PC"),AND(Tabela1[[#This Row],[GRUPO | ITEM]]="PALHETAS",MID(Tabela1[[#This Row],[ITEM]],1,5)&lt;&gt;"YN-PF"))=TRUE,0,
IF(
ROUNDUP(
IF(
IF(D1003="A",13-SUM(AM1003:AP1003),IF(D1003="B",11-SUM(AM1003:AP1003),IF(D1003="C",7-SUM(AM1003:AP1003))))
&lt;0,0,
IF(D1003="A",13-SUM(AM1003:AP1003),IF(D1003="B",11-SUM(AM1003:AP1003),IF(D1003="C",7-SUM(AM1003:AP1003)))))
*AD1003/C1003,0)
*C1003
=0,0,
ROUNDUP(
IF(
IF(D1003="A",13-SUM(AM1003:AP1003),IF(D1003="B",11-SUM(AM1003:AP1003),IF(D1003="C",7-SUM(AM1003:AP1003))))
&lt;0,0,
IF(D1003="A",13-SUM(AM1003:AP1003),IF(D1003="B",11-SUM(AM1003:AP1003),IF(D1003="C",7-SUM(AM1003:AP1003)))))
*AD1003/C1003,0)
*C1003)
)</f>
        <v>0</v>
      </c>
      <c r="AY1003" s="4">
        <f>IF(OR(AND(Tabela1[[#This Row],[GRUPO | ITEM]]="PALHETAS",MID(Tabela1[[#This Row],[ITEM]],1,5)&lt;&gt;"YN-PC"),AND(Tabela1[[#This Row],[GRUPO | ITEM]]="PALHETAS",MID(Tabela1[[#This Row],[ITEM]],1,5)&lt;&gt;"YN-PF"))=TRUE,0,
IF(
ROUNDUP(
IF(
IF(D1003="A",13-SUM(AR1003:AU1003),IF(D1003="B",11-SUM(AR1003:AU1003),IF(D1003="C",7-SUM(AR1003:AU1003))))
&lt;0,0,
IF(D1003="A",13-SUM(AR1003:AU1003),IF(D1003="B",11-SUM(AR1003:AU1003),IF(D1003="C",7-SUM(AR1003:AU1003)))))
*AE1003/C1003,0)
*C1003
=0,0,
ROUNDUP(
IF(
IF(D1003="A",13-SUM(AR1003:AU1003),IF(D1003="B",11-SUM(AR1003:AU1003),IF(D1003="C",7-SUM(AR1003:AU1003))))
&lt;0,0,
IF(D1003="A",13-SUM(AR1003:AU1003),IF(D1003="B",11-SUM(AR1003:AU1003),IF(D1003="C",7-SUM(AR1003:AU1003)))))
*AE1003/C1003,0)
*C1003)
)</f>
        <v>0</v>
      </c>
      <c r="AZ10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+IFERROR(BA1003*C1003,0),
IFERROR(AVERAGEIF(Tabela1[[#This Row],[COMPRA PADRÃO]:[COMPRA &gt;30%]],"&gt;"&amp;0,Tabela1[[#This Row],[COMPRA PADRÃO]:[COMPRA &gt;30%]]),
0))/Tabela1[[#This Row],[U/CX]],0)*Tabela1[[#This Row],[U/CX]]</f>
        <v>0</v>
      </c>
      <c r="BA1003" s="19"/>
      <c r="BB1003" s="19"/>
      <c r="BC1003" s="5"/>
      <c r="BD1003" s="41">
        <v>0.56603773584905659</v>
      </c>
      <c r="BE1003" s="42">
        <v>84.905660377358487</v>
      </c>
      <c r="BF1003" s="42">
        <v>37.358490566037737</v>
      </c>
      <c r="BG1003" s="42">
        <v>435</v>
      </c>
      <c r="BH1003" s="43">
        <v>0</v>
      </c>
      <c r="BJ1003" s="32"/>
      <c r="BK1003" s="32"/>
    </row>
    <row r="1004" spans="1:63" s="3" customFormat="1" x14ac:dyDescent="0.2">
      <c r="A1004" s="4" t="s">
        <v>18</v>
      </c>
      <c r="B1004" s="4" t="s">
        <v>818</v>
      </c>
      <c r="C1004" s="4">
        <v>25</v>
      </c>
      <c r="D1004" s="4" t="s">
        <v>83</v>
      </c>
      <c r="E1004" s="5">
        <v>25</v>
      </c>
      <c r="F1004" s="4"/>
      <c r="G1004" s="4"/>
      <c r="H1004" s="4"/>
      <c r="I1004" s="4"/>
      <c r="J1004" s="4"/>
      <c r="K1004" s="4"/>
      <c r="L1004" s="4">
        <v>10</v>
      </c>
      <c r="M1004" s="4"/>
      <c r="N1004" s="4"/>
      <c r="O1004" s="4"/>
      <c r="P1004" s="4"/>
      <c r="Q1004" s="13">
        <v>1.4285714285714286</v>
      </c>
      <c r="R1004" s="16">
        <v>0</v>
      </c>
      <c r="S1004" s="16">
        <v>0</v>
      </c>
      <c r="T1004" s="16">
        <v>0</v>
      </c>
      <c r="U1004" s="16">
        <v>0</v>
      </c>
      <c r="V1004" s="16">
        <v>0</v>
      </c>
      <c r="W1004" s="16">
        <v>0</v>
      </c>
      <c r="X1004" s="16">
        <v>0.5714285714285714</v>
      </c>
      <c r="Y1004" s="16">
        <v>0</v>
      </c>
      <c r="Z1004" s="16">
        <v>0</v>
      </c>
      <c r="AA1004" s="16">
        <v>0</v>
      </c>
      <c r="AB1004" s="17">
        <v>0</v>
      </c>
      <c r="AC1004" s="15">
        <v>1398.55</v>
      </c>
      <c r="AD1004" s="14">
        <v>17.5</v>
      </c>
      <c r="AE1004" s="14">
        <v>17.5</v>
      </c>
      <c r="AF1004" s="5">
        <v>0</v>
      </c>
      <c r="AG1004" s="6">
        <v>414</v>
      </c>
      <c r="AH1004" s="4">
        <v>0</v>
      </c>
      <c r="AI1004" s="23">
        <v>414</v>
      </c>
      <c r="AJ1004" s="4">
        <v>0</v>
      </c>
      <c r="AK1004" s="4">
        <v>0</v>
      </c>
      <c r="AL1004" s="24">
        <v>0</v>
      </c>
      <c r="AM1004" s="7">
        <v>23.657142857142858</v>
      </c>
      <c r="AN1004" s="7">
        <v>0</v>
      </c>
      <c r="AO1004" s="8">
        <v>0</v>
      </c>
      <c r="AP1004" s="9">
        <v>0</v>
      </c>
      <c r="AQ1004" s="25">
        <v>23.657142857142858</v>
      </c>
      <c r="AR1004" s="18">
        <v>23.657142857142858</v>
      </c>
      <c r="AS1004" s="7">
        <v>0</v>
      </c>
      <c r="AT1004" s="8">
        <v>0</v>
      </c>
      <c r="AU1004" s="9">
        <v>0</v>
      </c>
      <c r="AV1004" s="10">
        <v>23.657142857142858</v>
      </c>
      <c r="AW1004" s="22">
        <f t="shared" si="15"/>
        <v>0</v>
      </c>
      <c r="AX1004" s="5">
        <f>IF(OR(AND(Tabela1[[#This Row],[GRUPO | ITEM]]="PALHETAS",MID(Tabela1[[#This Row],[ITEM]],1,5)&lt;&gt;"YN-PC"),AND(Tabela1[[#This Row],[GRUPO | ITEM]]="PALHETAS",MID(Tabela1[[#This Row],[ITEM]],1,5)&lt;&gt;"YN-PF"))=TRUE,0,
IF(
ROUNDUP(
IF(
IF(D1004="A",13-SUM(AM1004:AP1004),IF(D1004="B",11-SUM(AM1004:AP1004),IF(D1004="C",7-SUM(AM1004:AP1004))))
&lt;0,0,
IF(D1004="A",13-SUM(AM1004:AP1004),IF(D1004="B",11-SUM(AM1004:AP1004),IF(D1004="C",7-SUM(AM1004:AP1004)))))
*AD1004/C1004,0)
*C1004
=0,0,
ROUNDUP(
IF(
IF(D1004="A",13-SUM(AM1004:AP1004),IF(D1004="B",11-SUM(AM1004:AP1004),IF(D1004="C",7-SUM(AM1004:AP1004))))
&lt;0,0,
IF(D1004="A",13-SUM(AM1004:AP1004),IF(D1004="B",11-SUM(AM1004:AP1004),IF(D1004="C",7-SUM(AM1004:AP1004)))))
*AD1004/C1004,0)
*C1004)
)</f>
        <v>0</v>
      </c>
      <c r="AY1004" s="4">
        <f>IF(OR(AND(Tabela1[[#This Row],[GRUPO | ITEM]]="PALHETAS",MID(Tabela1[[#This Row],[ITEM]],1,5)&lt;&gt;"YN-PC"),AND(Tabela1[[#This Row],[GRUPO | ITEM]]="PALHETAS",MID(Tabela1[[#This Row],[ITEM]],1,5)&lt;&gt;"YN-PF"))=TRUE,0,
IF(
ROUNDUP(
IF(
IF(D1004="A",13-SUM(AR1004:AU1004),IF(D1004="B",11-SUM(AR1004:AU1004),IF(D1004="C",7-SUM(AR1004:AU1004))))
&lt;0,0,
IF(D1004="A",13-SUM(AR1004:AU1004),IF(D1004="B",11-SUM(AR1004:AU1004),IF(D1004="C",7-SUM(AR1004:AU1004)))))
*AE1004/C1004,0)
*C1004
=0,0,
ROUNDUP(
IF(
IF(D1004="A",13-SUM(AR1004:AU1004),IF(D1004="B",11-SUM(AR1004:AU1004),IF(D1004="C",7-SUM(AR1004:AU1004))))
&lt;0,0,
IF(D1004="A",13-SUM(AR1004:AU1004),IF(D1004="B",11-SUM(AR1004:AU1004),IF(D1004="C",7-SUM(AR1004:AU1004)))))
*AE1004/C1004,0)
*C1004)
)</f>
        <v>0</v>
      </c>
      <c r="AZ10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+IFERROR(BA1004*C1004,0),
IFERROR(AVERAGEIF(Tabela1[[#This Row],[COMPRA PADRÃO]:[COMPRA &gt;30%]],"&gt;"&amp;0,Tabela1[[#This Row],[COMPRA PADRÃO]:[COMPRA &gt;30%]]),
0))/Tabela1[[#This Row],[U/CX]],0)*Tabela1[[#This Row],[U/CX]]</f>
        <v>0</v>
      </c>
      <c r="BA1004" s="19"/>
      <c r="BB1004" s="19"/>
      <c r="BC1004" s="5"/>
      <c r="BD1004" s="41">
        <v>0.13207547169811321</v>
      </c>
      <c r="BE1004" s="42">
        <v>19.811320754716981</v>
      </c>
      <c r="BF1004" s="42">
        <v>8.7169811320754711</v>
      </c>
      <c r="BG1004" s="42">
        <v>414</v>
      </c>
      <c r="BH1004" s="43">
        <v>0</v>
      </c>
      <c r="BJ1004" s="32"/>
      <c r="BK1004" s="32"/>
    </row>
    <row r="1005" spans="1:63" s="3" customFormat="1" x14ac:dyDescent="0.2">
      <c r="A1005" s="4" t="s">
        <v>18</v>
      </c>
      <c r="B1005" s="4" t="s">
        <v>42</v>
      </c>
      <c r="C1005" s="4">
        <v>50</v>
      </c>
      <c r="D1005" s="4" t="s">
        <v>20</v>
      </c>
      <c r="E1005" s="5">
        <v>900</v>
      </c>
      <c r="F1005" s="4">
        <v>1650</v>
      </c>
      <c r="G1005" s="4">
        <v>1000</v>
      </c>
      <c r="H1005" s="4">
        <v>1000</v>
      </c>
      <c r="I1005" s="4">
        <v>2350</v>
      </c>
      <c r="J1005" s="4">
        <v>2750</v>
      </c>
      <c r="K1005" s="4">
        <v>400</v>
      </c>
      <c r="L1005" s="4">
        <v>1500</v>
      </c>
      <c r="M1005" s="4">
        <v>950</v>
      </c>
      <c r="N1005" s="4">
        <v>1800</v>
      </c>
      <c r="O1005" s="4">
        <v>1200</v>
      </c>
      <c r="P1005" s="4">
        <v>950</v>
      </c>
      <c r="Q1005" s="13">
        <v>0.65653495440729492</v>
      </c>
      <c r="R1005" s="16">
        <v>1.2036474164133739</v>
      </c>
      <c r="S1005" s="16">
        <v>0.72948328267477203</v>
      </c>
      <c r="T1005" s="16">
        <v>0.72948328267477203</v>
      </c>
      <c r="U1005" s="16">
        <v>1.7142857142857144</v>
      </c>
      <c r="V1005" s="16">
        <v>2.0060790273556233</v>
      </c>
      <c r="W1005" s="16">
        <v>0.29179331306990886</v>
      </c>
      <c r="X1005" s="16">
        <v>1.0942249240121582</v>
      </c>
      <c r="Y1005" s="16">
        <v>0.69300911854103342</v>
      </c>
      <c r="Z1005" s="16">
        <v>1.3130699088145898</v>
      </c>
      <c r="AA1005" s="16">
        <v>0.87537993920972645</v>
      </c>
      <c r="AB1005" s="17">
        <v>0.69300911854103342</v>
      </c>
      <c r="AC1005" s="15">
        <v>157974.5</v>
      </c>
      <c r="AD1005" s="14">
        <v>1370.8333333333333</v>
      </c>
      <c r="AE1005" s="14">
        <v>1459.090909090909</v>
      </c>
      <c r="AF1005" s="5">
        <v>2</v>
      </c>
      <c r="AG1005" s="6">
        <v>0</v>
      </c>
      <c r="AH1005" s="4">
        <v>100</v>
      </c>
      <c r="AI1005" s="23">
        <v>100</v>
      </c>
      <c r="AJ1005" s="4">
        <v>13950</v>
      </c>
      <c r="AK1005" s="4">
        <v>0</v>
      </c>
      <c r="AL1005" s="24">
        <v>13950</v>
      </c>
      <c r="AM1005" s="7">
        <v>0</v>
      </c>
      <c r="AN1005" s="7">
        <v>7.2948328267477214E-2</v>
      </c>
      <c r="AO1005" s="8">
        <v>10.176291793313071</v>
      </c>
      <c r="AP1005" s="9">
        <v>0</v>
      </c>
      <c r="AQ1005" s="25">
        <v>10.249240121580549</v>
      </c>
      <c r="AR1005" s="18">
        <v>0</v>
      </c>
      <c r="AS1005" s="7">
        <v>6.8535825545171347E-2</v>
      </c>
      <c r="AT1005" s="8">
        <v>9.5607476635514033</v>
      </c>
      <c r="AU1005" s="9">
        <v>0</v>
      </c>
      <c r="AV1005" s="10">
        <v>9.6292834890965739</v>
      </c>
      <c r="AW1005" s="22">
        <f t="shared" si="15"/>
        <v>0</v>
      </c>
      <c r="AX1005" s="5">
        <f>IF(OR(AND(Tabela1[[#This Row],[GRUPO | ITEM]]="PALHETAS",MID(Tabela1[[#This Row],[ITEM]],1,5)&lt;&gt;"YN-PC"),AND(Tabela1[[#This Row],[GRUPO | ITEM]]="PALHETAS",MID(Tabela1[[#This Row],[ITEM]],1,5)&lt;&gt;"YN-PF"))=TRUE,0,
IF(
ROUNDUP(
IF(
IF(D1005="A",13-SUM(AM1005:AP1005),IF(D1005="B",11-SUM(AM1005:AP1005),IF(D1005="C",7-SUM(AM1005:AP1005))))
&lt;0,0,
IF(D1005="A",13-SUM(AM1005:AP1005),IF(D1005="B",11-SUM(AM1005:AP1005),IF(D1005="C",7-SUM(AM1005:AP1005)))))
*AD1005/C1005,0)
*C1005
=0,0,
ROUNDUP(
IF(
IF(D1005="A",13-SUM(AM1005:AP1005),IF(D1005="B",11-SUM(AM1005:AP1005),IF(D1005="C",7-SUM(AM1005:AP1005))))
&lt;0,0,
IF(D1005="A",13-SUM(AM1005:AP1005),IF(D1005="B",11-SUM(AM1005:AP1005),IF(D1005="C",7-SUM(AM1005:AP1005)))))
*AD1005/C1005,0)
*C1005)
)</f>
        <v>0</v>
      </c>
      <c r="AY1005" s="4">
        <f>IF(OR(AND(Tabela1[[#This Row],[GRUPO | ITEM]]="PALHETAS",MID(Tabela1[[#This Row],[ITEM]],1,5)&lt;&gt;"YN-PC"),AND(Tabela1[[#This Row],[GRUPO | ITEM]]="PALHETAS",MID(Tabela1[[#This Row],[ITEM]],1,5)&lt;&gt;"YN-PF"))=TRUE,0,
IF(
ROUNDUP(
IF(
IF(D1005="A",13-SUM(AR1005:AU1005),IF(D1005="B",11-SUM(AR1005:AU1005),IF(D1005="C",7-SUM(AR1005:AU1005))))
&lt;0,0,
IF(D1005="A",13-SUM(AR1005:AU1005),IF(D1005="B",11-SUM(AR1005:AU1005),IF(D1005="C",7-SUM(AR1005:AU1005)))))
*AE1005/C1005,0)
*C1005
=0,0,
ROUNDUP(
IF(
IF(D1005="A",13-SUM(AR1005:AU1005),IF(D1005="B",11-SUM(AR1005:AU1005),IF(D1005="C",7-SUM(AR1005:AU1005))))
&lt;0,0,
IF(D1005="A",13-SUM(AR1005:AU1005),IF(D1005="B",11-SUM(AR1005:AU1005),IF(D1005="C",7-SUM(AR1005:AU1005)))))
*AE1005/C1005,0)
*C1005)
)</f>
        <v>0</v>
      </c>
      <c r="AZ10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+IFERROR(BA1005*C1005,0),
IFERROR(AVERAGEIF(Tabela1[[#This Row],[COMPRA PADRÃO]:[COMPRA &gt;30%]],"&gt;"&amp;0,Tabela1[[#This Row],[COMPRA PADRÃO]:[COMPRA &gt;30%]]),
0))/Tabela1[[#This Row],[U/CX]],0)*Tabela1[[#This Row],[U/CX]]</f>
        <v>0</v>
      </c>
      <c r="BA1005" s="19"/>
      <c r="BB1005" s="19"/>
      <c r="BC1005" s="5"/>
      <c r="BD1005" s="41">
        <v>62.075471698113205</v>
      </c>
      <c r="BE1005" s="42">
        <v>9311.3207547169804</v>
      </c>
      <c r="BF1005" s="42">
        <v>17753.584905660377</v>
      </c>
      <c r="BG1005" s="42">
        <v>14050</v>
      </c>
      <c r="BH1005" s="43">
        <v>13000</v>
      </c>
      <c r="BJ1005" s="32"/>
      <c r="BK1005" s="32"/>
    </row>
    <row r="1006" spans="1:63" s="3" customFormat="1" x14ac:dyDescent="0.2">
      <c r="A1006" s="4" t="s">
        <v>18</v>
      </c>
      <c r="B1006" s="4" t="s">
        <v>118</v>
      </c>
      <c r="C1006" s="4">
        <v>50</v>
      </c>
      <c r="D1006" s="4" t="s">
        <v>17</v>
      </c>
      <c r="E1006" s="5">
        <v>350</v>
      </c>
      <c r="F1006" s="4">
        <v>400</v>
      </c>
      <c r="G1006" s="4">
        <v>250</v>
      </c>
      <c r="H1006" s="4">
        <v>150</v>
      </c>
      <c r="I1006" s="4">
        <v>900</v>
      </c>
      <c r="J1006" s="4">
        <v>550</v>
      </c>
      <c r="K1006" s="4">
        <v>100</v>
      </c>
      <c r="L1006" s="4">
        <v>200</v>
      </c>
      <c r="M1006" s="4"/>
      <c r="N1006" s="4">
        <v>100</v>
      </c>
      <c r="O1006" s="4">
        <v>300</v>
      </c>
      <c r="P1006" s="4">
        <v>350</v>
      </c>
      <c r="Q1006" s="13">
        <v>1.0547945205479452</v>
      </c>
      <c r="R1006" s="16">
        <v>1.2054794520547945</v>
      </c>
      <c r="S1006" s="16">
        <v>0.75342465753424659</v>
      </c>
      <c r="T1006" s="16">
        <v>0.45205479452054798</v>
      </c>
      <c r="U1006" s="16">
        <v>2.7123287671232879</v>
      </c>
      <c r="V1006" s="16">
        <v>1.6575342465753424</v>
      </c>
      <c r="W1006" s="16">
        <v>0.30136986301369861</v>
      </c>
      <c r="X1006" s="16">
        <v>0.60273972602739723</v>
      </c>
      <c r="Y1006" s="16">
        <v>0</v>
      </c>
      <c r="Z1006" s="16">
        <v>0.30136986301369861</v>
      </c>
      <c r="AA1006" s="16">
        <v>0.90410958904109595</v>
      </c>
      <c r="AB1006" s="17">
        <v>1.0547945205479452</v>
      </c>
      <c r="AC1006" s="15">
        <v>35152.5</v>
      </c>
      <c r="AD1006" s="14">
        <v>331.81818181818181</v>
      </c>
      <c r="AE1006" s="14">
        <v>331.81818181818181</v>
      </c>
      <c r="AF1006" s="5">
        <v>0</v>
      </c>
      <c r="AG1006" s="6">
        <v>350</v>
      </c>
      <c r="AH1006" s="4">
        <v>400</v>
      </c>
      <c r="AI1006" s="23">
        <v>750</v>
      </c>
      <c r="AJ1006" s="4">
        <v>2450</v>
      </c>
      <c r="AK1006" s="4">
        <v>0</v>
      </c>
      <c r="AL1006" s="24">
        <v>2450</v>
      </c>
      <c r="AM1006" s="7">
        <v>1.0547945205479452</v>
      </c>
      <c r="AN1006" s="7">
        <v>1.2054794520547945</v>
      </c>
      <c r="AO1006" s="8">
        <v>7.3835616438356162</v>
      </c>
      <c r="AP1006" s="9">
        <v>0</v>
      </c>
      <c r="AQ1006" s="25">
        <v>9.6438356164383556</v>
      </c>
      <c r="AR1006" s="18">
        <v>1.0547945205479452</v>
      </c>
      <c r="AS1006" s="7">
        <v>1.2054794520547945</v>
      </c>
      <c r="AT1006" s="8">
        <v>7.3835616438356162</v>
      </c>
      <c r="AU1006" s="9">
        <v>0</v>
      </c>
      <c r="AV1006" s="10">
        <v>9.6438356164383556</v>
      </c>
      <c r="AW1006" s="22">
        <f t="shared" si="15"/>
        <v>0</v>
      </c>
      <c r="AX1006" s="5">
        <f>IF(OR(AND(Tabela1[[#This Row],[GRUPO | ITEM]]="PALHETAS",MID(Tabela1[[#This Row],[ITEM]],1,5)&lt;&gt;"YN-PC"),AND(Tabela1[[#This Row],[GRUPO | ITEM]]="PALHETAS",MID(Tabela1[[#This Row],[ITEM]],1,5)&lt;&gt;"YN-PF"))=TRUE,0,
IF(
ROUNDUP(
IF(
IF(D1006="A",13-SUM(AM1006:AP1006),IF(D1006="B",11-SUM(AM1006:AP1006),IF(D1006="C",7-SUM(AM1006:AP1006))))
&lt;0,0,
IF(D1006="A",13-SUM(AM1006:AP1006),IF(D1006="B",11-SUM(AM1006:AP1006),IF(D1006="C",7-SUM(AM1006:AP1006)))))
*AD1006/C1006,0)
*C1006
=0,0,
ROUNDUP(
IF(
IF(D1006="A",13-SUM(AM1006:AP1006),IF(D1006="B",11-SUM(AM1006:AP1006),IF(D1006="C",7-SUM(AM1006:AP1006))))
&lt;0,0,
IF(D1006="A",13-SUM(AM1006:AP1006),IF(D1006="B",11-SUM(AM1006:AP1006),IF(D1006="C",7-SUM(AM1006:AP1006)))))
*AD1006/C1006,0)
*C1006)
)</f>
        <v>0</v>
      </c>
      <c r="AY1006" s="4">
        <f>IF(OR(AND(Tabela1[[#This Row],[GRUPO | ITEM]]="PALHETAS",MID(Tabela1[[#This Row],[ITEM]],1,5)&lt;&gt;"YN-PC"),AND(Tabela1[[#This Row],[GRUPO | ITEM]]="PALHETAS",MID(Tabela1[[#This Row],[ITEM]],1,5)&lt;&gt;"YN-PF"))=TRUE,0,
IF(
ROUNDUP(
IF(
IF(D1006="A",13-SUM(AR1006:AU1006),IF(D1006="B",11-SUM(AR1006:AU1006),IF(D1006="C",7-SUM(AR1006:AU1006))))
&lt;0,0,
IF(D1006="A",13-SUM(AR1006:AU1006),IF(D1006="B",11-SUM(AR1006:AU1006),IF(D1006="C",7-SUM(AR1006:AU1006)))))
*AE1006/C1006,0)
*C1006
=0,0,
ROUNDUP(
IF(
IF(D1006="A",13-SUM(AR1006:AU1006),IF(D1006="B",11-SUM(AR1006:AU1006),IF(D1006="C",7-SUM(AR1006:AU1006))))
&lt;0,0,
IF(D1006="A",13-SUM(AR1006:AU1006),IF(D1006="B",11-SUM(AR1006:AU1006),IF(D1006="C",7-SUM(AR1006:AU1006)))))
*AE1006/C1006,0)
*C1006)
)</f>
        <v>0</v>
      </c>
      <c r="AZ10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+IFERROR(BA1006*C1006,0),
IFERROR(AVERAGEIF(Tabela1[[#This Row],[COMPRA PADRÃO]:[COMPRA &gt;30%]],"&gt;"&amp;0,Tabela1[[#This Row],[COMPRA PADRÃO]:[COMPRA &gt;30%]]),
0))/Tabela1[[#This Row],[U/CX]],0)*Tabela1[[#This Row],[U/CX]]</f>
        <v>0</v>
      </c>
      <c r="BA1006" s="19"/>
      <c r="BB1006" s="19"/>
      <c r="BC1006" s="5"/>
      <c r="BD1006" s="41">
        <v>13.773584905660377</v>
      </c>
      <c r="BE1006" s="42">
        <v>2066.0377358490564</v>
      </c>
      <c r="BF1006" s="42">
        <v>2727.1698113207544</v>
      </c>
      <c r="BG1006" s="42">
        <v>3200</v>
      </c>
      <c r="BH1006" s="43">
        <v>1600</v>
      </c>
      <c r="BJ1006" s="32"/>
      <c r="BK1006" s="32"/>
    </row>
    <row r="1007" spans="1:63" s="3" customFormat="1" x14ac:dyDescent="0.2">
      <c r="A1007" s="4" t="s">
        <v>18</v>
      </c>
      <c r="B1007" s="4" t="s">
        <v>25</v>
      </c>
      <c r="C1007" s="4">
        <v>50</v>
      </c>
      <c r="D1007" s="4" t="s">
        <v>20</v>
      </c>
      <c r="E1007" s="5">
        <v>3800</v>
      </c>
      <c r="F1007" s="4">
        <v>8150</v>
      </c>
      <c r="G1007" s="4">
        <v>5400</v>
      </c>
      <c r="H1007" s="4">
        <v>4450</v>
      </c>
      <c r="I1007" s="4">
        <v>13800</v>
      </c>
      <c r="J1007" s="4">
        <v>11750</v>
      </c>
      <c r="K1007" s="4">
        <v>2800</v>
      </c>
      <c r="L1007" s="4">
        <v>8150</v>
      </c>
      <c r="M1007" s="4">
        <v>4950</v>
      </c>
      <c r="N1007" s="4">
        <v>4900</v>
      </c>
      <c r="O1007" s="4">
        <v>4250</v>
      </c>
      <c r="P1007" s="4">
        <v>4750</v>
      </c>
      <c r="Q1007" s="13">
        <v>0.59105638366817881</v>
      </c>
      <c r="R1007" s="16">
        <v>1.2676604018146467</v>
      </c>
      <c r="S1007" s="16">
        <v>0.83992222942320149</v>
      </c>
      <c r="T1007" s="16">
        <v>0.69215813350615685</v>
      </c>
      <c r="U1007" s="16">
        <v>2.1464679196370704</v>
      </c>
      <c r="V1007" s="16">
        <v>1.8276085547634477</v>
      </c>
      <c r="W1007" s="16">
        <v>0.43551523007128967</v>
      </c>
      <c r="X1007" s="16">
        <v>1.2676604018146467</v>
      </c>
      <c r="Y1007" s="16">
        <v>0.76992871030460142</v>
      </c>
      <c r="Z1007" s="16">
        <v>0.76215165262475693</v>
      </c>
      <c r="AA1007" s="16">
        <v>0.661049902786779</v>
      </c>
      <c r="AB1007" s="17">
        <v>0.73882047958522357</v>
      </c>
      <c r="AC1007" s="15">
        <v>775353</v>
      </c>
      <c r="AD1007" s="14">
        <v>6429.166666666667</v>
      </c>
      <c r="AE1007" s="14">
        <v>6429.166666666667</v>
      </c>
      <c r="AF1007" s="5">
        <v>1</v>
      </c>
      <c r="AG1007" s="6">
        <v>6477</v>
      </c>
      <c r="AH1007" s="4">
        <v>22550</v>
      </c>
      <c r="AI1007" s="23">
        <v>29027</v>
      </c>
      <c r="AJ1007" s="4">
        <v>44300</v>
      </c>
      <c r="AK1007" s="4">
        <v>0</v>
      </c>
      <c r="AL1007" s="24">
        <v>44300</v>
      </c>
      <c r="AM1007" s="7">
        <v>1.0074400518470512</v>
      </c>
      <c r="AN1007" s="7">
        <v>3.507453013609851</v>
      </c>
      <c r="AO1007" s="8">
        <v>6.8904731043421901</v>
      </c>
      <c r="AP1007" s="9">
        <v>0</v>
      </c>
      <c r="AQ1007" s="25">
        <v>11.405366169799091</v>
      </c>
      <c r="AR1007" s="18">
        <v>1.0074400518470512</v>
      </c>
      <c r="AS1007" s="7">
        <v>3.507453013609851</v>
      </c>
      <c r="AT1007" s="8">
        <v>6.8904731043421901</v>
      </c>
      <c r="AU1007" s="9">
        <v>0</v>
      </c>
      <c r="AV1007" s="10">
        <v>11.405366169799091</v>
      </c>
      <c r="AW1007" s="22">
        <f t="shared" si="15"/>
        <v>0</v>
      </c>
      <c r="AX1007" s="5">
        <f>IF(OR(AND(Tabela1[[#This Row],[GRUPO | ITEM]]="PALHETAS",MID(Tabela1[[#This Row],[ITEM]],1,5)&lt;&gt;"YN-PC"),AND(Tabela1[[#This Row],[GRUPO | ITEM]]="PALHETAS",MID(Tabela1[[#This Row],[ITEM]],1,5)&lt;&gt;"YN-PF"))=TRUE,0,
IF(
ROUNDUP(
IF(
IF(D1007="A",13-SUM(AM1007:AP1007),IF(D1007="B",11-SUM(AM1007:AP1007),IF(D1007="C",7-SUM(AM1007:AP1007))))
&lt;0,0,
IF(D1007="A",13-SUM(AM1007:AP1007),IF(D1007="B",11-SUM(AM1007:AP1007),IF(D1007="C",7-SUM(AM1007:AP1007)))))
*AD1007/C1007,0)
*C1007
=0,0,
ROUNDUP(
IF(
IF(D1007="A",13-SUM(AM1007:AP1007),IF(D1007="B",11-SUM(AM1007:AP1007),IF(D1007="C",7-SUM(AM1007:AP1007))))
&lt;0,0,
IF(D1007="A",13-SUM(AM1007:AP1007),IF(D1007="B",11-SUM(AM1007:AP1007),IF(D1007="C",7-SUM(AM1007:AP1007)))))
*AD1007/C1007,0)
*C1007)
)</f>
        <v>0</v>
      </c>
      <c r="AY1007" s="4">
        <f>IF(OR(AND(Tabela1[[#This Row],[GRUPO | ITEM]]="PALHETAS",MID(Tabela1[[#This Row],[ITEM]],1,5)&lt;&gt;"YN-PC"),AND(Tabela1[[#This Row],[GRUPO | ITEM]]="PALHETAS",MID(Tabela1[[#This Row],[ITEM]],1,5)&lt;&gt;"YN-PF"))=TRUE,0,
IF(
ROUNDUP(
IF(
IF(D1007="A",13-SUM(AR1007:AU1007),IF(D1007="B",11-SUM(AR1007:AU1007),IF(D1007="C",7-SUM(AR1007:AU1007))))
&lt;0,0,
IF(D1007="A",13-SUM(AR1007:AU1007),IF(D1007="B",11-SUM(AR1007:AU1007),IF(D1007="C",7-SUM(AR1007:AU1007)))))
*AE1007/C1007,0)
*C1007
=0,0,
ROUNDUP(
IF(
IF(D1007="A",13-SUM(AR1007:AU1007),IF(D1007="B",11-SUM(AR1007:AU1007),IF(D1007="C",7-SUM(AR1007:AU1007))))
&lt;0,0,
IF(D1007="A",13-SUM(AR1007:AU1007),IF(D1007="B",11-SUM(AR1007:AU1007),IF(D1007="C",7-SUM(AR1007:AU1007)))))
*AE1007/C1007,0)
*C1007)
)</f>
        <v>0</v>
      </c>
      <c r="AZ10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+IFERROR(BA1007*C1007,0),
IFERROR(AVERAGEIF(Tabela1[[#This Row],[COMPRA PADRÃO]:[COMPRA &gt;30%]],"&gt;"&amp;0,Tabela1[[#This Row],[COMPRA PADRÃO]:[COMPRA &gt;30%]]),
0))/Tabela1[[#This Row],[U/CX]],0)*Tabela1[[#This Row],[U/CX]]</f>
        <v>0</v>
      </c>
      <c r="BA1007" s="19"/>
      <c r="BB1007" s="19"/>
      <c r="BC1007" s="5"/>
      <c r="BD1007" s="41">
        <v>291.1320754716981</v>
      </c>
      <c r="BE1007" s="42">
        <v>43669.811320754714</v>
      </c>
      <c r="BF1007" s="42">
        <v>83263.773584905663</v>
      </c>
      <c r="BG1007" s="42">
        <v>73327</v>
      </c>
      <c r="BH1007" s="43">
        <v>53600</v>
      </c>
      <c r="BJ1007" s="32"/>
      <c r="BK1007" s="32"/>
    </row>
    <row r="1008" spans="1:63" s="3" customFormat="1" x14ac:dyDescent="0.2">
      <c r="A1008" s="4" t="s">
        <v>18</v>
      </c>
      <c r="B1008" s="4" t="s">
        <v>21</v>
      </c>
      <c r="C1008" s="4">
        <v>50</v>
      </c>
      <c r="D1008" s="4" t="s">
        <v>20</v>
      </c>
      <c r="E1008" s="5">
        <v>2600</v>
      </c>
      <c r="F1008" s="4">
        <v>5650</v>
      </c>
      <c r="G1008" s="4">
        <v>3450</v>
      </c>
      <c r="H1008" s="4">
        <v>1800</v>
      </c>
      <c r="I1008" s="4">
        <v>10150</v>
      </c>
      <c r="J1008" s="4">
        <v>7750</v>
      </c>
      <c r="K1008" s="4"/>
      <c r="L1008" s="4"/>
      <c r="M1008" s="4">
        <v>50</v>
      </c>
      <c r="N1008" s="4">
        <v>6150</v>
      </c>
      <c r="O1008" s="4">
        <v>5300</v>
      </c>
      <c r="P1008" s="4">
        <v>4150</v>
      </c>
      <c r="Q1008" s="13">
        <v>0.55260361317747075</v>
      </c>
      <c r="R1008" s="16">
        <v>1.2008501594048884</v>
      </c>
      <c r="S1008" s="16">
        <v>0.73326248671625927</v>
      </c>
      <c r="T1008" s="16">
        <v>0.38257173219978746</v>
      </c>
      <c r="U1008" s="16">
        <v>2.157279489904357</v>
      </c>
      <c r="V1008" s="16">
        <v>1.6471838469713072</v>
      </c>
      <c r="W1008" s="16">
        <v>0</v>
      </c>
      <c r="X1008" s="16">
        <v>0</v>
      </c>
      <c r="Y1008" s="16">
        <v>1.0626992561105207E-2</v>
      </c>
      <c r="Z1008" s="16">
        <v>1.3071200850159406</v>
      </c>
      <c r="AA1008" s="16">
        <v>1.1264612114771519</v>
      </c>
      <c r="AB1008" s="17">
        <v>0.88204038257173223</v>
      </c>
      <c r="AC1008" s="15">
        <v>546836</v>
      </c>
      <c r="AD1008" s="14">
        <v>4705</v>
      </c>
      <c r="AE1008" s="14">
        <v>5222.2222222222226</v>
      </c>
      <c r="AF1008" s="5">
        <v>52</v>
      </c>
      <c r="AG1008" s="6">
        <v>1400</v>
      </c>
      <c r="AH1008" s="4">
        <v>5750</v>
      </c>
      <c r="AI1008" s="23">
        <v>7150</v>
      </c>
      <c r="AJ1008" s="4">
        <v>44250</v>
      </c>
      <c r="AK1008" s="4">
        <v>0</v>
      </c>
      <c r="AL1008" s="24">
        <v>44250</v>
      </c>
      <c r="AM1008" s="7">
        <v>0.29755579171094582</v>
      </c>
      <c r="AN1008" s="7">
        <v>1.2221041445270988</v>
      </c>
      <c r="AO1008" s="8">
        <v>9.4048884165781086</v>
      </c>
      <c r="AP1008" s="9">
        <v>0</v>
      </c>
      <c r="AQ1008" s="25">
        <v>10.924548352816153</v>
      </c>
      <c r="AR1008" s="18">
        <v>0.26808510638297872</v>
      </c>
      <c r="AS1008" s="7">
        <v>1.1010638297872339</v>
      </c>
      <c r="AT1008" s="8">
        <v>8.4734042553191475</v>
      </c>
      <c r="AU1008" s="9">
        <v>0</v>
      </c>
      <c r="AV1008" s="10">
        <v>9.84255319148936</v>
      </c>
      <c r="AW1008" s="22">
        <f t="shared" si="15"/>
        <v>0</v>
      </c>
      <c r="AX1008" s="5">
        <f>IF(OR(AND(Tabela1[[#This Row],[GRUPO | ITEM]]="PALHETAS",MID(Tabela1[[#This Row],[ITEM]],1,5)&lt;&gt;"YN-PC"),AND(Tabela1[[#This Row],[GRUPO | ITEM]]="PALHETAS",MID(Tabela1[[#This Row],[ITEM]],1,5)&lt;&gt;"YN-PF"))=TRUE,0,
IF(
ROUNDUP(
IF(
IF(D1008="A",13-SUM(AM1008:AP1008),IF(D1008="B",11-SUM(AM1008:AP1008),IF(D1008="C",7-SUM(AM1008:AP1008))))
&lt;0,0,
IF(D1008="A",13-SUM(AM1008:AP1008),IF(D1008="B",11-SUM(AM1008:AP1008),IF(D1008="C",7-SUM(AM1008:AP1008)))))
*AD1008/C1008,0)
*C1008
=0,0,
ROUNDUP(
IF(
IF(D1008="A",13-SUM(AM1008:AP1008),IF(D1008="B",11-SUM(AM1008:AP1008),IF(D1008="C",7-SUM(AM1008:AP1008))))
&lt;0,0,
IF(D1008="A",13-SUM(AM1008:AP1008),IF(D1008="B",11-SUM(AM1008:AP1008),IF(D1008="C",7-SUM(AM1008:AP1008)))))
*AD1008/C1008,0)
*C1008)
)</f>
        <v>0</v>
      </c>
      <c r="AY1008" s="4">
        <f>IF(OR(AND(Tabela1[[#This Row],[GRUPO | ITEM]]="PALHETAS",MID(Tabela1[[#This Row],[ITEM]],1,5)&lt;&gt;"YN-PC"),AND(Tabela1[[#This Row],[GRUPO | ITEM]]="PALHETAS",MID(Tabela1[[#This Row],[ITEM]],1,5)&lt;&gt;"YN-PF"))=TRUE,0,
IF(
ROUNDUP(
IF(
IF(D1008="A",13-SUM(AR1008:AU1008),IF(D1008="B",11-SUM(AR1008:AU1008),IF(D1008="C",7-SUM(AR1008:AU1008))))
&lt;0,0,
IF(D1008="A",13-SUM(AR1008:AU1008),IF(D1008="B",11-SUM(AR1008:AU1008),IF(D1008="C",7-SUM(AR1008:AU1008)))))
*AE1008/C1008,0)
*C1008
=0,0,
ROUNDUP(
IF(
IF(D1008="A",13-SUM(AR1008:AU1008),IF(D1008="B",11-SUM(AR1008:AU1008),IF(D1008="C",7-SUM(AR1008:AU1008))))
&lt;0,0,
IF(D1008="A",13-SUM(AR1008:AU1008),IF(D1008="B",11-SUM(AR1008:AU1008),IF(D1008="C",7-SUM(AR1008:AU1008)))))
*AE1008/C1008,0)
*C1008)
)</f>
        <v>0</v>
      </c>
      <c r="AZ10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+IFERROR(BA1008*C1008,0),
IFERROR(AVERAGEIF(Tabela1[[#This Row],[COMPRA PADRÃO]:[COMPRA &gt;30%]],"&gt;"&amp;0,Tabela1[[#This Row],[COMPRA PADRÃO]:[COMPRA &gt;30%]]),
0))/Tabela1[[#This Row],[U/CX]],0)*Tabela1[[#This Row],[U/CX]]</f>
        <v>0</v>
      </c>
      <c r="BA1008" s="19"/>
      <c r="BB1008" s="19"/>
      <c r="BC1008" s="5"/>
      <c r="BD1008" s="41">
        <v>177.54716981132074</v>
      </c>
      <c r="BE1008" s="42">
        <v>26632.07547169811</v>
      </c>
      <c r="BF1008" s="42">
        <v>50778.490566037734</v>
      </c>
      <c r="BG1008" s="42">
        <v>51400</v>
      </c>
      <c r="BH1008" s="43">
        <v>26000</v>
      </c>
      <c r="BJ1008" s="32"/>
      <c r="BK1008" s="32"/>
    </row>
    <row r="1009" spans="1:63" s="3" customFormat="1" x14ac:dyDescent="0.2">
      <c r="A1009" s="4" t="s">
        <v>18</v>
      </c>
      <c r="B1009" s="4" t="s">
        <v>122</v>
      </c>
      <c r="C1009" s="4">
        <v>50</v>
      </c>
      <c r="D1009" s="4" t="s">
        <v>17</v>
      </c>
      <c r="E1009" s="5">
        <v>150</v>
      </c>
      <c r="F1009" s="4">
        <v>700</v>
      </c>
      <c r="G1009" s="4">
        <v>400</v>
      </c>
      <c r="H1009" s="4">
        <v>250</v>
      </c>
      <c r="I1009" s="4">
        <v>400</v>
      </c>
      <c r="J1009" s="4">
        <v>700</v>
      </c>
      <c r="K1009" s="4">
        <v>100</v>
      </c>
      <c r="L1009" s="4">
        <v>300</v>
      </c>
      <c r="M1009" s="4"/>
      <c r="N1009" s="4">
        <v>450</v>
      </c>
      <c r="O1009" s="4">
        <v>200</v>
      </c>
      <c r="P1009" s="4">
        <v>300</v>
      </c>
      <c r="Q1009" s="13">
        <v>0.41772151898734178</v>
      </c>
      <c r="R1009" s="16">
        <v>1.9493670886075951</v>
      </c>
      <c r="S1009" s="16">
        <v>1.1139240506329116</v>
      </c>
      <c r="T1009" s="16">
        <v>0.69620253164556967</v>
      </c>
      <c r="U1009" s="16">
        <v>1.1139240506329116</v>
      </c>
      <c r="V1009" s="16">
        <v>1.9493670886075951</v>
      </c>
      <c r="W1009" s="16">
        <v>0.27848101265822789</v>
      </c>
      <c r="X1009" s="16">
        <v>0.83544303797468356</v>
      </c>
      <c r="Y1009" s="16">
        <v>0</v>
      </c>
      <c r="Z1009" s="16">
        <v>1.2531645569620253</v>
      </c>
      <c r="AA1009" s="16">
        <v>0.55696202531645578</v>
      </c>
      <c r="AB1009" s="17">
        <v>0.83544303797468356</v>
      </c>
      <c r="AC1009" s="15">
        <v>50219.5</v>
      </c>
      <c r="AD1009" s="14">
        <v>359.09090909090907</v>
      </c>
      <c r="AE1009" s="14">
        <v>385</v>
      </c>
      <c r="AF1009" s="5">
        <v>1</v>
      </c>
      <c r="AG1009" s="6">
        <v>250</v>
      </c>
      <c r="AH1009" s="4">
        <v>0</v>
      </c>
      <c r="AI1009" s="23">
        <v>250</v>
      </c>
      <c r="AJ1009" s="4">
        <v>2700</v>
      </c>
      <c r="AK1009" s="4">
        <v>0</v>
      </c>
      <c r="AL1009" s="24">
        <v>2700</v>
      </c>
      <c r="AM1009" s="7">
        <v>0.69620253164556967</v>
      </c>
      <c r="AN1009" s="7">
        <v>0</v>
      </c>
      <c r="AO1009" s="8">
        <v>7.518987341772152</v>
      </c>
      <c r="AP1009" s="9">
        <v>0</v>
      </c>
      <c r="AQ1009" s="25">
        <v>8.2151898734177209</v>
      </c>
      <c r="AR1009" s="18">
        <v>0.64935064935064934</v>
      </c>
      <c r="AS1009" s="7">
        <v>0</v>
      </c>
      <c r="AT1009" s="8">
        <v>7.0129870129870131</v>
      </c>
      <c r="AU1009" s="9">
        <v>0</v>
      </c>
      <c r="AV1009" s="10">
        <v>7.6623376623376629</v>
      </c>
      <c r="AW1009" s="22">
        <f t="shared" si="15"/>
        <v>0</v>
      </c>
      <c r="AX1009" s="5">
        <f>IF(OR(AND(Tabela1[[#This Row],[GRUPO | ITEM]]="PALHETAS",MID(Tabela1[[#This Row],[ITEM]],1,5)&lt;&gt;"YN-PC"),AND(Tabela1[[#This Row],[GRUPO | ITEM]]="PALHETAS",MID(Tabela1[[#This Row],[ITEM]],1,5)&lt;&gt;"YN-PF"))=TRUE,0,
IF(
ROUNDUP(
IF(
IF(D1009="A",13-SUM(AM1009:AP1009),IF(D1009="B",11-SUM(AM1009:AP1009),IF(D1009="C",7-SUM(AM1009:AP1009))))
&lt;0,0,
IF(D1009="A",13-SUM(AM1009:AP1009),IF(D1009="B",11-SUM(AM1009:AP1009),IF(D1009="C",7-SUM(AM1009:AP1009)))))
*AD1009/C1009,0)
*C1009
=0,0,
ROUNDUP(
IF(
IF(D1009="A",13-SUM(AM1009:AP1009),IF(D1009="B",11-SUM(AM1009:AP1009),IF(D1009="C",7-SUM(AM1009:AP1009))))
&lt;0,0,
IF(D1009="A",13-SUM(AM1009:AP1009),IF(D1009="B",11-SUM(AM1009:AP1009),IF(D1009="C",7-SUM(AM1009:AP1009)))))
*AD1009/C1009,0)
*C1009)
)</f>
        <v>0</v>
      </c>
      <c r="AY1009" s="4">
        <f>IF(OR(AND(Tabela1[[#This Row],[GRUPO | ITEM]]="PALHETAS",MID(Tabela1[[#This Row],[ITEM]],1,5)&lt;&gt;"YN-PC"),AND(Tabela1[[#This Row],[GRUPO | ITEM]]="PALHETAS",MID(Tabela1[[#This Row],[ITEM]],1,5)&lt;&gt;"YN-PF"))=TRUE,0,
IF(
ROUNDUP(
IF(
IF(D1009="A",13-SUM(AR1009:AU1009),IF(D1009="B",11-SUM(AR1009:AU1009),IF(D1009="C",7-SUM(AR1009:AU1009))))
&lt;0,0,
IF(D1009="A",13-SUM(AR1009:AU1009),IF(D1009="B",11-SUM(AR1009:AU1009),IF(D1009="C",7-SUM(AR1009:AU1009)))))
*AE1009/C1009,0)
*C1009
=0,0,
ROUNDUP(
IF(
IF(D1009="A",13-SUM(AR1009:AU1009),IF(D1009="B",11-SUM(AR1009:AU1009),IF(D1009="C",7-SUM(AR1009:AU1009))))
&lt;0,0,
IF(D1009="A",13-SUM(AR1009:AU1009),IF(D1009="B",11-SUM(AR1009:AU1009),IF(D1009="C",7-SUM(AR1009:AU1009)))))
*AE1009/C1009,0)
*C1009)
)</f>
        <v>0</v>
      </c>
      <c r="AZ10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+IFERROR(BA1009*C1009,0),
IFERROR(AVERAGEIF(Tabela1[[#This Row],[COMPRA PADRÃO]:[COMPRA &gt;30%]],"&gt;"&amp;0,Tabela1[[#This Row],[COMPRA PADRÃO]:[COMPRA &gt;30%]]),
0))/Tabela1[[#This Row],[U/CX]],0)*Tabela1[[#This Row],[U/CX]]</f>
        <v>0</v>
      </c>
      <c r="BA1009" s="19"/>
      <c r="BB1009" s="19"/>
      <c r="BC1009" s="5"/>
      <c r="BD1009" s="41">
        <v>14.90566037735849</v>
      </c>
      <c r="BE1009" s="42">
        <v>2235.8490566037735</v>
      </c>
      <c r="BF1009" s="42">
        <v>2951.3207547169809</v>
      </c>
      <c r="BG1009" s="42">
        <v>2950</v>
      </c>
      <c r="BH1009" s="43">
        <v>2250</v>
      </c>
      <c r="BJ1009" s="32"/>
      <c r="BK1009" s="32"/>
    </row>
    <row r="1010" spans="1:63" s="3" customFormat="1" x14ac:dyDescent="0.2">
      <c r="A1010" s="4" t="s">
        <v>18</v>
      </c>
      <c r="B1010" s="4" t="s">
        <v>43</v>
      </c>
      <c r="C1010" s="4">
        <v>50</v>
      </c>
      <c r="D1010" s="4" t="s">
        <v>20</v>
      </c>
      <c r="E1010" s="5">
        <v>750</v>
      </c>
      <c r="F1010" s="4">
        <v>1400</v>
      </c>
      <c r="G1010" s="4">
        <v>1000</v>
      </c>
      <c r="H1010" s="4">
        <v>950</v>
      </c>
      <c r="I1010" s="4">
        <v>2850</v>
      </c>
      <c r="J1010" s="4">
        <v>2150</v>
      </c>
      <c r="K1010" s="4">
        <v>800</v>
      </c>
      <c r="L1010" s="4">
        <v>50</v>
      </c>
      <c r="M1010" s="4"/>
      <c r="N1010" s="4">
        <v>2150</v>
      </c>
      <c r="O1010" s="4">
        <v>1200</v>
      </c>
      <c r="P1010" s="4">
        <v>950</v>
      </c>
      <c r="Q1010" s="13">
        <v>0.57894736842105265</v>
      </c>
      <c r="R1010" s="16">
        <v>1.0807017543859649</v>
      </c>
      <c r="S1010" s="16">
        <v>0.77192982456140347</v>
      </c>
      <c r="T1010" s="16">
        <v>0.73333333333333328</v>
      </c>
      <c r="U1010" s="16">
        <v>2.1999999999999997</v>
      </c>
      <c r="V1010" s="16">
        <v>1.6596491228070176</v>
      </c>
      <c r="W1010" s="16">
        <v>0.61754385964912284</v>
      </c>
      <c r="X1010" s="16">
        <v>3.8596491228070177E-2</v>
      </c>
      <c r="Y1010" s="16">
        <v>0</v>
      </c>
      <c r="Z1010" s="16">
        <v>1.6596491228070176</v>
      </c>
      <c r="AA1010" s="16">
        <v>0.9263157894736842</v>
      </c>
      <c r="AB1010" s="17">
        <v>0.73333333333333328</v>
      </c>
      <c r="AC1010" s="15">
        <v>184877</v>
      </c>
      <c r="AD1010" s="14">
        <v>1295.4545454545455</v>
      </c>
      <c r="AE1010" s="14">
        <v>1420</v>
      </c>
      <c r="AF1010" s="5">
        <v>2</v>
      </c>
      <c r="AG1010" s="6">
        <v>650</v>
      </c>
      <c r="AH1010" s="4">
        <v>1100</v>
      </c>
      <c r="AI1010" s="23">
        <v>1750</v>
      </c>
      <c r="AJ1010" s="4">
        <v>10600</v>
      </c>
      <c r="AK1010" s="4">
        <v>0</v>
      </c>
      <c r="AL1010" s="24">
        <v>10600</v>
      </c>
      <c r="AM1010" s="7">
        <v>0.50175438596491229</v>
      </c>
      <c r="AN1010" s="7">
        <v>0.84912280701754383</v>
      </c>
      <c r="AO1010" s="8">
        <v>8.1824561403508778</v>
      </c>
      <c r="AP1010" s="9">
        <v>0</v>
      </c>
      <c r="AQ1010" s="25">
        <v>9.5333333333333332</v>
      </c>
      <c r="AR1010" s="18">
        <v>0.45774647887323944</v>
      </c>
      <c r="AS1010" s="7">
        <v>0.77464788732394363</v>
      </c>
      <c r="AT1010" s="8">
        <v>7.464788732394366</v>
      </c>
      <c r="AU1010" s="9">
        <v>0</v>
      </c>
      <c r="AV1010" s="10">
        <v>8.6971830985915481</v>
      </c>
      <c r="AW1010" s="22">
        <f t="shared" si="15"/>
        <v>0</v>
      </c>
      <c r="AX1010" s="5">
        <f>IF(OR(AND(Tabela1[[#This Row],[GRUPO | ITEM]]="PALHETAS",MID(Tabela1[[#This Row],[ITEM]],1,5)&lt;&gt;"YN-PC"),AND(Tabela1[[#This Row],[GRUPO | ITEM]]="PALHETAS",MID(Tabela1[[#This Row],[ITEM]],1,5)&lt;&gt;"YN-PF"))=TRUE,0,
IF(
ROUNDUP(
IF(
IF(D1010="A",13-SUM(AM1010:AP1010),IF(D1010="B",11-SUM(AM1010:AP1010),IF(D1010="C",7-SUM(AM1010:AP1010))))
&lt;0,0,
IF(D1010="A",13-SUM(AM1010:AP1010),IF(D1010="B",11-SUM(AM1010:AP1010),IF(D1010="C",7-SUM(AM1010:AP1010)))))
*AD1010/C1010,0)
*C1010
=0,0,
ROUNDUP(
IF(
IF(D1010="A",13-SUM(AM1010:AP1010),IF(D1010="B",11-SUM(AM1010:AP1010),IF(D1010="C",7-SUM(AM1010:AP1010))))
&lt;0,0,
IF(D1010="A",13-SUM(AM1010:AP1010),IF(D1010="B",11-SUM(AM1010:AP1010),IF(D1010="C",7-SUM(AM1010:AP1010)))))
*AD1010/C1010,0)
*C1010)
)</f>
        <v>0</v>
      </c>
      <c r="AY1010" s="4">
        <f>IF(OR(AND(Tabela1[[#This Row],[GRUPO | ITEM]]="PALHETAS",MID(Tabela1[[#This Row],[ITEM]],1,5)&lt;&gt;"YN-PC"),AND(Tabela1[[#This Row],[GRUPO | ITEM]]="PALHETAS",MID(Tabela1[[#This Row],[ITEM]],1,5)&lt;&gt;"YN-PF"))=TRUE,0,
IF(
ROUNDUP(
IF(
IF(D1010="A",13-SUM(AR1010:AU1010),IF(D1010="B",11-SUM(AR1010:AU1010),IF(D1010="C",7-SUM(AR1010:AU1010))))
&lt;0,0,
IF(D1010="A",13-SUM(AR1010:AU1010),IF(D1010="B",11-SUM(AR1010:AU1010),IF(D1010="C",7-SUM(AR1010:AU1010)))))
*AE1010/C1010,0)
*C1010
=0,0,
ROUNDUP(
IF(
IF(D1010="A",13-SUM(AR1010:AU1010),IF(D1010="B",11-SUM(AR1010:AU1010),IF(D1010="C",7-SUM(AR1010:AU1010))))
&lt;0,0,
IF(D1010="A",13-SUM(AR1010:AU1010),IF(D1010="B",11-SUM(AR1010:AU1010),IF(D1010="C",7-SUM(AR1010:AU1010)))))
*AE1010/C1010,0)
*C1010)
)</f>
        <v>0</v>
      </c>
      <c r="AZ10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+IFERROR(BA1010*C1010,0),
IFERROR(AVERAGEIF(Tabela1[[#This Row],[COMPRA PADRÃO]:[COMPRA &gt;30%]],"&gt;"&amp;0,Tabela1[[#This Row],[COMPRA PADRÃO]:[COMPRA &gt;30%]]),
0))/Tabela1[[#This Row],[U/CX]],0)*Tabela1[[#This Row],[U/CX]]</f>
        <v>0</v>
      </c>
      <c r="BA1010" s="19"/>
      <c r="BB1010" s="19"/>
      <c r="BC1010" s="5"/>
      <c r="BD1010" s="41">
        <v>53.773584905660378</v>
      </c>
      <c r="BE1010" s="42">
        <v>8066.0377358490568</v>
      </c>
      <c r="BF1010" s="42">
        <v>15379.245283018869</v>
      </c>
      <c r="BG1010" s="42">
        <v>12350</v>
      </c>
      <c r="BH1010" s="43">
        <v>11100</v>
      </c>
      <c r="BJ1010" s="32"/>
      <c r="BK1010" s="32"/>
    </row>
    <row r="1011" spans="1:63" s="3" customFormat="1" x14ac:dyDescent="0.2">
      <c r="A1011" s="4" t="s">
        <v>18</v>
      </c>
      <c r="B1011" s="4" t="s">
        <v>75</v>
      </c>
      <c r="C1011" s="4">
        <v>50</v>
      </c>
      <c r="D1011" s="4" t="s">
        <v>20</v>
      </c>
      <c r="E1011" s="5">
        <v>450</v>
      </c>
      <c r="F1011" s="4">
        <v>1300</v>
      </c>
      <c r="G1011" s="4">
        <v>450</v>
      </c>
      <c r="H1011" s="4">
        <v>450</v>
      </c>
      <c r="I1011" s="4">
        <v>1250</v>
      </c>
      <c r="J1011" s="4">
        <v>1350</v>
      </c>
      <c r="K1011" s="4">
        <v>450</v>
      </c>
      <c r="L1011" s="4">
        <v>700</v>
      </c>
      <c r="M1011" s="4"/>
      <c r="N1011" s="4">
        <v>1700</v>
      </c>
      <c r="O1011" s="4">
        <v>600</v>
      </c>
      <c r="P1011" s="4">
        <v>350</v>
      </c>
      <c r="Q1011" s="13">
        <v>0.54696132596685076</v>
      </c>
      <c r="R1011" s="16">
        <v>1.580110497237569</v>
      </c>
      <c r="S1011" s="16">
        <v>0.54696132596685076</v>
      </c>
      <c r="T1011" s="16">
        <v>0.54696132596685076</v>
      </c>
      <c r="U1011" s="16">
        <v>1.5193370165745856</v>
      </c>
      <c r="V1011" s="16">
        <v>1.6408839779005524</v>
      </c>
      <c r="W1011" s="16">
        <v>0.54696132596685076</v>
      </c>
      <c r="X1011" s="16">
        <v>0.85082872928176789</v>
      </c>
      <c r="Y1011" s="16">
        <v>0</v>
      </c>
      <c r="Z1011" s="16">
        <v>2.0662983425414363</v>
      </c>
      <c r="AA1011" s="16">
        <v>0.72928176795580113</v>
      </c>
      <c r="AB1011" s="17">
        <v>0.42541436464088395</v>
      </c>
      <c r="AC1011" s="15">
        <v>136444.5</v>
      </c>
      <c r="AD1011" s="14">
        <v>822.72727272727275</v>
      </c>
      <c r="AE1011" s="14">
        <v>822.72727272727275</v>
      </c>
      <c r="AF1011" s="5">
        <v>0</v>
      </c>
      <c r="AG1011" s="6">
        <v>0</v>
      </c>
      <c r="AH1011" s="4">
        <v>1200</v>
      </c>
      <c r="AI1011" s="23">
        <v>1200</v>
      </c>
      <c r="AJ1011" s="4">
        <v>6050</v>
      </c>
      <c r="AK1011" s="4">
        <v>0</v>
      </c>
      <c r="AL1011" s="24">
        <v>6050</v>
      </c>
      <c r="AM1011" s="7">
        <v>0</v>
      </c>
      <c r="AN1011" s="7">
        <v>1.4585635359116023</v>
      </c>
      <c r="AO1011" s="8">
        <v>7.3535911602209945</v>
      </c>
      <c r="AP1011" s="9">
        <v>0</v>
      </c>
      <c r="AQ1011" s="25">
        <v>8.8121546961325965</v>
      </c>
      <c r="AR1011" s="18">
        <v>0</v>
      </c>
      <c r="AS1011" s="7">
        <v>1.4585635359116023</v>
      </c>
      <c r="AT1011" s="8">
        <v>7.3535911602209945</v>
      </c>
      <c r="AU1011" s="9">
        <v>0</v>
      </c>
      <c r="AV1011" s="10">
        <v>8.8121546961325965</v>
      </c>
      <c r="AW1011" s="22">
        <f t="shared" si="15"/>
        <v>0</v>
      </c>
      <c r="AX1011" s="5">
        <f>IF(OR(AND(Tabela1[[#This Row],[GRUPO | ITEM]]="PALHETAS",MID(Tabela1[[#This Row],[ITEM]],1,5)&lt;&gt;"YN-PC"),AND(Tabela1[[#This Row],[GRUPO | ITEM]]="PALHETAS",MID(Tabela1[[#This Row],[ITEM]],1,5)&lt;&gt;"YN-PF"))=TRUE,0,
IF(
ROUNDUP(
IF(
IF(D1011="A",13-SUM(AM1011:AP1011),IF(D1011="B",11-SUM(AM1011:AP1011),IF(D1011="C",7-SUM(AM1011:AP1011))))
&lt;0,0,
IF(D1011="A",13-SUM(AM1011:AP1011),IF(D1011="B",11-SUM(AM1011:AP1011),IF(D1011="C",7-SUM(AM1011:AP1011)))))
*AD1011/C1011,0)
*C1011
=0,0,
ROUNDUP(
IF(
IF(D1011="A",13-SUM(AM1011:AP1011),IF(D1011="B",11-SUM(AM1011:AP1011),IF(D1011="C",7-SUM(AM1011:AP1011))))
&lt;0,0,
IF(D1011="A",13-SUM(AM1011:AP1011),IF(D1011="B",11-SUM(AM1011:AP1011),IF(D1011="C",7-SUM(AM1011:AP1011)))))
*AD1011/C1011,0)
*C1011)
)</f>
        <v>0</v>
      </c>
      <c r="AY1011" s="4">
        <f>IF(OR(AND(Tabela1[[#This Row],[GRUPO | ITEM]]="PALHETAS",MID(Tabela1[[#This Row],[ITEM]],1,5)&lt;&gt;"YN-PC"),AND(Tabela1[[#This Row],[GRUPO | ITEM]]="PALHETAS",MID(Tabela1[[#This Row],[ITEM]],1,5)&lt;&gt;"YN-PF"))=TRUE,0,
IF(
ROUNDUP(
IF(
IF(D1011="A",13-SUM(AR1011:AU1011),IF(D1011="B",11-SUM(AR1011:AU1011),IF(D1011="C",7-SUM(AR1011:AU1011))))
&lt;0,0,
IF(D1011="A",13-SUM(AR1011:AU1011),IF(D1011="B",11-SUM(AR1011:AU1011),IF(D1011="C",7-SUM(AR1011:AU1011)))))
*AE1011/C1011,0)
*C1011
=0,0,
ROUNDUP(
IF(
IF(D1011="A",13-SUM(AR1011:AU1011),IF(D1011="B",11-SUM(AR1011:AU1011),IF(D1011="C",7-SUM(AR1011:AU1011))))
&lt;0,0,
IF(D1011="A",13-SUM(AR1011:AU1011),IF(D1011="B",11-SUM(AR1011:AU1011),IF(D1011="C",7-SUM(AR1011:AU1011)))))
*AE1011/C1011,0)
*C1011)
)</f>
        <v>0</v>
      </c>
      <c r="AZ10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+IFERROR(BA1011*C1011,0),
IFERROR(AVERAGEIF(Tabela1[[#This Row],[COMPRA PADRÃO]:[COMPRA &gt;30%]],"&gt;"&amp;0,Tabela1[[#This Row],[COMPRA PADRÃO]:[COMPRA &gt;30%]]),
0))/Tabela1[[#This Row],[U/CX]],0)*Tabela1[[#This Row],[U/CX]]</f>
        <v>0</v>
      </c>
      <c r="BA1011" s="19"/>
      <c r="BB1011" s="19"/>
      <c r="BC1011" s="5"/>
      <c r="BD1011" s="41">
        <v>34.150943396226417</v>
      </c>
      <c r="BE1011" s="42">
        <v>5122.6415094339627</v>
      </c>
      <c r="BF1011" s="42">
        <v>9767.1698113207549</v>
      </c>
      <c r="BG1011" s="42">
        <v>7250</v>
      </c>
      <c r="BH1011" s="43">
        <v>7650</v>
      </c>
      <c r="BJ1011" s="32"/>
      <c r="BK1011" s="32"/>
    </row>
    <row r="1012" spans="1:63" s="3" customFormat="1" x14ac:dyDescent="0.2">
      <c r="A1012" s="4" t="s">
        <v>18</v>
      </c>
      <c r="B1012" s="4" t="s">
        <v>106</v>
      </c>
      <c r="C1012" s="4">
        <v>50</v>
      </c>
      <c r="D1012" s="4" t="s">
        <v>17</v>
      </c>
      <c r="E1012" s="5">
        <v>50</v>
      </c>
      <c r="F1012" s="4">
        <v>550</v>
      </c>
      <c r="G1012" s="4">
        <v>300</v>
      </c>
      <c r="H1012" s="4">
        <v>350</v>
      </c>
      <c r="I1012" s="4">
        <v>700</v>
      </c>
      <c r="J1012" s="4">
        <v>700</v>
      </c>
      <c r="K1012" s="4">
        <v>300</v>
      </c>
      <c r="L1012" s="4">
        <v>600</v>
      </c>
      <c r="M1012" s="4"/>
      <c r="N1012" s="4">
        <v>450</v>
      </c>
      <c r="O1012" s="4">
        <v>300</v>
      </c>
      <c r="P1012" s="4">
        <v>450</v>
      </c>
      <c r="Q1012" s="13">
        <v>0.11578947368421053</v>
      </c>
      <c r="R1012" s="16">
        <v>1.2736842105263158</v>
      </c>
      <c r="S1012" s="16">
        <v>0.69473684210526321</v>
      </c>
      <c r="T1012" s="16">
        <v>0.81052631578947365</v>
      </c>
      <c r="U1012" s="16">
        <v>1.6210526315789473</v>
      </c>
      <c r="V1012" s="16">
        <v>1.6210526315789473</v>
      </c>
      <c r="W1012" s="16">
        <v>0.69473684210526321</v>
      </c>
      <c r="X1012" s="16">
        <v>1.3894736842105264</v>
      </c>
      <c r="Y1012" s="16">
        <v>0</v>
      </c>
      <c r="Z1012" s="16">
        <v>1.0421052631578946</v>
      </c>
      <c r="AA1012" s="16">
        <v>0.69473684210526321</v>
      </c>
      <c r="AB1012" s="17">
        <v>1.0421052631578946</v>
      </c>
      <c r="AC1012" s="15">
        <v>77201</v>
      </c>
      <c r="AD1012" s="14">
        <v>431.81818181818181</v>
      </c>
      <c r="AE1012" s="14">
        <v>470</v>
      </c>
      <c r="AF1012" s="5">
        <v>1</v>
      </c>
      <c r="AG1012" s="6">
        <v>600</v>
      </c>
      <c r="AH1012" s="4">
        <v>700</v>
      </c>
      <c r="AI1012" s="23">
        <v>1300</v>
      </c>
      <c r="AJ1012" s="4">
        <v>3550</v>
      </c>
      <c r="AK1012" s="4">
        <v>0</v>
      </c>
      <c r="AL1012" s="24">
        <v>3550</v>
      </c>
      <c r="AM1012" s="7">
        <v>1.3894736842105264</v>
      </c>
      <c r="AN1012" s="7">
        <v>1.6210526315789473</v>
      </c>
      <c r="AO1012" s="8">
        <v>8.2210526315789476</v>
      </c>
      <c r="AP1012" s="9">
        <v>0</v>
      </c>
      <c r="AQ1012" s="25">
        <v>11.231578947368421</v>
      </c>
      <c r="AR1012" s="18">
        <v>1.2765957446808511</v>
      </c>
      <c r="AS1012" s="7">
        <v>1.4893617021276595</v>
      </c>
      <c r="AT1012" s="8">
        <v>7.5531914893617023</v>
      </c>
      <c r="AU1012" s="9">
        <v>0</v>
      </c>
      <c r="AV1012" s="10">
        <v>10.319148936170212</v>
      </c>
      <c r="AW1012" s="22">
        <f t="shared" si="15"/>
        <v>0</v>
      </c>
      <c r="AX1012" s="5">
        <f>IF(OR(AND(Tabela1[[#This Row],[GRUPO | ITEM]]="PALHETAS",MID(Tabela1[[#This Row],[ITEM]],1,5)&lt;&gt;"YN-PC"),AND(Tabela1[[#This Row],[GRUPO | ITEM]]="PALHETAS",MID(Tabela1[[#This Row],[ITEM]],1,5)&lt;&gt;"YN-PF"))=TRUE,0,
IF(
ROUNDUP(
IF(
IF(D1012="A",13-SUM(AM1012:AP1012),IF(D1012="B",11-SUM(AM1012:AP1012),IF(D1012="C",7-SUM(AM1012:AP1012))))
&lt;0,0,
IF(D1012="A",13-SUM(AM1012:AP1012),IF(D1012="B",11-SUM(AM1012:AP1012),IF(D1012="C",7-SUM(AM1012:AP1012)))))
*AD1012/C1012,0)
*C1012
=0,0,
ROUNDUP(
IF(
IF(D1012="A",13-SUM(AM1012:AP1012),IF(D1012="B",11-SUM(AM1012:AP1012),IF(D1012="C",7-SUM(AM1012:AP1012))))
&lt;0,0,
IF(D1012="A",13-SUM(AM1012:AP1012),IF(D1012="B",11-SUM(AM1012:AP1012),IF(D1012="C",7-SUM(AM1012:AP1012)))))
*AD1012/C1012,0)
*C1012)
)</f>
        <v>0</v>
      </c>
      <c r="AY1012" s="4">
        <f>IF(OR(AND(Tabela1[[#This Row],[GRUPO | ITEM]]="PALHETAS",MID(Tabela1[[#This Row],[ITEM]],1,5)&lt;&gt;"YN-PC"),AND(Tabela1[[#This Row],[GRUPO | ITEM]]="PALHETAS",MID(Tabela1[[#This Row],[ITEM]],1,5)&lt;&gt;"YN-PF"))=TRUE,0,
IF(
ROUNDUP(
IF(
IF(D1012="A",13-SUM(AR1012:AU1012),IF(D1012="B",11-SUM(AR1012:AU1012),IF(D1012="C",7-SUM(AR1012:AU1012))))
&lt;0,0,
IF(D1012="A",13-SUM(AR1012:AU1012),IF(D1012="B",11-SUM(AR1012:AU1012),IF(D1012="C",7-SUM(AR1012:AU1012)))))
*AE1012/C1012,0)
*C1012
=0,0,
ROUNDUP(
IF(
IF(D1012="A",13-SUM(AR1012:AU1012),IF(D1012="B",11-SUM(AR1012:AU1012),IF(D1012="C",7-SUM(AR1012:AU1012))))
&lt;0,0,
IF(D1012="A",13-SUM(AR1012:AU1012),IF(D1012="B",11-SUM(AR1012:AU1012),IF(D1012="C",7-SUM(AR1012:AU1012)))))
*AE1012/C1012,0)
*C1012)
)</f>
        <v>0</v>
      </c>
      <c r="AZ10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+IFERROR(BA1012*C1012,0),
IFERROR(AVERAGEIF(Tabela1[[#This Row],[COMPRA PADRÃO]:[COMPRA &gt;30%]],"&gt;"&amp;0,Tabela1[[#This Row],[COMPRA PADRÃO]:[COMPRA &gt;30%]]),
0))/Tabela1[[#This Row],[U/CX]],0)*Tabela1[[#This Row],[U/CX]]</f>
        <v>0</v>
      </c>
      <c r="BA1012" s="19"/>
      <c r="BB1012" s="19"/>
      <c r="BC1012" s="5"/>
      <c r="BD1012" s="41">
        <v>17.924528301886792</v>
      </c>
      <c r="BE1012" s="42">
        <v>2688.6792452830186</v>
      </c>
      <c r="BF1012" s="42">
        <v>3549.0566037735848</v>
      </c>
      <c r="BG1012" s="42">
        <v>4850</v>
      </c>
      <c r="BH1012" s="43">
        <v>1400</v>
      </c>
      <c r="BJ1012" s="32"/>
      <c r="BK1012" s="32"/>
    </row>
    <row r="1013" spans="1:63" s="3" customFormat="1" x14ac:dyDescent="0.2">
      <c r="A1013" s="4" t="s">
        <v>18</v>
      </c>
      <c r="B1013" s="4" t="s">
        <v>1137</v>
      </c>
      <c r="C1013" s="4">
        <v>50</v>
      </c>
      <c r="D1013" s="4" t="s">
        <v>20</v>
      </c>
      <c r="E1013" s="5">
        <v>800</v>
      </c>
      <c r="F1013" s="4">
        <v>2200</v>
      </c>
      <c r="G1013" s="4">
        <v>1550</v>
      </c>
      <c r="H1013" s="4">
        <v>900</v>
      </c>
      <c r="I1013" s="4">
        <v>3149</v>
      </c>
      <c r="J1013" s="4">
        <v>2150</v>
      </c>
      <c r="K1013" s="4"/>
      <c r="L1013" s="4"/>
      <c r="M1013" s="4"/>
      <c r="N1013" s="4">
        <v>3550</v>
      </c>
      <c r="O1013" s="4">
        <v>2450</v>
      </c>
      <c r="P1013" s="4">
        <v>1350</v>
      </c>
      <c r="Q1013" s="13">
        <v>0.39781203381402286</v>
      </c>
      <c r="R1013" s="16">
        <v>1.093983092988563</v>
      </c>
      <c r="S1013" s="16">
        <v>0.77076081551466935</v>
      </c>
      <c r="T1013" s="16">
        <v>0.44753853804077576</v>
      </c>
      <c r="U1013" s="16">
        <v>1.5658876181004475</v>
      </c>
      <c r="V1013" s="16">
        <v>1.0691198408751865</v>
      </c>
      <c r="W1013" s="16">
        <v>0</v>
      </c>
      <c r="X1013" s="16">
        <v>0</v>
      </c>
      <c r="Y1013" s="16">
        <v>0</v>
      </c>
      <c r="Z1013" s="16">
        <v>1.7652909000497266</v>
      </c>
      <c r="AA1013" s="16">
        <v>1.2182993535554449</v>
      </c>
      <c r="AB1013" s="17">
        <v>0.67130780706116355</v>
      </c>
      <c r="AC1013" s="15">
        <v>250422.82</v>
      </c>
      <c r="AD1013" s="14">
        <v>2011</v>
      </c>
      <c r="AE1013" s="14">
        <v>2011</v>
      </c>
      <c r="AF1013" s="5">
        <v>0</v>
      </c>
      <c r="AG1013" s="6">
        <v>650</v>
      </c>
      <c r="AH1013" s="4">
        <v>1750</v>
      </c>
      <c r="AI1013" s="23">
        <v>2400</v>
      </c>
      <c r="AJ1013" s="4">
        <v>11900</v>
      </c>
      <c r="AK1013" s="4">
        <v>0</v>
      </c>
      <c r="AL1013" s="24">
        <v>11900</v>
      </c>
      <c r="AM1013" s="7">
        <v>0.32322227747389359</v>
      </c>
      <c r="AN1013" s="7">
        <v>0.87021382396817504</v>
      </c>
      <c r="AO1013" s="8">
        <v>5.9174540029835905</v>
      </c>
      <c r="AP1013" s="9">
        <v>0</v>
      </c>
      <c r="AQ1013" s="25">
        <v>7.1108901044256587</v>
      </c>
      <c r="AR1013" s="18">
        <v>0.32322227747389359</v>
      </c>
      <c r="AS1013" s="7">
        <v>0.87021382396817504</v>
      </c>
      <c r="AT1013" s="8">
        <v>5.9174540029835905</v>
      </c>
      <c r="AU1013" s="9">
        <v>0</v>
      </c>
      <c r="AV1013" s="10">
        <v>7.1108901044256587</v>
      </c>
      <c r="AW1013" s="22">
        <f t="shared" si="15"/>
        <v>0</v>
      </c>
      <c r="AX1013" s="5">
        <f>IF(OR(AND(Tabela1[[#This Row],[GRUPO | ITEM]]="PALHETAS",MID(Tabela1[[#This Row],[ITEM]],1,5)&lt;&gt;"YN-PC"),AND(Tabela1[[#This Row],[GRUPO | ITEM]]="PALHETAS",MID(Tabela1[[#This Row],[ITEM]],1,5)&lt;&gt;"YN-PF"))=TRUE,0,
IF(
ROUNDUP(
IF(
IF(D1013="A",13-SUM(AM1013:AP1013),IF(D1013="B",11-SUM(AM1013:AP1013),IF(D1013="C",7-SUM(AM1013:AP1013))))
&lt;0,0,
IF(D1013="A",13-SUM(AM1013:AP1013),IF(D1013="B",11-SUM(AM1013:AP1013),IF(D1013="C",7-SUM(AM1013:AP1013)))))
*AD1013/C1013,0)
*C1013
=0,0,
ROUNDUP(
IF(
IF(D1013="A",13-SUM(AM1013:AP1013),IF(D1013="B",11-SUM(AM1013:AP1013),IF(D1013="C",7-SUM(AM1013:AP1013))))
&lt;0,0,
IF(D1013="A",13-SUM(AM1013:AP1013),IF(D1013="B",11-SUM(AM1013:AP1013),IF(D1013="C",7-SUM(AM1013:AP1013)))))
*AD1013/C1013,0)
*C1013)
)</f>
        <v>0</v>
      </c>
      <c r="AY1013" s="4">
        <f>IF(OR(AND(Tabela1[[#This Row],[GRUPO | ITEM]]="PALHETAS",MID(Tabela1[[#This Row],[ITEM]],1,5)&lt;&gt;"YN-PC"),AND(Tabela1[[#This Row],[GRUPO | ITEM]]="PALHETAS",MID(Tabela1[[#This Row],[ITEM]],1,5)&lt;&gt;"YN-PF"))=TRUE,0,
IF(
ROUNDUP(
IF(
IF(D1013="A",13-SUM(AR1013:AU1013),IF(D1013="B",11-SUM(AR1013:AU1013),IF(D1013="C",7-SUM(AR1013:AU1013))))
&lt;0,0,
IF(D1013="A",13-SUM(AR1013:AU1013),IF(D1013="B",11-SUM(AR1013:AU1013),IF(D1013="C",7-SUM(AR1013:AU1013)))))
*AE1013/C1013,0)
*C1013
=0,0,
ROUNDUP(
IF(
IF(D1013="A",13-SUM(AR1013:AU1013),IF(D1013="B",11-SUM(AR1013:AU1013),IF(D1013="C",7-SUM(AR1013:AU1013))))
&lt;0,0,
IF(D1013="A",13-SUM(AR1013:AU1013),IF(D1013="B",11-SUM(AR1013:AU1013),IF(D1013="C",7-SUM(AR1013:AU1013)))))
*AE1013/C1013,0)
*C1013)
)</f>
        <v>0</v>
      </c>
      <c r="AZ10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+IFERROR(BA1013*C1013,0),
IFERROR(AVERAGEIF(Tabela1[[#This Row],[COMPRA PADRÃO]:[COMPRA &gt;30%]],"&gt;"&amp;0,Tabela1[[#This Row],[COMPRA PADRÃO]:[COMPRA &gt;30%]]),
0))/Tabela1[[#This Row],[U/CX]],0)*Tabela1[[#This Row],[U/CX]]</f>
        <v>0</v>
      </c>
      <c r="BA1013" s="19"/>
      <c r="BB1013" s="19"/>
      <c r="BC1013" s="5"/>
      <c r="BD1013" s="41">
        <v>68.298113207547175</v>
      </c>
      <c r="BE1013" s="42">
        <v>10244.716981132076</v>
      </c>
      <c r="BF1013" s="42">
        <v>19533.260377358492</v>
      </c>
      <c r="BG1013" s="42">
        <v>14300</v>
      </c>
      <c r="BH1013" s="43">
        <v>15500</v>
      </c>
      <c r="BJ1013" s="32"/>
      <c r="BK1013" s="32"/>
    </row>
    <row r="1014" spans="1:63" s="3" customFormat="1" x14ac:dyDescent="0.2">
      <c r="A1014" s="4" t="s">
        <v>18</v>
      </c>
      <c r="B1014" s="4" t="s">
        <v>1136</v>
      </c>
      <c r="C1014" s="4">
        <v>50</v>
      </c>
      <c r="D1014" s="4" t="s">
        <v>20</v>
      </c>
      <c r="E1014" s="5">
        <v>1100</v>
      </c>
      <c r="F1014" s="4">
        <v>2650</v>
      </c>
      <c r="G1014" s="4">
        <v>2150</v>
      </c>
      <c r="H1014" s="4">
        <v>1650</v>
      </c>
      <c r="I1014" s="4">
        <v>5450</v>
      </c>
      <c r="J1014" s="4">
        <v>2850</v>
      </c>
      <c r="K1014" s="4"/>
      <c r="L1014" s="4"/>
      <c r="M1014" s="4"/>
      <c r="N1014" s="4">
        <v>4350</v>
      </c>
      <c r="O1014" s="4">
        <v>2700</v>
      </c>
      <c r="P1014" s="4">
        <v>2000</v>
      </c>
      <c r="Q1014" s="13">
        <v>0.39759036144578314</v>
      </c>
      <c r="R1014" s="16">
        <v>0.95783132530120485</v>
      </c>
      <c r="S1014" s="16">
        <v>0.77710843373493976</v>
      </c>
      <c r="T1014" s="16">
        <v>0.59638554216867468</v>
      </c>
      <c r="U1014" s="16">
        <v>1.9698795180722892</v>
      </c>
      <c r="V1014" s="16">
        <v>1.030120481927711</v>
      </c>
      <c r="W1014" s="16">
        <v>0</v>
      </c>
      <c r="X1014" s="16">
        <v>0</v>
      </c>
      <c r="Y1014" s="16">
        <v>0</v>
      </c>
      <c r="Z1014" s="16">
        <v>1.572289156626506</v>
      </c>
      <c r="AA1014" s="16">
        <v>0.97590361445783136</v>
      </c>
      <c r="AB1014" s="17">
        <v>0.72289156626506024</v>
      </c>
      <c r="AC1014" s="15">
        <v>340822</v>
      </c>
      <c r="AD1014" s="14">
        <v>2766.6666666666665</v>
      </c>
      <c r="AE1014" s="14">
        <v>2766.6666666666665</v>
      </c>
      <c r="AF1014" s="5">
        <v>2</v>
      </c>
      <c r="AG1014" s="6">
        <v>1950</v>
      </c>
      <c r="AH1014" s="4">
        <v>1700</v>
      </c>
      <c r="AI1014" s="23">
        <v>3650</v>
      </c>
      <c r="AJ1014" s="4">
        <v>18100</v>
      </c>
      <c r="AK1014" s="4">
        <v>0</v>
      </c>
      <c r="AL1014" s="24">
        <v>18100</v>
      </c>
      <c r="AM1014" s="7">
        <v>0.70481927710843373</v>
      </c>
      <c r="AN1014" s="7">
        <v>0.61445783132530118</v>
      </c>
      <c r="AO1014" s="8">
        <v>6.5421686746987957</v>
      </c>
      <c r="AP1014" s="9">
        <v>0</v>
      </c>
      <c r="AQ1014" s="25">
        <v>7.8614457831325311</v>
      </c>
      <c r="AR1014" s="18">
        <v>0.70481927710843373</v>
      </c>
      <c r="AS1014" s="7">
        <v>0.61445783132530118</v>
      </c>
      <c r="AT1014" s="8">
        <v>6.5421686746987957</v>
      </c>
      <c r="AU1014" s="9">
        <v>0</v>
      </c>
      <c r="AV1014" s="10">
        <v>7.8614457831325311</v>
      </c>
      <c r="AW1014" s="22">
        <f t="shared" si="15"/>
        <v>0</v>
      </c>
      <c r="AX1014" s="5">
        <f>IF(OR(AND(Tabela1[[#This Row],[GRUPO | ITEM]]="PALHETAS",MID(Tabela1[[#This Row],[ITEM]],1,5)&lt;&gt;"YN-PC"),AND(Tabela1[[#This Row],[GRUPO | ITEM]]="PALHETAS",MID(Tabela1[[#This Row],[ITEM]],1,5)&lt;&gt;"YN-PF"))=TRUE,0,
IF(
ROUNDUP(
IF(
IF(D1014="A",13-SUM(AM1014:AP1014),IF(D1014="B",11-SUM(AM1014:AP1014),IF(D1014="C",7-SUM(AM1014:AP1014))))
&lt;0,0,
IF(D1014="A",13-SUM(AM1014:AP1014),IF(D1014="B",11-SUM(AM1014:AP1014),IF(D1014="C",7-SUM(AM1014:AP1014)))))
*AD1014/C1014,0)
*C1014
=0,0,
ROUNDUP(
IF(
IF(D1014="A",13-SUM(AM1014:AP1014),IF(D1014="B",11-SUM(AM1014:AP1014),IF(D1014="C",7-SUM(AM1014:AP1014))))
&lt;0,0,
IF(D1014="A",13-SUM(AM1014:AP1014),IF(D1014="B",11-SUM(AM1014:AP1014),IF(D1014="C",7-SUM(AM1014:AP1014)))))
*AD1014/C1014,0)
*C1014)
)</f>
        <v>0</v>
      </c>
      <c r="AY1014" s="4">
        <f>IF(OR(AND(Tabela1[[#This Row],[GRUPO | ITEM]]="PALHETAS",MID(Tabela1[[#This Row],[ITEM]],1,5)&lt;&gt;"YN-PC"),AND(Tabela1[[#This Row],[GRUPO | ITEM]]="PALHETAS",MID(Tabela1[[#This Row],[ITEM]],1,5)&lt;&gt;"YN-PF"))=TRUE,0,
IF(
ROUNDUP(
IF(
IF(D1014="A",13-SUM(AR1014:AU1014),IF(D1014="B",11-SUM(AR1014:AU1014),IF(D1014="C",7-SUM(AR1014:AU1014))))
&lt;0,0,
IF(D1014="A",13-SUM(AR1014:AU1014),IF(D1014="B",11-SUM(AR1014:AU1014),IF(D1014="C",7-SUM(AR1014:AU1014)))))
*AE1014/C1014,0)
*C1014
=0,0,
ROUNDUP(
IF(
IF(D1014="A",13-SUM(AR1014:AU1014),IF(D1014="B",11-SUM(AR1014:AU1014),IF(D1014="C",7-SUM(AR1014:AU1014))))
&lt;0,0,
IF(D1014="A",13-SUM(AR1014:AU1014),IF(D1014="B",11-SUM(AR1014:AU1014),IF(D1014="C",7-SUM(AR1014:AU1014)))))
*AE1014/C1014,0)
*C1014)
)</f>
        <v>0</v>
      </c>
      <c r="AZ10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+IFERROR(BA1014*C1014,0),
IFERROR(AVERAGEIF(Tabela1[[#This Row],[COMPRA PADRÃO]:[COMPRA &gt;30%]],"&gt;"&amp;0,Tabela1[[#This Row],[COMPRA PADRÃO]:[COMPRA &gt;30%]]),
0))/Tabela1[[#This Row],[U/CX]],0)*Tabela1[[#This Row],[U/CX]]</f>
        <v>0</v>
      </c>
      <c r="BA1014" s="19"/>
      <c r="BB1014" s="19"/>
      <c r="BC1014" s="5"/>
      <c r="BD1014" s="41">
        <v>93.962264150943398</v>
      </c>
      <c r="BE1014" s="42">
        <v>14094.33962264151</v>
      </c>
      <c r="BF1014" s="42">
        <v>26873.207547169812</v>
      </c>
      <c r="BG1014" s="42">
        <v>21750</v>
      </c>
      <c r="BH1014" s="43">
        <v>19200</v>
      </c>
      <c r="BJ1014" s="32"/>
      <c r="BK1014" s="32"/>
    </row>
    <row r="1015" spans="1:63" s="3" customFormat="1" x14ac:dyDescent="0.2">
      <c r="A1015" s="4" t="s">
        <v>18</v>
      </c>
      <c r="B1015" s="4" t="s">
        <v>76</v>
      </c>
      <c r="C1015" s="4">
        <v>50</v>
      </c>
      <c r="D1015" s="4" t="s">
        <v>17</v>
      </c>
      <c r="E1015" s="5">
        <v>350</v>
      </c>
      <c r="F1015" s="4">
        <v>750</v>
      </c>
      <c r="G1015" s="4">
        <v>600</v>
      </c>
      <c r="H1015" s="4">
        <v>500</v>
      </c>
      <c r="I1015" s="4">
        <v>1600</v>
      </c>
      <c r="J1015" s="4">
        <v>1350</v>
      </c>
      <c r="K1015" s="4">
        <v>300</v>
      </c>
      <c r="L1015" s="4">
        <v>150</v>
      </c>
      <c r="M1015" s="4"/>
      <c r="N1015" s="4">
        <v>1200</v>
      </c>
      <c r="O1015" s="4">
        <v>600</v>
      </c>
      <c r="P1015" s="4">
        <v>650</v>
      </c>
      <c r="Q1015" s="13">
        <v>0.47826086956521735</v>
      </c>
      <c r="R1015" s="16">
        <v>1.0248447204968942</v>
      </c>
      <c r="S1015" s="16">
        <v>0.81987577639751552</v>
      </c>
      <c r="T1015" s="16">
        <v>0.68322981366459623</v>
      </c>
      <c r="U1015" s="16">
        <v>2.1863354037267078</v>
      </c>
      <c r="V1015" s="16">
        <v>1.8447204968944098</v>
      </c>
      <c r="W1015" s="16">
        <v>0.40993788819875776</v>
      </c>
      <c r="X1015" s="16">
        <v>0.20496894409937888</v>
      </c>
      <c r="Y1015" s="16">
        <v>0</v>
      </c>
      <c r="Z1015" s="16">
        <v>1.639751552795031</v>
      </c>
      <c r="AA1015" s="16">
        <v>0.81987577639751552</v>
      </c>
      <c r="AB1015" s="17">
        <v>0.88819875776397506</v>
      </c>
      <c r="AC1015" s="15">
        <v>110338.5</v>
      </c>
      <c r="AD1015" s="14">
        <v>731.81818181818187</v>
      </c>
      <c r="AE1015" s="14">
        <v>790</v>
      </c>
      <c r="AF1015" s="5">
        <v>1</v>
      </c>
      <c r="AG1015" s="6">
        <v>50</v>
      </c>
      <c r="AH1015" s="4">
        <v>650</v>
      </c>
      <c r="AI1015" s="23">
        <v>700</v>
      </c>
      <c r="AJ1015" s="4">
        <v>5400</v>
      </c>
      <c r="AK1015" s="4">
        <v>0</v>
      </c>
      <c r="AL1015" s="24">
        <v>5400</v>
      </c>
      <c r="AM1015" s="7">
        <v>6.8322981366459618E-2</v>
      </c>
      <c r="AN1015" s="7">
        <v>0.88819875776397506</v>
      </c>
      <c r="AO1015" s="8">
        <v>7.378881987577639</v>
      </c>
      <c r="AP1015" s="9">
        <v>0</v>
      </c>
      <c r="AQ1015" s="25">
        <v>8.3354037267080745</v>
      </c>
      <c r="AR1015" s="18">
        <v>6.3291139240506333E-2</v>
      </c>
      <c r="AS1015" s="7">
        <v>0.82278481012658233</v>
      </c>
      <c r="AT1015" s="8">
        <v>6.8354430379746836</v>
      </c>
      <c r="AU1015" s="9">
        <v>0</v>
      </c>
      <c r="AV1015" s="10">
        <v>7.7215189873417724</v>
      </c>
      <c r="AW1015" s="22">
        <f t="shared" si="15"/>
        <v>0</v>
      </c>
      <c r="AX1015" s="5">
        <f>IF(OR(AND(Tabela1[[#This Row],[GRUPO | ITEM]]="PALHETAS",MID(Tabela1[[#This Row],[ITEM]],1,5)&lt;&gt;"YN-PC"),AND(Tabela1[[#This Row],[GRUPO | ITEM]]="PALHETAS",MID(Tabela1[[#This Row],[ITEM]],1,5)&lt;&gt;"YN-PF"))=TRUE,0,
IF(
ROUNDUP(
IF(
IF(D1015="A",13-SUM(AM1015:AP1015),IF(D1015="B",11-SUM(AM1015:AP1015),IF(D1015="C",7-SUM(AM1015:AP1015))))
&lt;0,0,
IF(D1015="A",13-SUM(AM1015:AP1015),IF(D1015="B",11-SUM(AM1015:AP1015),IF(D1015="C",7-SUM(AM1015:AP1015)))))
*AD1015/C1015,0)
*C1015
=0,0,
ROUNDUP(
IF(
IF(D1015="A",13-SUM(AM1015:AP1015),IF(D1015="B",11-SUM(AM1015:AP1015),IF(D1015="C",7-SUM(AM1015:AP1015))))
&lt;0,0,
IF(D1015="A",13-SUM(AM1015:AP1015),IF(D1015="B",11-SUM(AM1015:AP1015),IF(D1015="C",7-SUM(AM1015:AP1015)))))
*AD1015/C1015,0)
*C1015)
)</f>
        <v>0</v>
      </c>
      <c r="AY1015" s="4">
        <f>IF(OR(AND(Tabela1[[#This Row],[GRUPO | ITEM]]="PALHETAS",MID(Tabela1[[#This Row],[ITEM]],1,5)&lt;&gt;"YN-PC"),AND(Tabela1[[#This Row],[GRUPO | ITEM]]="PALHETAS",MID(Tabela1[[#This Row],[ITEM]],1,5)&lt;&gt;"YN-PF"))=TRUE,0,
IF(
ROUNDUP(
IF(
IF(D1015="A",13-SUM(AR1015:AU1015),IF(D1015="B",11-SUM(AR1015:AU1015),IF(D1015="C",7-SUM(AR1015:AU1015))))
&lt;0,0,
IF(D1015="A",13-SUM(AR1015:AU1015),IF(D1015="B",11-SUM(AR1015:AU1015),IF(D1015="C",7-SUM(AR1015:AU1015)))))
*AE1015/C1015,0)
*C1015
=0,0,
ROUNDUP(
IF(
IF(D1015="A",13-SUM(AR1015:AU1015),IF(D1015="B",11-SUM(AR1015:AU1015),IF(D1015="C",7-SUM(AR1015:AU1015))))
&lt;0,0,
IF(D1015="A",13-SUM(AR1015:AU1015),IF(D1015="B",11-SUM(AR1015:AU1015),IF(D1015="C",7-SUM(AR1015:AU1015)))))
*AE1015/C1015,0)
*C1015)
)</f>
        <v>0</v>
      </c>
      <c r="AZ10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+IFERROR(BA1015*C1015,0),
IFERROR(AVERAGEIF(Tabela1[[#This Row],[COMPRA PADRÃO]:[COMPRA &gt;30%]],"&gt;"&amp;0,Tabela1[[#This Row],[COMPRA PADRÃO]:[COMPRA &gt;30%]]),
0))/Tabela1[[#This Row],[U/CX]],0)*Tabela1[[#This Row],[U/CX]]</f>
        <v>0</v>
      </c>
      <c r="BA1015" s="33"/>
      <c r="BB1015" s="33"/>
      <c r="BC1015" s="44"/>
      <c r="BD1015" s="41">
        <v>30.377358490566039</v>
      </c>
      <c r="BE1015" s="42">
        <v>4556.6037735849059</v>
      </c>
      <c r="BF1015" s="42">
        <v>6014.7169811320755</v>
      </c>
      <c r="BG1015" s="42">
        <v>6100</v>
      </c>
      <c r="BH1015" s="43">
        <v>4450</v>
      </c>
      <c r="BJ1015" s="32"/>
      <c r="BK1015" s="32"/>
    </row>
    <row r="1016" spans="1:63" s="3" customFormat="1" x14ac:dyDescent="0.2">
      <c r="A1016" s="4" t="s">
        <v>18</v>
      </c>
      <c r="B1016" s="4" t="s">
        <v>819</v>
      </c>
      <c r="C1016" s="4">
        <v>50</v>
      </c>
      <c r="D1016" s="4" t="s">
        <v>17</v>
      </c>
      <c r="E1016" s="5">
        <v>700</v>
      </c>
      <c r="F1016" s="4">
        <v>500</v>
      </c>
      <c r="G1016" s="4">
        <v>775</v>
      </c>
      <c r="H1016" s="4">
        <v>475</v>
      </c>
      <c r="I1016" s="4">
        <v>950</v>
      </c>
      <c r="J1016" s="4">
        <v>1975</v>
      </c>
      <c r="K1016" s="4">
        <v>150</v>
      </c>
      <c r="L1016" s="4">
        <v>1100</v>
      </c>
      <c r="M1016" s="4">
        <v>225</v>
      </c>
      <c r="N1016" s="4">
        <v>375</v>
      </c>
      <c r="O1016" s="4">
        <v>250</v>
      </c>
      <c r="P1016" s="4">
        <v>1000</v>
      </c>
      <c r="Q1016" s="13">
        <v>0.99115044247787609</v>
      </c>
      <c r="R1016" s="16">
        <v>0.70796460176991149</v>
      </c>
      <c r="S1016" s="16">
        <v>1.0973451327433628</v>
      </c>
      <c r="T1016" s="16">
        <v>0.67256637168141598</v>
      </c>
      <c r="U1016" s="16">
        <v>1.345132743362832</v>
      </c>
      <c r="V1016" s="16">
        <v>2.7964601769911503</v>
      </c>
      <c r="W1016" s="16">
        <v>0.21238938053097345</v>
      </c>
      <c r="X1016" s="16">
        <v>1.5575221238938053</v>
      </c>
      <c r="Y1016" s="16">
        <v>0.31858407079646017</v>
      </c>
      <c r="Z1016" s="16">
        <v>0.53097345132743368</v>
      </c>
      <c r="AA1016" s="16">
        <v>0.35398230088495575</v>
      </c>
      <c r="AB1016" s="17">
        <v>1.415929203539823</v>
      </c>
      <c r="AC1016" s="15">
        <v>67365.25</v>
      </c>
      <c r="AD1016" s="14">
        <v>706.25</v>
      </c>
      <c r="AE1016" s="14">
        <v>756.81818181818187</v>
      </c>
      <c r="AF1016" s="5">
        <v>0</v>
      </c>
      <c r="AG1016" s="6">
        <v>3925</v>
      </c>
      <c r="AH1016" s="4">
        <v>8250</v>
      </c>
      <c r="AI1016" s="23">
        <v>12175</v>
      </c>
      <c r="AJ1016" s="4">
        <v>0</v>
      </c>
      <c r="AK1016" s="4">
        <v>0</v>
      </c>
      <c r="AL1016" s="24">
        <v>0</v>
      </c>
      <c r="AM1016" s="7">
        <v>5.5575221238938051</v>
      </c>
      <c r="AN1016" s="7">
        <v>11.68141592920354</v>
      </c>
      <c r="AO1016" s="8">
        <v>0</v>
      </c>
      <c r="AP1016" s="9">
        <v>0</v>
      </c>
      <c r="AQ1016" s="25">
        <v>17.238938053097346</v>
      </c>
      <c r="AR1016" s="18">
        <v>5.1861861861861858</v>
      </c>
      <c r="AS1016" s="7">
        <v>10.900900900900901</v>
      </c>
      <c r="AT1016" s="8">
        <v>0</v>
      </c>
      <c r="AU1016" s="9">
        <v>0</v>
      </c>
      <c r="AV1016" s="10">
        <v>16.087087087087085</v>
      </c>
      <c r="AW1016" s="22">
        <f t="shared" si="15"/>
        <v>0</v>
      </c>
      <c r="AX1016" s="5">
        <f>IF(OR(AND(Tabela1[[#This Row],[GRUPO | ITEM]]="PALHETAS",MID(Tabela1[[#This Row],[ITEM]],1,5)&lt;&gt;"YN-PC"),AND(Tabela1[[#This Row],[GRUPO | ITEM]]="PALHETAS",MID(Tabela1[[#This Row],[ITEM]],1,5)&lt;&gt;"YN-PF"))=TRUE,0,
IF(
ROUNDUP(
IF(
IF(D1016="A",13-SUM(AM1016:AP1016),IF(D1016="B",11-SUM(AM1016:AP1016),IF(D1016="C",7-SUM(AM1016:AP1016))))
&lt;0,0,
IF(D1016="A",13-SUM(AM1016:AP1016),IF(D1016="B",11-SUM(AM1016:AP1016),IF(D1016="C",7-SUM(AM1016:AP1016)))))
*AD1016/C1016,0)
*C1016
=0,0,
ROUNDUP(
IF(
IF(D1016="A",13-SUM(AM1016:AP1016),IF(D1016="B",11-SUM(AM1016:AP1016),IF(D1016="C",7-SUM(AM1016:AP1016))))
&lt;0,0,
IF(D1016="A",13-SUM(AM1016:AP1016),IF(D1016="B",11-SUM(AM1016:AP1016),IF(D1016="C",7-SUM(AM1016:AP1016)))))
*AD1016/C1016,0)
*C1016)
)</f>
        <v>0</v>
      </c>
      <c r="AY1016" s="4">
        <f>IF(OR(AND(Tabela1[[#This Row],[GRUPO | ITEM]]="PALHETAS",MID(Tabela1[[#This Row],[ITEM]],1,5)&lt;&gt;"YN-PC"),AND(Tabela1[[#This Row],[GRUPO | ITEM]]="PALHETAS",MID(Tabela1[[#This Row],[ITEM]],1,5)&lt;&gt;"YN-PF"))=TRUE,0,
IF(
ROUNDUP(
IF(
IF(D1016="A",13-SUM(AR1016:AU1016),IF(D1016="B",11-SUM(AR1016:AU1016),IF(D1016="C",7-SUM(AR1016:AU1016))))
&lt;0,0,
IF(D1016="A",13-SUM(AR1016:AU1016),IF(D1016="B",11-SUM(AR1016:AU1016),IF(D1016="C",7-SUM(AR1016:AU1016)))))
*AE1016/C1016,0)
*C1016
=0,0,
ROUNDUP(
IF(
IF(D1016="A",13-SUM(AR1016:AU1016),IF(D1016="B",11-SUM(AR1016:AU1016),IF(D1016="C",7-SUM(AR1016:AU1016))))
&lt;0,0,
IF(D1016="A",13-SUM(AR1016:AU1016),IF(D1016="B",11-SUM(AR1016:AU1016),IF(D1016="C",7-SUM(AR1016:AU1016)))))
*AE1016/C1016,0)
*C1016)
)</f>
        <v>0</v>
      </c>
      <c r="AZ10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+IFERROR(BA1016*C1016,0),
IFERROR(AVERAGEIF(Tabela1[[#This Row],[COMPRA PADRÃO]:[COMPRA &gt;30%]],"&gt;"&amp;0,Tabela1[[#This Row],[COMPRA PADRÃO]:[COMPRA &gt;30%]]),
0))/Tabela1[[#This Row],[U/CX]],0)*Tabela1[[#This Row],[U/CX]]</f>
        <v>0</v>
      </c>
      <c r="BA1016" s="19"/>
      <c r="BB1016" s="19"/>
      <c r="BC1016" s="5"/>
      <c r="BD1016" s="41">
        <v>31.981132075471699</v>
      </c>
      <c r="BE1016" s="42">
        <v>4797.1698113207549</v>
      </c>
      <c r="BF1016" s="42">
        <v>6332.2641509433961</v>
      </c>
      <c r="BG1016" s="42">
        <v>12175</v>
      </c>
      <c r="BH1016" s="43">
        <v>0</v>
      </c>
      <c r="BJ1016" s="32"/>
      <c r="BK1016" s="32"/>
    </row>
    <row r="1017" spans="1:63" s="3" customFormat="1" x14ac:dyDescent="0.2">
      <c r="A1017" s="4" t="s">
        <v>18</v>
      </c>
      <c r="B1017" s="4" t="s">
        <v>820</v>
      </c>
      <c r="C1017" s="4">
        <v>50</v>
      </c>
      <c r="D1017" s="4" t="s">
        <v>17</v>
      </c>
      <c r="E1017" s="5">
        <v>800</v>
      </c>
      <c r="F1017" s="4">
        <v>900</v>
      </c>
      <c r="G1017" s="4">
        <v>745</v>
      </c>
      <c r="H1017" s="4">
        <v>725</v>
      </c>
      <c r="I1017" s="4">
        <v>1600</v>
      </c>
      <c r="J1017" s="4">
        <v>2425</v>
      </c>
      <c r="K1017" s="4">
        <v>150</v>
      </c>
      <c r="L1017" s="4">
        <v>1500</v>
      </c>
      <c r="M1017" s="4">
        <v>875</v>
      </c>
      <c r="N1017" s="4">
        <v>425</v>
      </c>
      <c r="O1017" s="4">
        <v>500</v>
      </c>
      <c r="P1017" s="4">
        <v>1450</v>
      </c>
      <c r="Q1017" s="13">
        <v>0.79371641174038865</v>
      </c>
      <c r="R1017" s="16">
        <v>0.89293096320793719</v>
      </c>
      <c r="S1017" s="16">
        <v>0.73914840843323693</v>
      </c>
      <c r="T1017" s="16">
        <v>0.71930549813972722</v>
      </c>
      <c r="U1017" s="16">
        <v>1.5874328234807773</v>
      </c>
      <c r="V1017" s="16">
        <v>2.4059528730880531</v>
      </c>
      <c r="W1017" s="16">
        <v>0.14882182720132286</v>
      </c>
      <c r="X1017" s="16">
        <v>1.4882182720132286</v>
      </c>
      <c r="Y1017" s="16">
        <v>0.86812732534105008</v>
      </c>
      <c r="Z1017" s="16">
        <v>0.42166184373708143</v>
      </c>
      <c r="AA1017" s="16">
        <v>0.49607275733774286</v>
      </c>
      <c r="AB1017" s="17">
        <v>1.4386109962794544</v>
      </c>
      <c r="AC1017" s="15">
        <v>97140.35</v>
      </c>
      <c r="AD1017" s="14">
        <v>1007.9166666666666</v>
      </c>
      <c r="AE1017" s="14">
        <v>1085.909090909091</v>
      </c>
      <c r="AF1017" s="5">
        <v>1</v>
      </c>
      <c r="AG1017" s="6">
        <v>1961</v>
      </c>
      <c r="AH1017" s="4">
        <v>5450</v>
      </c>
      <c r="AI1017" s="23">
        <v>7411</v>
      </c>
      <c r="AJ1017" s="4">
        <v>0</v>
      </c>
      <c r="AK1017" s="4">
        <v>0</v>
      </c>
      <c r="AL1017" s="24">
        <v>0</v>
      </c>
      <c r="AM1017" s="7">
        <v>1.9455973542786276</v>
      </c>
      <c r="AN1017" s="7">
        <v>5.4071930549813976</v>
      </c>
      <c r="AO1017" s="8">
        <v>0</v>
      </c>
      <c r="AP1017" s="9">
        <v>0</v>
      </c>
      <c r="AQ1017" s="25">
        <v>7.3527904092600256</v>
      </c>
      <c r="AR1017" s="18">
        <v>1.8058601925491837</v>
      </c>
      <c r="AS1017" s="7">
        <v>5.0188363331938044</v>
      </c>
      <c r="AT1017" s="8">
        <v>0</v>
      </c>
      <c r="AU1017" s="9">
        <v>0</v>
      </c>
      <c r="AV1017" s="10">
        <v>6.8246965257429881</v>
      </c>
      <c r="AW1017" s="22">
        <f t="shared" si="15"/>
        <v>0</v>
      </c>
      <c r="AX1017" s="5">
        <f>IF(OR(AND(Tabela1[[#This Row],[GRUPO | ITEM]]="PALHETAS",MID(Tabela1[[#This Row],[ITEM]],1,5)&lt;&gt;"YN-PC"),AND(Tabela1[[#This Row],[GRUPO | ITEM]]="PALHETAS",MID(Tabela1[[#This Row],[ITEM]],1,5)&lt;&gt;"YN-PF"))=TRUE,0,
IF(
ROUNDUP(
IF(
IF(D1017="A",13-SUM(AM1017:AP1017),IF(D1017="B",11-SUM(AM1017:AP1017),IF(D1017="C",7-SUM(AM1017:AP1017))))
&lt;0,0,
IF(D1017="A",13-SUM(AM1017:AP1017),IF(D1017="B",11-SUM(AM1017:AP1017),IF(D1017="C",7-SUM(AM1017:AP1017)))))
*AD1017/C1017,0)
*C1017
=0,0,
ROUNDUP(
IF(
IF(D1017="A",13-SUM(AM1017:AP1017),IF(D1017="B",11-SUM(AM1017:AP1017),IF(D1017="C",7-SUM(AM1017:AP1017))))
&lt;0,0,
IF(D1017="A",13-SUM(AM1017:AP1017),IF(D1017="B",11-SUM(AM1017:AP1017),IF(D1017="C",7-SUM(AM1017:AP1017)))))
*AD1017/C1017,0)
*C1017)
)</f>
        <v>0</v>
      </c>
      <c r="AY1017" s="4">
        <f>IF(OR(AND(Tabela1[[#This Row],[GRUPO | ITEM]]="PALHETAS",MID(Tabela1[[#This Row],[ITEM]],1,5)&lt;&gt;"YN-PC"),AND(Tabela1[[#This Row],[GRUPO | ITEM]]="PALHETAS",MID(Tabela1[[#This Row],[ITEM]],1,5)&lt;&gt;"YN-PF"))=TRUE,0,
IF(
ROUNDUP(
IF(
IF(D1017="A",13-SUM(AR1017:AU1017),IF(D1017="B",11-SUM(AR1017:AU1017),IF(D1017="C",7-SUM(AR1017:AU1017))))
&lt;0,0,
IF(D1017="A",13-SUM(AR1017:AU1017),IF(D1017="B",11-SUM(AR1017:AU1017),IF(D1017="C",7-SUM(AR1017:AU1017)))))
*AE1017/C1017,0)
*C1017
=0,0,
ROUNDUP(
IF(
IF(D1017="A",13-SUM(AR1017:AU1017),IF(D1017="B",11-SUM(AR1017:AU1017),IF(D1017="C",7-SUM(AR1017:AU1017))))
&lt;0,0,
IF(D1017="A",13-SUM(AR1017:AU1017),IF(D1017="B",11-SUM(AR1017:AU1017),IF(D1017="C",7-SUM(AR1017:AU1017)))))
*AE1017/C1017,0)
*C1017)
)</f>
        <v>0</v>
      </c>
      <c r="AZ10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+IFERROR(BA1017*C1017,0),
IFERROR(AVERAGEIF(Tabela1[[#This Row],[COMPRA PADRÃO]:[COMPRA &gt;30%]],"&gt;"&amp;0,Tabela1[[#This Row],[COMPRA PADRÃO]:[COMPRA &gt;30%]]),
0))/Tabela1[[#This Row],[U/CX]],0)*Tabela1[[#This Row],[U/CX]]</f>
        <v>0</v>
      </c>
      <c r="BA1017" s="19"/>
      <c r="BB1017" s="19"/>
      <c r="BC1017" s="5"/>
      <c r="BD1017" s="41">
        <v>45.641509433962263</v>
      </c>
      <c r="BE1017" s="42">
        <v>6846.2264150943392</v>
      </c>
      <c r="BF1017" s="42">
        <v>9037.0188679245275</v>
      </c>
      <c r="BG1017" s="42">
        <v>7411</v>
      </c>
      <c r="BH1017" s="43">
        <v>8450</v>
      </c>
      <c r="BJ1017" s="32"/>
      <c r="BK1017" s="32"/>
    </row>
    <row r="1018" spans="1:63" s="3" customFormat="1" x14ac:dyDescent="0.2">
      <c r="A1018" s="4" t="s">
        <v>18</v>
      </c>
      <c r="B1018" s="4" t="s">
        <v>145</v>
      </c>
      <c r="C1018" s="4">
        <v>50</v>
      </c>
      <c r="D1018" s="4" t="s">
        <v>83</v>
      </c>
      <c r="E1018" s="5">
        <v>200</v>
      </c>
      <c r="F1018" s="4">
        <v>50</v>
      </c>
      <c r="G1018" s="4">
        <v>345</v>
      </c>
      <c r="H1018" s="4">
        <v>250</v>
      </c>
      <c r="I1018" s="4">
        <v>300</v>
      </c>
      <c r="J1018" s="4">
        <v>1000</v>
      </c>
      <c r="K1018" s="4"/>
      <c r="L1018" s="4">
        <v>400</v>
      </c>
      <c r="M1018" s="4">
        <v>50</v>
      </c>
      <c r="N1018" s="4"/>
      <c r="O1018" s="4">
        <v>150</v>
      </c>
      <c r="P1018" s="4">
        <v>300</v>
      </c>
      <c r="Q1018" s="13">
        <v>0.65681444991789817</v>
      </c>
      <c r="R1018" s="16">
        <v>0.16420361247947454</v>
      </c>
      <c r="S1018" s="16">
        <v>1.1330049261083743</v>
      </c>
      <c r="T1018" s="16">
        <v>0.82101806239737274</v>
      </c>
      <c r="U1018" s="16">
        <v>0.98522167487684731</v>
      </c>
      <c r="V1018" s="16">
        <v>3.284072249589491</v>
      </c>
      <c r="W1018" s="16">
        <v>0</v>
      </c>
      <c r="X1018" s="16">
        <v>1.3136288998357963</v>
      </c>
      <c r="Y1018" s="16">
        <v>0.16420361247947454</v>
      </c>
      <c r="Z1018" s="16">
        <v>0</v>
      </c>
      <c r="AA1018" s="16">
        <v>0.49261083743842365</v>
      </c>
      <c r="AB1018" s="17">
        <v>0.98522167487684731</v>
      </c>
      <c r="AC1018" s="15">
        <v>24047.85</v>
      </c>
      <c r="AD1018" s="14">
        <v>304.5</v>
      </c>
      <c r="AE1018" s="14">
        <v>368.125</v>
      </c>
      <c r="AF1018" s="5">
        <v>0</v>
      </c>
      <c r="AG1018" s="6">
        <v>1200</v>
      </c>
      <c r="AH1018" s="4">
        <v>0</v>
      </c>
      <c r="AI1018" s="23">
        <v>1200</v>
      </c>
      <c r="AJ1018" s="4">
        <v>0</v>
      </c>
      <c r="AK1018" s="4">
        <v>0</v>
      </c>
      <c r="AL1018" s="24">
        <v>0</v>
      </c>
      <c r="AM1018" s="7">
        <v>3.9408866995073892</v>
      </c>
      <c r="AN1018" s="7">
        <v>0</v>
      </c>
      <c r="AO1018" s="8">
        <v>0</v>
      </c>
      <c r="AP1018" s="9">
        <v>0</v>
      </c>
      <c r="AQ1018" s="25">
        <v>3.9408866995073892</v>
      </c>
      <c r="AR1018" s="18">
        <v>3.2597623089983023</v>
      </c>
      <c r="AS1018" s="7">
        <v>0</v>
      </c>
      <c r="AT1018" s="8">
        <v>0</v>
      </c>
      <c r="AU1018" s="9">
        <v>0</v>
      </c>
      <c r="AV1018" s="10">
        <v>3.2597623089983023</v>
      </c>
      <c r="AW1018" s="22">
        <f t="shared" si="15"/>
        <v>0</v>
      </c>
      <c r="AX1018" s="5">
        <f>IF(OR(AND(Tabela1[[#This Row],[GRUPO | ITEM]]="PALHETAS",MID(Tabela1[[#This Row],[ITEM]],1,5)&lt;&gt;"YN-PC"),AND(Tabela1[[#This Row],[GRUPO | ITEM]]="PALHETAS",MID(Tabela1[[#This Row],[ITEM]],1,5)&lt;&gt;"YN-PF"))=TRUE,0,
IF(
ROUNDUP(
IF(
IF(D1018="A",13-SUM(AM1018:AP1018),IF(D1018="B",11-SUM(AM1018:AP1018),IF(D1018="C",7-SUM(AM1018:AP1018))))
&lt;0,0,
IF(D1018="A",13-SUM(AM1018:AP1018),IF(D1018="B",11-SUM(AM1018:AP1018),IF(D1018="C",7-SUM(AM1018:AP1018)))))
*AD1018/C1018,0)
*C1018
=0,0,
ROUNDUP(
IF(
IF(D1018="A",13-SUM(AM1018:AP1018),IF(D1018="B",11-SUM(AM1018:AP1018),IF(D1018="C",7-SUM(AM1018:AP1018))))
&lt;0,0,
IF(D1018="A",13-SUM(AM1018:AP1018),IF(D1018="B",11-SUM(AM1018:AP1018),IF(D1018="C",7-SUM(AM1018:AP1018)))))
*AD1018/C1018,0)
*C1018)
)</f>
        <v>0</v>
      </c>
      <c r="AY1018" s="4">
        <f>IF(OR(AND(Tabela1[[#This Row],[GRUPO | ITEM]]="PALHETAS",MID(Tabela1[[#This Row],[ITEM]],1,5)&lt;&gt;"YN-PC"),AND(Tabela1[[#This Row],[GRUPO | ITEM]]="PALHETAS",MID(Tabela1[[#This Row],[ITEM]],1,5)&lt;&gt;"YN-PF"))=TRUE,0,
IF(
ROUNDUP(
IF(
IF(D1018="A",13-SUM(AR1018:AU1018),IF(D1018="B",11-SUM(AR1018:AU1018),IF(D1018="C",7-SUM(AR1018:AU1018))))
&lt;0,0,
IF(D1018="A",13-SUM(AR1018:AU1018),IF(D1018="B",11-SUM(AR1018:AU1018),IF(D1018="C",7-SUM(AR1018:AU1018)))))
*AE1018/C1018,0)
*C1018
=0,0,
ROUNDUP(
IF(
IF(D1018="A",13-SUM(AR1018:AU1018),IF(D1018="B",11-SUM(AR1018:AU1018),IF(D1018="C",7-SUM(AR1018:AU1018))))
&lt;0,0,
IF(D1018="A",13-SUM(AR1018:AU1018),IF(D1018="B",11-SUM(AR1018:AU1018),IF(D1018="C",7-SUM(AR1018:AU1018)))))
*AE1018/C1018,0)
*C1018)
)</f>
        <v>0</v>
      </c>
      <c r="AZ10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+IFERROR(BA1018*C1018,0),
IFERROR(AVERAGEIF(Tabela1[[#This Row],[COMPRA PADRÃO]:[COMPRA &gt;30%]],"&gt;"&amp;0,Tabela1[[#This Row],[COMPRA PADRÃO]:[COMPRA &gt;30%]]),
0))/Tabela1[[#This Row],[U/CX]],0)*Tabela1[[#This Row],[U/CX]]</f>
        <v>0</v>
      </c>
      <c r="BA1018" s="33"/>
      <c r="BB1018" s="33"/>
      <c r="BC1018" s="5"/>
      <c r="BD1018" s="41">
        <v>11.490566037735849</v>
      </c>
      <c r="BE1018" s="42">
        <v>1723.5849056603774</v>
      </c>
      <c r="BF1018" s="42">
        <v>758.37735849056605</v>
      </c>
      <c r="BG1018" s="42">
        <v>1200</v>
      </c>
      <c r="BH1018" s="43">
        <v>1300</v>
      </c>
      <c r="BJ1018" s="32"/>
      <c r="BK1018" s="32"/>
    </row>
    <row r="1019" spans="1:63" s="3" customFormat="1" x14ac:dyDescent="0.2">
      <c r="A1019" s="4" t="s">
        <v>18</v>
      </c>
      <c r="B1019" s="4" t="s">
        <v>821</v>
      </c>
      <c r="C1019" s="4">
        <v>50</v>
      </c>
      <c r="D1019" s="4" t="s">
        <v>20</v>
      </c>
      <c r="E1019" s="5">
        <v>720</v>
      </c>
      <c r="F1019" s="4">
        <v>800</v>
      </c>
      <c r="G1019" s="4">
        <v>1125</v>
      </c>
      <c r="H1019" s="4">
        <v>1125</v>
      </c>
      <c r="I1019" s="4">
        <v>1700</v>
      </c>
      <c r="J1019" s="4">
        <v>3575</v>
      </c>
      <c r="K1019" s="4">
        <v>200</v>
      </c>
      <c r="L1019" s="4">
        <v>1850</v>
      </c>
      <c r="M1019" s="4">
        <v>925</v>
      </c>
      <c r="N1019" s="4">
        <v>625</v>
      </c>
      <c r="O1019" s="4">
        <v>550</v>
      </c>
      <c r="P1019" s="4">
        <v>1450</v>
      </c>
      <c r="Q1019" s="13">
        <v>0.5899624445203141</v>
      </c>
      <c r="R1019" s="16">
        <v>0.65551382724479346</v>
      </c>
      <c r="S1019" s="16">
        <v>0.9218163195629907</v>
      </c>
      <c r="T1019" s="16">
        <v>0.9218163195629907</v>
      </c>
      <c r="U1019" s="16">
        <v>1.392966882895186</v>
      </c>
      <c r="V1019" s="16">
        <v>2.9293274155001705</v>
      </c>
      <c r="W1019" s="16">
        <v>0.16387845681119836</v>
      </c>
      <c r="X1019" s="16">
        <v>1.5158757255035848</v>
      </c>
      <c r="Y1019" s="16">
        <v>0.75793786275179242</v>
      </c>
      <c r="Z1019" s="16">
        <v>0.51212017753499484</v>
      </c>
      <c r="AA1019" s="16">
        <v>0.45066575623079547</v>
      </c>
      <c r="AB1019" s="17">
        <v>1.1881188118811881</v>
      </c>
      <c r="AC1019" s="15">
        <v>117414.5</v>
      </c>
      <c r="AD1019" s="14">
        <v>1220.4166666666667</v>
      </c>
      <c r="AE1019" s="14">
        <v>1313.1818181818182</v>
      </c>
      <c r="AF1019" s="5">
        <v>1</v>
      </c>
      <c r="AG1019" s="6">
        <v>812</v>
      </c>
      <c r="AH1019" s="4">
        <v>8800</v>
      </c>
      <c r="AI1019" s="23">
        <v>9612</v>
      </c>
      <c r="AJ1019" s="4">
        <v>0</v>
      </c>
      <c r="AK1019" s="4">
        <v>0</v>
      </c>
      <c r="AL1019" s="24">
        <v>0</v>
      </c>
      <c r="AM1019" s="7">
        <v>0.66534653465346527</v>
      </c>
      <c r="AN1019" s="7">
        <v>7.2106520996927275</v>
      </c>
      <c r="AO1019" s="8">
        <v>0</v>
      </c>
      <c r="AP1019" s="9">
        <v>0</v>
      </c>
      <c r="AQ1019" s="25">
        <v>7.8759986343461925</v>
      </c>
      <c r="AR1019" s="18">
        <v>0.61834544825199023</v>
      </c>
      <c r="AS1019" s="7">
        <v>6.7012807199723081</v>
      </c>
      <c r="AT1019" s="8">
        <v>0</v>
      </c>
      <c r="AU1019" s="9">
        <v>0</v>
      </c>
      <c r="AV1019" s="10">
        <v>7.319626168224298</v>
      </c>
      <c r="AW1019" s="22">
        <f t="shared" si="15"/>
        <v>0</v>
      </c>
      <c r="AX1019" s="5">
        <f>IF(OR(AND(Tabela1[[#This Row],[GRUPO | ITEM]]="PALHETAS",MID(Tabela1[[#This Row],[ITEM]],1,5)&lt;&gt;"YN-PC"),AND(Tabela1[[#This Row],[GRUPO | ITEM]]="PALHETAS",MID(Tabela1[[#This Row],[ITEM]],1,5)&lt;&gt;"YN-PF"))=TRUE,0,
IF(
ROUNDUP(
IF(
IF(D1019="A",13-SUM(AM1019:AP1019),IF(D1019="B",11-SUM(AM1019:AP1019),IF(D1019="C",7-SUM(AM1019:AP1019))))
&lt;0,0,
IF(D1019="A",13-SUM(AM1019:AP1019),IF(D1019="B",11-SUM(AM1019:AP1019),IF(D1019="C",7-SUM(AM1019:AP1019)))))
*AD1019/C1019,0)
*C1019
=0,0,
ROUNDUP(
IF(
IF(D1019="A",13-SUM(AM1019:AP1019),IF(D1019="B",11-SUM(AM1019:AP1019),IF(D1019="C",7-SUM(AM1019:AP1019))))
&lt;0,0,
IF(D1019="A",13-SUM(AM1019:AP1019),IF(D1019="B",11-SUM(AM1019:AP1019),IF(D1019="C",7-SUM(AM1019:AP1019)))))
*AD1019/C1019,0)
*C1019)
)</f>
        <v>0</v>
      </c>
      <c r="AY1019" s="4">
        <f>IF(OR(AND(Tabela1[[#This Row],[GRUPO | ITEM]]="PALHETAS",MID(Tabela1[[#This Row],[ITEM]],1,5)&lt;&gt;"YN-PC"),AND(Tabela1[[#This Row],[GRUPO | ITEM]]="PALHETAS",MID(Tabela1[[#This Row],[ITEM]],1,5)&lt;&gt;"YN-PF"))=TRUE,0,
IF(
ROUNDUP(
IF(
IF(D1019="A",13-SUM(AR1019:AU1019),IF(D1019="B",11-SUM(AR1019:AU1019),IF(D1019="C",7-SUM(AR1019:AU1019))))
&lt;0,0,
IF(D1019="A",13-SUM(AR1019:AU1019),IF(D1019="B",11-SUM(AR1019:AU1019),IF(D1019="C",7-SUM(AR1019:AU1019)))))
*AE1019/C1019,0)
*C1019
=0,0,
ROUNDUP(
IF(
IF(D1019="A",13-SUM(AR1019:AU1019),IF(D1019="B",11-SUM(AR1019:AU1019),IF(D1019="C",7-SUM(AR1019:AU1019))))
&lt;0,0,
IF(D1019="A",13-SUM(AR1019:AU1019),IF(D1019="B",11-SUM(AR1019:AU1019),IF(D1019="C",7-SUM(AR1019:AU1019)))))
*AE1019/C1019,0)
*C1019)
)</f>
        <v>0</v>
      </c>
      <c r="AZ10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+IFERROR(BA1019*C1019,0),
IFERROR(AVERAGEIF(Tabela1[[#This Row],[COMPRA PADRÃO]:[COMPRA &gt;30%]],"&gt;"&amp;0,Tabela1[[#This Row],[COMPRA PADRÃO]:[COMPRA &gt;30%]]),
0))/Tabela1[[#This Row],[U/CX]],0)*Tabela1[[#This Row],[U/CX]]</f>
        <v>0</v>
      </c>
      <c r="BA1019" s="19"/>
      <c r="BB1019" s="19"/>
      <c r="BC1019" s="5"/>
      <c r="BD1019" s="41">
        <v>55.264150943396224</v>
      </c>
      <c r="BE1019" s="42">
        <v>8289.6226415094334</v>
      </c>
      <c r="BF1019" s="42">
        <v>15805.54716981132</v>
      </c>
      <c r="BG1019" s="42">
        <v>9612</v>
      </c>
      <c r="BH1019" s="43">
        <v>14500</v>
      </c>
      <c r="BJ1019" s="32"/>
      <c r="BK1019" s="32"/>
    </row>
    <row r="1020" spans="1:63" s="3" customFormat="1" x14ac:dyDescent="0.2">
      <c r="A1020" s="4" t="s">
        <v>18</v>
      </c>
      <c r="B1020" s="4" t="s">
        <v>822</v>
      </c>
      <c r="C1020" s="4">
        <v>50</v>
      </c>
      <c r="D1020" s="4" t="s">
        <v>17</v>
      </c>
      <c r="E1020" s="5">
        <v>250</v>
      </c>
      <c r="F1020" s="4">
        <v>375</v>
      </c>
      <c r="G1020" s="4">
        <v>525</v>
      </c>
      <c r="H1020" s="4">
        <v>450</v>
      </c>
      <c r="I1020" s="4">
        <v>450</v>
      </c>
      <c r="J1020" s="4">
        <v>1550</v>
      </c>
      <c r="K1020" s="4"/>
      <c r="L1020" s="4">
        <v>800</v>
      </c>
      <c r="M1020" s="4">
        <v>300</v>
      </c>
      <c r="N1020" s="4">
        <v>225</v>
      </c>
      <c r="O1020" s="4">
        <v>200</v>
      </c>
      <c r="P1020" s="4">
        <v>296</v>
      </c>
      <c r="Q1020" s="13">
        <v>0.50728647850950015</v>
      </c>
      <c r="R1020" s="16">
        <v>0.76092971776425011</v>
      </c>
      <c r="S1020" s="16">
        <v>1.0653016048699502</v>
      </c>
      <c r="T1020" s="16">
        <v>0.9131156613171002</v>
      </c>
      <c r="U1020" s="16">
        <v>0.9131156613171002</v>
      </c>
      <c r="V1020" s="16">
        <v>3.1451761667589007</v>
      </c>
      <c r="W1020" s="16">
        <v>0</v>
      </c>
      <c r="X1020" s="16">
        <v>1.6233167312304002</v>
      </c>
      <c r="Y1020" s="16">
        <v>0.60874377421140013</v>
      </c>
      <c r="Z1020" s="16">
        <v>0.4565578306585501</v>
      </c>
      <c r="AA1020" s="16">
        <v>0.40582918280760005</v>
      </c>
      <c r="AB1020" s="17">
        <v>0.60062719055524816</v>
      </c>
      <c r="AC1020" s="15">
        <v>43197.72</v>
      </c>
      <c r="AD1020" s="14">
        <v>492.81818181818181</v>
      </c>
      <c r="AE1020" s="14">
        <v>492.81818181818181</v>
      </c>
      <c r="AF1020" s="5">
        <v>1</v>
      </c>
      <c r="AG1020" s="6">
        <v>2500</v>
      </c>
      <c r="AH1020" s="4">
        <v>3500</v>
      </c>
      <c r="AI1020" s="23">
        <v>6000</v>
      </c>
      <c r="AJ1020" s="4">
        <v>0</v>
      </c>
      <c r="AK1020" s="4">
        <v>0</v>
      </c>
      <c r="AL1020" s="24">
        <v>0</v>
      </c>
      <c r="AM1020" s="7">
        <v>5.0728647850950006</v>
      </c>
      <c r="AN1020" s="7">
        <v>7.1020106991330012</v>
      </c>
      <c r="AO1020" s="8">
        <v>0</v>
      </c>
      <c r="AP1020" s="9">
        <v>0</v>
      </c>
      <c r="AQ1020" s="25">
        <v>12.174875484228002</v>
      </c>
      <c r="AR1020" s="18">
        <v>5.0728647850950006</v>
      </c>
      <c r="AS1020" s="7">
        <v>7.1020106991330012</v>
      </c>
      <c r="AT1020" s="8">
        <v>0</v>
      </c>
      <c r="AU1020" s="9">
        <v>0</v>
      </c>
      <c r="AV1020" s="10">
        <v>12.174875484228002</v>
      </c>
      <c r="AW1020" s="22">
        <f t="shared" si="15"/>
        <v>0</v>
      </c>
      <c r="AX1020" s="5">
        <f>IF(OR(AND(Tabela1[[#This Row],[GRUPO | ITEM]]="PALHETAS",MID(Tabela1[[#This Row],[ITEM]],1,5)&lt;&gt;"YN-PC"),AND(Tabela1[[#This Row],[GRUPO | ITEM]]="PALHETAS",MID(Tabela1[[#This Row],[ITEM]],1,5)&lt;&gt;"YN-PF"))=TRUE,0,
IF(
ROUNDUP(
IF(
IF(D1020="A",13-SUM(AM1020:AP1020),IF(D1020="B",11-SUM(AM1020:AP1020),IF(D1020="C",7-SUM(AM1020:AP1020))))
&lt;0,0,
IF(D1020="A",13-SUM(AM1020:AP1020),IF(D1020="B",11-SUM(AM1020:AP1020),IF(D1020="C",7-SUM(AM1020:AP1020)))))
*AD1020/C1020,0)
*C1020
=0,0,
ROUNDUP(
IF(
IF(D1020="A",13-SUM(AM1020:AP1020),IF(D1020="B",11-SUM(AM1020:AP1020),IF(D1020="C",7-SUM(AM1020:AP1020))))
&lt;0,0,
IF(D1020="A",13-SUM(AM1020:AP1020),IF(D1020="B",11-SUM(AM1020:AP1020),IF(D1020="C",7-SUM(AM1020:AP1020)))))
*AD1020/C1020,0)
*C1020)
)</f>
        <v>0</v>
      </c>
      <c r="AY1020" s="4">
        <f>IF(OR(AND(Tabela1[[#This Row],[GRUPO | ITEM]]="PALHETAS",MID(Tabela1[[#This Row],[ITEM]],1,5)&lt;&gt;"YN-PC"),AND(Tabela1[[#This Row],[GRUPO | ITEM]]="PALHETAS",MID(Tabela1[[#This Row],[ITEM]],1,5)&lt;&gt;"YN-PF"))=TRUE,0,
IF(
ROUNDUP(
IF(
IF(D1020="A",13-SUM(AR1020:AU1020),IF(D1020="B",11-SUM(AR1020:AU1020),IF(D1020="C",7-SUM(AR1020:AU1020))))
&lt;0,0,
IF(D1020="A",13-SUM(AR1020:AU1020),IF(D1020="B",11-SUM(AR1020:AU1020),IF(D1020="C",7-SUM(AR1020:AU1020)))))
*AE1020/C1020,0)
*C1020
=0,0,
ROUNDUP(
IF(
IF(D1020="A",13-SUM(AR1020:AU1020),IF(D1020="B",11-SUM(AR1020:AU1020),IF(D1020="C",7-SUM(AR1020:AU1020))))
&lt;0,0,
IF(D1020="A",13-SUM(AR1020:AU1020),IF(D1020="B",11-SUM(AR1020:AU1020),IF(D1020="C",7-SUM(AR1020:AU1020)))))
*AE1020/C1020,0)
*C1020)
)</f>
        <v>0</v>
      </c>
      <c r="AZ10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+IFERROR(BA1020*C1020,0),
IFERROR(AVERAGEIF(Tabela1[[#This Row],[COMPRA PADRÃO]:[COMPRA &gt;30%]],"&gt;"&amp;0,Tabela1[[#This Row],[COMPRA PADRÃO]:[COMPRA &gt;30%]]),
0))/Tabela1[[#This Row],[U/CX]],0)*Tabela1[[#This Row],[U/CX]]</f>
        <v>0</v>
      </c>
      <c r="BA1020" s="19"/>
      <c r="BB1020" s="19"/>
      <c r="BC1020" s="5"/>
      <c r="BD1020" s="41">
        <v>20.456603773584906</v>
      </c>
      <c r="BE1020" s="42">
        <v>3068.4905660377358</v>
      </c>
      <c r="BF1020" s="42">
        <v>4050.4075471698116</v>
      </c>
      <c r="BG1020" s="42">
        <v>6000</v>
      </c>
      <c r="BH1020" s="43">
        <v>1100</v>
      </c>
      <c r="BJ1020" s="32"/>
      <c r="BK1020" s="32"/>
    </row>
    <row r="1021" spans="1:63" s="3" customFormat="1" x14ac:dyDescent="0.2">
      <c r="A1021" s="4" t="s">
        <v>18</v>
      </c>
      <c r="B1021" s="4" t="s">
        <v>823</v>
      </c>
      <c r="C1021" s="4">
        <v>50</v>
      </c>
      <c r="D1021" s="4" t="s">
        <v>17</v>
      </c>
      <c r="E1021" s="5">
        <v>400</v>
      </c>
      <c r="F1021" s="4">
        <v>375</v>
      </c>
      <c r="G1021" s="4">
        <v>675</v>
      </c>
      <c r="H1021" s="4">
        <v>625</v>
      </c>
      <c r="I1021" s="4">
        <v>900</v>
      </c>
      <c r="J1021" s="4">
        <v>1900</v>
      </c>
      <c r="K1021" s="4">
        <v>100</v>
      </c>
      <c r="L1021" s="4">
        <v>1300</v>
      </c>
      <c r="M1021" s="4">
        <v>475</v>
      </c>
      <c r="N1021" s="4">
        <v>500</v>
      </c>
      <c r="O1021" s="4">
        <v>400</v>
      </c>
      <c r="P1021" s="4">
        <v>750</v>
      </c>
      <c r="Q1021" s="13">
        <v>0.5714285714285714</v>
      </c>
      <c r="R1021" s="16">
        <v>0.5357142857142857</v>
      </c>
      <c r="S1021" s="16">
        <v>0.9642857142857143</v>
      </c>
      <c r="T1021" s="16">
        <v>0.8928571428571429</v>
      </c>
      <c r="U1021" s="16">
        <v>1.2857142857142858</v>
      </c>
      <c r="V1021" s="16">
        <v>2.7142857142857144</v>
      </c>
      <c r="W1021" s="16">
        <v>0.14285714285714285</v>
      </c>
      <c r="X1021" s="16">
        <v>1.8571428571428572</v>
      </c>
      <c r="Y1021" s="16">
        <v>0.6785714285714286</v>
      </c>
      <c r="Z1021" s="16">
        <v>0.7142857142857143</v>
      </c>
      <c r="AA1021" s="16">
        <v>0.5714285714285714</v>
      </c>
      <c r="AB1021" s="17">
        <v>1.0714285714285714</v>
      </c>
      <c r="AC1021" s="15">
        <v>67138.75</v>
      </c>
      <c r="AD1021" s="14">
        <v>700</v>
      </c>
      <c r="AE1021" s="14">
        <v>754.5454545454545</v>
      </c>
      <c r="AF1021" s="5">
        <v>0</v>
      </c>
      <c r="AG1021" s="6">
        <v>1979</v>
      </c>
      <c r="AH1021" s="4">
        <v>5550</v>
      </c>
      <c r="AI1021" s="23">
        <v>7529</v>
      </c>
      <c r="AJ1021" s="4">
        <v>0</v>
      </c>
      <c r="AK1021" s="4">
        <v>0</v>
      </c>
      <c r="AL1021" s="24">
        <v>0</v>
      </c>
      <c r="AM1021" s="7">
        <v>2.827142857142857</v>
      </c>
      <c r="AN1021" s="7">
        <v>7.9285714285714288</v>
      </c>
      <c r="AO1021" s="8">
        <v>0</v>
      </c>
      <c r="AP1021" s="9">
        <v>0</v>
      </c>
      <c r="AQ1021" s="25">
        <v>10.755714285714285</v>
      </c>
      <c r="AR1021" s="18">
        <v>2.6227710843373497</v>
      </c>
      <c r="AS1021" s="7">
        <v>7.3554216867469879</v>
      </c>
      <c r="AT1021" s="8">
        <v>0</v>
      </c>
      <c r="AU1021" s="9">
        <v>0</v>
      </c>
      <c r="AV1021" s="10">
        <v>9.9781927710843377</v>
      </c>
      <c r="AW1021" s="22">
        <f t="shared" si="15"/>
        <v>0</v>
      </c>
      <c r="AX1021" s="5">
        <f>IF(OR(AND(Tabela1[[#This Row],[GRUPO | ITEM]]="PALHETAS",MID(Tabela1[[#This Row],[ITEM]],1,5)&lt;&gt;"YN-PC"),AND(Tabela1[[#This Row],[GRUPO | ITEM]]="PALHETAS",MID(Tabela1[[#This Row],[ITEM]],1,5)&lt;&gt;"YN-PF"))=TRUE,0,
IF(
ROUNDUP(
IF(
IF(D1021="A",13-SUM(AM1021:AP1021),IF(D1021="B",11-SUM(AM1021:AP1021),IF(D1021="C",7-SUM(AM1021:AP1021))))
&lt;0,0,
IF(D1021="A",13-SUM(AM1021:AP1021),IF(D1021="B",11-SUM(AM1021:AP1021),IF(D1021="C",7-SUM(AM1021:AP1021)))))
*AD1021/C1021,0)
*C1021
=0,0,
ROUNDUP(
IF(
IF(D1021="A",13-SUM(AM1021:AP1021),IF(D1021="B",11-SUM(AM1021:AP1021),IF(D1021="C",7-SUM(AM1021:AP1021))))
&lt;0,0,
IF(D1021="A",13-SUM(AM1021:AP1021),IF(D1021="B",11-SUM(AM1021:AP1021),IF(D1021="C",7-SUM(AM1021:AP1021)))))
*AD1021/C1021,0)
*C1021)
)</f>
        <v>0</v>
      </c>
      <c r="AY1021" s="4">
        <f>IF(OR(AND(Tabela1[[#This Row],[GRUPO | ITEM]]="PALHETAS",MID(Tabela1[[#This Row],[ITEM]],1,5)&lt;&gt;"YN-PC"),AND(Tabela1[[#This Row],[GRUPO | ITEM]]="PALHETAS",MID(Tabela1[[#This Row],[ITEM]],1,5)&lt;&gt;"YN-PF"))=TRUE,0,
IF(
ROUNDUP(
IF(
IF(D1021="A",13-SUM(AR1021:AU1021),IF(D1021="B",11-SUM(AR1021:AU1021),IF(D1021="C",7-SUM(AR1021:AU1021))))
&lt;0,0,
IF(D1021="A",13-SUM(AR1021:AU1021),IF(D1021="B",11-SUM(AR1021:AU1021),IF(D1021="C",7-SUM(AR1021:AU1021)))))
*AE1021/C1021,0)
*C1021
=0,0,
ROUNDUP(
IF(
IF(D1021="A",13-SUM(AR1021:AU1021),IF(D1021="B",11-SUM(AR1021:AU1021),IF(D1021="C",7-SUM(AR1021:AU1021))))
&lt;0,0,
IF(D1021="A",13-SUM(AR1021:AU1021),IF(D1021="B",11-SUM(AR1021:AU1021),IF(D1021="C",7-SUM(AR1021:AU1021)))))
*AE1021/C1021,0)
*C1021)
)</f>
        <v>0</v>
      </c>
      <c r="AZ10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+IFERROR(BA1021*C1021,0),
IFERROR(AVERAGEIF(Tabela1[[#This Row],[COMPRA PADRÃO]:[COMPRA &gt;30%]],"&gt;"&amp;0,Tabela1[[#This Row],[COMPRA PADRÃO]:[COMPRA &gt;30%]]),
0))/Tabela1[[#This Row],[U/CX]],0)*Tabela1[[#This Row],[U/CX]]</f>
        <v>0</v>
      </c>
      <c r="BA1021" s="19"/>
      <c r="BB1021" s="19"/>
      <c r="BC1021" s="5"/>
      <c r="BD1021" s="41">
        <v>31.69811320754717</v>
      </c>
      <c r="BE1021" s="42">
        <v>4754.7169811320755</v>
      </c>
      <c r="BF1021" s="42">
        <v>6276.2264150943392</v>
      </c>
      <c r="BG1021" s="42">
        <v>7529</v>
      </c>
      <c r="BH1021" s="43">
        <v>3500</v>
      </c>
      <c r="BJ1021" s="32"/>
      <c r="BK1021" s="32"/>
    </row>
    <row r="1022" spans="1:63" s="3" customFormat="1" x14ac:dyDescent="0.2">
      <c r="A1022" s="4" t="s">
        <v>18</v>
      </c>
      <c r="B1022" s="4" t="s">
        <v>824</v>
      </c>
      <c r="C1022" s="4">
        <v>50</v>
      </c>
      <c r="D1022" s="4" t="s">
        <v>17</v>
      </c>
      <c r="E1022" s="5">
        <v>250</v>
      </c>
      <c r="F1022" s="4">
        <v>325</v>
      </c>
      <c r="G1022" s="4">
        <v>575</v>
      </c>
      <c r="H1022" s="4">
        <v>375</v>
      </c>
      <c r="I1022" s="4">
        <v>575</v>
      </c>
      <c r="J1022" s="4">
        <v>1350</v>
      </c>
      <c r="K1022" s="4"/>
      <c r="L1022" s="4">
        <v>850</v>
      </c>
      <c r="M1022" s="4">
        <v>250</v>
      </c>
      <c r="N1022" s="4">
        <v>275</v>
      </c>
      <c r="O1022" s="4">
        <v>200</v>
      </c>
      <c r="P1022" s="4">
        <v>450</v>
      </c>
      <c r="Q1022" s="13">
        <v>0.50228310502283102</v>
      </c>
      <c r="R1022" s="16">
        <v>0.65296803652968038</v>
      </c>
      <c r="S1022" s="16">
        <v>1.1552511415525113</v>
      </c>
      <c r="T1022" s="16">
        <v>0.75342465753424659</v>
      </c>
      <c r="U1022" s="16">
        <v>1.1552511415525113</v>
      </c>
      <c r="V1022" s="16">
        <v>2.7123287671232874</v>
      </c>
      <c r="W1022" s="16">
        <v>0</v>
      </c>
      <c r="X1022" s="16">
        <v>1.7077625570776256</v>
      </c>
      <c r="Y1022" s="16">
        <v>0.50228310502283102</v>
      </c>
      <c r="Z1022" s="16">
        <v>0.55251141552511418</v>
      </c>
      <c r="AA1022" s="16">
        <v>0.40182648401826482</v>
      </c>
      <c r="AB1022" s="17">
        <v>0.90410958904109584</v>
      </c>
      <c r="AC1022" s="15">
        <v>43599.25</v>
      </c>
      <c r="AD1022" s="14">
        <v>497.72727272727275</v>
      </c>
      <c r="AE1022" s="14">
        <v>497.72727272727275</v>
      </c>
      <c r="AF1022" s="5">
        <v>1</v>
      </c>
      <c r="AG1022" s="6">
        <v>1803</v>
      </c>
      <c r="AH1022" s="4">
        <v>4000</v>
      </c>
      <c r="AI1022" s="23">
        <v>5803</v>
      </c>
      <c r="AJ1022" s="4">
        <v>0</v>
      </c>
      <c r="AK1022" s="4">
        <v>0</v>
      </c>
      <c r="AL1022" s="24">
        <v>0</v>
      </c>
      <c r="AM1022" s="7">
        <v>3.6224657534246574</v>
      </c>
      <c r="AN1022" s="7">
        <v>8.0365296803652964</v>
      </c>
      <c r="AO1022" s="8">
        <v>0</v>
      </c>
      <c r="AP1022" s="9">
        <v>0</v>
      </c>
      <c r="AQ1022" s="25">
        <v>11.658995433789954</v>
      </c>
      <c r="AR1022" s="18">
        <v>3.6224657534246574</v>
      </c>
      <c r="AS1022" s="7">
        <v>8.0365296803652964</v>
      </c>
      <c r="AT1022" s="8">
        <v>0</v>
      </c>
      <c r="AU1022" s="9">
        <v>0</v>
      </c>
      <c r="AV1022" s="10">
        <v>11.658995433789954</v>
      </c>
      <c r="AW1022" s="22">
        <f t="shared" si="15"/>
        <v>0</v>
      </c>
      <c r="AX1022" s="5">
        <f>IF(OR(AND(Tabela1[[#This Row],[GRUPO | ITEM]]="PALHETAS",MID(Tabela1[[#This Row],[ITEM]],1,5)&lt;&gt;"YN-PC"),AND(Tabela1[[#This Row],[GRUPO | ITEM]]="PALHETAS",MID(Tabela1[[#This Row],[ITEM]],1,5)&lt;&gt;"YN-PF"))=TRUE,0,
IF(
ROUNDUP(
IF(
IF(D1022="A",13-SUM(AM1022:AP1022),IF(D1022="B",11-SUM(AM1022:AP1022),IF(D1022="C",7-SUM(AM1022:AP1022))))
&lt;0,0,
IF(D1022="A",13-SUM(AM1022:AP1022),IF(D1022="B",11-SUM(AM1022:AP1022),IF(D1022="C",7-SUM(AM1022:AP1022)))))
*AD1022/C1022,0)
*C1022
=0,0,
ROUNDUP(
IF(
IF(D1022="A",13-SUM(AM1022:AP1022),IF(D1022="B",11-SUM(AM1022:AP1022),IF(D1022="C",7-SUM(AM1022:AP1022))))
&lt;0,0,
IF(D1022="A",13-SUM(AM1022:AP1022),IF(D1022="B",11-SUM(AM1022:AP1022),IF(D1022="C",7-SUM(AM1022:AP1022)))))
*AD1022/C1022,0)
*C1022)
)</f>
        <v>0</v>
      </c>
      <c r="AY1022" s="4">
        <f>IF(OR(AND(Tabela1[[#This Row],[GRUPO | ITEM]]="PALHETAS",MID(Tabela1[[#This Row],[ITEM]],1,5)&lt;&gt;"YN-PC"),AND(Tabela1[[#This Row],[GRUPO | ITEM]]="PALHETAS",MID(Tabela1[[#This Row],[ITEM]],1,5)&lt;&gt;"YN-PF"))=TRUE,0,
IF(
ROUNDUP(
IF(
IF(D1022="A",13-SUM(AR1022:AU1022),IF(D1022="B",11-SUM(AR1022:AU1022),IF(D1022="C",7-SUM(AR1022:AU1022))))
&lt;0,0,
IF(D1022="A",13-SUM(AR1022:AU1022),IF(D1022="B",11-SUM(AR1022:AU1022),IF(D1022="C",7-SUM(AR1022:AU1022)))))
*AE1022/C1022,0)
*C1022
=0,0,
ROUNDUP(
IF(
IF(D1022="A",13-SUM(AR1022:AU1022),IF(D1022="B",11-SUM(AR1022:AU1022),IF(D1022="C",7-SUM(AR1022:AU1022))))
&lt;0,0,
IF(D1022="A",13-SUM(AR1022:AU1022),IF(D1022="B",11-SUM(AR1022:AU1022),IF(D1022="C",7-SUM(AR1022:AU1022)))))
*AE1022/C1022,0)
*C1022)
)</f>
        <v>0</v>
      </c>
      <c r="AZ10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+IFERROR(BA1022*C1022,0),
IFERROR(AVERAGEIF(Tabela1[[#This Row],[COMPRA PADRÃO]:[COMPRA &gt;30%]],"&gt;"&amp;0,Tabela1[[#This Row],[COMPRA PADRÃO]:[COMPRA &gt;30%]]),
0))/Tabela1[[#This Row],[U/CX]],0)*Tabela1[[#This Row],[U/CX]]</f>
        <v>0</v>
      </c>
      <c r="BA1022" s="19"/>
      <c r="BB1022" s="19"/>
      <c r="BC1022" s="5"/>
      <c r="BD1022" s="41">
        <v>20.660377358490567</v>
      </c>
      <c r="BE1022" s="42">
        <v>3099.0566037735853</v>
      </c>
      <c r="BF1022" s="42">
        <v>4090.7547169811323</v>
      </c>
      <c r="BG1022" s="42">
        <v>5803</v>
      </c>
      <c r="BH1022" s="43">
        <v>1400</v>
      </c>
      <c r="BJ1022" s="32"/>
      <c r="BK1022" s="32"/>
    </row>
    <row r="1023" spans="1:63" s="3" customFormat="1" x14ac:dyDescent="0.2">
      <c r="A1023" s="4" t="s">
        <v>18</v>
      </c>
      <c r="B1023" s="4" t="s">
        <v>825</v>
      </c>
      <c r="C1023" s="4">
        <v>50</v>
      </c>
      <c r="D1023" s="4" t="s">
        <v>17</v>
      </c>
      <c r="E1023" s="5">
        <v>550</v>
      </c>
      <c r="F1023" s="4">
        <v>1000</v>
      </c>
      <c r="G1023" s="4">
        <v>925</v>
      </c>
      <c r="H1023" s="4">
        <v>700</v>
      </c>
      <c r="I1023" s="4">
        <v>1175</v>
      </c>
      <c r="J1023" s="4">
        <v>2775</v>
      </c>
      <c r="K1023" s="4">
        <v>250</v>
      </c>
      <c r="L1023" s="4">
        <v>1300</v>
      </c>
      <c r="M1023" s="4">
        <v>900</v>
      </c>
      <c r="N1023" s="4">
        <v>525</v>
      </c>
      <c r="O1023" s="4">
        <v>600</v>
      </c>
      <c r="P1023" s="4">
        <v>1350</v>
      </c>
      <c r="Q1023" s="13">
        <v>0.5477178423236515</v>
      </c>
      <c r="R1023" s="16">
        <v>0.99585062240663902</v>
      </c>
      <c r="S1023" s="16">
        <v>0.92116182572614114</v>
      </c>
      <c r="T1023" s="16">
        <v>0.69709543568464738</v>
      </c>
      <c r="U1023" s="16">
        <v>1.1701244813278009</v>
      </c>
      <c r="V1023" s="16">
        <v>2.7634854771784232</v>
      </c>
      <c r="W1023" s="16">
        <v>0.24896265560165975</v>
      </c>
      <c r="X1023" s="16">
        <v>1.2946058091286308</v>
      </c>
      <c r="Y1023" s="16">
        <v>0.89626556016597514</v>
      </c>
      <c r="Z1023" s="16">
        <v>0.52282157676348551</v>
      </c>
      <c r="AA1023" s="16">
        <v>0.59751037344398339</v>
      </c>
      <c r="AB1023" s="17">
        <v>1.3443983402489628</v>
      </c>
      <c r="AC1023" s="15">
        <v>96492</v>
      </c>
      <c r="AD1023" s="14">
        <v>1004.1666666666666</v>
      </c>
      <c r="AE1023" s="14">
        <v>1072.7272727272727</v>
      </c>
      <c r="AF1023" s="5">
        <v>0</v>
      </c>
      <c r="AG1023" s="6">
        <v>1908</v>
      </c>
      <c r="AH1023" s="4">
        <v>4900</v>
      </c>
      <c r="AI1023" s="23">
        <v>6808</v>
      </c>
      <c r="AJ1023" s="4">
        <v>0</v>
      </c>
      <c r="AK1023" s="4">
        <v>0</v>
      </c>
      <c r="AL1023" s="24">
        <v>0</v>
      </c>
      <c r="AM1023" s="7">
        <v>1.9000829875518672</v>
      </c>
      <c r="AN1023" s="7">
        <v>4.8796680497925315</v>
      </c>
      <c r="AO1023" s="8">
        <v>0</v>
      </c>
      <c r="AP1023" s="9">
        <v>0</v>
      </c>
      <c r="AQ1023" s="25">
        <v>6.7797510373443988</v>
      </c>
      <c r="AR1023" s="18">
        <v>1.7786440677966102</v>
      </c>
      <c r="AS1023" s="7">
        <v>4.5677966101694913</v>
      </c>
      <c r="AT1023" s="8">
        <v>0</v>
      </c>
      <c r="AU1023" s="9">
        <v>0</v>
      </c>
      <c r="AV1023" s="10">
        <v>6.3464406779661013</v>
      </c>
      <c r="AW1023" s="22">
        <f t="shared" si="15"/>
        <v>0</v>
      </c>
      <c r="AX1023" s="5">
        <f>IF(OR(AND(Tabela1[[#This Row],[GRUPO | ITEM]]="PALHETAS",MID(Tabela1[[#This Row],[ITEM]],1,5)&lt;&gt;"YN-PC"),AND(Tabela1[[#This Row],[GRUPO | ITEM]]="PALHETAS",MID(Tabela1[[#This Row],[ITEM]],1,5)&lt;&gt;"YN-PF"))=TRUE,0,
IF(
ROUNDUP(
IF(
IF(D1023="A",13-SUM(AM1023:AP1023),IF(D1023="B",11-SUM(AM1023:AP1023),IF(D1023="C",7-SUM(AM1023:AP1023))))
&lt;0,0,
IF(D1023="A",13-SUM(AM1023:AP1023),IF(D1023="B",11-SUM(AM1023:AP1023),IF(D1023="C",7-SUM(AM1023:AP1023)))))
*AD1023/C1023,0)
*C1023
=0,0,
ROUNDUP(
IF(
IF(D1023="A",13-SUM(AM1023:AP1023),IF(D1023="B",11-SUM(AM1023:AP1023),IF(D1023="C",7-SUM(AM1023:AP1023))))
&lt;0,0,
IF(D1023="A",13-SUM(AM1023:AP1023),IF(D1023="B",11-SUM(AM1023:AP1023),IF(D1023="C",7-SUM(AM1023:AP1023)))))
*AD1023/C1023,0)
*C1023)
)</f>
        <v>0</v>
      </c>
      <c r="AY1023" s="4">
        <f>IF(OR(AND(Tabela1[[#This Row],[GRUPO | ITEM]]="PALHETAS",MID(Tabela1[[#This Row],[ITEM]],1,5)&lt;&gt;"YN-PC"),AND(Tabela1[[#This Row],[GRUPO | ITEM]]="PALHETAS",MID(Tabela1[[#This Row],[ITEM]],1,5)&lt;&gt;"YN-PF"))=TRUE,0,
IF(
ROUNDUP(
IF(
IF(D1023="A",13-SUM(AR1023:AU1023),IF(D1023="B",11-SUM(AR1023:AU1023),IF(D1023="C",7-SUM(AR1023:AU1023))))
&lt;0,0,
IF(D1023="A",13-SUM(AR1023:AU1023),IF(D1023="B",11-SUM(AR1023:AU1023),IF(D1023="C",7-SUM(AR1023:AU1023)))))
*AE1023/C1023,0)
*C1023
=0,0,
ROUNDUP(
IF(
IF(D1023="A",13-SUM(AR1023:AU1023),IF(D1023="B",11-SUM(AR1023:AU1023),IF(D1023="C",7-SUM(AR1023:AU1023))))
&lt;0,0,
IF(D1023="A",13-SUM(AR1023:AU1023),IF(D1023="B",11-SUM(AR1023:AU1023),IF(D1023="C",7-SUM(AR1023:AU1023)))))
*AE1023/C1023,0)
*C1023)
)</f>
        <v>0</v>
      </c>
      <c r="AZ10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+IFERROR(BA1023*C1023,0),
IFERROR(AVERAGEIF(Tabela1[[#This Row],[COMPRA PADRÃO]:[COMPRA &gt;30%]],"&gt;"&amp;0,Tabela1[[#This Row],[COMPRA PADRÃO]:[COMPRA &gt;30%]]),
0))/Tabela1[[#This Row],[U/CX]],0)*Tabela1[[#This Row],[U/CX]]</f>
        <v>0</v>
      </c>
      <c r="BA1023" s="19"/>
      <c r="BB1023" s="19"/>
      <c r="BC1023" s="5"/>
      <c r="BD1023" s="41">
        <v>45.471698113207545</v>
      </c>
      <c r="BE1023" s="42">
        <v>6820.7547169811314</v>
      </c>
      <c r="BF1023" s="42">
        <v>9003.3962264150941</v>
      </c>
      <c r="BG1023" s="42">
        <v>6808</v>
      </c>
      <c r="BH1023" s="43">
        <v>9000</v>
      </c>
      <c r="BJ1023" s="32"/>
      <c r="BK1023" s="32"/>
    </row>
    <row r="1024" spans="1:63" s="3" customFormat="1" x14ac:dyDescent="0.2">
      <c r="A1024" s="4" t="s">
        <v>18</v>
      </c>
      <c r="B1024" s="4" t="s">
        <v>826</v>
      </c>
      <c r="C1024" s="4">
        <v>50</v>
      </c>
      <c r="D1024" s="4" t="s">
        <v>17</v>
      </c>
      <c r="E1024" s="5">
        <v>670</v>
      </c>
      <c r="F1024" s="4">
        <v>575</v>
      </c>
      <c r="G1024" s="4">
        <v>825</v>
      </c>
      <c r="H1024" s="4">
        <v>725</v>
      </c>
      <c r="I1024" s="4">
        <v>1500</v>
      </c>
      <c r="J1024" s="4">
        <v>2500</v>
      </c>
      <c r="K1024" s="4">
        <v>100</v>
      </c>
      <c r="L1024" s="4">
        <v>1200</v>
      </c>
      <c r="M1024" s="4">
        <v>750</v>
      </c>
      <c r="N1024" s="4">
        <v>625</v>
      </c>
      <c r="O1024" s="4">
        <v>450</v>
      </c>
      <c r="P1024" s="4">
        <v>1500</v>
      </c>
      <c r="Q1024" s="13">
        <v>0.7040280210157619</v>
      </c>
      <c r="R1024" s="16">
        <v>0.60420315236427324</v>
      </c>
      <c r="S1024" s="16">
        <v>0.86690017513134854</v>
      </c>
      <c r="T1024" s="16">
        <v>0.76182136602451844</v>
      </c>
      <c r="U1024" s="16">
        <v>1.576182136602452</v>
      </c>
      <c r="V1024" s="16">
        <v>2.6269702276707534</v>
      </c>
      <c r="W1024" s="16">
        <v>0.10507880910683012</v>
      </c>
      <c r="X1024" s="16">
        <v>1.2609457092819616</v>
      </c>
      <c r="Y1024" s="16">
        <v>0.78809106830122599</v>
      </c>
      <c r="Z1024" s="16">
        <v>0.65674255691768835</v>
      </c>
      <c r="AA1024" s="16">
        <v>0.4728546409807356</v>
      </c>
      <c r="AB1024" s="17">
        <v>1.576182136602452</v>
      </c>
      <c r="AC1024" s="15">
        <v>91673.25</v>
      </c>
      <c r="AD1024" s="14">
        <v>951.66666666666663</v>
      </c>
      <c r="AE1024" s="14">
        <v>1029.090909090909</v>
      </c>
      <c r="AF1024" s="5">
        <v>1</v>
      </c>
      <c r="AG1024" s="6">
        <v>1408</v>
      </c>
      <c r="AH1024" s="4">
        <v>5900</v>
      </c>
      <c r="AI1024" s="23">
        <v>7308</v>
      </c>
      <c r="AJ1024" s="4">
        <v>0</v>
      </c>
      <c r="AK1024" s="4">
        <v>0</v>
      </c>
      <c r="AL1024" s="24">
        <v>0</v>
      </c>
      <c r="AM1024" s="7">
        <v>1.4795096322241681</v>
      </c>
      <c r="AN1024" s="7">
        <v>6.1996497373029777</v>
      </c>
      <c r="AO1024" s="8">
        <v>0</v>
      </c>
      <c r="AP1024" s="9">
        <v>0</v>
      </c>
      <c r="AQ1024" s="25">
        <v>7.6791593695271461</v>
      </c>
      <c r="AR1024" s="18">
        <v>1.3681978798586574</v>
      </c>
      <c r="AS1024" s="7">
        <v>5.733215547703181</v>
      </c>
      <c r="AT1024" s="8">
        <v>0</v>
      </c>
      <c r="AU1024" s="9">
        <v>0</v>
      </c>
      <c r="AV1024" s="10">
        <v>7.1014134275618384</v>
      </c>
      <c r="AW1024" s="22">
        <f t="shared" si="15"/>
        <v>0</v>
      </c>
      <c r="AX1024" s="5">
        <f>IF(OR(AND(Tabela1[[#This Row],[GRUPO | ITEM]]="PALHETAS",MID(Tabela1[[#This Row],[ITEM]],1,5)&lt;&gt;"YN-PC"),AND(Tabela1[[#This Row],[GRUPO | ITEM]]="PALHETAS",MID(Tabela1[[#This Row],[ITEM]],1,5)&lt;&gt;"YN-PF"))=TRUE,0,
IF(
ROUNDUP(
IF(
IF(D1024="A",13-SUM(AM1024:AP1024),IF(D1024="B",11-SUM(AM1024:AP1024),IF(D1024="C",7-SUM(AM1024:AP1024))))
&lt;0,0,
IF(D1024="A",13-SUM(AM1024:AP1024),IF(D1024="B",11-SUM(AM1024:AP1024),IF(D1024="C",7-SUM(AM1024:AP1024)))))
*AD1024/C1024,0)
*C1024
=0,0,
ROUNDUP(
IF(
IF(D1024="A",13-SUM(AM1024:AP1024),IF(D1024="B",11-SUM(AM1024:AP1024),IF(D1024="C",7-SUM(AM1024:AP1024))))
&lt;0,0,
IF(D1024="A",13-SUM(AM1024:AP1024),IF(D1024="B",11-SUM(AM1024:AP1024),IF(D1024="C",7-SUM(AM1024:AP1024)))))
*AD1024/C1024,0)
*C1024)
)</f>
        <v>0</v>
      </c>
      <c r="AY1024" s="4">
        <f>IF(OR(AND(Tabela1[[#This Row],[GRUPO | ITEM]]="PALHETAS",MID(Tabela1[[#This Row],[ITEM]],1,5)&lt;&gt;"YN-PC"),AND(Tabela1[[#This Row],[GRUPO | ITEM]]="PALHETAS",MID(Tabela1[[#This Row],[ITEM]],1,5)&lt;&gt;"YN-PF"))=TRUE,0,
IF(
ROUNDUP(
IF(
IF(D1024="A",13-SUM(AR1024:AU1024),IF(D1024="B",11-SUM(AR1024:AU1024),IF(D1024="C",7-SUM(AR1024:AU1024))))
&lt;0,0,
IF(D1024="A",13-SUM(AR1024:AU1024),IF(D1024="B",11-SUM(AR1024:AU1024),IF(D1024="C",7-SUM(AR1024:AU1024)))))
*AE1024/C1024,0)
*C1024
=0,0,
ROUNDUP(
IF(
IF(D1024="A",13-SUM(AR1024:AU1024),IF(D1024="B",11-SUM(AR1024:AU1024),IF(D1024="C",7-SUM(AR1024:AU1024))))
&lt;0,0,
IF(D1024="A",13-SUM(AR1024:AU1024),IF(D1024="B",11-SUM(AR1024:AU1024),IF(D1024="C",7-SUM(AR1024:AU1024)))))
*AE1024/C1024,0)
*C1024)
)</f>
        <v>0</v>
      </c>
      <c r="AZ10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+IFERROR(BA1024*C1024,0),
IFERROR(AVERAGEIF(Tabela1[[#This Row],[COMPRA PADRÃO]:[COMPRA &gt;30%]],"&gt;"&amp;0,Tabela1[[#This Row],[COMPRA PADRÃO]:[COMPRA &gt;30%]]),
0))/Tabela1[[#This Row],[U/CX]],0)*Tabela1[[#This Row],[U/CX]]</f>
        <v>0</v>
      </c>
      <c r="BA1024" s="19"/>
      <c r="BB1024" s="19"/>
      <c r="BC1024" s="5"/>
      <c r="BD1024" s="41">
        <v>43.094339622641506</v>
      </c>
      <c r="BE1024" s="42">
        <v>6464.1509433962256</v>
      </c>
      <c r="BF1024" s="42">
        <v>8532.6792452830177</v>
      </c>
      <c r="BG1024" s="42">
        <v>7308</v>
      </c>
      <c r="BH1024" s="43">
        <v>7700</v>
      </c>
      <c r="BJ1024" s="32"/>
      <c r="BK1024" s="32"/>
    </row>
    <row r="1025" spans="1:63" s="3" customFormat="1" x14ac:dyDescent="0.2">
      <c r="A1025" s="4" t="s">
        <v>18</v>
      </c>
      <c r="B1025" s="4" t="s">
        <v>827</v>
      </c>
      <c r="C1025" s="4">
        <v>50</v>
      </c>
      <c r="D1025" s="4" t="s">
        <v>17</v>
      </c>
      <c r="E1025" s="5">
        <v>700</v>
      </c>
      <c r="F1025" s="4">
        <v>525</v>
      </c>
      <c r="G1025" s="4">
        <v>525</v>
      </c>
      <c r="H1025" s="4">
        <v>425</v>
      </c>
      <c r="I1025" s="4">
        <v>1050</v>
      </c>
      <c r="J1025" s="4">
        <v>1925</v>
      </c>
      <c r="K1025" s="4">
        <v>150</v>
      </c>
      <c r="L1025" s="4">
        <v>1050</v>
      </c>
      <c r="M1025" s="4">
        <v>150</v>
      </c>
      <c r="N1025" s="4">
        <v>350</v>
      </c>
      <c r="O1025" s="4">
        <v>250</v>
      </c>
      <c r="P1025" s="4">
        <v>850</v>
      </c>
      <c r="Q1025" s="13">
        <v>1.0566037735849056</v>
      </c>
      <c r="R1025" s="16">
        <v>0.79245283018867929</v>
      </c>
      <c r="S1025" s="16">
        <v>0.79245283018867929</v>
      </c>
      <c r="T1025" s="16">
        <v>0.64150943396226412</v>
      </c>
      <c r="U1025" s="16">
        <v>1.5849056603773586</v>
      </c>
      <c r="V1025" s="16">
        <v>2.9056603773584904</v>
      </c>
      <c r="W1025" s="16">
        <v>0.22641509433962265</v>
      </c>
      <c r="X1025" s="16">
        <v>1.5849056603773586</v>
      </c>
      <c r="Y1025" s="16">
        <v>0.22641509433962265</v>
      </c>
      <c r="Z1025" s="16">
        <v>0.52830188679245282</v>
      </c>
      <c r="AA1025" s="16">
        <v>0.37735849056603776</v>
      </c>
      <c r="AB1025" s="17">
        <v>1.2830188679245282</v>
      </c>
      <c r="AC1025" s="15">
        <v>63316.5</v>
      </c>
      <c r="AD1025" s="14">
        <v>662.5</v>
      </c>
      <c r="AE1025" s="14">
        <v>765</v>
      </c>
      <c r="AF1025" s="5">
        <v>0</v>
      </c>
      <c r="AG1025" s="6">
        <v>4550</v>
      </c>
      <c r="AH1025" s="4">
        <v>7600</v>
      </c>
      <c r="AI1025" s="23">
        <v>12150</v>
      </c>
      <c r="AJ1025" s="4">
        <v>0</v>
      </c>
      <c r="AK1025" s="4">
        <v>0</v>
      </c>
      <c r="AL1025" s="24">
        <v>0</v>
      </c>
      <c r="AM1025" s="7">
        <v>6.867924528301887</v>
      </c>
      <c r="AN1025" s="7">
        <v>11.471698113207546</v>
      </c>
      <c r="AO1025" s="8">
        <v>0</v>
      </c>
      <c r="AP1025" s="9">
        <v>0</v>
      </c>
      <c r="AQ1025" s="25">
        <v>18.339622641509433</v>
      </c>
      <c r="AR1025" s="18">
        <v>5.9477124183006538</v>
      </c>
      <c r="AS1025" s="7">
        <v>9.9346405228758172</v>
      </c>
      <c r="AT1025" s="8">
        <v>0</v>
      </c>
      <c r="AU1025" s="9">
        <v>0</v>
      </c>
      <c r="AV1025" s="10">
        <v>15.882352941176471</v>
      </c>
      <c r="AW1025" s="22">
        <f t="shared" si="15"/>
        <v>0</v>
      </c>
      <c r="AX1025" s="5">
        <f>IF(OR(AND(Tabela1[[#This Row],[GRUPO | ITEM]]="PALHETAS",MID(Tabela1[[#This Row],[ITEM]],1,5)&lt;&gt;"YN-PC"),AND(Tabela1[[#This Row],[GRUPO | ITEM]]="PALHETAS",MID(Tabela1[[#This Row],[ITEM]],1,5)&lt;&gt;"YN-PF"))=TRUE,0,
IF(
ROUNDUP(
IF(
IF(D1025="A",13-SUM(AM1025:AP1025),IF(D1025="B",11-SUM(AM1025:AP1025),IF(D1025="C",7-SUM(AM1025:AP1025))))
&lt;0,0,
IF(D1025="A",13-SUM(AM1025:AP1025),IF(D1025="B",11-SUM(AM1025:AP1025),IF(D1025="C",7-SUM(AM1025:AP1025)))))
*AD1025/C1025,0)
*C1025
=0,0,
ROUNDUP(
IF(
IF(D1025="A",13-SUM(AM1025:AP1025),IF(D1025="B",11-SUM(AM1025:AP1025),IF(D1025="C",7-SUM(AM1025:AP1025))))
&lt;0,0,
IF(D1025="A",13-SUM(AM1025:AP1025),IF(D1025="B",11-SUM(AM1025:AP1025),IF(D1025="C",7-SUM(AM1025:AP1025)))))
*AD1025/C1025,0)
*C1025)
)</f>
        <v>0</v>
      </c>
      <c r="AY1025" s="4">
        <f>IF(OR(AND(Tabela1[[#This Row],[GRUPO | ITEM]]="PALHETAS",MID(Tabela1[[#This Row],[ITEM]],1,5)&lt;&gt;"YN-PC"),AND(Tabela1[[#This Row],[GRUPO | ITEM]]="PALHETAS",MID(Tabela1[[#This Row],[ITEM]],1,5)&lt;&gt;"YN-PF"))=TRUE,0,
IF(
ROUNDUP(
IF(
IF(D1025="A",13-SUM(AR1025:AU1025),IF(D1025="B",11-SUM(AR1025:AU1025),IF(D1025="C",7-SUM(AR1025:AU1025))))
&lt;0,0,
IF(D1025="A",13-SUM(AR1025:AU1025),IF(D1025="B",11-SUM(AR1025:AU1025),IF(D1025="C",7-SUM(AR1025:AU1025)))))
*AE1025/C1025,0)
*C1025
=0,0,
ROUNDUP(
IF(
IF(D1025="A",13-SUM(AR1025:AU1025),IF(D1025="B",11-SUM(AR1025:AU1025),IF(D1025="C",7-SUM(AR1025:AU1025))))
&lt;0,0,
IF(D1025="A",13-SUM(AR1025:AU1025),IF(D1025="B",11-SUM(AR1025:AU1025),IF(D1025="C",7-SUM(AR1025:AU1025)))))
*AE1025/C1025,0)
*C1025)
)</f>
        <v>0</v>
      </c>
      <c r="AZ10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+IFERROR(BA1025*C1025,0),
IFERROR(AVERAGEIF(Tabela1[[#This Row],[COMPRA PADRÃO]:[COMPRA &gt;30%]],"&gt;"&amp;0,Tabela1[[#This Row],[COMPRA PADRÃO]:[COMPRA &gt;30%]]),
0))/Tabela1[[#This Row],[U/CX]],0)*Tabela1[[#This Row],[U/CX]]</f>
        <v>0</v>
      </c>
      <c r="BA1025" s="19"/>
      <c r="BB1025" s="19"/>
      <c r="BC1025" s="5"/>
      <c r="BD1025" s="41">
        <v>30</v>
      </c>
      <c r="BE1025" s="42">
        <v>4500</v>
      </c>
      <c r="BF1025" s="42">
        <v>5940</v>
      </c>
      <c r="BG1025" s="42">
        <v>12150</v>
      </c>
      <c r="BH1025" s="43">
        <v>0</v>
      </c>
      <c r="BJ1025" s="32"/>
      <c r="BK1025" s="32"/>
    </row>
    <row r="1026" spans="1:63" s="3" customFormat="1" x14ac:dyDescent="0.2">
      <c r="A1026" s="4" t="s">
        <v>18</v>
      </c>
      <c r="B1026" s="4" t="s">
        <v>828</v>
      </c>
      <c r="C1026" s="4">
        <v>50</v>
      </c>
      <c r="D1026" s="4" t="s">
        <v>83</v>
      </c>
      <c r="E1026" s="5">
        <v>50</v>
      </c>
      <c r="F1026" s="4">
        <v>75</v>
      </c>
      <c r="G1026" s="4">
        <v>125</v>
      </c>
      <c r="H1026" s="4">
        <v>75</v>
      </c>
      <c r="I1026" s="4">
        <v>100</v>
      </c>
      <c r="J1026" s="4">
        <v>400</v>
      </c>
      <c r="K1026" s="4"/>
      <c r="L1026" s="4">
        <v>100</v>
      </c>
      <c r="M1026" s="4">
        <v>150</v>
      </c>
      <c r="N1026" s="4"/>
      <c r="O1026" s="4"/>
      <c r="P1026" s="4">
        <v>100</v>
      </c>
      <c r="Q1026" s="13">
        <v>0.38297872340425537</v>
      </c>
      <c r="R1026" s="16">
        <v>0.57446808510638303</v>
      </c>
      <c r="S1026" s="16">
        <v>0.95744680851063835</v>
      </c>
      <c r="T1026" s="16">
        <v>0.57446808510638303</v>
      </c>
      <c r="U1026" s="16">
        <v>0.76595744680851074</v>
      </c>
      <c r="V1026" s="16">
        <v>3.063829787234043</v>
      </c>
      <c r="W1026" s="16">
        <v>0</v>
      </c>
      <c r="X1026" s="16">
        <v>0.76595744680851074</v>
      </c>
      <c r="Y1026" s="16">
        <v>1.1489361702127661</v>
      </c>
      <c r="Z1026" s="16">
        <v>0</v>
      </c>
      <c r="AA1026" s="16">
        <v>0</v>
      </c>
      <c r="AB1026" s="17">
        <v>0.76595744680851074</v>
      </c>
      <c r="AC1026" s="15">
        <v>9277.75</v>
      </c>
      <c r="AD1026" s="14">
        <v>130.55555555555554</v>
      </c>
      <c r="AE1026" s="14">
        <v>130.55555555555554</v>
      </c>
      <c r="AF1026" s="5">
        <v>0</v>
      </c>
      <c r="AG1026" s="6">
        <v>850</v>
      </c>
      <c r="AH1026" s="4">
        <v>450</v>
      </c>
      <c r="AI1026" s="23">
        <v>1300</v>
      </c>
      <c r="AJ1026" s="4">
        <v>0</v>
      </c>
      <c r="AK1026" s="4">
        <v>0</v>
      </c>
      <c r="AL1026" s="24">
        <v>0</v>
      </c>
      <c r="AM1026" s="7">
        <v>6.5106382978723412</v>
      </c>
      <c r="AN1026" s="7">
        <v>3.4468085106382982</v>
      </c>
      <c r="AO1026" s="8">
        <v>0</v>
      </c>
      <c r="AP1026" s="9">
        <v>0</v>
      </c>
      <c r="AQ1026" s="25">
        <v>9.9574468085106389</v>
      </c>
      <c r="AR1026" s="18">
        <v>6.5106382978723412</v>
      </c>
      <c r="AS1026" s="7">
        <v>3.4468085106382982</v>
      </c>
      <c r="AT1026" s="8">
        <v>0</v>
      </c>
      <c r="AU1026" s="9">
        <v>0</v>
      </c>
      <c r="AV1026" s="10">
        <v>9.9574468085106389</v>
      </c>
      <c r="AW1026" s="22">
        <f t="shared" ref="AW1026:AW1089" si="16">IFERROR(AZ1026/AVERAGE(AD1026:AE1026),0)</f>
        <v>0</v>
      </c>
      <c r="AX1026" s="5">
        <f>IF(OR(AND(Tabela1[[#This Row],[GRUPO | ITEM]]="PALHETAS",MID(Tabela1[[#This Row],[ITEM]],1,5)&lt;&gt;"YN-PC"),AND(Tabela1[[#This Row],[GRUPO | ITEM]]="PALHETAS",MID(Tabela1[[#This Row],[ITEM]],1,5)&lt;&gt;"YN-PF"))=TRUE,0,
IF(
ROUNDUP(
IF(
IF(D1026="A",13-SUM(AM1026:AP1026),IF(D1026="B",11-SUM(AM1026:AP1026),IF(D1026="C",7-SUM(AM1026:AP1026))))
&lt;0,0,
IF(D1026="A",13-SUM(AM1026:AP1026),IF(D1026="B",11-SUM(AM1026:AP1026),IF(D1026="C",7-SUM(AM1026:AP1026)))))
*AD1026/C1026,0)
*C1026
=0,0,
ROUNDUP(
IF(
IF(D1026="A",13-SUM(AM1026:AP1026),IF(D1026="B",11-SUM(AM1026:AP1026),IF(D1026="C",7-SUM(AM1026:AP1026))))
&lt;0,0,
IF(D1026="A",13-SUM(AM1026:AP1026),IF(D1026="B",11-SUM(AM1026:AP1026),IF(D1026="C",7-SUM(AM1026:AP1026)))))
*AD1026/C1026,0)
*C1026)
)</f>
        <v>0</v>
      </c>
      <c r="AY1026" s="4">
        <f>IF(OR(AND(Tabela1[[#This Row],[GRUPO | ITEM]]="PALHETAS",MID(Tabela1[[#This Row],[ITEM]],1,5)&lt;&gt;"YN-PC"),AND(Tabela1[[#This Row],[GRUPO | ITEM]]="PALHETAS",MID(Tabela1[[#This Row],[ITEM]],1,5)&lt;&gt;"YN-PF"))=TRUE,0,
IF(
ROUNDUP(
IF(
IF(D1026="A",13-SUM(AR1026:AU1026),IF(D1026="B",11-SUM(AR1026:AU1026),IF(D1026="C",7-SUM(AR1026:AU1026))))
&lt;0,0,
IF(D1026="A",13-SUM(AR1026:AU1026),IF(D1026="B",11-SUM(AR1026:AU1026),IF(D1026="C",7-SUM(AR1026:AU1026)))))
*AE1026/C1026,0)
*C1026
=0,0,
ROUNDUP(
IF(
IF(D1026="A",13-SUM(AR1026:AU1026),IF(D1026="B",11-SUM(AR1026:AU1026),IF(D1026="C",7-SUM(AR1026:AU1026))))
&lt;0,0,
IF(D1026="A",13-SUM(AR1026:AU1026),IF(D1026="B",11-SUM(AR1026:AU1026),IF(D1026="C",7-SUM(AR1026:AU1026)))))
*AE1026/C1026,0)
*C1026)
)</f>
        <v>0</v>
      </c>
      <c r="AZ10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+IFERROR(BA1026*C1026,0),
IFERROR(AVERAGEIF(Tabela1[[#This Row],[COMPRA PADRÃO]:[COMPRA &gt;30%]],"&gt;"&amp;0,Tabela1[[#This Row],[COMPRA PADRÃO]:[COMPRA &gt;30%]]),
0))/Tabela1[[#This Row],[U/CX]],0)*Tabela1[[#This Row],[U/CX]]</f>
        <v>0</v>
      </c>
      <c r="BA1026" s="33"/>
      <c r="BB1026" s="33"/>
      <c r="BC1026" s="44"/>
      <c r="BD1026" s="41">
        <v>4.4339622641509431</v>
      </c>
      <c r="BE1026" s="42">
        <v>665.09433962264143</v>
      </c>
      <c r="BF1026" s="42">
        <v>292.64150943396226</v>
      </c>
      <c r="BG1026" s="42">
        <v>1300</v>
      </c>
      <c r="BH1026" s="43">
        <v>0</v>
      </c>
      <c r="BJ1026" s="32"/>
      <c r="BK1026" s="32"/>
    </row>
    <row r="1027" spans="1:63" s="3" customFormat="1" x14ac:dyDescent="0.2">
      <c r="A1027" s="4" t="s">
        <v>18</v>
      </c>
      <c r="B1027" s="4" t="s">
        <v>80</v>
      </c>
      <c r="C1027" s="4">
        <v>25</v>
      </c>
      <c r="D1027" s="4" t="s">
        <v>17</v>
      </c>
      <c r="E1027" s="5">
        <v>275</v>
      </c>
      <c r="F1027" s="4">
        <v>650</v>
      </c>
      <c r="G1027" s="4">
        <v>650</v>
      </c>
      <c r="H1027" s="4">
        <v>600</v>
      </c>
      <c r="I1027" s="4">
        <v>825</v>
      </c>
      <c r="J1027" s="4">
        <v>1800</v>
      </c>
      <c r="K1027" s="4">
        <v>150</v>
      </c>
      <c r="L1027" s="4">
        <v>1600</v>
      </c>
      <c r="M1027" s="4">
        <v>1125</v>
      </c>
      <c r="N1027" s="4">
        <v>475</v>
      </c>
      <c r="O1027" s="4">
        <v>725</v>
      </c>
      <c r="P1027" s="4">
        <v>450</v>
      </c>
      <c r="Q1027" s="13">
        <v>0.35388739946380693</v>
      </c>
      <c r="R1027" s="16">
        <v>0.83646112600536193</v>
      </c>
      <c r="S1027" s="16">
        <v>0.83646112600536193</v>
      </c>
      <c r="T1027" s="16">
        <v>0.77211796246648789</v>
      </c>
      <c r="U1027" s="16">
        <v>1.061662198391421</v>
      </c>
      <c r="V1027" s="16">
        <v>2.3163538873994636</v>
      </c>
      <c r="W1027" s="16">
        <v>0.19302949061662197</v>
      </c>
      <c r="X1027" s="16">
        <v>2.0589812332439679</v>
      </c>
      <c r="Y1027" s="16">
        <v>1.4477211796246647</v>
      </c>
      <c r="Z1027" s="16">
        <v>0.61126005361930291</v>
      </c>
      <c r="AA1027" s="16">
        <v>0.93297587131367288</v>
      </c>
      <c r="AB1027" s="17">
        <v>0.57908847184986589</v>
      </c>
      <c r="AC1027" s="15">
        <v>107602.5</v>
      </c>
      <c r="AD1027" s="14">
        <v>777.08333333333337</v>
      </c>
      <c r="AE1027" s="14">
        <v>834.09090909090912</v>
      </c>
      <c r="AF1027" s="5">
        <v>0</v>
      </c>
      <c r="AG1027" s="6">
        <v>3149</v>
      </c>
      <c r="AH1027" s="4">
        <v>4750</v>
      </c>
      <c r="AI1027" s="23">
        <v>7899</v>
      </c>
      <c r="AJ1027" s="4">
        <v>0</v>
      </c>
      <c r="AK1027" s="4">
        <v>0</v>
      </c>
      <c r="AL1027" s="24">
        <v>0</v>
      </c>
      <c r="AM1027" s="7">
        <v>4.0523324396782838</v>
      </c>
      <c r="AN1027" s="7">
        <v>6.1126005361930291</v>
      </c>
      <c r="AO1027" s="8">
        <v>0</v>
      </c>
      <c r="AP1027" s="9">
        <v>0</v>
      </c>
      <c r="AQ1027" s="25">
        <v>10.164932975871313</v>
      </c>
      <c r="AR1027" s="18">
        <v>3.7753678474114438</v>
      </c>
      <c r="AS1027" s="7">
        <v>5.6948228882833787</v>
      </c>
      <c r="AT1027" s="8">
        <v>0</v>
      </c>
      <c r="AU1027" s="9">
        <v>0</v>
      </c>
      <c r="AV1027" s="10">
        <v>9.4701907356948229</v>
      </c>
      <c r="AW1027" s="22">
        <f t="shared" si="16"/>
        <v>0</v>
      </c>
      <c r="AX1027" s="5">
        <f>IF(OR(AND(Tabela1[[#This Row],[GRUPO | ITEM]]="PALHETAS",MID(Tabela1[[#This Row],[ITEM]],1,5)&lt;&gt;"YN-PC"),AND(Tabela1[[#This Row],[GRUPO | ITEM]]="PALHETAS",MID(Tabela1[[#This Row],[ITEM]],1,5)&lt;&gt;"YN-PF"))=TRUE,0,
IF(
ROUNDUP(
IF(
IF(D1027="A",13-SUM(AM1027:AP1027),IF(D1027="B",11-SUM(AM1027:AP1027),IF(D1027="C",7-SUM(AM1027:AP1027))))
&lt;0,0,
IF(D1027="A",13-SUM(AM1027:AP1027),IF(D1027="B",11-SUM(AM1027:AP1027),IF(D1027="C",7-SUM(AM1027:AP1027)))))
*AD1027/C1027,0)
*C1027
=0,0,
ROUNDUP(
IF(
IF(D1027="A",13-SUM(AM1027:AP1027),IF(D1027="B",11-SUM(AM1027:AP1027),IF(D1027="C",7-SUM(AM1027:AP1027))))
&lt;0,0,
IF(D1027="A",13-SUM(AM1027:AP1027),IF(D1027="B",11-SUM(AM1027:AP1027),IF(D1027="C",7-SUM(AM1027:AP1027)))))
*AD1027/C1027,0)
*C1027)
)</f>
        <v>0</v>
      </c>
      <c r="AY1027" s="4">
        <f>IF(OR(AND(Tabela1[[#This Row],[GRUPO | ITEM]]="PALHETAS",MID(Tabela1[[#This Row],[ITEM]],1,5)&lt;&gt;"YN-PC"),AND(Tabela1[[#This Row],[GRUPO | ITEM]]="PALHETAS",MID(Tabela1[[#This Row],[ITEM]],1,5)&lt;&gt;"YN-PF"))=TRUE,0,
IF(
ROUNDUP(
IF(
IF(D1027="A",13-SUM(AR1027:AU1027),IF(D1027="B",11-SUM(AR1027:AU1027),IF(D1027="C",7-SUM(AR1027:AU1027))))
&lt;0,0,
IF(D1027="A",13-SUM(AR1027:AU1027),IF(D1027="B",11-SUM(AR1027:AU1027),IF(D1027="C",7-SUM(AR1027:AU1027)))))
*AE1027/C1027,0)
*C1027
=0,0,
ROUNDUP(
IF(
IF(D1027="A",13-SUM(AR1027:AU1027),IF(D1027="B",11-SUM(AR1027:AU1027),IF(D1027="C",7-SUM(AR1027:AU1027))))
&lt;0,0,
IF(D1027="A",13-SUM(AR1027:AU1027),IF(D1027="B",11-SUM(AR1027:AU1027),IF(D1027="C",7-SUM(AR1027:AU1027)))))
*AE1027/C1027,0)
*C1027)
)</f>
        <v>0</v>
      </c>
      <c r="AZ10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+IFERROR(BA1027*C1027,0),
IFERROR(AVERAGEIF(Tabela1[[#This Row],[COMPRA PADRÃO]:[COMPRA &gt;30%]],"&gt;"&amp;0,Tabela1[[#This Row],[COMPRA PADRÃO]:[COMPRA &gt;30%]]),
0))/Tabela1[[#This Row],[U/CX]],0)*Tabela1[[#This Row],[U/CX]]</f>
        <v>0</v>
      </c>
      <c r="BA1027" s="19"/>
      <c r="BB1027" s="19"/>
      <c r="BC1027" s="5"/>
      <c r="BD1027" s="41">
        <v>35.188679245283019</v>
      </c>
      <c r="BE1027" s="42">
        <v>5278.3018867924529</v>
      </c>
      <c r="BF1027" s="42">
        <v>6967.3584905660382</v>
      </c>
      <c r="BG1027" s="42">
        <v>7899</v>
      </c>
      <c r="BH1027" s="43">
        <v>4350</v>
      </c>
      <c r="BJ1027" s="32"/>
      <c r="BK1027" s="32"/>
    </row>
    <row r="1028" spans="1:63" s="3" customFormat="1" x14ac:dyDescent="0.2">
      <c r="A1028" s="4" t="s">
        <v>18</v>
      </c>
      <c r="B1028" s="4" t="s">
        <v>84</v>
      </c>
      <c r="C1028" s="4">
        <v>25</v>
      </c>
      <c r="D1028" s="4" t="s">
        <v>20</v>
      </c>
      <c r="E1028" s="5">
        <v>525</v>
      </c>
      <c r="F1028" s="4">
        <v>425</v>
      </c>
      <c r="G1028" s="4">
        <v>675</v>
      </c>
      <c r="H1028" s="4">
        <v>625</v>
      </c>
      <c r="I1028" s="4">
        <v>950</v>
      </c>
      <c r="J1028" s="4">
        <v>1950</v>
      </c>
      <c r="K1028" s="4">
        <v>75</v>
      </c>
      <c r="L1028" s="4">
        <v>1875</v>
      </c>
      <c r="M1028" s="4">
        <v>1125</v>
      </c>
      <c r="N1028" s="4">
        <v>575</v>
      </c>
      <c r="O1028" s="4">
        <v>825</v>
      </c>
      <c r="P1028" s="4">
        <v>625</v>
      </c>
      <c r="Q1028" s="13">
        <v>0.61463414634146341</v>
      </c>
      <c r="R1028" s="16">
        <v>0.4975609756097561</v>
      </c>
      <c r="S1028" s="16">
        <v>0.79024390243902443</v>
      </c>
      <c r="T1028" s="16">
        <v>0.73170731707317072</v>
      </c>
      <c r="U1028" s="16">
        <v>1.1121951219512196</v>
      </c>
      <c r="V1028" s="16">
        <v>2.2829268292682929</v>
      </c>
      <c r="W1028" s="16">
        <v>8.7804878048780496E-2</v>
      </c>
      <c r="X1028" s="16">
        <v>2.1951219512195124</v>
      </c>
      <c r="Y1028" s="16">
        <v>1.3170731707317074</v>
      </c>
      <c r="Z1028" s="16">
        <v>0.67317073170731712</v>
      </c>
      <c r="AA1028" s="16">
        <v>0.96585365853658545</v>
      </c>
      <c r="AB1028" s="17">
        <v>0.73170731707317072</v>
      </c>
      <c r="AC1028" s="15">
        <v>117743.5</v>
      </c>
      <c r="AD1028" s="14">
        <v>854.16666666666663</v>
      </c>
      <c r="AE1028" s="14">
        <v>925</v>
      </c>
      <c r="AF1028" s="5">
        <v>1</v>
      </c>
      <c r="AG1028" s="6">
        <v>2975</v>
      </c>
      <c r="AH1028" s="4">
        <v>4625</v>
      </c>
      <c r="AI1028" s="23">
        <v>7600</v>
      </c>
      <c r="AJ1028" s="4">
        <v>0</v>
      </c>
      <c r="AK1028" s="4">
        <v>0</v>
      </c>
      <c r="AL1028" s="24">
        <v>0</v>
      </c>
      <c r="AM1028" s="7">
        <v>3.4829268292682927</v>
      </c>
      <c r="AN1028" s="7">
        <v>5.4146341463414638</v>
      </c>
      <c r="AO1028" s="8">
        <v>0</v>
      </c>
      <c r="AP1028" s="9">
        <v>0</v>
      </c>
      <c r="AQ1028" s="25">
        <v>8.8975609756097569</v>
      </c>
      <c r="AR1028" s="18">
        <v>3.2162162162162162</v>
      </c>
      <c r="AS1028" s="7">
        <v>5</v>
      </c>
      <c r="AT1028" s="8">
        <v>0</v>
      </c>
      <c r="AU1028" s="9">
        <v>0</v>
      </c>
      <c r="AV1028" s="10">
        <v>8.2162162162162158</v>
      </c>
      <c r="AW1028" s="22">
        <f t="shared" si="16"/>
        <v>0</v>
      </c>
      <c r="AX1028" s="5">
        <f>IF(OR(AND(Tabela1[[#This Row],[GRUPO | ITEM]]="PALHETAS",MID(Tabela1[[#This Row],[ITEM]],1,5)&lt;&gt;"YN-PC"),AND(Tabela1[[#This Row],[GRUPO | ITEM]]="PALHETAS",MID(Tabela1[[#This Row],[ITEM]],1,5)&lt;&gt;"YN-PF"))=TRUE,0,
IF(
ROUNDUP(
IF(
IF(D1028="A",13-SUM(AM1028:AP1028),IF(D1028="B",11-SUM(AM1028:AP1028),IF(D1028="C",7-SUM(AM1028:AP1028))))
&lt;0,0,
IF(D1028="A",13-SUM(AM1028:AP1028),IF(D1028="B",11-SUM(AM1028:AP1028),IF(D1028="C",7-SUM(AM1028:AP1028)))))
*AD1028/C1028,0)
*C1028
=0,0,
ROUNDUP(
IF(
IF(D1028="A",13-SUM(AM1028:AP1028),IF(D1028="B",11-SUM(AM1028:AP1028),IF(D1028="C",7-SUM(AM1028:AP1028))))
&lt;0,0,
IF(D1028="A",13-SUM(AM1028:AP1028),IF(D1028="B",11-SUM(AM1028:AP1028),IF(D1028="C",7-SUM(AM1028:AP1028)))))
*AD1028/C1028,0)
*C1028)
)</f>
        <v>0</v>
      </c>
      <c r="AY1028" s="4">
        <f>IF(OR(AND(Tabela1[[#This Row],[GRUPO | ITEM]]="PALHETAS",MID(Tabela1[[#This Row],[ITEM]],1,5)&lt;&gt;"YN-PC"),AND(Tabela1[[#This Row],[GRUPO | ITEM]]="PALHETAS",MID(Tabela1[[#This Row],[ITEM]],1,5)&lt;&gt;"YN-PF"))=TRUE,0,
IF(
ROUNDUP(
IF(
IF(D1028="A",13-SUM(AR1028:AU1028),IF(D1028="B",11-SUM(AR1028:AU1028),IF(D1028="C",7-SUM(AR1028:AU1028))))
&lt;0,0,
IF(D1028="A",13-SUM(AR1028:AU1028),IF(D1028="B",11-SUM(AR1028:AU1028),IF(D1028="C",7-SUM(AR1028:AU1028)))))
*AE1028/C1028,0)
*C1028
=0,0,
ROUNDUP(
IF(
IF(D1028="A",13-SUM(AR1028:AU1028),IF(D1028="B",11-SUM(AR1028:AU1028),IF(D1028="C",7-SUM(AR1028:AU1028))))
&lt;0,0,
IF(D1028="A",13-SUM(AR1028:AU1028),IF(D1028="B",11-SUM(AR1028:AU1028),IF(D1028="C",7-SUM(AR1028:AU1028)))))
*AE1028/C1028,0)
*C1028)
)</f>
        <v>0</v>
      </c>
      <c r="AZ10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+IFERROR(BA1028*C1028,0),
IFERROR(AVERAGEIF(Tabela1[[#This Row],[COMPRA PADRÃO]:[COMPRA &gt;30%]],"&gt;"&amp;0,Tabela1[[#This Row],[COMPRA PADRÃO]:[COMPRA &gt;30%]]),
0))/Tabela1[[#This Row],[U/CX]],0)*Tabela1[[#This Row],[U/CX]]</f>
        <v>0</v>
      </c>
      <c r="BA1028" s="19"/>
      <c r="BB1028" s="19"/>
      <c r="BC1028" s="5"/>
      <c r="BD1028" s="41">
        <v>38.679245283018865</v>
      </c>
      <c r="BE1028" s="42">
        <v>5801.8867924528295</v>
      </c>
      <c r="BF1028" s="42">
        <v>11062.264150943396</v>
      </c>
      <c r="BG1028" s="42">
        <v>7600</v>
      </c>
      <c r="BH1028" s="43">
        <v>9275</v>
      </c>
      <c r="BJ1028" s="32"/>
      <c r="BK1028" s="32"/>
    </row>
    <row r="1029" spans="1:63" s="3" customFormat="1" x14ac:dyDescent="0.2">
      <c r="A1029" s="4" t="s">
        <v>18</v>
      </c>
      <c r="B1029" s="4" t="s">
        <v>64</v>
      </c>
      <c r="C1029" s="4">
        <v>25</v>
      </c>
      <c r="D1029" s="4" t="s">
        <v>20</v>
      </c>
      <c r="E1029" s="5">
        <v>725</v>
      </c>
      <c r="F1029" s="4">
        <v>850</v>
      </c>
      <c r="G1029" s="4">
        <v>1150</v>
      </c>
      <c r="H1029" s="4">
        <v>1250</v>
      </c>
      <c r="I1029" s="4">
        <v>1300</v>
      </c>
      <c r="J1029" s="4">
        <v>3350</v>
      </c>
      <c r="K1029" s="4">
        <v>550</v>
      </c>
      <c r="L1029" s="4">
        <v>2450</v>
      </c>
      <c r="M1029" s="4">
        <v>1875</v>
      </c>
      <c r="N1029" s="4">
        <v>800</v>
      </c>
      <c r="O1029" s="4">
        <v>1525</v>
      </c>
      <c r="P1029" s="4">
        <v>1175</v>
      </c>
      <c r="Q1029" s="13">
        <v>0.5117647058823529</v>
      </c>
      <c r="R1029" s="16">
        <v>0.6</v>
      </c>
      <c r="S1029" s="16">
        <v>0.81176470588235294</v>
      </c>
      <c r="T1029" s="16">
        <v>0.88235294117647056</v>
      </c>
      <c r="U1029" s="16">
        <v>0.91764705882352937</v>
      </c>
      <c r="V1029" s="16">
        <v>2.3647058823529412</v>
      </c>
      <c r="W1029" s="16">
        <v>0.38823529411764701</v>
      </c>
      <c r="X1029" s="16">
        <v>1.7294117647058822</v>
      </c>
      <c r="Y1029" s="16">
        <v>1.3235294117647058</v>
      </c>
      <c r="Z1029" s="16">
        <v>0.56470588235294117</v>
      </c>
      <c r="AA1029" s="16">
        <v>1.0764705882352941</v>
      </c>
      <c r="AB1029" s="17">
        <v>0.82941176470588229</v>
      </c>
      <c r="AC1029" s="15">
        <v>195348.5</v>
      </c>
      <c r="AD1029" s="14">
        <v>1416.6666666666667</v>
      </c>
      <c r="AE1029" s="14">
        <v>1416.6666666666667</v>
      </c>
      <c r="AF1029" s="5">
        <v>1</v>
      </c>
      <c r="AG1029" s="6">
        <v>5325</v>
      </c>
      <c r="AH1029" s="4">
        <v>5850</v>
      </c>
      <c r="AI1029" s="23">
        <v>11175</v>
      </c>
      <c r="AJ1029" s="4">
        <v>1000</v>
      </c>
      <c r="AK1029" s="4">
        <v>0</v>
      </c>
      <c r="AL1029" s="24">
        <v>1000</v>
      </c>
      <c r="AM1029" s="7">
        <v>3.7588235294117647</v>
      </c>
      <c r="AN1029" s="7">
        <v>4.1294117647058819</v>
      </c>
      <c r="AO1029" s="8">
        <v>0.70588235294117641</v>
      </c>
      <c r="AP1029" s="9">
        <v>0</v>
      </c>
      <c r="AQ1029" s="25">
        <v>8.5941176470588232</v>
      </c>
      <c r="AR1029" s="18">
        <v>3.7588235294117647</v>
      </c>
      <c r="AS1029" s="7">
        <v>4.1294117647058819</v>
      </c>
      <c r="AT1029" s="8">
        <v>0.70588235294117641</v>
      </c>
      <c r="AU1029" s="9">
        <v>0</v>
      </c>
      <c r="AV1029" s="10">
        <v>8.5941176470588232</v>
      </c>
      <c r="AW1029" s="22">
        <f t="shared" si="16"/>
        <v>0</v>
      </c>
      <c r="AX1029" s="5">
        <f>IF(OR(AND(Tabela1[[#This Row],[GRUPO | ITEM]]="PALHETAS",MID(Tabela1[[#This Row],[ITEM]],1,5)&lt;&gt;"YN-PC"),AND(Tabela1[[#This Row],[GRUPO | ITEM]]="PALHETAS",MID(Tabela1[[#This Row],[ITEM]],1,5)&lt;&gt;"YN-PF"))=TRUE,0,
IF(
ROUNDUP(
IF(
IF(D1029="A",13-SUM(AM1029:AP1029),IF(D1029="B",11-SUM(AM1029:AP1029),IF(D1029="C",7-SUM(AM1029:AP1029))))
&lt;0,0,
IF(D1029="A",13-SUM(AM1029:AP1029),IF(D1029="B",11-SUM(AM1029:AP1029),IF(D1029="C",7-SUM(AM1029:AP1029)))))
*AD1029/C1029,0)
*C1029
=0,0,
ROUNDUP(
IF(
IF(D1029="A",13-SUM(AM1029:AP1029),IF(D1029="B",11-SUM(AM1029:AP1029),IF(D1029="C",7-SUM(AM1029:AP1029))))
&lt;0,0,
IF(D1029="A",13-SUM(AM1029:AP1029),IF(D1029="B",11-SUM(AM1029:AP1029),IF(D1029="C",7-SUM(AM1029:AP1029)))))
*AD1029/C1029,0)
*C1029)
)</f>
        <v>0</v>
      </c>
      <c r="AY1029" s="4">
        <f>IF(OR(AND(Tabela1[[#This Row],[GRUPO | ITEM]]="PALHETAS",MID(Tabela1[[#This Row],[ITEM]],1,5)&lt;&gt;"YN-PC"),AND(Tabela1[[#This Row],[GRUPO | ITEM]]="PALHETAS",MID(Tabela1[[#This Row],[ITEM]],1,5)&lt;&gt;"YN-PF"))=TRUE,0,
IF(
ROUNDUP(
IF(
IF(D1029="A",13-SUM(AR1029:AU1029),IF(D1029="B",11-SUM(AR1029:AU1029),IF(D1029="C",7-SUM(AR1029:AU1029))))
&lt;0,0,
IF(D1029="A",13-SUM(AR1029:AU1029),IF(D1029="B",11-SUM(AR1029:AU1029),IF(D1029="C",7-SUM(AR1029:AU1029)))))
*AE1029/C1029,0)
*C1029
=0,0,
ROUNDUP(
IF(
IF(D1029="A",13-SUM(AR1029:AU1029),IF(D1029="B",11-SUM(AR1029:AU1029),IF(D1029="C",7-SUM(AR1029:AU1029))))
&lt;0,0,
IF(D1029="A",13-SUM(AR1029:AU1029),IF(D1029="B",11-SUM(AR1029:AU1029),IF(D1029="C",7-SUM(AR1029:AU1029)))))
*AE1029/C1029,0)
*C1029)
)</f>
        <v>0</v>
      </c>
      <c r="AZ10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+IFERROR(BA1029*C1029,0),
IFERROR(AVERAGEIF(Tabela1[[#This Row],[COMPRA PADRÃO]:[COMPRA &gt;30%]],"&gt;"&amp;0,Tabela1[[#This Row],[COMPRA PADRÃO]:[COMPRA &gt;30%]]),
0))/Tabela1[[#This Row],[U/CX]],0)*Tabela1[[#This Row],[U/CX]]</f>
        <v>0</v>
      </c>
      <c r="BA1029" s="19"/>
      <c r="BB1029" s="19"/>
      <c r="BC1029" s="5"/>
      <c r="BD1029" s="41">
        <v>64.15094339622641</v>
      </c>
      <c r="BE1029" s="42">
        <v>9622.6415094339609</v>
      </c>
      <c r="BF1029" s="42">
        <v>18347.169811320753</v>
      </c>
      <c r="BG1029" s="42">
        <v>12175</v>
      </c>
      <c r="BH1029" s="43">
        <v>15800</v>
      </c>
      <c r="BJ1029" s="32"/>
      <c r="BK1029" s="32"/>
    </row>
    <row r="1030" spans="1:63" s="3" customFormat="1" x14ac:dyDescent="0.2">
      <c r="A1030" s="4" t="s">
        <v>18</v>
      </c>
      <c r="B1030" s="4" t="s">
        <v>114</v>
      </c>
      <c r="C1030" s="4">
        <v>25</v>
      </c>
      <c r="D1030" s="4" t="s">
        <v>17</v>
      </c>
      <c r="E1030" s="5">
        <v>175</v>
      </c>
      <c r="F1030" s="4">
        <v>275</v>
      </c>
      <c r="G1030" s="4">
        <v>250</v>
      </c>
      <c r="H1030" s="4">
        <v>200</v>
      </c>
      <c r="I1030" s="4">
        <v>250</v>
      </c>
      <c r="J1030" s="4">
        <v>1325</v>
      </c>
      <c r="K1030" s="4">
        <v>25</v>
      </c>
      <c r="L1030" s="4">
        <v>1350</v>
      </c>
      <c r="M1030" s="4">
        <v>650</v>
      </c>
      <c r="N1030" s="4">
        <v>350</v>
      </c>
      <c r="O1030" s="4">
        <v>400</v>
      </c>
      <c r="P1030" s="4">
        <v>300</v>
      </c>
      <c r="Q1030" s="13">
        <v>0.3783783783783784</v>
      </c>
      <c r="R1030" s="16">
        <v>0.59459459459459463</v>
      </c>
      <c r="S1030" s="16">
        <v>0.54054054054054057</v>
      </c>
      <c r="T1030" s="16">
        <v>0.43243243243243246</v>
      </c>
      <c r="U1030" s="16">
        <v>0.54054054054054057</v>
      </c>
      <c r="V1030" s="16">
        <v>2.8648648648648649</v>
      </c>
      <c r="W1030" s="16">
        <v>5.4054054054054057E-2</v>
      </c>
      <c r="X1030" s="16">
        <v>2.9189189189189189</v>
      </c>
      <c r="Y1030" s="16">
        <v>1.4054054054054055</v>
      </c>
      <c r="Z1030" s="16">
        <v>0.7567567567567568</v>
      </c>
      <c r="AA1030" s="16">
        <v>0.86486486486486491</v>
      </c>
      <c r="AB1030" s="17">
        <v>0.64864864864864868</v>
      </c>
      <c r="AC1030" s="15">
        <v>64339.5</v>
      </c>
      <c r="AD1030" s="14">
        <v>462.5</v>
      </c>
      <c r="AE1030" s="14">
        <v>502.27272727272725</v>
      </c>
      <c r="AF1030" s="5">
        <v>0</v>
      </c>
      <c r="AG1030" s="6">
        <v>2300</v>
      </c>
      <c r="AH1030" s="4">
        <v>1250</v>
      </c>
      <c r="AI1030" s="23">
        <v>3550</v>
      </c>
      <c r="AJ1030" s="4">
        <v>1000</v>
      </c>
      <c r="AK1030" s="4">
        <v>0</v>
      </c>
      <c r="AL1030" s="24">
        <v>1000</v>
      </c>
      <c r="AM1030" s="7">
        <v>4.9729729729729728</v>
      </c>
      <c r="AN1030" s="7">
        <v>2.7027027027027026</v>
      </c>
      <c r="AO1030" s="8">
        <v>2.1621621621621623</v>
      </c>
      <c r="AP1030" s="9">
        <v>0</v>
      </c>
      <c r="AQ1030" s="25">
        <v>9.8378378378378386</v>
      </c>
      <c r="AR1030" s="18">
        <v>4.5791855203619916</v>
      </c>
      <c r="AS1030" s="7">
        <v>2.4886877828054299</v>
      </c>
      <c r="AT1030" s="8">
        <v>1.9909502262443439</v>
      </c>
      <c r="AU1030" s="9">
        <v>0</v>
      </c>
      <c r="AV1030" s="10">
        <v>9.0588235294117645</v>
      </c>
      <c r="AW1030" s="22">
        <f t="shared" si="16"/>
        <v>0</v>
      </c>
      <c r="AX1030" s="5">
        <f>IF(OR(AND(Tabela1[[#This Row],[GRUPO | ITEM]]="PALHETAS",MID(Tabela1[[#This Row],[ITEM]],1,5)&lt;&gt;"YN-PC"),AND(Tabela1[[#This Row],[GRUPO | ITEM]]="PALHETAS",MID(Tabela1[[#This Row],[ITEM]],1,5)&lt;&gt;"YN-PF"))=TRUE,0,
IF(
ROUNDUP(
IF(
IF(D1030="A",13-SUM(AM1030:AP1030),IF(D1030="B",11-SUM(AM1030:AP1030),IF(D1030="C",7-SUM(AM1030:AP1030))))
&lt;0,0,
IF(D1030="A",13-SUM(AM1030:AP1030),IF(D1030="B",11-SUM(AM1030:AP1030),IF(D1030="C",7-SUM(AM1030:AP1030)))))
*AD1030/C1030,0)
*C1030
=0,0,
ROUNDUP(
IF(
IF(D1030="A",13-SUM(AM1030:AP1030),IF(D1030="B",11-SUM(AM1030:AP1030),IF(D1030="C",7-SUM(AM1030:AP1030))))
&lt;0,0,
IF(D1030="A",13-SUM(AM1030:AP1030),IF(D1030="B",11-SUM(AM1030:AP1030),IF(D1030="C",7-SUM(AM1030:AP1030)))))
*AD1030/C1030,0)
*C1030)
)</f>
        <v>0</v>
      </c>
      <c r="AY1030" s="4">
        <f>IF(OR(AND(Tabela1[[#This Row],[GRUPO | ITEM]]="PALHETAS",MID(Tabela1[[#This Row],[ITEM]],1,5)&lt;&gt;"YN-PC"),AND(Tabela1[[#This Row],[GRUPO | ITEM]]="PALHETAS",MID(Tabela1[[#This Row],[ITEM]],1,5)&lt;&gt;"YN-PF"))=TRUE,0,
IF(
ROUNDUP(
IF(
IF(D1030="A",13-SUM(AR1030:AU1030),IF(D1030="B",11-SUM(AR1030:AU1030),IF(D1030="C",7-SUM(AR1030:AU1030))))
&lt;0,0,
IF(D1030="A",13-SUM(AR1030:AU1030),IF(D1030="B",11-SUM(AR1030:AU1030),IF(D1030="C",7-SUM(AR1030:AU1030)))))
*AE1030/C1030,0)
*C1030
=0,0,
ROUNDUP(
IF(
IF(D1030="A",13-SUM(AR1030:AU1030),IF(D1030="B",11-SUM(AR1030:AU1030),IF(D1030="C",7-SUM(AR1030:AU1030))))
&lt;0,0,
IF(D1030="A",13-SUM(AR1030:AU1030),IF(D1030="B",11-SUM(AR1030:AU1030),IF(D1030="C",7-SUM(AR1030:AU1030)))))
*AE1030/C1030,0)
*C1030)
)</f>
        <v>0</v>
      </c>
      <c r="AZ10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+IFERROR(BA1030*C1030,0),
IFERROR(AVERAGEIF(Tabela1[[#This Row],[COMPRA PADRÃO]:[COMPRA &gt;30%]],"&gt;"&amp;0,Tabela1[[#This Row],[COMPRA PADRÃO]:[COMPRA &gt;30%]]),
0))/Tabela1[[#This Row],[U/CX]],0)*Tabela1[[#This Row],[U/CX]]</f>
        <v>0</v>
      </c>
      <c r="BA1030" s="19"/>
      <c r="BB1030" s="19"/>
      <c r="BC1030" s="5"/>
      <c r="BD1030" s="41">
        <v>20.943396226415093</v>
      </c>
      <c r="BE1030" s="42">
        <v>3141.5094339622638</v>
      </c>
      <c r="BF1030" s="42">
        <v>4146.7924528301883</v>
      </c>
      <c r="BG1030" s="42">
        <v>4550</v>
      </c>
      <c r="BH1030" s="43">
        <v>2750</v>
      </c>
      <c r="BJ1030" s="32"/>
      <c r="BK1030" s="32"/>
    </row>
    <row r="1031" spans="1:63" s="3" customFormat="1" x14ac:dyDescent="0.2">
      <c r="A1031" s="4" t="s">
        <v>18</v>
      </c>
      <c r="B1031" s="4" t="s">
        <v>49</v>
      </c>
      <c r="C1031" s="4">
        <v>25</v>
      </c>
      <c r="D1031" s="4" t="s">
        <v>20</v>
      </c>
      <c r="E1031" s="5">
        <v>650</v>
      </c>
      <c r="F1031" s="4">
        <v>600</v>
      </c>
      <c r="G1031" s="4">
        <v>625</v>
      </c>
      <c r="H1031" s="4">
        <v>975</v>
      </c>
      <c r="I1031" s="4">
        <v>1125</v>
      </c>
      <c r="J1031" s="4">
        <v>2925</v>
      </c>
      <c r="K1031" s="4">
        <v>575</v>
      </c>
      <c r="L1031" s="4">
        <v>2325</v>
      </c>
      <c r="M1031" s="4">
        <v>1650</v>
      </c>
      <c r="N1031" s="4">
        <v>675</v>
      </c>
      <c r="O1031" s="4">
        <v>725</v>
      </c>
      <c r="P1031" s="4">
        <v>675</v>
      </c>
      <c r="Q1031" s="13">
        <v>0.57670979667282818</v>
      </c>
      <c r="R1031" s="16">
        <v>0.53234750462107217</v>
      </c>
      <c r="S1031" s="16">
        <v>0.55452865064695012</v>
      </c>
      <c r="T1031" s="16">
        <v>0.86506469500924221</v>
      </c>
      <c r="U1031" s="16">
        <v>0.99815157116451025</v>
      </c>
      <c r="V1031" s="16">
        <v>2.5951940850277264</v>
      </c>
      <c r="W1031" s="16">
        <v>0.5101663585951941</v>
      </c>
      <c r="X1031" s="16">
        <v>2.0628465804066547</v>
      </c>
      <c r="Y1031" s="16">
        <v>1.4639556377079483</v>
      </c>
      <c r="Z1031" s="16">
        <v>0.59889094269870613</v>
      </c>
      <c r="AA1031" s="16">
        <v>0.64325323475046214</v>
      </c>
      <c r="AB1031" s="17">
        <v>0.59889094269870613</v>
      </c>
      <c r="AC1031" s="15">
        <v>155375.75</v>
      </c>
      <c r="AD1031" s="14">
        <v>1127.0833333333333</v>
      </c>
      <c r="AE1031" s="14">
        <v>1127.0833333333333</v>
      </c>
      <c r="AF1031" s="5">
        <v>0</v>
      </c>
      <c r="AG1031" s="6">
        <v>3250</v>
      </c>
      <c r="AH1031" s="4">
        <v>5875</v>
      </c>
      <c r="AI1031" s="23">
        <v>9125</v>
      </c>
      <c r="AJ1031" s="4">
        <v>50</v>
      </c>
      <c r="AK1031" s="4">
        <v>0</v>
      </c>
      <c r="AL1031" s="24">
        <v>50</v>
      </c>
      <c r="AM1031" s="7">
        <v>2.8835489833641406</v>
      </c>
      <c r="AN1031" s="7">
        <v>5.2125693160813311</v>
      </c>
      <c r="AO1031" s="8">
        <v>4.4362292051756014E-2</v>
      </c>
      <c r="AP1031" s="9">
        <v>0</v>
      </c>
      <c r="AQ1031" s="25">
        <v>8.1404805914972282</v>
      </c>
      <c r="AR1031" s="18">
        <v>2.8835489833641406</v>
      </c>
      <c r="AS1031" s="7">
        <v>5.2125693160813311</v>
      </c>
      <c r="AT1031" s="8">
        <v>4.4362292051756014E-2</v>
      </c>
      <c r="AU1031" s="9">
        <v>0</v>
      </c>
      <c r="AV1031" s="10">
        <v>8.1404805914972282</v>
      </c>
      <c r="AW1031" s="22">
        <f t="shared" si="16"/>
        <v>0</v>
      </c>
      <c r="AX1031" s="5">
        <f>IF(OR(AND(Tabela1[[#This Row],[GRUPO | ITEM]]="PALHETAS",MID(Tabela1[[#This Row],[ITEM]],1,5)&lt;&gt;"YN-PC"),AND(Tabela1[[#This Row],[GRUPO | ITEM]]="PALHETAS",MID(Tabela1[[#This Row],[ITEM]],1,5)&lt;&gt;"YN-PF"))=TRUE,0,
IF(
ROUNDUP(
IF(
IF(D1031="A",13-SUM(AM1031:AP1031),IF(D1031="B",11-SUM(AM1031:AP1031),IF(D1031="C",7-SUM(AM1031:AP1031))))
&lt;0,0,
IF(D1031="A",13-SUM(AM1031:AP1031),IF(D1031="B",11-SUM(AM1031:AP1031),IF(D1031="C",7-SUM(AM1031:AP1031)))))
*AD1031/C1031,0)
*C1031
=0,0,
ROUNDUP(
IF(
IF(D1031="A",13-SUM(AM1031:AP1031),IF(D1031="B",11-SUM(AM1031:AP1031),IF(D1031="C",7-SUM(AM1031:AP1031))))
&lt;0,0,
IF(D1031="A",13-SUM(AM1031:AP1031),IF(D1031="B",11-SUM(AM1031:AP1031),IF(D1031="C",7-SUM(AM1031:AP1031)))))
*AD1031/C1031,0)
*C1031)
)</f>
        <v>0</v>
      </c>
      <c r="AY1031" s="4">
        <f>IF(OR(AND(Tabela1[[#This Row],[GRUPO | ITEM]]="PALHETAS",MID(Tabela1[[#This Row],[ITEM]],1,5)&lt;&gt;"YN-PC"),AND(Tabela1[[#This Row],[GRUPO | ITEM]]="PALHETAS",MID(Tabela1[[#This Row],[ITEM]],1,5)&lt;&gt;"YN-PF"))=TRUE,0,
IF(
ROUNDUP(
IF(
IF(D1031="A",13-SUM(AR1031:AU1031),IF(D1031="B",11-SUM(AR1031:AU1031),IF(D1031="C",7-SUM(AR1031:AU1031))))
&lt;0,0,
IF(D1031="A",13-SUM(AR1031:AU1031),IF(D1031="B",11-SUM(AR1031:AU1031),IF(D1031="C",7-SUM(AR1031:AU1031)))))
*AE1031/C1031,0)
*C1031
=0,0,
ROUNDUP(
IF(
IF(D1031="A",13-SUM(AR1031:AU1031),IF(D1031="B",11-SUM(AR1031:AU1031),IF(D1031="C",7-SUM(AR1031:AU1031))))
&lt;0,0,
IF(D1031="A",13-SUM(AR1031:AU1031),IF(D1031="B",11-SUM(AR1031:AU1031),IF(D1031="C",7-SUM(AR1031:AU1031)))))
*AE1031/C1031,0)
*C1031)
)</f>
        <v>0</v>
      </c>
      <c r="AZ10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+IFERROR(BA1031*C1031,0),
IFERROR(AVERAGEIF(Tabela1[[#This Row],[COMPRA PADRÃO]:[COMPRA &gt;30%]],"&gt;"&amp;0,Tabela1[[#This Row],[COMPRA PADRÃO]:[COMPRA &gt;30%]]),
0))/Tabela1[[#This Row],[U/CX]],0)*Tabela1[[#This Row],[U/CX]]</f>
        <v>0</v>
      </c>
      <c r="BA1031" s="19"/>
      <c r="BB1031" s="19"/>
      <c r="BC1031" s="5"/>
      <c r="BD1031" s="41">
        <v>51.037735849056602</v>
      </c>
      <c r="BE1031" s="42">
        <v>7655.6603773584902</v>
      </c>
      <c r="BF1031" s="42">
        <v>14596.792452830188</v>
      </c>
      <c r="BG1031" s="42">
        <v>9175</v>
      </c>
      <c r="BH1031" s="43">
        <v>13075</v>
      </c>
      <c r="BJ1031" s="32"/>
      <c r="BK1031" s="32"/>
    </row>
    <row r="1032" spans="1:63" s="3" customFormat="1" x14ac:dyDescent="0.2">
      <c r="A1032" s="4" t="s">
        <v>18</v>
      </c>
      <c r="B1032" s="4" t="s">
        <v>108</v>
      </c>
      <c r="C1032" s="4">
        <v>25</v>
      </c>
      <c r="D1032" s="4" t="s">
        <v>17</v>
      </c>
      <c r="E1032" s="5">
        <v>100</v>
      </c>
      <c r="F1032" s="4">
        <v>375</v>
      </c>
      <c r="G1032" s="4">
        <v>450</v>
      </c>
      <c r="H1032" s="4">
        <v>750</v>
      </c>
      <c r="I1032" s="4">
        <v>250</v>
      </c>
      <c r="J1032" s="4">
        <v>1575</v>
      </c>
      <c r="K1032" s="4">
        <v>300</v>
      </c>
      <c r="L1032" s="4">
        <v>1850</v>
      </c>
      <c r="M1032" s="4">
        <v>625</v>
      </c>
      <c r="N1032" s="4">
        <v>250</v>
      </c>
      <c r="O1032" s="4">
        <v>525</v>
      </c>
      <c r="P1032" s="4">
        <v>675</v>
      </c>
      <c r="Q1032" s="13">
        <v>0.1553398058252427</v>
      </c>
      <c r="R1032" s="16">
        <v>0.58252427184466016</v>
      </c>
      <c r="S1032" s="16">
        <v>0.69902912621359226</v>
      </c>
      <c r="T1032" s="16">
        <v>1.1650485436893203</v>
      </c>
      <c r="U1032" s="16">
        <v>0.38834951456310679</v>
      </c>
      <c r="V1032" s="16">
        <v>2.4466019417475726</v>
      </c>
      <c r="W1032" s="16">
        <v>0.46601941747572817</v>
      </c>
      <c r="X1032" s="16">
        <v>2.8737864077669903</v>
      </c>
      <c r="Y1032" s="16">
        <v>0.970873786407767</v>
      </c>
      <c r="Z1032" s="16">
        <v>0.38834951456310679</v>
      </c>
      <c r="AA1032" s="16">
        <v>0.81553398058252424</v>
      </c>
      <c r="AB1032" s="17">
        <v>1.0485436893203883</v>
      </c>
      <c r="AC1032" s="15">
        <v>88964</v>
      </c>
      <c r="AD1032" s="14">
        <v>643.75</v>
      </c>
      <c r="AE1032" s="14">
        <v>693.18181818181813</v>
      </c>
      <c r="AF1032" s="5">
        <v>0</v>
      </c>
      <c r="AG1032" s="6">
        <v>3200</v>
      </c>
      <c r="AH1032" s="4">
        <v>4550</v>
      </c>
      <c r="AI1032" s="23">
        <v>7750</v>
      </c>
      <c r="AJ1032" s="4">
        <v>0</v>
      </c>
      <c r="AK1032" s="4">
        <v>0</v>
      </c>
      <c r="AL1032" s="24">
        <v>0</v>
      </c>
      <c r="AM1032" s="7">
        <v>4.9708737864077666</v>
      </c>
      <c r="AN1032" s="7">
        <v>7.0679611650485441</v>
      </c>
      <c r="AO1032" s="8">
        <v>0</v>
      </c>
      <c r="AP1032" s="9">
        <v>0</v>
      </c>
      <c r="AQ1032" s="25">
        <v>12.038834951456311</v>
      </c>
      <c r="AR1032" s="18">
        <v>4.6163934426229511</v>
      </c>
      <c r="AS1032" s="7">
        <v>6.5639344262295083</v>
      </c>
      <c r="AT1032" s="8">
        <v>0</v>
      </c>
      <c r="AU1032" s="9">
        <v>0</v>
      </c>
      <c r="AV1032" s="10">
        <v>11.180327868852459</v>
      </c>
      <c r="AW1032" s="22">
        <f t="shared" si="16"/>
        <v>0</v>
      </c>
      <c r="AX1032" s="5">
        <f>IF(OR(AND(Tabela1[[#This Row],[GRUPO | ITEM]]="PALHETAS",MID(Tabela1[[#This Row],[ITEM]],1,5)&lt;&gt;"YN-PC"),AND(Tabela1[[#This Row],[GRUPO | ITEM]]="PALHETAS",MID(Tabela1[[#This Row],[ITEM]],1,5)&lt;&gt;"YN-PF"))=TRUE,0,
IF(
ROUNDUP(
IF(
IF(D1032="A",13-SUM(AM1032:AP1032),IF(D1032="B",11-SUM(AM1032:AP1032),IF(D1032="C",7-SUM(AM1032:AP1032))))
&lt;0,0,
IF(D1032="A",13-SUM(AM1032:AP1032),IF(D1032="B",11-SUM(AM1032:AP1032),IF(D1032="C",7-SUM(AM1032:AP1032)))))
*AD1032/C1032,0)
*C1032
=0,0,
ROUNDUP(
IF(
IF(D1032="A",13-SUM(AM1032:AP1032),IF(D1032="B",11-SUM(AM1032:AP1032),IF(D1032="C",7-SUM(AM1032:AP1032))))
&lt;0,0,
IF(D1032="A",13-SUM(AM1032:AP1032),IF(D1032="B",11-SUM(AM1032:AP1032),IF(D1032="C",7-SUM(AM1032:AP1032)))))
*AD1032/C1032,0)
*C1032)
)</f>
        <v>0</v>
      </c>
      <c r="AY1032" s="4">
        <f>IF(OR(AND(Tabela1[[#This Row],[GRUPO | ITEM]]="PALHETAS",MID(Tabela1[[#This Row],[ITEM]],1,5)&lt;&gt;"YN-PC"),AND(Tabela1[[#This Row],[GRUPO | ITEM]]="PALHETAS",MID(Tabela1[[#This Row],[ITEM]],1,5)&lt;&gt;"YN-PF"))=TRUE,0,
IF(
ROUNDUP(
IF(
IF(D1032="A",13-SUM(AR1032:AU1032),IF(D1032="B",11-SUM(AR1032:AU1032),IF(D1032="C",7-SUM(AR1032:AU1032))))
&lt;0,0,
IF(D1032="A",13-SUM(AR1032:AU1032),IF(D1032="B",11-SUM(AR1032:AU1032),IF(D1032="C",7-SUM(AR1032:AU1032)))))
*AE1032/C1032,0)
*C1032
=0,0,
ROUNDUP(
IF(
IF(D1032="A",13-SUM(AR1032:AU1032),IF(D1032="B",11-SUM(AR1032:AU1032),IF(D1032="C",7-SUM(AR1032:AU1032))))
&lt;0,0,
IF(D1032="A",13-SUM(AR1032:AU1032),IF(D1032="B",11-SUM(AR1032:AU1032),IF(D1032="C",7-SUM(AR1032:AU1032)))))
*AE1032/C1032,0)
*C1032)
)</f>
        <v>0</v>
      </c>
      <c r="AZ10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+IFERROR(BA1032*C1032,0),
IFERROR(AVERAGEIF(Tabela1[[#This Row],[COMPRA PADRÃO]:[COMPRA &gt;30%]],"&gt;"&amp;0,Tabela1[[#This Row],[COMPRA PADRÃO]:[COMPRA &gt;30%]]),
0))/Tabela1[[#This Row],[U/CX]],0)*Tabela1[[#This Row],[U/CX]]</f>
        <v>0</v>
      </c>
      <c r="BA1032" s="19"/>
      <c r="BB1032" s="19"/>
      <c r="BC1032" s="5"/>
      <c r="BD1032" s="41">
        <v>29.150943396226417</v>
      </c>
      <c r="BE1032" s="42">
        <v>4372.6415094339627</v>
      </c>
      <c r="BF1032" s="42">
        <v>5771.8867924528304</v>
      </c>
      <c r="BG1032" s="42">
        <v>7750</v>
      </c>
      <c r="BH1032" s="43">
        <v>2400</v>
      </c>
      <c r="BJ1032" s="32"/>
      <c r="BK1032" s="32"/>
    </row>
    <row r="1033" spans="1:63" s="3" customFormat="1" x14ac:dyDescent="0.2">
      <c r="A1033" s="4" t="s">
        <v>18</v>
      </c>
      <c r="B1033" s="4" t="s">
        <v>79</v>
      </c>
      <c r="C1033" s="4">
        <v>25</v>
      </c>
      <c r="D1033" s="4" t="s">
        <v>20</v>
      </c>
      <c r="E1033" s="5">
        <v>225</v>
      </c>
      <c r="F1033" s="4">
        <v>425</v>
      </c>
      <c r="G1033" s="4">
        <v>600</v>
      </c>
      <c r="H1033" s="4">
        <v>925</v>
      </c>
      <c r="I1033" s="4">
        <v>750</v>
      </c>
      <c r="J1033" s="4">
        <v>2375</v>
      </c>
      <c r="K1033" s="4">
        <v>500</v>
      </c>
      <c r="L1033" s="4">
        <v>1600</v>
      </c>
      <c r="M1033" s="4">
        <v>1375</v>
      </c>
      <c r="N1033" s="4">
        <v>775</v>
      </c>
      <c r="O1033" s="4">
        <v>750</v>
      </c>
      <c r="P1033" s="4">
        <v>650</v>
      </c>
      <c r="Q1033" s="13">
        <v>0.24657534246575341</v>
      </c>
      <c r="R1033" s="16">
        <v>0.46575342465753422</v>
      </c>
      <c r="S1033" s="16">
        <v>0.65753424657534243</v>
      </c>
      <c r="T1033" s="16">
        <v>1.0136986301369864</v>
      </c>
      <c r="U1033" s="16">
        <v>0.82191780821917804</v>
      </c>
      <c r="V1033" s="16">
        <v>2.6027397260273974</v>
      </c>
      <c r="W1033" s="16">
        <v>0.54794520547945202</v>
      </c>
      <c r="X1033" s="16">
        <v>1.7534246575342465</v>
      </c>
      <c r="Y1033" s="16">
        <v>1.5068493150684932</v>
      </c>
      <c r="Z1033" s="16">
        <v>0.84931506849315064</v>
      </c>
      <c r="AA1033" s="16">
        <v>0.82191780821917804</v>
      </c>
      <c r="AB1033" s="17">
        <v>0.71232876712328763</v>
      </c>
      <c r="AC1033" s="15">
        <v>126177.75</v>
      </c>
      <c r="AD1033" s="14">
        <v>912.5</v>
      </c>
      <c r="AE1033" s="14">
        <v>975</v>
      </c>
      <c r="AF1033" s="5">
        <v>0</v>
      </c>
      <c r="AG1033" s="6">
        <v>3500</v>
      </c>
      <c r="AH1033" s="4">
        <v>3625</v>
      </c>
      <c r="AI1033" s="23">
        <v>7125</v>
      </c>
      <c r="AJ1033" s="4">
        <v>0</v>
      </c>
      <c r="AK1033" s="4">
        <v>0</v>
      </c>
      <c r="AL1033" s="24">
        <v>0</v>
      </c>
      <c r="AM1033" s="7">
        <v>3.8356164383561642</v>
      </c>
      <c r="AN1033" s="7">
        <v>3.9726027397260273</v>
      </c>
      <c r="AO1033" s="8">
        <v>0</v>
      </c>
      <c r="AP1033" s="9">
        <v>0</v>
      </c>
      <c r="AQ1033" s="25">
        <v>7.8082191780821919</v>
      </c>
      <c r="AR1033" s="18">
        <v>3.5897435897435899</v>
      </c>
      <c r="AS1033" s="7">
        <v>3.7179487179487181</v>
      </c>
      <c r="AT1033" s="8">
        <v>0</v>
      </c>
      <c r="AU1033" s="9">
        <v>0</v>
      </c>
      <c r="AV1033" s="10">
        <v>7.3076923076923084</v>
      </c>
      <c r="AW1033" s="22">
        <f t="shared" si="16"/>
        <v>0</v>
      </c>
      <c r="AX1033" s="5">
        <f>IF(OR(AND(Tabela1[[#This Row],[GRUPO | ITEM]]="PALHETAS",MID(Tabela1[[#This Row],[ITEM]],1,5)&lt;&gt;"YN-PC"),AND(Tabela1[[#This Row],[GRUPO | ITEM]]="PALHETAS",MID(Tabela1[[#This Row],[ITEM]],1,5)&lt;&gt;"YN-PF"))=TRUE,0,
IF(
ROUNDUP(
IF(
IF(D1033="A",13-SUM(AM1033:AP1033),IF(D1033="B",11-SUM(AM1033:AP1033),IF(D1033="C",7-SUM(AM1033:AP1033))))
&lt;0,0,
IF(D1033="A",13-SUM(AM1033:AP1033),IF(D1033="B",11-SUM(AM1033:AP1033),IF(D1033="C",7-SUM(AM1033:AP1033)))))
*AD1033/C1033,0)
*C1033
=0,0,
ROUNDUP(
IF(
IF(D1033="A",13-SUM(AM1033:AP1033),IF(D1033="B",11-SUM(AM1033:AP1033),IF(D1033="C",7-SUM(AM1033:AP1033))))
&lt;0,0,
IF(D1033="A",13-SUM(AM1033:AP1033),IF(D1033="B",11-SUM(AM1033:AP1033),IF(D1033="C",7-SUM(AM1033:AP1033)))))
*AD1033/C1033,0)
*C1033)
)</f>
        <v>0</v>
      </c>
      <c r="AY1033" s="4">
        <f>IF(OR(AND(Tabela1[[#This Row],[GRUPO | ITEM]]="PALHETAS",MID(Tabela1[[#This Row],[ITEM]],1,5)&lt;&gt;"YN-PC"),AND(Tabela1[[#This Row],[GRUPO | ITEM]]="PALHETAS",MID(Tabela1[[#This Row],[ITEM]],1,5)&lt;&gt;"YN-PF"))=TRUE,0,
IF(
ROUNDUP(
IF(
IF(D1033="A",13-SUM(AR1033:AU1033),IF(D1033="B",11-SUM(AR1033:AU1033),IF(D1033="C",7-SUM(AR1033:AU1033))))
&lt;0,0,
IF(D1033="A",13-SUM(AR1033:AU1033),IF(D1033="B",11-SUM(AR1033:AU1033),IF(D1033="C",7-SUM(AR1033:AU1033)))))
*AE1033/C1033,0)
*C1033
=0,0,
ROUNDUP(
IF(
IF(D1033="A",13-SUM(AR1033:AU1033),IF(D1033="B",11-SUM(AR1033:AU1033),IF(D1033="C",7-SUM(AR1033:AU1033))))
&lt;0,0,
IF(D1033="A",13-SUM(AR1033:AU1033),IF(D1033="B",11-SUM(AR1033:AU1033),IF(D1033="C",7-SUM(AR1033:AU1033)))))
*AE1033/C1033,0)
*C1033)
)</f>
        <v>0</v>
      </c>
      <c r="AZ10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+IFERROR(BA1033*C1033,0),
IFERROR(AVERAGEIF(Tabela1[[#This Row],[COMPRA PADRÃO]:[COMPRA &gt;30%]],"&gt;"&amp;0,Tabela1[[#This Row],[COMPRA PADRÃO]:[COMPRA &gt;30%]]),
0))/Tabela1[[#This Row],[U/CX]],0)*Tabela1[[#This Row],[U/CX]]</f>
        <v>0</v>
      </c>
      <c r="BA1033" s="19"/>
      <c r="BB1033" s="19"/>
      <c r="BC1033" s="5"/>
      <c r="BD1033" s="41">
        <v>41.320754716981135</v>
      </c>
      <c r="BE1033" s="42">
        <v>6198.1132075471705</v>
      </c>
      <c r="BF1033" s="42">
        <v>11817.735849056604</v>
      </c>
      <c r="BG1033" s="42">
        <v>7125</v>
      </c>
      <c r="BH1033" s="43">
        <v>10900</v>
      </c>
      <c r="BJ1033" s="32"/>
      <c r="BK1033" s="32"/>
    </row>
    <row r="1034" spans="1:63" s="3" customFormat="1" x14ac:dyDescent="0.2">
      <c r="A1034" s="4" t="s">
        <v>18</v>
      </c>
      <c r="B1034" s="4" t="s">
        <v>113</v>
      </c>
      <c r="C1034" s="4">
        <v>25</v>
      </c>
      <c r="D1034" s="4" t="s">
        <v>17</v>
      </c>
      <c r="E1034" s="5">
        <v>275</v>
      </c>
      <c r="F1034" s="4">
        <v>400</v>
      </c>
      <c r="G1034" s="4">
        <v>650</v>
      </c>
      <c r="H1034" s="4">
        <v>1000</v>
      </c>
      <c r="I1034" s="4">
        <v>600</v>
      </c>
      <c r="J1034" s="4">
        <v>1600</v>
      </c>
      <c r="K1034" s="4">
        <v>375</v>
      </c>
      <c r="L1034" s="4">
        <v>1550</v>
      </c>
      <c r="M1034" s="4">
        <v>950</v>
      </c>
      <c r="N1034" s="4">
        <v>450</v>
      </c>
      <c r="O1034" s="4">
        <v>675</v>
      </c>
      <c r="P1034" s="4">
        <v>450</v>
      </c>
      <c r="Q1034" s="13">
        <v>0.36768802228412256</v>
      </c>
      <c r="R1034" s="16">
        <v>0.5348189415041783</v>
      </c>
      <c r="S1034" s="16">
        <v>0.86908077994428978</v>
      </c>
      <c r="T1034" s="16">
        <v>1.3370473537604457</v>
      </c>
      <c r="U1034" s="16">
        <v>0.8022284122562674</v>
      </c>
      <c r="V1034" s="16">
        <v>2.1392757660167132</v>
      </c>
      <c r="W1034" s="16">
        <v>0.50139275766016711</v>
      </c>
      <c r="X1034" s="16">
        <v>2.072423398328691</v>
      </c>
      <c r="Y1034" s="16">
        <v>1.2701949860724235</v>
      </c>
      <c r="Z1034" s="16">
        <v>0.60167130919220058</v>
      </c>
      <c r="AA1034" s="16">
        <v>0.90250696378830086</v>
      </c>
      <c r="AB1034" s="17">
        <v>0.60167130919220058</v>
      </c>
      <c r="AC1034" s="15">
        <v>103278.5</v>
      </c>
      <c r="AD1034" s="14">
        <v>747.91666666666663</v>
      </c>
      <c r="AE1034" s="14">
        <v>747.91666666666663</v>
      </c>
      <c r="AF1034" s="5">
        <v>0</v>
      </c>
      <c r="AG1034" s="6">
        <v>3800</v>
      </c>
      <c r="AH1034" s="4">
        <v>3000</v>
      </c>
      <c r="AI1034" s="23">
        <v>6800</v>
      </c>
      <c r="AJ1034" s="4">
        <v>0</v>
      </c>
      <c r="AK1034" s="4">
        <v>0</v>
      </c>
      <c r="AL1034" s="24">
        <v>0</v>
      </c>
      <c r="AM1034" s="7">
        <v>5.0807799442896941</v>
      </c>
      <c r="AN1034" s="7">
        <v>4.0111420612813369</v>
      </c>
      <c r="AO1034" s="8">
        <v>0</v>
      </c>
      <c r="AP1034" s="9">
        <v>0</v>
      </c>
      <c r="AQ1034" s="25">
        <v>9.0919220055710319</v>
      </c>
      <c r="AR1034" s="18">
        <v>5.0807799442896941</v>
      </c>
      <c r="AS1034" s="7">
        <v>4.0111420612813369</v>
      </c>
      <c r="AT1034" s="8">
        <v>0</v>
      </c>
      <c r="AU1034" s="9">
        <v>0</v>
      </c>
      <c r="AV1034" s="10">
        <v>9.0919220055710319</v>
      </c>
      <c r="AW1034" s="22">
        <f t="shared" si="16"/>
        <v>0</v>
      </c>
      <c r="AX1034" s="5">
        <f>IF(OR(AND(Tabela1[[#This Row],[GRUPO | ITEM]]="PALHETAS",MID(Tabela1[[#This Row],[ITEM]],1,5)&lt;&gt;"YN-PC"),AND(Tabela1[[#This Row],[GRUPO | ITEM]]="PALHETAS",MID(Tabela1[[#This Row],[ITEM]],1,5)&lt;&gt;"YN-PF"))=TRUE,0,
IF(
ROUNDUP(
IF(
IF(D1034="A",13-SUM(AM1034:AP1034),IF(D1034="B",11-SUM(AM1034:AP1034),IF(D1034="C",7-SUM(AM1034:AP1034))))
&lt;0,0,
IF(D1034="A",13-SUM(AM1034:AP1034),IF(D1034="B",11-SUM(AM1034:AP1034),IF(D1034="C",7-SUM(AM1034:AP1034)))))
*AD1034/C1034,0)
*C1034
=0,0,
ROUNDUP(
IF(
IF(D1034="A",13-SUM(AM1034:AP1034),IF(D1034="B",11-SUM(AM1034:AP1034),IF(D1034="C",7-SUM(AM1034:AP1034))))
&lt;0,0,
IF(D1034="A",13-SUM(AM1034:AP1034),IF(D1034="B",11-SUM(AM1034:AP1034),IF(D1034="C",7-SUM(AM1034:AP1034)))))
*AD1034/C1034,0)
*C1034)
)</f>
        <v>0</v>
      </c>
      <c r="AY1034" s="4">
        <f>IF(OR(AND(Tabela1[[#This Row],[GRUPO | ITEM]]="PALHETAS",MID(Tabela1[[#This Row],[ITEM]],1,5)&lt;&gt;"YN-PC"),AND(Tabela1[[#This Row],[GRUPO | ITEM]]="PALHETAS",MID(Tabela1[[#This Row],[ITEM]],1,5)&lt;&gt;"YN-PF"))=TRUE,0,
IF(
ROUNDUP(
IF(
IF(D1034="A",13-SUM(AR1034:AU1034),IF(D1034="B",11-SUM(AR1034:AU1034),IF(D1034="C",7-SUM(AR1034:AU1034))))
&lt;0,0,
IF(D1034="A",13-SUM(AR1034:AU1034),IF(D1034="B",11-SUM(AR1034:AU1034),IF(D1034="C",7-SUM(AR1034:AU1034)))))
*AE1034/C1034,0)
*C1034
=0,0,
ROUNDUP(
IF(
IF(D1034="A",13-SUM(AR1034:AU1034),IF(D1034="B",11-SUM(AR1034:AU1034),IF(D1034="C",7-SUM(AR1034:AU1034))))
&lt;0,0,
IF(D1034="A",13-SUM(AR1034:AU1034),IF(D1034="B",11-SUM(AR1034:AU1034),IF(D1034="C",7-SUM(AR1034:AU1034)))))
*AE1034/C1034,0)
*C1034)
)</f>
        <v>0</v>
      </c>
      <c r="AZ10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+IFERROR(BA1034*C1034,0),
IFERROR(AVERAGEIF(Tabela1[[#This Row],[COMPRA PADRÃO]:[COMPRA &gt;30%]],"&gt;"&amp;0,Tabela1[[#This Row],[COMPRA PADRÃO]:[COMPRA &gt;30%]]),
0))/Tabela1[[#This Row],[U/CX]],0)*Tabela1[[#This Row],[U/CX]]</f>
        <v>0</v>
      </c>
      <c r="BA1034" s="33"/>
      <c r="BB1034" s="33"/>
      <c r="BC1034" s="44"/>
      <c r="BD1034" s="41">
        <v>33.867924528301884</v>
      </c>
      <c r="BE1034" s="42">
        <v>5080.1886792452824</v>
      </c>
      <c r="BF1034" s="42">
        <v>6705.8490566037735</v>
      </c>
      <c r="BG1034" s="42">
        <v>6800</v>
      </c>
      <c r="BH1034" s="43">
        <v>4975</v>
      </c>
      <c r="BJ1034" s="32"/>
      <c r="BK1034" s="32"/>
    </row>
    <row r="1035" spans="1:63" s="3" customFormat="1" x14ac:dyDescent="0.2">
      <c r="A1035" s="4" t="s">
        <v>18</v>
      </c>
      <c r="B1035" s="4" t="s">
        <v>55</v>
      </c>
      <c r="C1035" s="4">
        <v>25</v>
      </c>
      <c r="D1035" s="4" t="s">
        <v>20</v>
      </c>
      <c r="E1035" s="5">
        <v>800</v>
      </c>
      <c r="F1035" s="4">
        <v>1375</v>
      </c>
      <c r="G1035" s="4">
        <v>1400</v>
      </c>
      <c r="H1035" s="4">
        <v>1100</v>
      </c>
      <c r="I1035" s="4">
        <v>1600</v>
      </c>
      <c r="J1035" s="4">
        <v>2700</v>
      </c>
      <c r="K1035" s="4"/>
      <c r="L1035" s="4">
        <v>2975</v>
      </c>
      <c r="M1035" s="4">
        <v>1725</v>
      </c>
      <c r="N1035" s="4">
        <v>1250</v>
      </c>
      <c r="O1035" s="4">
        <v>1375</v>
      </c>
      <c r="P1035" s="4">
        <v>1300</v>
      </c>
      <c r="Q1035" s="13">
        <v>0.5</v>
      </c>
      <c r="R1035" s="16">
        <v>0.859375</v>
      </c>
      <c r="S1035" s="16">
        <v>0.875</v>
      </c>
      <c r="T1035" s="16">
        <v>0.6875</v>
      </c>
      <c r="U1035" s="16">
        <v>1</v>
      </c>
      <c r="V1035" s="16">
        <v>1.6875</v>
      </c>
      <c r="W1035" s="16">
        <v>0</v>
      </c>
      <c r="X1035" s="16">
        <v>1.859375</v>
      </c>
      <c r="Y1035" s="16">
        <v>1.078125</v>
      </c>
      <c r="Z1035" s="16">
        <v>0.78125</v>
      </c>
      <c r="AA1035" s="16">
        <v>0.859375</v>
      </c>
      <c r="AB1035" s="17">
        <v>0.8125</v>
      </c>
      <c r="AC1035" s="15">
        <v>202870.25</v>
      </c>
      <c r="AD1035" s="14">
        <v>1600</v>
      </c>
      <c r="AE1035" s="14">
        <v>1600</v>
      </c>
      <c r="AF1035" s="5">
        <v>0</v>
      </c>
      <c r="AG1035" s="6">
        <v>3725</v>
      </c>
      <c r="AH1035" s="4">
        <v>3900</v>
      </c>
      <c r="AI1035" s="23">
        <v>7625</v>
      </c>
      <c r="AJ1035" s="4">
        <v>3500</v>
      </c>
      <c r="AK1035" s="4">
        <v>0</v>
      </c>
      <c r="AL1035" s="24">
        <v>3500</v>
      </c>
      <c r="AM1035" s="7">
        <v>2.328125</v>
      </c>
      <c r="AN1035" s="7">
        <v>2.4375</v>
      </c>
      <c r="AO1035" s="8">
        <v>2.1875</v>
      </c>
      <c r="AP1035" s="9">
        <v>0</v>
      </c>
      <c r="AQ1035" s="25">
        <v>6.953125</v>
      </c>
      <c r="AR1035" s="18">
        <v>2.328125</v>
      </c>
      <c r="AS1035" s="7">
        <v>2.4375</v>
      </c>
      <c r="AT1035" s="8">
        <v>2.1875</v>
      </c>
      <c r="AU1035" s="9">
        <v>0</v>
      </c>
      <c r="AV1035" s="10">
        <v>6.953125</v>
      </c>
      <c r="AW1035" s="22">
        <f t="shared" si="16"/>
        <v>0</v>
      </c>
      <c r="AX1035" s="5">
        <f>IF(OR(AND(Tabela1[[#This Row],[GRUPO | ITEM]]="PALHETAS",MID(Tabela1[[#This Row],[ITEM]],1,5)&lt;&gt;"YN-PC"),AND(Tabela1[[#This Row],[GRUPO | ITEM]]="PALHETAS",MID(Tabela1[[#This Row],[ITEM]],1,5)&lt;&gt;"YN-PF"))=TRUE,0,
IF(
ROUNDUP(
IF(
IF(D1035="A",13-SUM(AM1035:AP1035),IF(D1035="B",11-SUM(AM1035:AP1035),IF(D1035="C",7-SUM(AM1035:AP1035))))
&lt;0,0,
IF(D1035="A",13-SUM(AM1035:AP1035),IF(D1035="B",11-SUM(AM1035:AP1035),IF(D1035="C",7-SUM(AM1035:AP1035)))))
*AD1035/C1035,0)
*C1035
=0,0,
ROUNDUP(
IF(
IF(D1035="A",13-SUM(AM1035:AP1035),IF(D1035="B",11-SUM(AM1035:AP1035),IF(D1035="C",7-SUM(AM1035:AP1035))))
&lt;0,0,
IF(D1035="A",13-SUM(AM1035:AP1035),IF(D1035="B",11-SUM(AM1035:AP1035),IF(D1035="C",7-SUM(AM1035:AP1035)))))
*AD1035/C1035,0)
*C1035)
)</f>
        <v>0</v>
      </c>
      <c r="AY1035" s="4">
        <f>IF(OR(AND(Tabela1[[#This Row],[GRUPO | ITEM]]="PALHETAS",MID(Tabela1[[#This Row],[ITEM]],1,5)&lt;&gt;"YN-PC"),AND(Tabela1[[#This Row],[GRUPO | ITEM]]="PALHETAS",MID(Tabela1[[#This Row],[ITEM]],1,5)&lt;&gt;"YN-PF"))=TRUE,0,
IF(
ROUNDUP(
IF(
IF(D1035="A",13-SUM(AR1035:AU1035),IF(D1035="B",11-SUM(AR1035:AU1035),IF(D1035="C",7-SUM(AR1035:AU1035))))
&lt;0,0,
IF(D1035="A",13-SUM(AR1035:AU1035),IF(D1035="B",11-SUM(AR1035:AU1035),IF(D1035="C",7-SUM(AR1035:AU1035)))))
*AE1035/C1035,0)
*C1035
=0,0,
ROUNDUP(
IF(
IF(D1035="A",13-SUM(AR1035:AU1035),IF(D1035="B",11-SUM(AR1035:AU1035),IF(D1035="C",7-SUM(AR1035:AU1035))))
&lt;0,0,
IF(D1035="A",13-SUM(AR1035:AU1035),IF(D1035="B",11-SUM(AR1035:AU1035),IF(D1035="C",7-SUM(AR1035:AU1035)))))
*AE1035/C1035,0)
*C1035)
)</f>
        <v>0</v>
      </c>
      <c r="AZ10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+IFERROR(BA1035*C1035,0),
IFERROR(AVERAGEIF(Tabela1[[#This Row],[COMPRA PADRÃO]:[COMPRA &gt;30%]],"&gt;"&amp;0,Tabela1[[#This Row],[COMPRA PADRÃO]:[COMPRA &gt;30%]]),
0))/Tabela1[[#This Row],[U/CX]],0)*Tabela1[[#This Row],[U/CX]]</f>
        <v>0</v>
      </c>
      <c r="BA1035" s="19"/>
      <c r="BB1035" s="19"/>
      <c r="BC1035" s="5"/>
      <c r="BD1035" s="41">
        <v>66.415094339622641</v>
      </c>
      <c r="BE1035" s="42">
        <v>9962.2641509433961</v>
      </c>
      <c r="BF1035" s="42">
        <v>18994.716981132075</v>
      </c>
      <c r="BG1035" s="42">
        <v>11125</v>
      </c>
      <c r="BH1035" s="43">
        <v>17825</v>
      </c>
      <c r="BJ1035" s="32"/>
      <c r="BK1035" s="32"/>
    </row>
    <row r="1036" spans="1:63" s="3" customFormat="1" x14ac:dyDescent="0.2">
      <c r="A1036" s="4" t="s">
        <v>18</v>
      </c>
      <c r="B1036" s="4" t="s">
        <v>46</v>
      </c>
      <c r="C1036" s="4">
        <v>25</v>
      </c>
      <c r="D1036" s="4" t="s">
        <v>20</v>
      </c>
      <c r="E1036" s="5">
        <v>850</v>
      </c>
      <c r="F1036" s="4">
        <v>1025</v>
      </c>
      <c r="G1036" s="4">
        <v>1500</v>
      </c>
      <c r="H1036" s="4">
        <v>1100</v>
      </c>
      <c r="I1036" s="4">
        <v>1800</v>
      </c>
      <c r="J1036" s="4">
        <v>2424</v>
      </c>
      <c r="K1036" s="4"/>
      <c r="L1036" s="4">
        <v>3025</v>
      </c>
      <c r="M1036" s="4">
        <v>2650</v>
      </c>
      <c r="N1036" s="4">
        <v>1175</v>
      </c>
      <c r="O1036" s="4">
        <v>1175</v>
      </c>
      <c r="P1036" s="4">
        <v>1250</v>
      </c>
      <c r="Q1036" s="13">
        <v>0.52019583843329253</v>
      </c>
      <c r="R1036" s="16">
        <v>0.62729498164014685</v>
      </c>
      <c r="S1036" s="16">
        <v>0.91799265605875158</v>
      </c>
      <c r="T1036" s="16">
        <v>0.67319461444308448</v>
      </c>
      <c r="U1036" s="16">
        <v>1.1015911872705018</v>
      </c>
      <c r="V1036" s="16">
        <v>1.4834761321909424</v>
      </c>
      <c r="W1036" s="16">
        <v>0</v>
      </c>
      <c r="X1036" s="16">
        <v>1.8512851897184823</v>
      </c>
      <c r="Y1036" s="16">
        <v>1.6217870257037943</v>
      </c>
      <c r="Z1036" s="16">
        <v>0.719094247246022</v>
      </c>
      <c r="AA1036" s="16">
        <v>0.719094247246022</v>
      </c>
      <c r="AB1036" s="17">
        <v>0.76499388004895963</v>
      </c>
      <c r="AC1036" s="15">
        <v>209077.48</v>
      </c>
      <c r="AD1036" s="14">
        <v>1634</v>
      </c>
      <c r="AE1036" s="14">
        <v>1634</v>
      </c>
      <c r="AF1036" s="5">
        <v>1</v>
      </c>
      <c r="AG1036" s="6">
        <v>5729</v>
      </c>
      <c r="AH1036" s="4">
        <v>4600</v>
      </c>
      <c r="AI1036" s="23">
        <v>10329</v>
      </c>
      <c r="AJ1036" s="4">
        <v>0</v>
      </c>
      <c r="AK1036" s="4">
        <v>0</v>
      </c>
      <c r="AL1036" s="24">
        <v>0</v>
      </c>
      <c r="AM1036" s="7">
        <v>3.5061199510403918</v>
      </c>
      <c r="AN1036" s="7">
        <v>2.8151774785801713</v>
      </c>
      <c r="AO1036" s="8">
        <v>0</v>
      </c>
      <c r="AP1036" s="9">
        <v>0</v>
      </c>
      <c r="AQ1036" s="25">
        <v>6.3212974296205626</v>
      </c>
      <c r="AR1036" s="18">
        <v>3.5061199510403918</v>
      </c>
      <c r="AS1036" s="7">
        <v>2.8151774785801713</v>
      </c>
      <c r="AT1036" s="8">
        <v>0</v>
      </c>
      <c r="AU1036" s="9">
        <v>0</v>
      </c>
      <c r="AV1036" s="10">
        <v>6.3212974296205626</v>
      </c>
      <c r="AW1036" s="22">
        <f t="shared" si="16"/>
        <v>0</v>
      </c>
      <c r="AX1036" s="5">
        <f>IF(OR(AND(Tabela1[[#This Row],[GRUPO | ITEM]]="PALHETAS",MID(Tabela1[[#This Row],[ITEM]],1,5)&lt;&gt;"YN-PC"),AND(Tabela1[[#This Row],[GRUPO | ITEM]]="PALHETAS",MID(Tabela1[[#This Row],[ITEM]],1,5)&lt;&gt;"YN-PF"))=TRUE,0,
IF(
ROUNDUP(
IF(
IF(D1036="A",13-SUM(AM1036:AP1036),IF(D1036="B",11-SUM(AM1036:AP1036),IF(D1036="C",7-SUM(AM1036:AP1036))))
&lt;0,0,
IF(D1036="A",13-SUM(AM1036:AP1036),IF(D1036="B",11-SUM(AM1036:AP1036),IF(D1036="C",7-SUM(AM1036:AP1036)))))
*AD1036/C1036,0)
*C1036
=0,0,
ROUNDUP(
IF(
IF(D1036="A",13-SUM(AM1036:AP1036),IF(D1036="B",11-SUM(AM1036:AP1036),IF(D1036="C",7-SUM(AM1036:AP1036))))
&lt;0,0,
IF(D1036="A",13-SUM(AM1036:AP1036),IF(D1036="B",11-SUM(AM1036:AP1036),IF(D1036="C",7-SUM(AM1036:AP1036)))))
*AD1036/C1036,0)
*C1036)
)</f>
        <v>0</v>
      </c>
      <c r="AY1036" s="4">
        <f>IF(OR(AND(Tabela1[[#This Row],[GRUPO | ITEM]]="PALHETAS",MID(Tabela1[[#This Row],[ITEM]],1,5)&lt;&gt;"YN-PC"),AND(Tabela1[[#This Row],[GRUPO | ITEM]]="PALHETAS",MID(Tabela1[[#This Row],[ITEM]],1,5)&lt;&gt;"YN-PF"))=TRUE,0,
IF(
ROUNDUP(
IF(
IF(D1036="A",13-SUM(AR1036:AU1036),IF(D1036="B",11-SUM(AR1036:AU1036),IF(D1036="C",7-SUM(AR1036:AU1036))))
&lt;0,0,
IF(D1036="A",13-SUM(AR1036:AU1036),IF(D1036="B",11-SUM(AR1036:AU1036),IF(D1036="C",7-SUM(AR1036:AU1036)))))
*AE1036/C1036,0)
*C1036
=0,0,
ROUNDUP(
IF(
IF(D1036="A",13-SUM(AR1036:AU1036),IF(D1036="B",11-SUM(AR1036:AU1036),IF(D1036="C",7-SUM(AR1036:AU1036))))
&lt;0,0,
IF(D1036="A",13-SUM(AR1036:AU1036),IF(D1036="B",11-SUM(AR1036:AU1036),IF(D1036="C",7-SUM(AR1036:AU1036)))))
*AE1036/C1036,0)
*C1036)
)</f>
        <v>0</v>
      </c>
      <c r="AZ10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+IFERROR(BA1036*C1036,0),
IFERROR(AVERAGEIF(Tabela1[[#This Row],[COMPRA PADRÃO]:[COMPRA &gt;30%]],"&gt;"&amp;0,Tabela1[[#This Row],[COMPRA PADRÃO]:[COMPRA &gt;30%]]),
0))/Tabela1[[#This Row],[U/CX]],0)*Tabela1[[#This Row],[U/CX]]</f>
        <v>0</v>
      </c>
      <c r="BA1036" s="19"/>
      <c r="BB1036" s="19"/>
      <c r="BC1036" s="5"/>
      <c r="BD1036" s="41">
        <v>67.826415094339623</v>
      </c>
      <c r="BE1036" s="42">
        <v>10173.962264150943</v>
      </c>
      <c r="BF1036" s="42">
        <v>19398.354716981132</v>
      </c>
      <c r="BG1036" s="42">
        <v>10329</v>
      </c>
      <c r="BH1036" s="43">
        <v>19250</v>
      </c>
      <c r="BJ1036" s="32"/>
      <c r="BK1036" s="32"/>
    </row>
    <row r="1037" spans="1:63" s="3" customFormat="1" x14ac:dyDescent="0.2">
      <c r="A1037" s="4" t="s">
        <v>18</v>
      </c>
      <c r="B1037" s="4" t="s">
        <v>95</v>
      </c>
      <c r="C1037" s="4">
        <v>25</v>
      </c>
      <c r="D1037" s="4" t="s">
        <v>20</v>
      </c>
      <c r="E1037" s="5">
        <v>600</v>
      </c>
      <c r="F1037" s="4">
        <v>1000</v>
      </c>
      <c r="G1037" s="4">
        <v>600</v>
      </c>
      <c r="H1037" s="4">
        <v>525</v>
      </c>
      <c r="I1037" s="4">
        <v>1000</v>
      </c>
      <c r="J1037" s="4">
        <v>1975</v>
      </c>
      <c r="K1037" s="4">
        <v>250</v>
      </c>
      <c r="L1037" s="4">
        <v>1975</v>
      </c>
      <c r="M1037" s="4">
        <v>1525</v>
      </c>
      <c r="N1037" s="4">
        <v>475</v>
      </c>
      <c r="O1037" s="4">
        <v>925</v>
      </c>
      <c r="P1037" s="4">
        <v>875</v>
      </c>
      <c r="Q1037" s="13">
        <v>0.61407249466950953</v>
      </c>
      <c r="R1037" s="16">
        <v>1.023454157782516</v>
      </c>
      <c r="S1037" s="16">
        <v>0.61407249466950953</v>
      </c>
      <c r="T1037" s="16">
        <v>0.53731343283582089</v>
      </c>
      <c r="U1037" s="16">
        <v>1.023454157782516</v>
      </c>
      <c r="V1037" s="16">
        <v>2.021321961620469</v>
      </c>
      <c r="W1037" s="16">
        <v>0.25586353944562901</v>
      </c>
      <c r="X1037" s="16">
        <v>2.021321961620469</v>
      </c>
      <c r="Y1037" s="16">
        <v>1.5607675906183369</v>
      </c>
      <c r="Z1037" s="16">
        <v>0.48614072494669508</v>
      </c>
      <c r="AA1037" s="16">
        <v>0.94669509594882728</v>
      </c>
      <c r="AB1037" s="17">
        <v>0.89552238805970141</v>
      </c>
      <c r="AC1037" s="15">
        <v>134869.25</v>
      </c>
      <c r="AD1037" s="14">
        <v>977.08333333333337</v>
      </c>
      <c r="AE1037" s="14">
        <v>1043.1818181818182</v>
      </c>
      <c r="AF1037" s="5">
        <v>0</v>
      </c>
      <c r="AG1037" s="6">
        <v>2475</v>
      </c>
      <c r="AH1037" s="4">
        <v>4275</v>
      </c>
      <c r="AI1037" s="23">
        <v>6750</v>
      </c>
      <c r="AJ1037" s="4">
        <v>2000</v>
      </c>
      <c r="AK1037" s="4">
        <v>0</v>
      </c>
      <c r="AL1037" s="24">
        <v>2000</v>
      </c>
      <c r="AM1037" s="7">
        <v>2.533049040511727</v>
      </c>
      <c r="AN1037" s="7">
        <v>4.3752665245202556</v>
      </c>
      <c r="AO1037" s="8">
        <v>2.0469083155650321</v>
      </c>
      <c r="AP1037" s="9">
        <v>0</v>
      </c>
      <c r="AQ1037" s="25">
        <v>8.9552238805970141</v>
      </c>
      <c r="AR1037" s="18">
        <v>2.3725490196078431</v>
      </c>
      <c r="AS1037" s="7">
        <v>4.0980392156862742</v>
      </c>
      <c r="AT1037" s="8">
        <v>1.9172113289760346</v>
      </c>
      <c r="AU1037" s="9">
        <v>0</v>
      </c>
      <c r="AV1037" s="10">
        <v>8.3877995642701517</v>
      </c>
      <c r="AW1037" s="22">
        <f t="shared" si="16"/>
        <v>0</v>
      </c>
      <c r="AX1037" s="5">
        <f>IF(OR(AND(Tabela1[[#This Row],[GRUPO | ITEM]]="PALHETAS",MID(Tabela1[[#This Row],[ITEM]],1,5)&lt;&gt;"YN-PC"),AND(Tabela1[[#This Row],[GRUPO | ITEM]]="PALHETAS",MID(Tabela1[[#This Row],[ITEM]],1,5)&lt;&gt;"YN-PF"))=TRUE,0,
IF(
ROUNDUP(
IF(
IF(D1037="A",13-SUM(AM1037:AP1037),IF(D1037="B",11-SUM(AM1037:AP1037),IF(D1037="C",7-SUM(AM1037:AP1037))))
&lt;0,0,
IF(D1037="A",13-SUM(AM1037:AP1037),IF(D1037="B",11-SUM(AM1037:AP1037),IF(D1037="C",7-SUM(AM1037:AP1037)))))
*AD1037/C1037,0)
*C1037
=0,0,
ROUNDUP(
IF(
IF(D1037="A",13-SUM(AM1037:AP1037),IF(D1037="B",11-SUM(AM1037:AP1037),IF(D1037="C",7-SUM(AM1037:AP1037))))
&lt;0,0,
IF(D1037="A",13-SUM(AM1037:AP1037),IF(D1037="B",11-SUM(AM1037:AP1037),IF(D1037="C",7-SUM(AM1037:AP1037)))))
*AD1037/C1037,0)
*C1037)
)</f>
        <v>0</v>
      </c>
      <c r="AY1037" s="4">
        <f>IF(OR(AND(Tabela1[[#This Row],[GRUPO | ITEM]]="PALHETAS",MID(Tabela1[[#This Row],[ITEM]],1,5)&lt;&gt;"YN-PC"),AND(Tabela1[[#This Row],[GRUPO | ITEM]]="PALHETAS",MID(Tabela1[[#This Row],[ITEM]],1,5)&lt;&gt;"YN-PF"))=TRUE,0,
IF(
ROUNDUP(
IF(
IF(D1037="A",13-SUM(AR1037:AU1037),IF(D1037="B",11-SUM(AR1037:AU1037),IF(D1037="C",7-SUM(AR1037:AU1037))))
&lt;0,0,
IF(D1037="A",13-SUM(AR1037:AU1037),IF(D1037="B",11-SUM(AR1037:AU1037),IF(D1037="C",7-SUM(AR1037:AU1037)))))
*AE1037/C1037,0)
*C1037
=0,0,
ROUNDUP(
IF(
IF(D1037="A",13-SUM(AR1037:AU1037),IF(D1037="B",11-SUM(AR1037:AU1037),IF(D1037="C",7-SUM(AR1037:AU1037))))
&lt;0,0,
IF(D1037="A",13-SUM(AR1037:AU1037),IF(D1037="B",11-SUM(AR1037:AU1037),IF(D1037="C",7-SUM(AR1037:AU1037)))))
*AE1037/C1037,0)
*C1037)
)</f>
        <v>0</v>
      </c>
      <c r="AZ10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+IFERROR(BA1037*C1037,0),
IFERROR(AVERAGEIF(Tabela1[[#This Row],[COMPRA PADRÃO]:[COMPRA &gt;30%]],"&gt;"&amp;0,Tabela1[[#This Row],[COMPRA PADRÃO]:[COMPRA &gt;30%]]),
0))/Tabela1[[#This Row],[U/CX]],0)*Tabela1[[#This Row],[U/CX]]</f>
        <v>0</v>
      </c>
      <c r="BA1037" s="33"/>
      <c r="BB1037" s="33"/>
      <c r="BC1037" s="44"/>
      <c r="BD1037" s="41">
        <v>44.245283018867923</v>
      </c>
      <c r="BE1037" s="42">
        <v>6636.7924528301883</v>
      </c>
      <c r="BF1037" s="42">
        <v>12654.150943396226</v>
      </c>
      <c r="BG1037" s="42">
        <v>8750</v>
      </c>
      <c r="BH1037" s="43">
        <v>10550</v>
      </c>
      <c r="BJ1037" s="32"/>
      <c r="BK1037" s="32"/>
    </row>
    <row r="1038" spans="1:63" s="3" customFormat="1" x14ac:dyDescent="0.2">
      <c r="A1038" s="4" t="s">
        <v>18</v>
      </c>
      <c r="B1038" s="4" t="s">
        <v>175</v>
      </c>
      <c r="C1038" s="4">
        <v>25</v>
      </c>
      <c r="D1038" s="4" t="s">
        <v>83</v>
      </c>
      <c r="E1038" s="5">
        <v>25</v>
      </c>
      <c r="F1038" s="4">
        <v>100</v>
      </c>
      <c r="G1038" s="4">
        <v>175</v>
      </c>
      <c r="H1038" s="4">
        <v>300</v>
      </c>
      <c r="I1038" s="4">
        <v>200</v>
      </c>
      <c r="J1038" s="4">
        <v>325</v>
      </c>
      <c r="K1038" s="4">
        <v>250</v>
      </c>
      <c r="L1038" s="4">
        <v>275</v>
      </c>
      <c r="M1038" s="4">
        <v>425</v>
      </c>
      <c r="N1038" s="4">
        <v>175</v>
      </c>
      <c r="O1038" s="4">
        <v>100</v>
      </c>
      <c r="P1038" s="4">
        <v>25</v>
      </c>
      <c r="Q1038" s="13">
        <v>0.12631578947368421</v>
      </c>
      <c r="R1038" s="16">
        <v>0.50526315789473686</v>
      </c>
      <c r="S1038" s="16">
        <v>0.88421052631578956</v>
      </c>
      <c r="T1038" s="16">
        <v>1.5157894736842106</v>
      </c>
      <c r="U1038" s="16">
        <v>1.0105263157894737</v>
      </c>
      <c r="V1038" s="16">
        <v>1.6421052631578947</v>
      </c>
      <c r="W1038" s="16">
        <v>1.2631578947368423</v>
      </c>
      <c r="X1038" s="16">
        <v>1.3894736842105264</v>
      </c>
      <c r="Y1038" s="16">
        <v>2.1473684210526316</v>
      </c>
      <c r="Z1038" s="16">
        <v>0.88421052631578956</v>
      </c>
      <c r="AA1038" s="16">
        <v>0.50526315789473686</v>
      </c>
      <c r="AB1038" s="17">
        <v>0.12631578947368421</v>
      </c>
      <c r="AC1038" s="15">
        <v>26911.5</v>
      </c>
      <c r="AD1038" s="14">
        <v>197.91666666666666</v>
      </c>
      <c r="AE1038" s="14">
        <v>232.5</v>
      </c>
      <c r="AF1038" s="5">
        <v>0</v>
      </c>
      <c r="AG1038" s="6">
        <v>500</v>
      </c>
      <c r="AH1038" s="4">
        <v>175</v>
      </c>
      <c r="AI1038" s="23">
        <v>675</v>
      </c>
      <c r="AJ1038" s="4">
        <v>2000</v>
      </c>
      <c r="AK1038" s="4">
        <v>0</v>
      </c>
      <c r="AL1038" s="24">
        <v>2000</v>
      </c>
      <c r="AM1038" s="7">
        <v>2.5263157894736845</v>
      </c>
      <c r="AN1038" s="7">
        <v>0.88421052631578956</v>
      </c>
      <c r="AO1038" s="8">
        <v>10.105263157894738</v>
      </c>
      <c r="AP1038" s="9">
        <v>0</v>
      </c>
      <c r="AQ1038" s="25">
        <v>13.515789473684212</v>
      </c>
      <c r="AR1038" s="18">
        <v>2.150537634408602</v>
      </c>
      <c r="AS1038" s="7">
        <v>0.75268817204301075</v>
      </c>
      <c r="AT1038" s="8">
        <v>8.6021505376344081</v>
      </c>
      <c r="AU1038" s="9">
        <v>0</v>
      </c>
      <c r="AV1038" s="10">
        <v>11.50537634408602</v>
      </c>
      <c r="AW1038" s="22">
        <f t="shared" si="16"/>
        <v>0</v>
      </c>
      <c r="AX1038" s="5">
        <f>IF(OR(AND(Tabela1[[#This Row],[GRUPO | ITEM]]="PALHETAS",MID(Tabela1[[#This Row],[ITEM]],1,5)&lt;&gt;"YN-PC"),AND(Tabela1[[#This Row],[GRUPO | ITEM]]="PALHETAS",MID(Tabela1[[#This Row],[ITEM]],1,5)&lt;&gt;"YN-PF"))=TRUE,0,
IF(
ROUNDUP(
IF(
IF(D1038="A",13-SUM(AM1038:AP1038),IF(D1038="B",11-SUM(AM1038:AP1038),IF(D1038="C",7-SUM(AM1038:AP1038))))
&lt;0,0,
IF(D1038="A",13-SUM(AM1038:AP1038),IF(D1038="B",11-SUM(AM1038:AP1038),IF(D1038="C",7-SUM(AM1038:AP1038)))))
*AD1038/C1038,0)
*C1038
=0,0,
ROUNDUP(
IF(
IF(D1038="A",13-SUM(AM1038:AP1038),IF(D1038="B",11-SUM(AM1038:AP1038),IF(D1038="C",7-SUM(AM1038:AP1038))))
&lt;0,0,
IF(D1038="A",13-SUM(AM1038:AP1038),IF(D1038="B",11-SUM(AM1038:AP1038),IF(D1038="C",7-SUM(AM1038:AP1038)))))
*AD1038/C1038,0)
*C1038)
)</f>
        <v>0</v>
      </c>
      <c r="AY1038" s="4">
        <f>IF(OR(AND(Tabela1[[#This Row],[GRUPO | ITEM]]="PALHETAS",MID(Tabela1[[#This Row],[ITEM]],1,5)&lt;&gt;"YN-PC"),AND(Tabela1[[#This Row],[GRUPO | ITEM]]="PALHETAS",MID(Tabela1[[#This Row],[ITEM]],1,5)&lt;&gt;"YN-PF"))=TRUE,0,
IF(
ROUNDUP(
IF(
IF(D1038="A",13-SUM(AR1038:AU1038),IF(D1038="B",11-SUM(AR1038:AU1038),IF(D1038="C",7-SUM(AR1038:AU1038))))
&lt;0,0,
IF(D1038="A",13-SUM(AR1038:AU1038),IF(D1038="B",11-SUM(AR1038:AU1038),IF(D1038="C",7-SUM(AR1038:AU1038)))))
*AE1038/C1038,0)
*C1038
=0,0,
ROUNDUP(
IF(
IF(D1038="A",13-SUM(AR1038:AU1038),IF(D1038="B",11-SUM(AR1038:AU1038),IF(D1038="C",7-SUM(AR1038:AU1038))))
&lt;0,0,
IF(D1038="A",13-SUM(AR1038:AU1038),IF(D1038="B",11-SUM(AR1038:AU1038),IF(D1038="C",7-SUM(AR1038:AU1038)))))
*AE1038/C1038,0)
*C1038)
)</f>
        <v>0</v>
      </c>
      <c r="AZ10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+IFERROR(BA1038*C1038,0),
IFERROR(AVERAGEIF(Tabela1[[#This Row],[COMPRA PADRÃO]:[COMPRA &gt;30%]],"&gt;"&amp;0,Tabela1[[#This Row],[COMPRA PADRÃO]:[COMPRA &gt;30%]]),
0))/Tabela1[[#This Row],[U/CX]],0)*Tabela1[[#This Row],[U/CX]]</f>
        <v>0</v>
      </c>
      <c r="BA1038" s="19"/>
      <c r="BB1038" s="19"/>
      <c r="BC1038" s="5"/>
      <c r="BD1038" s="41">
        <v>8.9622641509433958</v>
      </c>
      <c r="BE1038" s="42">
        <v>1344.3396226415093</v>
      </c>
      <c r="BF1038" s="42">
        <v>591.5094339622641</v>
      </c>
      <c r="BG1038" s="42">
        <v>2675</v>
      </c>
      <c r="BH1038" s="43">
        <v>0</v>
      </c>
      <c r="BJ1038" s="32"/>
      <c r="BK1038" s="32"/>
    </row>
    <row r="1039" spans="1:63" s="3" customFormat="1" x14ac:dyDescent="0.2">
      <c r="A1039" s="4" t="s">
        <v>18</v>
      </c>
      <c r="B1039" s="4" t="s">
        <v>85</v>
      </c>
      <c r="C1039" s="4">
        <v>20</v>
      </c>
      <c r="D1039" s="4" t="s">
        <v>20</v>
      </c>
      <c r="E1039" s="5">
        <v>600</v>
      </c>
      <c r="F1039" s="4">
        <v>800</v>
      </c>
      <c r="G1039" s="4">
        <v>1040</v>
      </c>
      <c r="H1039" s="4">
        <v>740</v>
      </c>
      <c r="I1039" s="4">
        <v>1560</v>
      </c>
      <c r="J1039" s="4">
        <v>1680</v>
      </c>
      <c r="K1039" s="4">
        <v>400</v>
      </c>
      <c r="L1039" s="4">
        <v>1320</v>
      </c>
      <c r="M1039" s="4">
        <v>760</v>
      </c>
      <c r="N1039" s="4">
        <v>980</v>
      </c>
      <c r="O1039" s="4">
        <v>760</v>
      </c>
      <c r="P1039" s="4">
        <v>1080</v>
      </c>
      <c r="Q1039" s="13">
        <v>0.61433447098976113</v>
      </c>
      <c r="R1039" s="16">
        <v>0.81911262798634821</v>
      </c>
      <c r="S1039" s="16">
        <v>1.0648464163822526</v>
      </c>
      <c r="T1039" s="16">
        <v>0.75767918088737207</v>
      </c>
      <c r="U1039" s="16">
        <v>1.5972696245733788</v>
      </c>
      <c r="V1039" s="16">
        <v>1.7201365187713311</v>
      </c>
      <c r="W1039" s="16">
        <v>0.4095563139931741</v>
      </c>
      <c r="X1039" s="16">
        <v>1.3515358361774745</v>
      </c>
      <c r="Y1039" s="16">
        <v>0.77815699658703075</v>
      </c>
      <c r="Z1039" s="16">
        <v>1.0034129692832765</v>
      </c>
      <c r="AA1039" s="16">
        <v>0.77815699658703075</v>
      </c>
      <c r="AB1039" s="17">
        <v>1.10580204778157</v>
      </c>
      <c r="AC1039" s="15">
        <v>179249.6</v>
      </c>
      <c r="AD1039" s="14">
        <v>976.66666666666663</v>
      </c>
      <c r="AE1039" s="14">
        <v>976.66666666666663</v>
      </c>
      <c r="AF1039" s="5">
        <v>3</v>
      </c>
      <c r="AG1039" s="6">
        <v>1200</v>
      </c>
      <c r="AH1039" s="4">
        <v>1340</v>
      </c>
      <c r="AI1039" s="23">
        <v>2540</v>
      </c>
      <c r="AJ1039" s="4">
        <v>6000</v>
      </c>
      <c r="AK1039" s="4">
        <v>0</v>
      </c>
      <c r="AL1039" s="24">
        <v>6000</v>
      </c>
      <c r="AM1039" s="7">
        <v>1.2286689419795223</v>
      </c>
      <c r="AN1039" s="7">
        <v>1.3720136518771331</v>
      </c>
      <c r="AO1039" s="8">
        <v>6.1433447098976108</v>
      </c>
      <c r="AP1039" s="9">
        <v>0</v>
      </c>
      <c r="AQ1039" s="25">
        <v>8.7440273037542653</v>
      </c>
      <c r="AR1039" s="18">
        <v>1.2286689419795223</v>
      </c>
      <c r="AS1039" s="7">
        <v>1.3720136518771331</v>
      </c>
      <c r="AT1039" s="8">
        <v>6.1433447098976108</v>
      </c>
      <c r="AU1039" s="9">
        <v>0</v>
      </c>
      <c r="AV1039" s="10">
        <v>8.7440273037542653</v>
      </c>
      <c r="AW1039" s="22">
        <f t="shared" si="16"/>
        <v>0</v>
      </c>
      <c r="AX1039" s="5">
        <f>IF(OR(AND(Tabela1[[#This Row],[GRUPO | ITEM]]="PALHETAS",MID(Tabela1[[#This Row],[ITEM]],1,5)&lt;&gt;"YN-PC"),AND(Tabela1[[#This Row],[GRUPO | ITEM]]="PALHETAS",MID(Tabela1[[#This Row],[ITEM]],1,5)&lt;&gt;"YN-PF"))=TRUE,0,
IF(
ROUNDUP(
IF(
IF(D1039="A",13-SUM(AM1039:AP1039),IF(D1039="B",11-SUM(AM1039:AP1039),IF(D1039="C",7-SUM(AM1039:AP1039))))
&lt;0,0,
IF(D1039="A",13-SUM(AM1039:AP1039),IF(D1039="B",11-SUM(AM1039:AP1039),IF(D1039="C",7-SUM(AM1039:AP1039)))))
*AD1039/C1039,0)
*C1039
=0,0,
ROUNDUP(
IF(
IF(D1039="A",13-SUM(AM1039:AP1039),IF(D1039="B",11-SUM(AM1039:AP1039),IF(D1039="C",7-SUM(AM1039:AP1039))))
&lt;0,0,
IF(D1039="A",13-SUM(AM1039:AP1039),IF(D1039="B",11-SUM(AM1039:AP1039),IF(D1039="C",7-SUM(AM1039:AP1039)))))
*AD1039/C1039,0)
*C1039)
)</f>
        <v>0</v>
      </c>
      <c r="AY1039" s="4">
        <f>IF(OR(AND(Tabela1[[#This Row],[GRUPO | ITEM]]="PALHETAS",MID(Tabela1[[#This Row],[ITEM]],1,5)&lt;&gt;"YN-PC"),AND(Tabela1[[#This Row],[GRUPO | ITEM]]="PALHETAS",MID(Tabela1[[#This Row],[ITEM]],1,5)&lt;&gt;"YN-PF"))=TRUE,0,
IF(
ROUNDUP(
IF(
IF(D1039="A",13-SUM(AR1039:AU1039),IF(D1039="B",11-SUM(AR1039:AU1039),IF(D1039="C",7-SUM(AR1039:AU1039))))
&lt;0,0,
IF(D1039="A",13-SUM(AR1039:AU1039),IF(D1039="B",11-SUM(AR1039:AU1039),IF(D1039="C",7-SUM(AR1039:AU1039)))))
*AE1039/C1039,0)
*C1039
=0,0,
ROUNDUP(
IF(
IF(D1039="A",13-SUM(AR1039:AU1039),IF(D1039="B",11-SUM(AR1039:AU1039),IF(D1039="C",7-SUM(AR1039:AU1039))))
&lt;0,0,
IF(D1039="A",13-SUM(AR1039:AU1039),IF(D1039="B",11-SUM(AR1039:AU1039),IF(D1039="C",7-SUM(AR1039:AU1039)))))
*AE1039/C1039,0)
*C1039)
)</f>
        <v>0</v>
      </c>
      <c r="AZ10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+IFERROR(BA1039*C1039,0),
IFERROR(AVERAGEIF(Tabela1[[#This Row],[COMPRA PADRÃO]:[COMPRA &gt;30%]],"&gt;"&amp;0,Tabela1[[#This Row],[COMPRA PADRÃO]:[COMPRA &gt;30%]]),
0))/Tabela1[[#This Row],[U/CX]],0)*Tabela1[[#This Row],[U/CX]]</f>
        <v>0</v>
      </c>
      <c r="BA1039" s="19"/>
      <c r="BB1039" s="19"/>
      <c r="BC1039" s="5"/>
      <c r="BD1039" s="41">
        <v>44.226415094339622</v>
      </c>
      <c r="BE1039" s="42">
        <v>6633.9622641509432</v>
      </c>
      <c r="BF1039" s="42">
        <v>12648.754716981131</v>
      </c>
      <c r="BG1039" s="42">
        <v>8540</v>
      </c>
      <c r="BH1039" s="43">
        <v>10740</v>
      </c>
      <c r="BJ1039" s="32"/>
      <c r="BK1039" s="32"/>
    </row>
    <row r="1040" spans="1:63" s="3" customFormat="1" x14ac:dyDescent="0.2">
      <c r="A1040" s="4" t="s">
        <v>18</v>
      </c>
      <c r="B1040" s="4" t="s">
        <v>829</v>
      </c>
      <c r="C1040" s="4">
        <v>20</v>
      </c>
      <c r="D1040" s="4" t="s">
        <v>17</v>
      </c>
      <c r="E1040" s="5">
        <v>280</v>
      </c>
      <c r="F1040" s="4">
        <v>480</v>
      </c>
      <c r="G1040" s="4">
        <v>240</v>
      </c>
      <c r="H1040" s="4">
        <v>300</v>
      </c>
      <c r="I1040" s="4">
        <v>600</v>
      </c>
      <c r="J1040" s="4">
        <v>400</v>
      </c>
      <c r="K1040" s="4">
        <v>80</v>
      </c>
      <c r="L1040" s="4">
        <v>420</v>
      </c>
      <c r="M1040" s="4">
        <v>420</v>
      </c>
      <c r="N1040" s="4">
        <v>280</v>
      </c>
      <c r="O1040" s="4">
        <v>200</v>
      </c>
      <c r="P1040" s="4">
        <v>220</v>
      </c>
      <c r="Q1040" s="13">
        <v>0.8571428571428571</v>
      </c>
      <c r="R1040" s="16">
        <v>1.4693877551020407</v>
      </c>
      <c r="S1040" s="16">
        <v>0.73469387755102034</v>
      </c>
      <c r="T1040" s="16">
        <v>0.91836734693877542</v>
      </c>
      <c r="U1040" s="16">
        <v>1.8367346938775508</v>
      </c>
      <c r="V1040" s="16">
        <v>1.2244897959183674</v>
      </c>
      <c r="W1040" s="16">
        <v>0.24489795918367346</v>
      </c>
      <c r="X1040" s="16">
        <v>1.2857142857142856</v>
      </c>
      <c r="Y1040" s="16">
        <v>1.2857142857142856</v>
      </c>
      <c r="Z1040" s="16">
        <v>0.8571428571428571</v>
      </c>
      <c r="AA1040" s="16">
        <v>0.61224489795918369</v>
      </c>
      <c r="AB1040" s="17">
        <v>0.67346938775510201</v>
      </c>
      <c r="AC1040" s="15">
        <v>60146.400000000001</v>
      </c>
      <c r="AD1040" s="14">
        <v>326.66666666666669</v>
      </c>
      <c r="AE1040" s="14">
        <v>349.09090909090907</v>
      </c>
      <c r="AF1040" s="5">
        <v>1</v>
      </c>
      <c r="AG1040" s="6">
        <v>860</v>
      </c>
      <c r="AH1040" s="4">
        <v>1620</v>
      </c>
      <c r="AI1040" s="23">
        <v>2480</v>
      </c>
      <c r="AJ1040" s="4">
        <v>0</v>
      </c>
      <c r="AK1040" s="4">
        <v>0</v>
      </c>
      <c r="AL1040" s="24">
        <v>0</v>
      </c>
      <c r="AM1040" s="7">
        <v>2.6326530612244898</v>
      </c>
      <c r="AN1040" s="7">
        <v>4.9591836734693873</v>
      </c>
      <c r="AO1040" s="8">
        <v>0</v>
      </c>
      <c r="AP1040" s="9">
        <v>0</v>
      </c>
      <c r="AQ1040" s="25">
        <v>7.5918367346938771</v>
      </c>
      <c r="AR1040" s="18">
        <v>2.463541666666667</v>
      </c>
      <c r="AS1040" s="7">
        <v>4.640625</v>
      </c>
      <c r="AT1040" s="8">
        <v>0</v>
      </c>
      <c r="AU1040" s="9">
        <v>0</v>
      </c>
      <c r="AV1040" s="10">
        <v>7.104166666666667</v>
      </c>
      <c r="AW1040" s="22">
        <f t="shared" si="16"/>
        <v>0</v>
      </c>
      <c r="AX1040" s="5">
        <f>IF(OR(AND(Tabela1[[#This Row],[GRUPO | ITEM]]="PALHETAS",MID(Tabela1[[#This Row],[ITEM]],1,5)&lt;&gt;"YN-PC"),AND(Tabela1[[#This Row],[GRUPO | ITEM]]="PALHETAS",MID(Tabela1[[#This Row],[ITEM]],1,5)&lt;&gt;"YN-PF"))=TRUE,0,
IF(
ROUNDUP(
IF(
IF(D1040="A",13-SUM(AM1040:AP1040),IF(D1040="B",11-SUM(AM1040:AP1040),IF(D1040="C",7-SUM(AM1040:AP1040))))
&lt;0,0,
IF(D1040="A",13-SUM(AM1040:AP1040),IF(D1040="B",11-SUM(AM1040:AP1040),IF(D1040="C",7-SUM(AM1040:AP1040)))))
*AD1040/C1040,0)
*C1040
=0,0,
ROUNDUP(
IF(
IF(D1040="A",13-SUM(AM1040:AP1040),IF(D1040="B",11-SUM(AM1040:AP1040),IF(D1040="C",7-SUM(AM1040:AP1040))))
&lt;0,0,
IF(D1040="A",13-SUM(AM1040:AP1040),IF(D1040="B",11-SUM(AM1040:AP1040),IF(D1040="C",7-SUM(AM1040:AP1040)))))
*AD1040/C1040,0)
*C1040)
)</f>
        <v>0</v>
      </c>
      <c r="AY1040" s="4">
        <f>IF(OR(AND(Tabela1[[#This Row],[GRUPO | ITEM]]="PALHETAS",MID(Tabela1[[#This Row],[ITEM]],1,5)&lt;&gt;"YN-PC"),AND(Tabela1[[#This Row],[GRUPO | ITEM]]="PALHETAS",MID(Tabela1[[#This Row],[ITEM]],1,5)&lt;&gt;"YN-PF"))=TRUE,0,
IF(
ROUNDUP(
IF(
IF(D1040="A",13-SUM(AR1040:AU1040),IF(D1040="B",11-SUM(AR1040:AU1040),IF(D1040="C",7-SUM(AR1040:AU1040))))
&lt;0,0,
IF(D1040="A",13-SUM(AR1040:AU1040),IF(D1040="B",11-SUM(AR1040:AU1040),IF(D1040="C",7-SUM(AR1040:AU1040)))))
*AE1040/C1040,0)
*C1040
=0,0,
ROUNDUP(
IF(
IF(D1040="A",13-SUM(AR1040:AU1040),IF(D1040="B",11-SUM(AR1040:AU1040),IF(D1040="C",7-SUM(AR1040:AU1040))))
&lt;0,0,
IF(D1040="A",13-SUM(AR1040:AU1040),IF(D1040="B",11-SUM(AR1040:AU1040),IF(D1040="C",7-SUM(AR1040:AU1040)))))
*AE1040/C1040,0)
*C1040)
)</f>
        <v>0</v>
      </c>
      <c r="AZ10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+IFERROR(BA1040*C1040,0),
IFERROR(AVERAGEIF(Tabela1[[#This Row],[COMPRA PADRÃO]:[COMPRA &gt;30%]],"&gt;"&amp;0,Tabela1[[#This Row],[COMPRA PADRÃO]:[COMPRA &gt;30%]]),
0))/Tabela1[[#This Row],[U/CX]],0)*Tabela1[[#This Row],[U/CX]]</f>
        <v>0</v>
      </c>
      <c r="BA1040" s="19"/>
      <c r="BB1040" s="19"/>
      <c r="BC1040" s="5"/>
      <c r="BD1040" s="41">
        <v>14.79245283018868</v>
      </c>
      <c r="BE1040" s="42">
        <v>2218.867924528302</v>
      </c>
      <c r="BF1040" s="42">
        <v>2928.9056603773583</v>
      </c>
      <c r="BG1040" s="42">
        <v>2480</v>
      </c>
      <c r="BH1040" s="43">
        <v>2660</v>
      </c>
      <c r="BJ1040" s="32"/>
      <c r="BK1040" s="32"/>
    </row>
    <row r="1041" spans="1:63" s="3" customFormat="1" x14ac:dyDescent="0.2">
      <c r="A1041" s="4" t="s">
        <v>18</v>
      </c>
      <c r="B1041" s="4" t="s">
        <v>183</v>
      </c>
      <c r="C1041" s="4">
        <v>20</v>
      </c>
      <c r="D1041" s="4" t="s">
        <v>17</v>
      </c>
      <c r="E1041" s="5">
        <v>680</v>
      </c>
      <c r="F1041" s="4">
        <v>780</v>
      </c>
      <c r="G1041" s="4">
        <v>900</v>
      </c>
      <c r="H1041" s="4">
        <v>620</v>
      </c>
      <c r="I1041" s="4">
        <v>900</v>
      </c>
      <c r="J1041" s="4">
        <v>220</v>
      </c>
      <c r="K1041" s="4"/>
      <c r="L1041" s="4">
        <v>700</v>
      </c>
      <c r="M1041" s="4">
        <v>360</v>
      </c>
      <c r="N1041" s="4">
        <v>640</v>
      </c>
      <c r="O1041" s="4">
        <v>840</v>
      </c>
      <c r="P1041" s="4">
        <v>680</v>
      </c>
      <c r="Q1041" s="13">
        <v>1.0218579234972678</v>
      </c>
      <c r="R1041" s="16">
        <v>1.1721311475409835</v>
      </c>
      <c r="S1041" s="16">
        <v>1.3524590163934425</v>
      </c>
      <c r="T1041" s="16">
        <v>0.93169398907103818</v>
      </c>
      <c r="U1041" s="16">
        <v>1.3524590163934425</v>
      </c>
      <c r="V1041" s="16">
        <v>0.33060109289617484</v>
      </c>
      <c r="W1041" s="16">
        <v>0</v>
      </c>
      <c r="X1041" s="16">
        <v>1.0519125683060109</v>
      </c>
      <c r="Y1041" s="16">
        <v>0.54098360655737698</v>
      </c>
      <c r="Z1041" s="16">
        <v>0.96174863387978138</v>
      </c>
      <c r="AA1041" s="16">
        <v>1.262295081967213</v>
      </c>
      <c r="AB1041" s="17">
        <v>1.0218579234972678</v>
      </c>
      <c r="AC1041" s="15">
        <v>111249.8</v>
      </c>
      <c r="AD1041" s="14">
        <v>665.4545454545455</v>
      </c>
      <c r="AE1041" s="14">
        <v>665.4545454545455</v>
      </c>
      <c r="AF1041" s="5">
        <v>1</v>
      </c>
      <c r="AG1041" s="6">
        <v>720</v>
      </c>
      <c r="AH1041" s="4">
        <v>3420</v>
      </c>
      <c r="AI1041" s="23">
        <v>4140</v>
      </c>
      <c r="AJ1041" s="4">
        <v>0</v>
      </c>
      <c r="AK1041" s="4">
        <v>0</v>
      </c>
      <c r="AL1041" s="24">
        <v>0</v>
      </c>
      <c r="AM1041" s="7">
        <v>1.081967213114754</v>
      </c>
      <c r="AN1041" s="7">
        <v>5.139344262295082</v>
      </c>
      <c r="AO1041" s="8">
        <v>0</v>
      </c>
      <c r="AP1041" s="9">
        <v>0</v>
      </c>
      <c r="AQ1041" s="25">
        <v>6.221311475409836</v>
      </c>
      <c r="AR1041" s="18">
        <v>1.081967213114754</v>
      </c>
      <c r="AS1041" s="7">
        <v>5.139344262295082</v>
      </c>
      <c r="AT1041" s="8">
        <v>0</v>
      </c>
      <c r="AU1041" s="9">
        <v>0</v>
      </c>
      <c r="AV1041" s="10">
        <v>6.221311475409836</v>
      </c>
      <c r="AW1041" s="22">
        <f t="shared" si="16"/>
        <v>0</v>
      </c>
      <c r="AX1041" s="5">
        <f>IF(OR(AND(Tabela1[[#This Row],[GRUPO | ITEM]]="PALHETAS",MID(Tabela1[[#This Row],[ITEM]],1,5)&lt;&gt;"YN-PC"),AND(Tabela1[[#This Row],[GRUPO | ITEM]]="PALHETAS",MID(Tabela1[[#This Row],[ITEM]],1,5)&lt;&gt;"YN-PF"))=TRUE,0,
IF(
ROUNDUP(
IF(
IF(D1041="A",13-SUM(AM1041:AP1041),IF(D1041="B",11-SUM(AM1041:AP1041),IF(D1041="C",7-SUM(AM1041:AP1041))))
&lt;0,0,
IF(D1041="A",13-SUM(AM1041:AP1041),IF(D1041="B",11-SUM(AM1041:AP1041),IF(D1041="C",7-SUM(AM1041:AP1041)))))
*AD1041/C1041,0)
*C1041
=0,0,
ROUNDUP(
IF(
IF(D1041="A",13-SUM(AM1041:AP1041),IF(D1041="B",11-SUM(AM1041:AP1041),IF(D1041="C",7-SUM(AM1041:AP1041))))
&lt;0,0,
IF(D1041="A",13-SUM(AM1041:AP1041),IF(D1041="B",11-SUM(AM1041:AP1041),IF(D1041="C",7-SUM(AM1041:AP1041)))))
*AD1041/C1041,0)
*C1041)
)</f>
        <v>0</v>
      </c>
      <c r="AY1041" s="4">
        <f>IF(OR(AND(Tabela1[[#This Row],[GRUPO | ITEM]]="PALHETAS",MID(Tabela1[[#This Row],[ITEM]],1,5)&lt;&gt;"YN-PC"),AND(Tabela1[[#This Row],[GRUPO | ITEM]]="PALHETAS",MID(Tabela1[[#This Row],[ITEM]],1,5)&lt;&gt;"YN-PF"))=TRUE,0,
IF(
ROUNDUP(
IF(
IF(D1041="A",13-SUM(AR1041:AU1041),IF(D1041="B",11-SUM(AR1041:AU1041),IF(D1041="C",7-SUM(AR1041:AU1041))))
&lt;0,0,
IF(D1041="A",13-SUM(AR1041:AU1041),IF(D1041="B",11-SUM(AR1041:AU1041),IF(D1041="C",7-SUM(AR1041:AU1041)))))
*AE1041/C1041,0)
*C1041
=0,0,
ROUNDUP(
IF(
IF(D1041="A",13-SUM(AR1041:AU1041),IF(D1041="B",11-SUM(AR1041:AU1041),IF(D1041="C",7-SUM(AR1041:AU1041))))
&lt;0,0,
IF(D1041="A",13-SUM(AR1041:AU1041),IF(D1041="B",11-SUM(AR1041:AU1041),IF(D1041="C",7-SUM(AR1041:AU1041)))))
*AE1041/C1041,0)
*C1041)
)</f>
        <v>0</v>
      </c>
      <c r="AZ10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+IFERROR(BA1041*C1041,0),
IFERROR(AVERAGEIF(Tabela1[[#This Row],[COMPRA PADRÃO]:[COMPRA &gt;30%]],"&gt;"&amp;0,Tabela1[[#This Row],[COMPRA PADRÃO]:[COMPRA &gt;30%]]),
0))/Tabela1[[#This Row],[U/CX]],0)*Tabela1[[#This Row],[U/CX]]</f>
        <v>0</v>
      </c>
      <c r="BA1041" s="19"/>
      <c r="BB1041" s="19"/>
      <c r="BC1041" s="5"/>
      <c r="BD1041" s="41">
        <v>27.622641509433961</v>
      </c>
      <c r="BE1041" s="42">
        <v>4143.3962264150941</v>
      </c>
      <c r="BF1041" s="42">
        <v>5469.2830188679245</v>
      </c>
      <c r="BG1041" s="42">
        <v>4140</v>
      </c>
      <c r="BH1041" s="43">
        <v>5480</v>
      </c>
      <c r="BJ1041" s="32"/>
      <c r="BK1041" s="32"/>
    </row>
    <row r="1042" spans="1:63" s="3" customFormat="1" x14ac:dyDescent="0.2">
      <c r="A1042" s="4" t="s">
        <v>18</v>
      </c>
      <c r="B1042" s="4" t="s">
        <v>830</v>
      </c>
      <c r="C1042" s="4">
        <v>20</v>
      </c>
      <c r="D1042" s="4" t="s">
        <v>17</v>
      </c>
      <c r="E1042" s="5">
        <v>320</v>
      </c>
      <c r="F1042" s="4">
        <v>660</v>
      </c>
      <c r="G1042" s="4">
        <v>600</v>
      </c>
      <c r="H1042" s="4">
        <v>340</v>
      </c>
      <c r="I1042" s="4">
        <v>1020</v>
      </c>
      <c r="J1042" s="4">
        <v>580</v>
      </c>
      <c r="K1042" s="4">
        <v>280</v>
      </c>
      <c r="L1042" s="4">
        <v>760</v>
      </c>
      <c r="M1042" s="4">
        <v>340</v>
      </c>
      <c r="N1042" s="4">
        <v>440</v>
      </c>
      <c r="O1042" s="4">
        <v>360</v>
      </c>
      <c r="P1042" s="4">
        <v>280</v>
      </c>
      <c r="Q1042" s="13">
        <v>0.64214046822742477</v>
      </c>
      <c r="R1042" s="16">
        <v>1.3244147157190636</v>
      </c>
      <c r="S1042" s="16">
        <v>1.2040133779264215</v>
      </c>
      <c r="T1042" s="16">
        <v>0.68227424749163879</v>
      </c>
      <c r="U1042" s="16">
        <v>2.0468227424749164</v>
      </c>
      <c r="V1042" s="16">
        <v>1.1638795986622075</v>
      </c>
      <c r="W1042" s="16">
        <v>0.56187290969899673</v>
      </c>
      <c r="X1042" s="16">
        <v>1.5250836120401339</v>
      </c>
      <c r="Y1042" s="16">
        <v>0.68227424749163879</v>
      </c>
      <c r="Z1042" s="16">
        <v>0.88294314381270911</v>
      </c>
      <c r="AA1042" s="16">
        <v>0.72240802675585292</v>
      </c>
      <c r="AB1042" s="17">
        <v>0.56187290969899673</v>
      </c>
      <c r="AC1042" s="15">
        <v>91503.4</v>
      </c>
      <c r="AD1042" s="14">
        <v>498.33333333333331</v>
      </c>
      <c r="AE1042" s="14">
        <v>498.33333333333331</v>
      </c>
      <c r="AF1042" s="5">
        <v>4</v>
      </c>
      <c r="AG1042" s="6">
        <v>1700</v>
      </c>
      <c r="AH1042" s="4">
        <v>4140</v>
      </c>
      <c r="AI1042" s="23">
        <v>5840</v>
      </c>
      <c r="AJ1042" s="4">
        <v>0</v>
      </c>
      <c r="AK1042" s="4">
        <v>0</v>
      </c>
      <c r="AL1042" s="24">
        <v>0</v>
      </c>
      <c r="AM1042" s="7">
        <v>3.4113712374581939</v>
      </c>
      <c r="AN1042" s="7">
        <v>8.3076923076923084</v>
      </c>
      <c r="AO1042" s="8">
        <v>0</v>
      </c>
      <c r="AP1042" s="9">
        <v>0</v>
      </c>
      <c r="AQ1042" s="25">
        <v>11.719063545150503</v>
      </c>
      <c r="AR1042" s="18">
        <v>3.4113712374581939</v>
      </c>
      <c r="AS1042" s="7">
        <v>8.3076923076923084</v>
      </c>
      <c r="AT1042" s="8">
        <v>0</v>
      </c>
      <c r="AU1042" s="9">
        <v>0</v>
      </c>
      <c r="AV1042" s="10">
        <v>11.719063545150503</v>
      </c>
      <c r="AW1042" s="22">
        <f t="shared" si="16"/>
        <v>0</v>
      </c>
      <c r="AX1042" s="5">
        <f>IF(OR(AND(Tabela1[[#This Row],[GRUPO | ITEM]]="PALHETAS",MID(Tabela1[[#This Row],[ITEM]],1,5)&lt;&gt;"YN-PC"),AND(Tabela1[[#This Row],[GRUPO | ITEM]]="PALHETAS",MID(Tabela1[[#This Row],[ITEM]],1,5)&lt;&gt;"YN-PF"))=TRUE,0,
IF(
ROUNDUP(
IF(
IF(D1042="A",13-SUM(AM1042:AP1042),IF(D1042="B",11-SUM(AM1042:AP1042),IF(D1042="C",7-SUM(AM1042:AP1042))))
&lt;0,0,
IF(D1042="A",13-SUM(AM1042:AP1042),IF(D1042="B",11-SUM(AM1042:AP1042),IF(D1042="C",7-SUM(AM1042:AP1042)))))
*AD1042/C1042,0)
*C1042
=0,0,
ROUNDUP(
IF(
IF(D1042="A",13-SUM(AM1042:AP1042),IF(D1042="B",11-SUM(AM1042:AP1042),IF(D1042="C",7-SUM(AM1042:AP1042))))
&lt;0,0,
IF(D1042="A",13-SUM(AM1042:AP1042),IF(D1042="B",11-SUM(AM1042:AP1042),IF(D1042="C",7-SUM(AM1042:AP1042)))))
*AD1042/C1042,0)
*C1042)
)</f>
        <v>0</v>
      </c>
      <c r="AY1042" s="4">
        <f>IF(OR(AND(Tabela1[[#This Row],[GRUPO | ITEM]]="PALHETAS",MID(Tabela1[[#This Row],[ITEM]],1,5)&lt;&gt;"YN-PC"),AND(Tabela1[[#This Row],[GRUPO | ITEM]]="PALHETAS",MID(Tabela1[[#This Row],[ITEM]],1,5)&lt;&gt;"YN-PF"))=TRUE,0,
IF(
ROUNDUP(
IF(
IF(D1042="A",13-SUM(AR1042:AU1042),IF(D1042="B",11-SUM(AR1042:AU1042),IF(D1042="C",7-SUM(AR1042:AU1042))))
&lt;0,0,
IF(D1042="A",13-SUM(AR1042:AU1042),IF(D1042="B",11-SUM(AR1042:AU1042),IF(D1042="C",7-SUM(AR1042:AU1042)))))
*AE1042/C1042,0)
*C1042
=0,0,
ROUNDUP(
IF(
IF(D1042="A",13-SUM(AR1042:AU1042),IF(D1042="B",11-SUM(AR1042:AU1042),IF(D1042="C",7-SUM(AR1042:AU1042))))
&lt;0,0,
IF(D1042="A",13-SUM(AR1042:AU1042),IF(D1042="B",11-SUM(AR1042:AU1042),IF(D1042="C",7-SUM(AR1042:AU1042)))))
*AE1042/C1042,0)
*C1042)
)</f>
        <v>0</v>
      </c>
      <c r="AZ10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+IFERROR(BA1042*C1042,0),
IFERROR(AVERAGEIF(Tabela1[[#This Row],[COMPRA PADRÃO]:[COMPRA &gt;30%]],"&gt;"&amp;0,Tabela1[[#This Row],[COMPRA PADRÃO]:[COMPRA &gt;30%]]),
0))/Tabela1[[#This Row],[U/CX]],0)*Tabela1[[#This Row],[U/CX]]</f>
        <v>0</v>
      </c>
      <c r="BA1042" s="19"/>
      <c r="BB1042" s="19"/>
      <c r="BC1042" s="5"/>
      <c r="BD1042" s="41">
        <v>22.566037735849058</v>
      </c>
      <c r="BE1042" s="42">
        <v>3384.9056603773588</v>
      </c>
      <c r="BF1042" s="42">
        <v>4468.0754716981137</v>
      </c>
      <c r="BG1042" s="42">
        <v>5840</v>
      </c>
      <c r="BH1042" s="43">
        <v>2020</v>
      </c>
      <c r="BJ1042" s="32"/>
      <c r="BK1042" s="32"/>
    </row>
    <row r="1043" spans="1:63" s="3" customFormat="1" x14ac:dyDescent="0.2">
      <c r="A1043" s="4" t="s">
        <v>18</v>
      </c>
      <c r="B1043" s="4" t="s">
        <v>831</v>
      </c>
      <c r="C1043" s="4">
        <v>40</v>
      </c>
      <c r="D1043" s="4" t="s">
        <v>83</v>
      </c>
      <c r="E1043" s="5">
        <v>240</v>
      </c>
      <c r="F1043" s="4">
        <v>30</v>
      </c>
      <c r="G1043" s="4">
        <v>120</v>
      </c>
      <c r="H1043" s="4">
        <v>280</v>
      </c>
      <c r="I1043" s="4">
        <v>370</v>
      </c>
      <c r="J1043" s="4">
        <v>650</v>
      </c>
      <c r="K1043" s="4">
        <v>190</v>
      </c>
      <c r="L1043" s="4">
        <v>240</v>
      </c>
      <c r="M1043" s="4">
        <v>280</v>
      </c>
      <c r="N1043" s="4">
        <v>80</v>
      </c>
      <c r="O1043" s="4">
        <v>40</v>
      </c>
      <c r="P1043" s="4">
        <v>140</v>
      </c>
      <c r="Q1043" s="13">
        <v>1.0827067669172932</v>
      </c>
      <c r="R1043" s="16">
        <v>0.13533834586466165</v>
      </c>
      <c r="S1043" s="16">
        <v>0.54135338345864659</v>
      </c>
      <c r="T1043" s="16">
        <v>1.2631578947368423</v>
      </c>
      <c r="U1043" s="16">
        <v>1.6691729323308271</v>
      </c>
      <c r="V1043" s="16">
        <v>2.9323308270676693</v>
      </c>
      <c r="W1043" s="16">
        <v>0.85714285714285721</v>
      </c>
      <c r="X1043" s="16">
        <v>1.0827067669172932</v>
      </c>
      <c r="Y1043" s="16">
        <v>1.2631578947368423</v>
      </c>
      <c r="Z1043" s="16">
        <v>0.36090225563909778</v>
      </c>
      <c r="AA1043" s="16">
        <v>0.18045112781954889</v>
      </c>
      <c r="AB1043" s="17">
        <v>0.63157894736842113</v>
      </c>
      <c r="AC1043" s="15">
        <v>19388.7</v>
      </c>
      <c r="AD1043" s="14">
        <v>221.66666666666666</v>
      </c>
      <c r="AE1043" s="14">
        <v>259</v>
      </c>
      <c r="AF1043" s="5">
        <v>0</v>
      </c>
      <c r="AG1043" s="6">
        <v>1243</v>
      </c>
      <c r="AH1043" s="4">
        <v>600</v>
      </c>
      <c r="AI1043" s="23">
        <v>1843</v>
      </c>
      <c r="AJ1043" s="4">
        <v>0</v>
      </c>
      <c r="AK1043" s="4">
        <v>0</v>
      </c>
      <c r="AL1043" s="24">
        <v>0</v>
      </c>
      <c r="AM1043" s="7">
        <v>5.6075187969924816</v>
      </c>
      <c r="AN1043" s="7">
        <v>2.7067669172932334</v>
      </c>
      <c r="AO1043" s="8">
        <v>0</v>
      </c>
      <c r="AP1043" s="9">
        <v>0</v>
      </c>
      <c r="AQ1043" s="25">
        <v>8.3142857142857149</v>
      </c>
      <c r="AR1043" s="18">
        <v>4.7992277992277996</v>
      </c>
      <c r="AS1043" s="7">
        <v>2.3166023166023164</v>
      </c>
      <c r="AT1043" s="8">
        <v>0</v>
      </c>
      <c r="AU1043" s="9">
        <v>0</v>
      </c>
      <c r="AV1043" s="10">
        <v>7.115830115830116</v>
      </c>
      <c r="AW1043" s="22">
        <f t="shared" si="16"/>
        <v>0</v>
      </c>
      <c r="AX1043" s="5">
        <f>IF(OR(AND(Tabela1[[#This Row],[GRUPO | ITEM]]="PALHETAS",MID(Tabela1[[#This Row],[ITEM]],1,5)&lt;&gt;"YN-PC"),AND(Tabela1[[#This Row],[GRUPO | ITEM]]="PALHETAS",MID(Tabela1[[#This Row],[ITEM]],1,5)&lt;&gt;"YN-PF"))=TRUE,0,
IF(
ROUNDUP(
IF(
IF(D1043="A",13-SUM(AM1043:AP1043),IF(D1043="B",11-SUM(AM1043:AP1043),IF(D1043="C",7-SUM(AM1043:AP1043))))
&lt;0,0,
IF(D1043="A",13-SUM(AM1043:AP1043),IF(D1043="B",11-SUM(AM1043:AP1043),IF(D1043="C",7-SUM(AM1043:AP1043)))))
*AD1043/C1043,0)
*C1043
=0,0,
ROUNDUP(
IF(
IF(D1043="A",13-SUM(AM1043:AP1043),IF(D1043="B",11-SUM(AM1043:AP1043),IF(D1043="C",7-SUM(AM1043:AP1043))))
&lt;0,0,
IF(D1043="A",13-SUM(AM1043:AP1043),IF(D1043="B",11-SUM(AM1043:AP1043),IF(D1043="C",7-SUM(AM1043:AP1043)))))
*AD1043/C1043,0)
*C1043)
)</f>
        <v>0</v>
      </c>
      <c r="AY1043" s="4">
        <f>IF(OR(AND(Tabela1[[#This Row],[GRUPO | ITEM]]="PALHETAS",MID(Tabela1[[#This Row],[ITEM]],1,5)&lt;&gt;"YN-PC"),AND(Tabela1[[#This Row],[GRUPO | ITEM]]="PALHETAS",MID(Tabela1[[#This Row],[ITEM]],1,5)&lt;&gt;"YN-PF"))=TRUE,0,
IF(
ROUNDUP(
IF(
IF(D1043="A",13-SUM(AR1043:AU1043),IF(D1043="B",11-SUM(AR1043:AU1043),IF(D1043="C",7-SUM(AR1043:AU1043))))
&lt;0,0,
IF(D1043="A",13-SUM(AR1043:AU1043),IF(D1043="B",11-SUM(AR1043:AU1043),IF(D1043="C",7-SUM(AR1043:AU1043)))))
*AE1043/C1043,0)
*C1043
=0,0,
ROUNDUP(
IF(
IF(D1043="A",13-SUM(AR1043:AU1043),IF(D1043="B",11-SUM(AR1043:AU1043),IF(D1043="C",7-SUM(AR1043:AU1043))))
&lt;0,0,
IF(D1043="A",13-SUM(AR1043:AU1043),IF(D1043="B",11-SUM(AR1043:AU1043),IF(D1043="C",7-SUM(AR1043:AU1043)))))
*AE1043/C1043,0)
*C1043)
)</f>
        <v>0</v>
      </c>
      <c r="AZ10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+IFERROR(BA1043*C1043,0),
IFERROR(AVERAGEIF(Tabela1[[#This Row],[COMPRA PADRÃO]:[COMPRA &gt;30%]],"&gt;"&amp;0,Tabela1[[#This Row],[COMPRA PADRÃO]:[COMPRA &gt;30%]]),
0))/Tabela1[[#This Row],[U/CX]],0)*Tabela1[[#This Row],[U/CX]]</f>
        <v>0</v>
      </c>
      <c r="BA1043" s="19"/>
      <c r="BB1043" s="19"/>
      <c r="BC1043" s="5"/>
      <c r="BD1043" s="41">
        <v>10.037735849056604</v>
      </c>
      <c r="BE1043" s="42">
        <v>1505.6603773584907</v>
      </c>
      <c r="BF1043" s="42">
        <v>662.4905660377359</v>
      </c>
      <c r="BG1043" s="42">
        <v>1843</v>
      </c>
      <c r="BH1043" s="43">
        <v>320</v>
      </c>
      <c r="BJ1043" s="32"/>
      <c r="BK1043" s="32"/>
    </row>
    <row r="1044" spans="1:63" s="3" customFormat="1" x14ac:dyDescent="0.2">
      <c r="A1044" s="4" t="s">
        <v>18</v>
      </c>
      <c r="B1044" s="4" t="s">
        <v>832</v>
      </c>
      <c r="C1044" s="4">
        <v>40</v>
      </c>
      <c r="D1044" s="4" t="s">
        <v>83</v>
      </c>
      <c r="E1044" s="5">
        <v>100</v>
      </c>
      <c r="F1044" s="4">
        <v>80</v>
      </c>
      <c r="G1044" s="4">
        <v>80</v>
      </c>
      <c r="H1044" s="4">
        <v>140</v>
      </c>
      <c r="I1044" s="4">
        <v>280</v>
      </c>
      <c r="J1044" s="4">
        <v>400</v>
      </c>
      <c r="K1044" s="4">
        <v>120</v>
      </c>
      <c r="L1044" s="4">
        <v>160</v>
      </c>
      <c r="M1044" s="4">
        <v>205</v>
      </c>
      <c r="N1044" s="4">
        <v>260</v>
      </c>
      <c r="O1044" s="4">
        <v>120</v>
      </c>
      <c r="P1044" s="4">
        <v>200</v>
      </c>
      <c r="Q1044" s="13">
        <v>0.55944055944055948</v>
      </c>
      <c r="R1044" s="16">
        <v>0.44755244755244755</v>
      </c>
      <c r="S1044" s="16">
        <v>0.44755244755244755</v>
      </c>
      <c r="T1044" s="16">
        <v>0.78321678321678323</v>
      </c>
      <c r="U1044" s="16">
        <v>1.5664335664335665</v>
      </c>
      <c r="V1044" s="16">
        <v>2.2377622377622379</v>
      </c>
      <c r="W1044" s="16">
        <v>0.67132867132867136</v>
      </c>
      <c r="X1044" s="16">
        <v>0.8951048951048951</v>
      </c>
      <c r="Y1044" s="16">
        <v>1.1468531468531469</v>
      </c>
      <c r="Z1044" s="16">
        <v>1.4545454545454546</v>
      </c>
      <c r="AA1044" s="16">
        <v>0.67132867132867136</v>
      </c>
      <c r="AB1044" s="17">
        <v>1.118881118881119</v>
      </c>
      <c r="AC1044" s="15">
        <v>15750</v>
      </c>
      <c r="AD1044" s="14">
        <v>178.75</v>
      </c>
      <c r="AE1044" s="14">
        <v>178.75</v>
      </c>
      <c r="AF1044" s="5">
        <v>0</v>
      </c>
      <c r="AG1044" s="6">
        <v>940</v>
      </c>
      <c r="AH1044" s="4">
        <v>2040</v>
      </c>
      <c r="AI1044" s="23">
        <v>2980</v>
      </c>
      <c r="AJ1044" s="4">
        <v>0</v>
      </c>
      <c r="AK1044" s="4">
        <v>0</v>
      </c>
      <c r="AL1044" s="24">
        <v>0</v>
      </c>
      <c r="AM1044" s="7">
        <v>5.2587412587412583</v>
      </c>
      <c r="AN1044" s="7">
        <v>11.412587412587413</v>
      </c>
      <c r="AO1044" s="8">
        <v>0</v>
      </c>
      <c r="AP1044" s="9">
        <v>0</v>
      </c>
      <c r="AQ1044" s="25">
        <v>16.671328671328673</v>
      </c>
      <c r="AR1044" s="18">
        <v>5.2587412587412583</v>
      </c>
      <c r="AS1044" s="7">
        <v>11.412587412587413</v>
      </c>
      <c r="AT1044" s="8">
        <v>0</v>
      </c>
      <c r="AU1044" s="9">
        <v>0</v>
      </c>
      <c r="AV1044" s="10">
        <v>16.671328671328673</v>
      </c>
      <c r="AW1044" s="22">
        <f t="shared" si="16"/>
        <v>0</v>
      </c>
      <c r="AX1044" s="5">
        <f>IF(OR(AND(Tabela1[[#This Row],[GRUPO | ITEM]]="PALHETAS",MID(Tabela1[[#This Row],[ITEM]],1,5)&lt;&gt;"YN-PC"),AND(Tabela1[[#This Row],[GRUPO | ITEM]]="PALHETAS",MID(Tabela1[[#This Row],[ITEM]],1,5)&lt;&gt;"YN-PF"))=TRUE,0,
IF(
ROUNDUP(
IF(
IF(D1044="A",13-SUM(AM1044:AP1044),IF(D1044="B",11-SUM(AM1044:AP1044),IF(D1044="C",7-SUM(AM1044:AP1044))))
&lt;0,0,
IF(D1044="A",13-SUM(AM1044:AP1044),IF(D1044="B",11-SUM(AM1044:AP1044),IF(D1044="C",7-SUM(AM1044:AP1044)))))
*AD1044/C1044,0)
*C1044
=0,0,
ROUNDUP(
IF(
IF(D1044="A",13-SUM(AM1044:AP1044),IF(D1044="B",11-SUM(AM1044:AP1044),IF(D1044="C",7-SUM(AM1044:AP1044))))
&lt;0,0,
IF(D1044="A",13-SUM(AM1044:AP1044),IF(D1044="B",11-SUM(AM1044:AP1044),IF(D1044="C",7-SUM(AM1044:AP1044)))))
*AD1044/C1044,0)
*C1044)
)</f>
        <v>0</v>
      </c>
      <c r="AY1044" s="4">
        <f>IF(OR(AND(Tabela1[[#This Row],[GRUPO | ITEM]]="PALHETAS",MID(Tabela1[[#This Row],[ITEM]],1,5)&lt;&gt;"YN-PC"),AND(Tabela1[[#This Row],[GRUPO | ITEM]]="PALHETAS",MID(Tabela1[[#This Row],[ITEM]],1,5)&lt;&gt;"YN-PF"))=TRUE,0,
IF(
ROUNDUP(
IF(
IF(D1044="A",13-SUM(AR1044:AU1044),IF(D1044="B",11-SUM(AR1044:AU1044),IF(D1044="C",7-SUM(AR1044:AU1044))))
&lt;0,0,
IF(D1044="A",13-SUM(AR1044:AU1044),IF(D1044="B",11-SUM(AR1044:AU1044),IF(D1044="C",7-SUM(AR1044:AU1044)))))
*AE1044/C1044,0)
*C1044
=0,0,
ROUNDUP(
IF(
IF(D1044="A",13-SUM(AR1044:AU1044),IF(D1044="B",11-SUM(AR1044:AU1044),IF(D1044="C",7-SUM(AR1044:AU1044))))
&lt;0,0,
IF(D1044="A",13-SUM(AR1044:AU1044),IF(D1044="B",11-SUM(AR1044:AU1044),IF(D1044="C",7-SUM(AR1044:AU1044)))))
*AE1044/C1044,0)
*C1044)
)</f>
        <v>0</v>
      </c>
      <c r="AZ10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+IFERROR(BA1044*C1044,0),
IFERROR(AVERAGEIF(Tabela1[[#This Row],[COMPRA PADRÃO]:[COMPRA &gt;30%]],"&gt;"&amp;0,Tabela1[[#This Row],[COMPRA PADRÃO]:[COMPRA &gt;30%]]),
0))/Tabela1[[#This Row],[U/CX]],0)*Tabela1[[#This Row],[U/CX]]</f>
        <v>0</v>
      </c>
      <c r="BA1044" s="19"/>
      <c r="BB1044" s="19"/>
      <c r="BC1044" s="5"/>
      <c r="BD1044" s="41">
        <v>8.0943396226415096</v>
      </c>
      <c r="BE1044" s="42">
        <v>1214.1509433962265</v>
      </c>
      <c r="BF1044" s="42">
        <v>534.22641509433959</v>
      </c>
      <c r="BG1044" s="42">
        <v>2980</v>
      </c>
      <c r="BH1044" s="43">
        <v>0</v>
      </c>
      <c r="BJ1044" s="32"/>
      <c r="BK1044" s="32"/>
    </row>
    <row r="1045" spans="1:63" s="3" customFormat="1" x14ac:dyDescent="0.2">
      <c r="A1045" s="4" t="s">
        <v>18</v>
      </c>
      <c r="B1045" s="4" t="s">
        <v>833</v>
      </c>
      <c r="C1045" s="4">
        <v>40</v>
      </c>
      <c r="D1045" s="4" t="s">
        <v>83</v>
      </c>
      <c r="E1045" s="5">
        <v>300</v>
      </c>
      <c r="F1045" s="4">
        <v>200</v>
      </c>
      <c r="G1045" s="4">
        <v>340</v>
      </c>
      <c r="H1045" s="4">
        <v>40</v>
      </c>
      <c r="I1045" s="4">
        <v>215</v>
      </c>
      <c r="J1045" s="4">
        <v>570</v>
      </c>
      <c r="K1045" s="4">
        <v>89</v>
      </c>
      <c r="L1045" s="4">
        <v>19</v>
      </c>
      <c r="M1045" s="4">
        <v>660</v>
      </c>
      <c r="N1045" s="4">
        <v>400</v>
      </c>
      <c r="O1045" s="4">
        <v>455</v>
      </c>
      <c r="P1045" s="4">
        <v>340</v>
      </c>
      <c r="Q1045" s="13">
        <v>0.99228224917309815</v>
      </c>
      <c r="R1045" s="16">
        <v>0.66152149944873218</v>
      </c>
      <c r="S1045" s="16">
        <v>1.1245865490628446</v>
      </c>
      <c r="T1045" s="16">
        <v>0.13230429988974643</v>
      </c>
      <c r="U1045" s="16">
        <v>0.71113561190738706</v>
      </c>
      <c r="V1045" s="16">
        <v>1.8853362734288865</v>
      </c>
      <c r="W1045" s="16">
        <v>0.29437706725468582</v>
      </c>
      <c r="X1045" s="16">
        <v>6.2844542447629548E-2</v>
      </c>
      <c r="Y1045" s="16">
        <v>2.183020948180816</v>
      </c>
      <c r="Z1045" s="16">
        <v>1.3230429988974644</v>
      </c>
      <c r="AA1045" s="16">
        <v>1.5049614112458656</v>
      </c>
      <c r="AB1045" s="17">
        <v>1.1245865490628446</v>
      </c>
      <c r="AC1045" s="15">
        <v>26510.32</v>
      </c>
      <c r="AD1045" s="14">
        <v>302.33333333333331</v>
      </c>
      <c r="AE1045" s="14">
        <v>386.66666666666669</v>
      </c>
      <c r="AF1045" s="5">
        <v>1</v>
      </c>
      <c r="AG1045" s="6">
        <v>1065</v>
      </c>
      <c r="AH1045" s="4">
        <v>0</v>
      </c>
      <c r="AI1045" s="23">
        <v>1065</v>
      </c>
      <c r="AJ1045" s="4">
        <v>0</v>
      </c>
      <c r="AK1045" s="4">
        <v>0</v>
      </c>
      <c r="AL1045" s="24">
        <v>0</v>
      </c>
      <c r="AM1045" s="7">
        <v>3.5226019845644987</v>
      </c>
      <c r="AN1045" s="7">
        <v>0</v>
      </c>
      <c r="AO1045" s="8">
        <v>0</v>
      </c>
      <c r="AP1045" s="9">
        <v>0</v>
      </c>
      <c r="AQ1045" s="25">
        <v>3.5226019845644987</v>
      </c>
      <c r="AR1045" s="18">
        <v>2.7543103448275859</v>
      </c>
      <c r="AS1045" s="7">
        <v>0</v>
      </c>
      <c r="AT1045" s="8">
        <v>0</v>
      </c>
      <c r="AU1045" s="9">
        <v>0</v>
      </c>
      <c r="AV1045" s="10">
        <v>2.7543103448275859</v>
      </c>
      <c r="AW1045" s="22">
        <f t="shared" si="16"/>
        <v>0</v>
      </c>
      <c r="AX1045" s="5">
        <f>IF(OR(AND(Tabela1[[#This Row],[GRUPO | ITEM]]="PALHETAS",MID(Tabela1[[#This Row],[ITEM]],1,5)&lt;&gt;"YN-PC"),AND(Tabela1[[#This Row],[GRUPO | ITEM]]="PALHETAS",MID(Tabela1[[#This Row],[ITEM]],1,5)&lt;&gt;"YN-PF"))=TRUE,0,
IF(
ROUNDUP(
IF(
IF(D1045="A",13-SUM(AM1045:AP1045),IF(D1045="B",11-SUM(AM1045:AP1045),IF(D1045="C",7-SUM(AM1045:AP1045))))
&lt;0,0,
IF(D1045="A",13-SUM(AM1045:AP1045),IF(D1045="B",11-SUM(AM1045:AP1045),IF(D1045="C",7-SUM(AM1045:AP1045)))))
*AD1045/C1045,0)
*C1045
=0,0,
ROUNDUP(
IF(
IF(D1045="A",13-SUM(AM1045:AP1045),IF(D1045="B",11-SUM(AM1045:AP1045),IF(D1045="C",7-SUM(AM1045:AP1045))))
&lt;0,0,
IF(D1045="A",13-SUM(AM1045:AP1045),IF(D1045="B",11-SUM(AM1045:AP1045),IF(D1045="C",7-SUM(AM1045:AP1045)))))
*AD1045/C1045,0)
*C1045)
)</f>
        <v>0</v>
      </c>
      <c r="AY1045" s="4">
        <f>IF(OR(AND(Tabela1[[#This Row],[GRUPO | ITEM]]="PALHETAS",MID(Tabela1[[#This Row],[ITEM]],1,5)&lt;&gt;"YN-PC"),AND(Tabela1[[#This Row],[GRUPO | ITEM]]="PALHETAS",MID(Tabela1[[#This Row],[ITEM]],1,5)&lt;&gt;"YN-PF"))=TRUE,0,
IF(
ROUNDUP(
IF(
IF(D1045="A",13-SUM(AR1045:AU1045),IF(D1045="B",11-SUM(AR1045:AU1045),IF(D1045="C",7-SUM(AR1045:AU1045))))
&lt;0,0,
IF(D1045="A",13-SUM(AR1045:AU1045),IF(D1045="B",11-SUM(AR1045:AU1045),IF(D1045="C",7-SUM(AR1045:AU1045)))))
*AE1045/C1045,0)
*C1045
=0,0,
ROUNDUP(
IF(
IF(D1045="A",13-SUM(AR1045:AU1045),IF(D1045="B",11-SUM(AR1045:AU1045),IF(D1045="C",7-SUM(AR1045:AU1045))))
&lt;0,0,
IF(D1045="A",13-SUM(AR1045:AU1045),IF(D1045="B",11-SUM(AR1045:AU1045),IF(D1045="C",7-SUM(AR1045:AU1045)))))
*AE1045/C1045,0)
*C1045)
)</f>
        <v>0</v>
      </c>
      <c r="AZ10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+IFERROR(BA1045*C1045,0),
IFERROR(AVERAGEIF(Tabela1[[#This Row],[COMPRA PADRÃO]:[COMPRA &gt;30%]],"&gt;"&amp;0,Tabela1[[#This Row],[COMPRA PADRÃO]:[COMPRA &gt;30%]]),
0))/Tabela1[[#This Row],[U/CX]],0)*Tabela1[[#This Row],[U/CX]]</f>
        <v>0</v>
      </c>
      <c r="BA1045" s="19"/>
      <c r="BB1045" s="19"/>
      <c r="BC1045" s="5"/>
      <c r="BD1045" s="41">
        <v>13.690566037735849</v>
      </c>
      <c r="BE1045" s="42">
        <v>2053.5849056603774</v>
      </c>
      <c r="BF1045" s="42">
        <v>903.57735849056598</v>
      </c>
      <c r="BG1045" s="42">
        <v>1065</v>
      </c>
      <c r="BH1045" s="43">
        <v>1880</v>
      </c>
      <c r="BJ1045" s="32"/>
      <c r="BK1045" s="32"/>
    </row>
    <row r="1046" spans="1:63" s="3" customFormat="1" x14ac:dyDescent="0.2">
      <c r="A1046" s="4" t="s">
        <v>18</v>
      </c>
      <c r="B1046" s="4" t="s">
        <v>834</v>
      </c>
      <c r="C1046" s="4">
        <v>40</v>
      </c>
      <c r="D1046" s="4" t="s">
        <v>83</v>
      </c>
      <c r="E1046" s="5"/>
      <c r="F1046" s="4">
        <v>20</v>
      </c>
      <c r="G1046" s="4"/>
      <c r="H1046" s="4"/>
      <c r="I1046" s="4">
        <v>60</v>
      </c>
      <c r="J1046" s="4"/>
      <c r="K1046" s="4"/>
      <c r="L1046" s="4">
        <v>10</v>
      </c>
      <c r="M1046" s="4">
        <v>60</v>
      </c>
      <c r="N1046" s="4">
        <v>40</v>
      </c>
      <c r="O1046" s="4"/>
      <c r="P1046" s="4"/>
      <c r="Q1046" s="13">
        <v>0</v>
      </c>
      <c r="R1046" s="16">
        <v>0.52631578947368418</v>
      </c>
      <c r="S1046" s="16">
        <v>0</v>
      </c>
      <c r="T1046" s="16">
        <v>0</v>
      </c>
      <c r="U1046" s="16">
        <v>1.5789473684210527</v>
      </c>
      <c r="V1046" s="16">
        <v>0</v>
      </c>
      <c r="W1046" s="16">
        <v>0</v>
      </c>
      <c r="X1046" s="16">
        <v>0.26315789473684209</v>
      </c>
      <c r="Y1046" s="16">
        <v>1.5789473684210527</v>
      </c>
      <c r="Z1046" s="16">
        <v>1.0526315789473684</v>
      </c>
      <c r="AA1046" s="16">
        <v>0</v>
      </c>
      <c r="AB1046" s="17">
        <v>0</v>
      </c>
      <c r="AC1046" s="15">
        <v>1390.3</v>
      </c>
      <c r="AD1046" s="14">
        <v>38</v>
      </c>
      <c r="AE1046" s="14">
        <v>45</v>
      </c>
      <c r="AF1046" s="5">
        <v>0</v>
      </c>
      <c r="AG1046" s="6">
        <v>1040</v>
      </c>
      <c r="AH1046" s="4">
        <v>0</v>
      </c>
      <c r="AI1046" s="23">
        <v>1040</v>
      </c>
      <c r="AJ1046" s="4">
        <v>0</v>
      </c>
      <c r="AK1046" s="4">
        <v>0</v>
      </c>
      <c r="AL1046" s="24">
        <v>0</v>
      </c>
      <c r="AM1046" s="7">
        <v>27.368421052631579</v>
      </c>
      <c r="AN1046" s="7">
        <v>0</v>
      </c>
      <c r="AO1046" s="8">
        <v>0</v>
      </c>
      <c r="AP1046" s="9">
        <v>0</v>
      </c>
      <c r="AQ1046" s="25">
        <v>27.368421052631579</v>
      </c>
      <c r="AR1046" s="18">
        <v>23.111111111111111</v>
      </c>
      <c r="AS1046" s="7">
        <v>0</v>
      </c>
      <c r="AT1046" s="8">
        <v>0</v>
      </c>
      <c r="AU1046" s="9">
        <v>0</v>
      </c>
      <c r="AV1046" s="10">
        <v>23.111111111111111</v>
      </c>
      <c r="AW1046" s="22">
        <f t="shared" si="16"/>
        <v>0</v>
      </c>
      <c r="AX1046" s="5">
        <f>IF(OR(AND(Tabela1[[#This Row],[GRUPO | ITEM]]="PALHETAS",MID(Tabela1[[#This Row],[ITEM]],1,5)&lt;&gt;"YN-PC"),AND(Tabela1[[#This Row],[GRUPO | ITEM]]="PALHETAS",MID(Tabela1[[#This Row],[ITEM]],1,5)&lt;&gt;"YN-PF"))=TRUE,0,
IF(
ROUNDUP(
IF(
IF(D1046="A",13-SUM(AM1046:AP1046),IF(D1046="B",11-SUM(AM1046:AP1046),IF(D1046="C",7-SUM(AM1046:AP1046))))
&lt;0,0,
IF(D1046="A",13-SUM(AM1046:AP1046),IF(D1046="B",11-SUM(AM1046:AP1046),IF(D1046="C",7-SUM(AM1046:AP1046)))))
*AD1046/C1046,0)
*C1046
=0,0,
ROUNDUP(
IF(
IF(D1046="A",13-SUM(AM1046:AP1046),IF(D1046="B",11-SUM(AM1046:AP1046),IF(D1046="C",7-SUM(AM1046:AP1046))))
&lt;0,0,
IF(D1046="A",13-SUM(AM1046:AP1046),IF(D1046="B",11-SUM(AM1046:AP1046),IF(D1046="C",7-SUM(AM1046:AP1046)))))
*AD1046/C1046,0)
*C1046)
)</f>
        <v>0</v>
      </c>
      <c r="AY1046" s="4">
        <f>IF(OR(AND(Tabela1[[#This Row],[GRUPO | ITEM]]="PALHETAS",MID(Tabela1[[#This Row],[ITEM]],1,5)&lt;&gt;"YN-PC"),AND(Tabela1[[#This Row],[GRUPO | ITEM]]="PALHETAS",MID(Tabela1[[#This Row],[ITEM]],1,5)&lt;&gt;"YN-PF"))=TRUE,0,
IF(
ROUNDUP(
IF(
IF(D1046="A",13-SUM(AR1046:AU1046),IF(D1046="B",11-SUM(AR1046:AU1046),IF(D1046="C",7-SUM(AR1046:AU1046))))
&lt;0,0,
IF(D1046="A",13-SUM(AR1046:AU1046),IF(D1046="B",11-SUM(AR1046:AU1046),IF(D1046="C",7-SUM(AR1046:AU1046)))))
*AE1046/C1046,0)
*C1046
=0,0,
ROUNDUP(
IF(
IF(D1046="A",13-SUM(AR1046:AU1046),IF(D1046="B",11-SUM(AR1046:AU1046),IF(D1046="C",7-SUM(AR1046:AU1046))))
&lt;0,0,
IF(D1046="A",13-SUM(AR1046:AU1046),IF(D1046="B",11-SUM(AR1046:AU1046),IF(D1046="C",7-SUM(AR1046:AU1046)))))
*AE1046/C1046,0)
*C1046)
)</f>
        <v>0</v>
      </c>
      <c r="AZ10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+IFERROR(BA1046*C1046,0),
IFERROR(AVERAGEIF(Tabela1[[#This Row],[COMPRA PADRÃO]:[COMPRA &gt;30%]],"&gt;"&amp;0,Tabela1[[#This Row],[COMPRA PADRÃO]:[COMPRA &gt;30%]]),
0))/Tabela1[[#This Row],[U/CX]],0)*Tabela1[[#This Row],[U/CX]]</f>
        <v>0</v>
      </c>
      <c r="BA1046" s="19"/>
      <c r="BB1046" s="19"/>
      <c r="BC1046" s="5"/>
      <c r="BD1046" s="41">
        <v>0.71698113207547165</v>
      </c>
      <c r="BE1046" s="42">
        <v>107.54716981132074</v>
      </c>
      <c r="BF1046" s="42">
        <v>47.320754716981128</v>
      </c>
      <c r="BG1046" s="42">
        <v>1040</v>
      </c>
      <c r="BH1046" s="43">
        <v>0</v>
      </c>
      <c r="BJ1046" s="32"/>
      <c r="BK1046" s="32"/>
    </row>
    <row r="1047" spans="1:63" s="3" customFormat="1" x14ac:dyDescent="0.2">
      <c r="A1047" s="4" t="s">
        <v>18</v>
      </c>
      <c r="B1047" s="4" t="s">
        <v>194</v>
      </c>
      <c r="C1047" s="4">
        <v>40</v>
      </c>
      <c r="D1047" s="4" t="s">
        <v>83</v>
      </c>
      <c r="E1047" s="5">
        <v>200</v>
      </c>
      <c r="F1047" s="4">
        <v>300</v>
      </c>
      <c r="G1047" s="4">
        <v>320</v>
      </c>
      <c r="H1047" s="4">
        <v>100</v>
      </c>
      <c r="I1047" s="4">
        <v>445</v>
      </c>
      <c r="J1047" s="4">
        <v>590</v>
      </c>
      <c r="K1047" s="4">
        <v>130</v>
      </c>
      <c r="L1047" s="4">
        <v>220</v>
      </c>
      <c r="M1047" s="4">
        <v>170</v>
      </c>
      <c r="N1047" s="4">
        <v>350</v>
      </c>
      <c r="O1047" s="4">
        <v>210</v>
      </c>
      <c r="P1047" s="4">
        <v>380</v>
      </c>
      <c r="Q1047" s="13">
        <v>0.70278184480234263</v>
      </c>
      <c r="R1047" s="16">
        <v>1.0541727672035139</v>
      </c>
      <c r="S1047" s="16">
        <v>1.1244509516837482</v>
      </c>
      <c r="T1047" s="16">
        <v>0.35139092240117131</v>
      </c>
      <c r="U1047" s="16">
        <v>1.5636896046852125</v>
      </c>
      <c r="V1047" s="16">
        <v>2.073206442166911</v>
      </c>
      <c r="W1047" s="16">
        <v>0.45680819912152271</v>
      </c>
      <c r="X1047" s="16">
        <v>0.77306002928257689</v>
      </c>
      <c r="Y1047" s="16">
        <v>0.59736456808199123</v>
      </c>
      <c r="Z1047" s="16">
        <v>1.2298682284040996</v>
      </c>
      <c r="AA1047" s="16">
        <v>0.73792093704245976</v>
      </c>
      <c r="AB1047" s="17">
        <v>1.335285505124451</v>
      </c>
      <c r="AC1047" s="15">
        <v>24497.200000000001</v>
      </c>
      <c r="AD1047" s="14">
        <v>284.58333333333331</v>
      </c>
      <c r="AE1047" s="14">
        <v>284.58333333333331</v>
      </c>
      <c r="AF1047" s="5">
        <v>0</v>
      </c>
      <c r="AG1047" s="6">
        <v>265</v>
      </c>
      <c r="AH1047" s="4">
        <v>640</v>
      </c>
      <c r="AI1047" s="23">
        <v>905</v>
      </c>
      <c r="AJ1047" s="4">
        <v>0</v>
      </c>
      <c r="AK1047" s="4">
        <v>0</v>
      </c>
      <c r="AL1047" s="24">
        <v>0</v>
      </c>
      <c r="AM1047" s="7">
        <v>0.93118594436310398</v>
      </c>
      <c r="AN1047" s="7">
        <v>2.2489019033674964</v>
      </c>
      <c r="AO1047" s="8">
        <v>0</v>
      </c>
      <c r="AP1047" s="9">
        <v>0</v>
      </c>
      <c r="AQ1047" s="25">
        <v>3.1800878477306003</v>
      </c>
      <c r="AR1047" s="18">
        <v>0.93118594436310398</v>
      </c>
      <c r="AS1047" s="7">
        <v>2.2489019033674964</v>
      </c>
      <c r="AT1047" s="8">
        <v>0</v>
      </c>
      <c r="AU1047" s="9">
        <v>0</v>
      </c>
      <c r="AV1047" s="10">
        <v>3.1800878477306003</v>
      </c>
      <c r="AW1047" s="22">
        <f t="shared" si="16"/>
        <v>0</v>
      </c>
      <c r="AX1047" s="5">
        <f>IF(OR(AND(Tabela1[[#This Row],[GRUPO | ITEM]]="PALHETAS",MID(Tabela1[[#This Row],[ITEM]],1,5)&lt;&gt;"YN-PC"),AND(Tabela1[[#This Row],[GRUPO | ITEM]]="PALHETAS",MID(Tabela1[[#This Row],[ITEM]],1,5)&lt;&gt;"YN-PF"))=TRUE,0,
IF(
ROUNDUP(
IF(
IF(D1047="A",13-SUM(AM1047:AP1047),IF(D1047="B",11-SUM(AM1047:AP1047),IF(D1047="C",7-SUM(AM1047:AP1047))))
&lt;0,0,
IF(D1047="A",13-SUM(AM1047:AP1047),IF(D1047="B",11-SUM(AM1047:AP1047),IF(D1047="C",7-SUM(AM1047:AP1047)))))
*AD1047/C1047,0)
*C1047
=0,0,
ROUNDUP(
IF(
IF(D1047="A",13-SUM(AM1047:AP1047),IF(D1047="B",11-SUM(AM1047:AP1047),IF(D1047="C",7-SUM(AM1047:AP1047))))
&lt;0,0,
IF(D1047="A",13-SUM(AM1047:AP1047),IF(D1047="B",11-SUM(AM1047:AP1047),IF(D1047="C",7-SUM(AM1047:AP1047)))))
*AD1047/C1047,0)
*C1047)
)</f>
        <v>0</v>
      </c>
      <c r="AY1047" s="4">
        <f>IF(OR(AND(Tabela1[[#This Row],[GRUPO | ITEM]]="PALHETAS",MID(Tabela1[[#This Row],[ITEM]],1,5)&lt;&gt;"YN-PC"),AND(Tabela1[[#This Row],[GRUPO | ITEM]]="PALHETAS",MID(Tabela1[[#This Row],[ITEM]],1,5)&lt;&gt;"YN-PF"))=TRUE,0,
IF(
ROUNDUP(
IF(
IF(D1047="A",13-SUM(AR1047:AU1047),IF(D1047="B",11-SUM(AR1047:AU1047),IF(D1047="C",7-SUM(AR1047:AU1047))))
&lt;0,0,
IF(D1047="A",13-SUM(AR1047:AU1047),IF(D1047="B",11-SUM(AR1047:AU1047),IF(D1047="C",7-SUM(AR1047:AU1047)))))
*AE1047/C1047,0)
*C1047
=0,0,
ROUNDUP(
IF(
IF(D1047="A",13-SUM(AR1047:AU1047),IF(D1047="B",11-SUM(AR1047:AU1047),IF(D1047="C",7-SUM(AR1047:AU1047))))
&lt;0,0,
IF(D1047="A",13-SUM(AR1047:AU1047),IF(D1047="B",11-SUM(AR1047:AU1047),IF(D1047="C",7-SUM(AR1047:AU1047)))))
*AE1047/C1047,0)
*C1047)
)</f>
        <v>0</v>
      </c>
      <c r="AZ10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+IFERROR(BA1047*C1047,0),
IFERROR(AVERAGEIF(Tabela1[[#This Row],[COMPRA PADRÃO]:[COMPRA &gt;30%]],"&gt;"&amp;0,Tabela1[[#This Row],[COMPRA PADRÃO]:[COMPRA &gt;30%]]),
0))/Tabela1[[#This Row],[U/CX]],0)*Tabela1[[#This Row],[U/CX]]</f>
        <v>0</v>
      </c>
      <c r="BA1047" s="33"/>
      <c r="BB1047" s="33"/>
      <c r="BC1047" s="44"/>
      <c r="BD1047" s="41">
        <v>12.886792452830189</v>
      </c>
      <c r="BE1047" s="42">
        <v>1933.0188679245284</v>
      </c>
      <c r="BF1047" s="42">
        <v>850.52830188679252</v>
      </c>
      <c r="BG1047" s="42">
        <v>905</v>
      </c>
      <c r="BH1047" s="43">
        <v>1880</v>
      </c>
      <c r="BJ1047" s="32"/>
      <c r="BK1047" s="32"/>
    </row>
    <row r="1048" spans="1:63" s="3" customFormat="1" x14ac:dyDescent="0.2">
      <c r="A1048" s="4" t="s">
        <v>18</v>
      </c>
      <c r="B1048" s="4" t="s">
        <v>835</v>
      </c>
      <c r="C1048" s="4">
        <v>40</v>
      </c>
      <c r="D1048" s="4" t="s">
        <v>17</v>
      </c>
      <c r="E1048" s="5">
        <v>780</v>
      </c>
      <c r="F1048" s="4">
        <v>860</v>
      </c>
      <c r="G1048" s="4">
        <v>720</v>
      </c>
      <c r="H1048" s="4">
        <v>410</v>
      </c>
      <c r="I1048" s="4">
        <v>920</v>
      </c>
      <c r="J1048" s="4">
        <v>1570</v>
      </c>
      <c r="K1048" s="4">
        <v>340</v>
      </c>
      <c r="L1048" s="4">
        <v>1140</v>
      </c>
      <c r="M1048" s="4">
        <v>480</v>
      </c>
      <c r="N1048" s="4">
        <v>1130</v>
      </c>
      <c r="O1048" s="4">
        <v>685</v>
      </c>
      <c r="P1048" s="4">
        <v>980</v>
      </c>
      <c r="Q1048" s="13">
        <v>0.93459810284573142</v>
      </c>
      <c r="R1048" s="16">
        <v>1.0304543185222166</v>
      </c>
      <c r="S1048" s="16">
        <v>0.8627059410883674</v>
      </c>
      <c r="T1048" s="16">
        <v>0.49126310534198697</v>
      </c>
      <c r="U1048" s="16">
        <v>1.1023464802795806</v>
      </c>
      <c r="V1048" s="16">
        <v>1.8811782326510234</v>
      </c>
      <c r="W1048" s="16">
        <v>0.40738891662506238</v>
      </c>
      <c r="X1048" s="16">
        <v>1.3659510733899152</v>
      </c>
      <c r="Y1048" s="16">
        <v>0.57513729405891156</v>
      </c>
      <c r="Z1048" s="16">
        <v>1.3539690464303544</v>
      </c>
      <c r="AA1048" s="16">
        <v>0.82076884672990513</v>
      </c>
      <c r="AB1048" s="17">
        <v>1.1742386420369446</v>
      </c>
      <c r="AC1048" s="15">
        <v>70918.7</v>
      </c>
      <c r="AD1048" s="14">
        <v>834.58333333333337</v>
      </c>
      <c r="AE1048" s="14">
        <v>834.58333333333337</v>
      </c>
      <c r="AF1048" s="5">
        <v>0</v>
      </c>
      <c r="AG1048" s="6">
        <v>3645</v>
      </c>
      <c r="AH1048" s="4">
        <v>2480</v>
      </c>
      <c r="AI1048" s="23">
        <v>6125</v>
      </c>
      <c r="AJ1048" s="4">
        <v>0</v>
      </c>
      <c r="AK1048" s="4">
        <v>0</v>
      </c>
      <c r="AL1048" s="24">
        <v>0</v>
      </c>
      <c r="AM1048" s="7">
        <v>4.3674488267598601</v>
      </c>
      <c r="AN1048" s="7">
        <v>2.9715426859710434</v>
      </c>
      <c r="AO1048" s="8">
        <v>0</v>
      </c>
      <c r="AP1048" s="9">
        <v>0</v>
      </c>
      <c r="AQ1048" s="25">
        <v>7.3389915127309031</v>
      </c>
      <c r="AR1048" s="18">
        <v>4.3674488267598601</v>
      </c>
      <c r="AS1048" s="7">
        <v>2.9715426859710434</v>
      </c>
      <c r="AT1048" s="8">
        <v>0</v>
      </c>
      <c r="AU1048" s="9">
        <v>0</v>
      </c>
      <c r="AV1048" s="10">
        <v>7.3389915127309031</v>
      </c>
      <c r="AW1048" s="22">
        <f t="shared" si="16"/>
        <v>0</v>
      </c>
      <c r="AX1048" s="5">
        <f>IF(OR(AND(Tabela1[[#This Row],[GRUPO | ITEM]]="PALHETAS",MID(Tabela1[[#This Row],[ITEM]],1,5)&lt;&gt;"YN-PC"),AND(Tabela1[[#This Row],[GRUPO | ITEM]]="PALHETAS",MID(Tabela1[[#This Row],[ITEM]],1,5)&lt;&gt;"YN-PF"))=TRUE,0,
IF(
ROUNDUP(
IF(
IF(D1048="A",13-SUM(AM1048:AP1048),IF(D1048="B",11-SUM(AM1048:AP1048),IF(D1048="C",7-SUM(AM1048:AP1048))))
&lt;0,0,
IF(D1048="A",13-SUM(AM1048:AP1048),IF(D1048="B",11-SUM(AM1048:AP1048),IF(D1048="C",7-SUM(AM1048:AP1048)))))
*AD1048/C1048,0)
*C1048
=0,0,
ROUNDUP(
IF(
IF(D1048="A",13-SUM(AM1048:AP1048),IF(D1048="B",11-SUM(AM1048:AP1048),IF(D1048="C",7-SUM(AM1048:AP1048))))
&lt;0,0,
IF(D1048="A",13-SUM(AM1048:AP1048),IF(D1048="B",11-SUM(AM1048:AP1048),IF(D1048="C",7-SUM(AM1048:AP1048)))))
*AD1048/C1048,0)
*C1048)
)</f>
        <v>0</v>
      </c>
      <c r="AY1048" s="4">
        <f>IF(OR(AND(Tabela1[[#This Row],[GRUPO | ITEM]]="PALHETAS",MID(Tabela1[[#This Row],[ITEM]],1,5)&lt;&gt;"YN-PC"),AND(Tabela1[[#This Row],[GRUPO | ITEM]]="PALHETAS",MID(Tabela1[[#This Row],[ITEM]],1,5)&lt;&gt;"YN-PF"))=TRUE,0,
IF(
ROUNDUP(
IF(
IF(D1048="A",13-SUM(AR1048:AU1048),IF(D1048="B",11-SUM(AR1048:AU1048),IF(D1048="C",7-SUM(AR1048:AU1048))))
&lt;0,0,
IF(D1048="A",13-SUM(AR1048:AU1048),IF(D1048="B",11-SUM(AR1048:AU1048),IF(D1048="C",7-SUM(AR1048:AU1048)))))
*AE1048/C1048,0)
*C1048
=0,0,
ROUNDUP(
IF(
IF(D1048="A",13-SUM(AR1048:AU1048),IF(D1048="B",11-SUM(AR1048:AU1048),IF(D1048="C",7-SUM(AR1048:AU1048))))
&lt;0,0,
IF(D1048="A",13-SUM(AR1048:AU1048),IF(D1048="B",11-SUM(AR1048:AU1048),IF(D1048="C",7-SUM(AR1048:AU1048)))))
*AE1048/C1048,0)
*C1048)
)</f>
        <v>0</v>
      </c>
      <c r="AZ10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+IFERROR(BA1048*C1048,0),
IFERROR(AVERAGEIF(Tabela1[[#This Row],[COMPRA PADRÃO]:[COMPRA &gt;30%]],"&gt;"&amp;0,Tabela1[[#This Row],[COMPRA PADRÃO]:[COMPRA &gt;30%]]),
0))/Tabela1[[#This Row],[U/CX]],0)*Tabela1[[#This Row],[U/CX]]</f>
        <v>0</v>
      </c>
      <c r="BA1048" s="19"/>
      <c r="BB1048" s="19"/>
      <c r="BC1048" s="5"/>
      <c r="BD1048" s="41">
        <v>37.79245283018868</v>
      </c>
      <c r="BE1048" s="42">
        <v>5668.867924528302</v>
      </c>
      <c r="BF1048" s="42">
        <v>7482.9056603773588</v>
      </c>
      <c r="BG1048" s="42">
        <v>6125</v>
      </c>
      <c r="BH1048" s="43">
        <v>7040</v>
      </c>
      <c r="BJ1048" s="32"/>
      <c r="BK1048" s="32"/>
    </row>
    <row r="1049" spans="1:63" s="3" customFormat="1" x14ac:dyDescent="0.2">
      <c r="A1049" s="4" t="s">
        <v>18</v>
      </c>
      <c r="B1049" s="4" t="s">
        <v>836</v>
      </c>
      <c r="C1049" s="4">
        <v>40</v>
      </c>
      <c r="D1049" s="4" t="s">
        <v>83</v>
      </c>
      <c r="E1049" s="5">
        <v>20</v>
      </c>
      <c r="F1049" s="4">
        <v>20</v>
      </c>
      <c r="G1049" s="4">
        <v>40</v>
      </c>
      <c r="H1049" s="4"/>
      <c r="I1049" s="4">
        <v>200</v>
      </c>
      <c r="J1049" s="4">
        <v>60</v>
      </c>
      <c r="K1049" s="4">
        <v>20</v>
      </c>
      <c r="L1049" s="4">
        <v>130</v>
      </c>
      <c r="M1049" s="4">
        <v>20</v>
      </c>
      <c r="N1049" s="4">
        <v>40</v>
      </c>
      <c r="O1049" s="4">
        <v>40</v>
      </c>
      <c r="P1049" s="4">
        <v>100</v>
      </c>
      <c r="Q1049" s="13">
        <v>0.31884057971014496</v>
      </c>
      <c r="R1049" s="16">
        <v>0.31884057971014496</v>
      </c>
      <c r="S1049" s="16">
        <v>0.63768115942028991</v>
      </c>
      <c r="T1049" s="16">
        <v>0</v>
      </c>
      <c r="U1049" s="16">
        <v>3.1884057971014492</v>
      </c>
      <c r="V1049" s="16">
        <v>0.95652173913043481</v>
      </c>
      <c r="W1049" s="16">
        <v>0.31884057971014496</v>
      </c>
      <c r="X1049" s="16">
        <v>2.0724637681159419</v>
      </c>
      <c r="Y1049" s="16">
        <v>0.31884057971014496</v>
      </c>
      <c r="Z1049" s="16">
        <v>0.63768115942028991</v>
      </c>
      <c r="AA1049" s="16">
        <v>0.63768115942028991</v>
      </c>
      <c r="AB1049" s="17">
        <v>1.5942028985507246</v>
      </c>
      <c r="AC1049" s="15">
        <v>4903.7</v>
      </c>
      <c r="AD1049" s="14">
        <v>62.727272727272727</v>
      </c>
      <c r="AE1049" s="14">
        <v>62.727272727272727</v>
      </c>
      <c r="AF1049" s="5">
        <v>0</v>
      </c>
      <c r="AG1049" s="6">
        <v>1091</v>
      </c>
      <c r="AH1049" s="4">
        <v>0</v>
      </c>
      <c r="AI1049" s="23">
        <v>1091</v>
      </c>
      <c r="AJ1049" s="4">
        <v>0</v>
      </c>
      <c r="AK1049" s="4">
        <v>0</v>
      </c>
      <c r="AL1049" s="24">
        <v>0</v>
      </c>
      <c r="AM1049" s="7">
        <v>17.392753623188405</v>
      </c>
      <c r="AN1049" s="7">
        <v>0</v>
      </c>
      <c r="AO1049" s="8">
        <v>0</v>
      </c>
      <c r="AP1049" s="9">
        <v>0</v>
      </c>
      <c r="AQ1049" s="25">
        <v>17.392753623188405</v>
      </c>
      <c r="AR1049" s="18">
        <v>17.392753623188405</v>
      </c>
      <c r="AS1049" s="7">
        <v>0</v>
      </c>
      <c r="AT1049" s="8">
        <v>0</v>
      </c>
      <c r="AU1049" s="9">
        <v>0</v>
      </c>
      <c r="AV1049" s="10">
        <v>17.392753623188405</v>
      </c>
      <c r="AW1049" s="22">
        <f t="shared" si="16"/>
        <v>0</v>
      </c>
      <c r="AX1049" s="5">
        <f>IF(OR(AND(Tabela1[[#This Row],[GRUPO | ITEM]]="PALHETAS",MID(Tabela1[[#This Row],[ITEM]],1,5)&lt;&gt;"YN-PC"),AND(Tabela1[[#This Row],[GRUPO | ITEM]]="PALHETAS",MID(Tabela1[[#This Row],[ITEM]],1,5)&lt;&gt;"YN-PF"))=TRUE,0,
IF(
ROUNDUP(
IF(
IF(D1049="A",13-SUM(AM1049:AP1049),IF(D1049="B",11-SUM(AM1049:AP1049),IF(D1049="C",7-SUM(AM1049:AP1049))))
&lt;0,0,
IF(D1049="A",13-SUM(AM1049:AP1049),IF(D1049="B",11-SUM(AM1049:AP1049),IF(D1049="C",7-SUM(AM1049:AP1049)))))
*AD1049/C1049,0)
*C1049
=0,0,
ROUNDUP(
IF(
IF(D1049="A",13-SUM(AM1049:AP1049),IF(D1049="B",11-SUM(AM1049:AP1049),IF(D1049="C",7-SUM(AM1049:AP1049))))
&lt;0,0,
IF(D1049="A",13-SUM(AM1049:AP1049),IF(D1049="B",11-SUM(AM1049:AP1049),IF(D1049="C",7-SUM(AM1049:AP1049)))))
*AD1049/C1049,0)
*C1049)
)</f>
        <v>0</v>
      </c>
      <c r="AY1049" s="4">
        <f>IF(OR(AND(Tabela1[[#This Row],[GRUPO | ITEM]]="PALHETAS",MID(Tabela1[[#This Row],[ITEM]],1,5)&lt;&gt;"YN-PC"),AND(Tabela1[[#This Row],[GRUPO | ITEM]]="PALHETAS",MID(Tabela1[[#This Row],[ITEM]],1,5)&lt;&gt;"YN-PF"))=TRUE,0,
IF(
ROUNDUP(
IF(
IF(D1049="A",13-SUM(AR1049:AU1049),IF(D1049="B",11-SUM(AR1049:AU1049),IF(D1049="C",7-SUM(AR1049:AU1049))))
&lt;0,0,
IF(D1049="A",13-SUM(AR1049:AU1049),IF(D1049="B",11-SUM(AR1049:AU1049),IF(D1049="C",7-SUM(AR1049:AU1049)))))
*AE1049/C1049,0)
*C1049
=0,0,
ROUNDUP(
IF(
IF(D1049="A",13-SUM(AR1049:AU1049),IF(D1049="B",11-SUM(AR1049:AU1049),IF(D1049="C",7-SUM(AR1049:AU1049))))
&lt;0,0,
IF(D1049="A",13-SUM(AR1049:AU1049),IF(D1049="B",11-SUM(AR1049:AU1049),IF(D1049="C",7-SUM(AR1049:AU1049)))))
*AE1049/C1049,0)
*C1049)
)</f>
        <v>0</v>
      </c>
      <c r="AZ10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+IFERROR(BA1049*C1049,0),
IFERROR(AVERAGEIF(Tabela1[[#This Row],[COMPRA PADRÃO]:[COMPRA &gt;30%]],"&gt;"&amp;0,Tabela1[[#This Row],[COMPRA PADRÃO]:[COMPRA &gt;30%]]),
0))/Tabela1[[#This Row],[U/CX]],0)*Tabela1[[#This Row],[U/CX]]</f>
        <v>0</v>
      </c>
      <c r="BA1049" s="19"/>
      <c r="BB1049" s="19"/>
      <c r="BC1049" s="5"/>
      <c r="BD1049" s="41">
        <v>2.6037735849056602</v>
      </c>
      <c r="BE1049" s="42">
        <v>390.56603773584902</v>
      </c>
      <c r="BF1049" s="42">
        <v>171.84905660377359</v>
      </c>
      <c r="BG1049" s="42">
        <v>1091</v>
      </c>
      <c r="BH1049" s="43">
        <v>0</v>
      </c>
      <c r="BJ1049" s="32"/>
      <c r="BK1049" s="32"/>
    </row>
    <row r="1050" spans="1:63" s="3" customFormat="1" x14ac:dyDescent="0.2">
      <c r="A1050" s="4" t="s">
        <v>18</v>
      </c>
      <c r="B1050" s="4" t="s">
        <v>92</v>
      </c>
      <c r="C1050" s="4">
        <v>40</v>
      </c>
      <c r="D1050" s="4" t="s">
        <v>20</v>
      </c>
      <c r="E1050" s="5">
        <v>1440</v>
      </c>
      <c r="F1050" s="4">
        <v>1470</v>
      </c>
      <c r="G1050" s="4">
        <v>2760</v>
      </c>
      <c r="H1050" s="4">
        <v>1220</v>
      </c>
      <c r="I1050" s="4">
        <v>2840</v>
      </c>
      <c r="J1050" s="4">
        <v>4630</v>
      </c>
      <c r="K1050" s="4">
        <v>920</v>
      </c>
      <c r="L1050" s="4">
        <v>1940</v>
      </c>
      <c r="M1050" s="4">
        <v>1980</v>
      </c>
      <c r="N1050" s="4">
        <v>2150</v>
      </c>
      <c r="O1050" s="4">
        <v>2640</v>
      </c>
      <c r="P1050" s="4">
        <v>2350</v>
      </c>
      <c r="Q1050" s="13">
        <v>0.6560364464692483</v>
      </c>
      <c r="R1050" s="16">
        <v>0.66970387243735763</v>
      </c>
      <c r="S1050" s="16">
        <v>1.2574031890660593</v>
      </c>
      <c r="T1050" s="16">
        <v>0.55580865603644647</v>
      </c>
      <c r="U1050" s="16">
        <v>1.2938496583143508</v>
      </c>
      <c r="V1050" s="16">
        <v>2.1093394077448746</v>
      </c>
      <c r="W1050" s="16">
        <v>0.4191343963553531</v>
      </c>
      <c r="X1050" s="16">
        <v>0.88382687927107062</v>
      </c>
      <c r="Y1050" s="16">
        <v>0.90205011389521639</v>
      </c>
      <c r="Z1050" s="16">
        <v>0.97949886104783601</v>
      </c>
      <c r="AA1050" s="16">
        <v>1.2027334851936218</v>
      </c>
      <c r="AB1050" s="17">
        <v>1.070615034168565</v>
      </c>
      <c r="AC1050" s="15">
        <v>188713.3</v>
      </c>
      <c r="AD1050" s="14">
        <v>2195</v>
      </c>
      <c r="AE1050" s="14">
        <v>2195</v>
      </c>
      <c r="AF1050" s="5">
        <v>0</v>
      </c>
      <c r="AG1050" s="6">
        <v>4061</v>
      </c>
      <c r="AH1050" s="4">
        <v>240</v>
      </c>
      <c r="AI1050" s="23">
        <v>4301</v>
      </c>
      <c r="AJ1050" s="4">
        <v>0</v>
      </c>
      <c r="AK1050" s="4">
        <v>0</v>
      </c>
      <c r="AL1050" s="24">
        <v>0</v>
      </c>
      <c r="AM1050" s="7">
        <v>1.8501138952164009</v>
      </c>
      <c r="AN1050" s="7">
        <v>0.10933940774487472</v>
      </c>
      <c r="AO1050" s="8">
        <v>0</v>
      </c>
      <c r="AP1050" s="9">
        <v>0</v>
      </c>
      <c r="AQ1050" s="25">
        <v>1.9594533029612755</v>
      </c>
      <c r="AR1050" s="18">
        <v>1.8501138952164009</v>
      </c>
      <c r="AS1050" s="7">
        <v>0.10933940774487472</v>
      </c>
      <c r="AT1050" s="8">
        <v>0</v>
      </c>
      <c r="AU1050" s="9">
        <v>0</v>
      </c>
      <c r="AV1050" s="10">
        <v>1.9594533029612755</v>
      </c>
      <c r="AW1050" s="22">
        <f t="shared" si="16"/>
        <v>0</v>
      </c>
      <c r="AX1050" s="5">
        <f>IF(OR(AND(Tabela1[[#This Row],[GRUPO | ITEM]]="PALHETAS",MID(Tabela1[[#This Row],[ITEM]],1,5)&lt;&gt;"YN-PC"),AND(Tabela1[[#This Row],[GRUPO | ITEM]]="PALHETAS",MID(Tabela1[[#This Row],[ITEM]],1,5)&lt;&gt;"YN-PF"))=TRUE,0,
IF(
ROUNDUP(
IF(
IF(D1050="A",13-SUM(AM1050:AP1050),IF(D1050="B",11-SUM(AM1050:AP1050),IF(D1050="C",7-SUM(AM1050:AP1050))))
&lt;0,0,
IF(D1050="A",13-SUM(AM1050:AP1050),IF(D1050="B",11-SUM(AM1050:AP1050),IF(D1050="C",7-SUM(AM1050:AP1050)))))
*AD1050/C1050,0)
*C1050
=0,0,
ROUNDUP(
IF(
IF(D1050="A",13-SUM(AM1050:AP1050),IF(D1050="B",11-SUM(AM1050:AP1050),IF(D1050="C",7-SUM(AM1050:AP1050))))
&lt;0,0,
IF(D1050="A",13-SUM(AM1050:AP1050),IF(D1050="B",11-SUM(AM1050:AP1050),IF(D1050="C",7-SUM(AM1050:AP1050)))))
*AD1050/C1050,0)
*C1050)
)</f>
        <v>0</v>
      </c>
      <c r="AY1050" s="4">
        <f>IF(OR(AND(Tabela1[[#This Row],[GRUPO | ITEM]]="PALHETAS",MID(Tabela1[[#This Row],[ITEM]],1,5)&lt;&gt;"YN-PC"),AND(Tabela1[[#This Row],[GRUPO | ITEM]]="PALHETAS",MID(Tabela1[[#This Row],[ITEM]],1,5)&lt;&gt;"YN-PF"))=TRUE,0,
IF(
ROUNDUP(
IF(
IF(D1050="A",13-SUM(AR1050:AU1050),IF(D1050="B",11-SUM(AR1050:AU1050),IF(D1050="C",7-SUM(AR1050:AU1050))))
&lt;0,0,
IF(D1050="A",13-SUM(AR1050:AU1050),IF(D1050="B",11-SUM(AR1050:AU1050),IF(D1050="C",7-SUM(AR1050:AU1050)))))
*AE1050/C1050,0)
*C1050
=0,0,
ROUNDUP(
IF(
IF(D1050="A",13-SUM(AR1050:AU1050),IF(D1050="B",11-SUM(AR1050:AU1050),IF(D1050="C",7-SUM(AR1050:AU1050))))
&lt;0,0,
IF(D1050="A",13-SUM(AR1050:AU1050),IF(D1050="B",11-SUM(AR1050:AU1050),IF(D1050="C",7-SUM(AR1050:AU1050)))))
*AE1050/C1050,0)
*C1050)
)</f>
        <v>0</v>
      </c>
      <c r="AZ10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+IFERROR(BA1050*C1050,0),
IFERROR(AVERAGEIF(Tabela1[[#This Row],[COMPRA PADRÃO]:[COMPRA &gt;30%]],"&gt;"&amp;0,Tabela1[[#This Row],[COMPRA PADRÃO]:[COMPRA &gt;30%]]),
0))/Tabela1[[#This Row],[U/CX]],0)*Tabela1[[#This Row],[U/CX]]</f>
        <v>0</v>
      </c>
      <c r="BA1050" s="19"/>
      <c r="BB1050" s="19"/>
      <c r="BC1050" s="5"/>
      <c r="BD1050" s="41">
        <v>99.396226415094333</v>
      </c>
      <c r="BE1050" s="42">
        <v>14909.433962264149</v>
      </c>
      <c r="BF1050" s="42">
        <v>28427.32075471698</v>
      </c>
      <c r="BG1050" s="42">
        <v>4301</v>
      </c>
      <c r="BH1050" s="43">
        <v>39040</v>
      </c>
      <c r="BJ1050" s="32"/>
      <c r="BK1050" s="32"/>
    </row>
    <row r="1051" spans="1:63" s="3" customFormat="1" x14ac:dyDescent="0.2">
      <c r="A1051" s="4" t="s">
        <v>18</v>
      </c>
      <c r="B1051" s="4" t="s">
        <v>160</v>
      </c>
      <c r="C1051" s="4">
        <v>40</v>
      </c>
      <c r="D1051" s="4" t="s">
        <v>17</v>
      </c>
      <c r="E1051" s="5">
        <v>560</v>
      </c>
      <c r="F1051" s="4">
        <v>850</v>
      </c>
      <c r="G1051" s="4">
        <v>350</v>
      </c>
      <c r="H1051" s="4">
        <v>180</v>
      </c>
      <c r="I1051" s="4">
        <v>1110</v>
      </c>
      <c r="J1051" s="4">
        <v>540</v>
      </c>
      <c r="K1051" s="4">
        <v>280</v>
      </c>
      <c r="L1051" s="4">
        <v>660</v>
      </c>
      <c r="M1051" s="4">
        <v>360</v>
      </c>
      <c r="N1051" s="4">
        <v>870</v>
      </c>
      <c r="O1051" s="4">
        <v>180</v>
      </c>
      <c r="P1051" s="4">
        <v>580</v>
      </c>
      <c r="Q1051" s="13">
        <v>1.0306748466257667</v>
      </c>
      <c r="R1051" s="16">
        <v>1.5644171779141103</v>
      </c>
      <c r="S1051" s="16">
        <v>0.64417177914110424</v>
      </c>
      <c r="T1051" s="16">
        <v>0.33128834355828218</v>
      </c>
      <c r="U1051" s="16">
        <v>2.0429447852760734</v>
      </c>
      <c r="V1051" s="16">
        <v>0.99386503067484655</v>
      </c>
      <c r="W1051" s="16">
        <v>0.51533742331288335</v>
      </c>
      <c r="X1051" s="16">
        <v>1.214723926380368</v>
      </c>
      <c r="Y1051" s="16">
        <v>0.66257668711656437</v>
      </c>
      <c r="Z1051" s="16">
        <v>1.6012269938650305</v>
      </c>
      <c r="AA1051" s="16">
        <v>0.33128834355828218</v>
      </c>
      <c r="AB1051" s="17">
        <v>1.0674846625766869</v>
      </c>
      <c r="AC1051" s="15">
        <v>46489.3</v>
      </c>
      <c r="AD1051" s="14">
        <v>543.33333333333337</v>
      </c>
      <c r="AE1051" s="14">
        <v>543.33333333333337</v>
      </c>
      <c r="AF1051" s="5">
        <v>0</v>
      </c>
      <c r="AG1051" s="6">
        <v>230</v>
      </c>
      <c r="AH1051" s="4">
        <v>2640</v>
      </c>
      <c r="AI1051" s="23">
        <v>2870</v>
      </c>
      <c r="AJ1051" s="4">
        <v>0</v>
      </c>
      <c r="AK1051" s="4">
        <v>0</v>
      </c>
      <c r="AL1051" s="24">
        <v>0</v>
      </c>
      <c r="AM1051" s="7">
        <v>0.42331288343558277</v>
      </c>
      <c r="AN1051" s="7">
        <v>4.8588957055214719</v>
      </c>
      <c r="AO1051" s="8">
        <v>0</v>
      </c>
      <c r="AP1051" s="9">
        <v>0</v>
      </c>
      <c r="AQ1051" s="25">
        <v>5.2822085889570545</v>
      </c>
      <c r="AR1051" s="18">
        <v>0.42331288343558277</v>
      </c>
      <c r="AS1051" s="7">
        <v>4.8588957055214719</v>
      </c>
      <c r="AT1051" s="8">
        <v>0</v>
      </c>
      <c r="AU1051" s="9">
        <v>0</v>
      </c>
      <c r="AV1051" s="10">
        <v>5.2822085889570545</v>
      </c>
      <c r="AW1051" s="22">
        <f t="shared" si="16"/>
        <v>0</v>
      </c>
      <c r="AX1051" s="5">
        <f>IF(OR(AND(Tabela1[[#This Row],[GRUPO | ITEM]]="PALHETAS",MID(Tabela1[[#This Row],[ITEM]],1,5)&lt;&gt;"YN-PC"),AND(Tabela1[[#This Row],[GRUPO | ITEM]]="PALHETAS",MID(Tabela1[[#This Row],[ITEM]],1,5)&lt;&gt;"YN-PF"))=TRUE,0,
IF(
ROUNDUP(
IF(
IF(D1051="A",13-SUM(AM1051:AP1051),IF(D1051="B",11-SUM(AM1051:AP1051),IF(D1051="C",7-SUM(AM1051:AP1051))))
&lt;0,0,
IF(D1051="A",13-SUM(AM1051:AP1051),IF(D1051="B",11-SUM(AM1051:AP1051),IF(D1051="C",7-SUM(AM1051:AP1051)))))
*AD1051/C1051,0)
*C1051
=0,0,
ROUNDUP(
IF(
IF(D1051="A",13-SUM(AM1051:AP1051),IF(D1051="B",11-SUM(AM1051:AP1051),IF(D1051="C",7-SUM(AM1051:AP1051))))
&lt;0,0,
IF(D1051="A",13-SUM(AM1051:AP1051),IF(D1051="B",11-SUM(AM1051:AP1051),IF(D1051="C",7-SUM(AM1051:AP1051)))))
*AD1051/C1051,0)
*C1051)
)</f>
        <v>0</v>
      </c>
      <c r="AY1051" s="4">
        <f>IF(OR(AND(Tabela1[[#This Row],[GRUPO | ITEM]]="PALHETAS",MID(Tabela1[[#This Row],[ITEM]],1,5)&lt;&gt;"YN-PC"),AND(Tabela1[[#This Row],[GRUPO | ITEM]]="PALHETAS",MID(Tabela1[[#This Row],[ITEM]],1,5)&lt;&gt;"YN-PF"))=TRUE,0,
IF(
ROUNDUP(
IF(
IF(D1051="A",13-SUM(AR1051:AU1051),IF(D1051="B",11-SUM(AR1051:AU1051),IF(D1051="C",7-SUM(AR1051:AU1051))))
&lt;0,0,
IF(D1051="A",13-SUM(AR1051:AU1051),IF(D1051="B",11-SUM(AR1051:AU1051),IF(D1051="C",7-SUM(AR1051:AU1051)))))
*AE1051/C1051,0)
*C1051
=0,0,
ROUNDUP(
IF(
IF(D1051="A",13-SUM(AR1051:AU1051),IF(D1051="B",11-SUM(AR1051:AU1051),IF(D1051="C",7-SUM(AR1051:AU1051))))
&lt;0,0,
IF(D1051="A",13-SUM(AR1051:AU1051),IF(D1051="B",11-SUM(AR1051:AU1051),IF(D1051="C",7-SUM(AR1051:AU1051)))))
*AE1051/C1051,0)
*C1051)
)</f>
        <v>0</v>
      </c>
      <c r="AZ10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+IFERROR(BA1051*C1051,0),
IFERROR(AVERAGEIF(Tabela1[[#This Row],[COMPRA PADRÃO]:[COMPRA &gt;30%]],"&gt;"&amp;0,Tabela1[[#This Row],[COMPRA PADRÃO]:[COMPRA &gt;30%]]),
0))/Tabela1[[#This Row],[U/CX]],0)*Tabela1[[#This Row],[U/CX]]</f>
        <v>0</v>
      </c>
      <c r="BA1051" s="33"/>
      <c r="BB1051" s="33"/>
      <c r="BC1051" s="44"/>
      <c r="BD1051" s="41">
        <v>24.60377358490566</v>
      </c>
      <c r="BE1051" s="42">
        <v>3690.566037735849</v>
      </c>
      <c r="BF1051" s="42">
        <v>4871.5471698113206</v>
      </c>
      <c r="BG1051" s="42">
        <v>2870</v>
      </c>
      <c r="BH1051" s="43">
        <v>5680</v>
      </c>
      <c r="BJ1051" s="32"/>
      <c r="BK1051" s="32"/>
    </row>
    <row r="1052" spans="1:63" s="3" customFormat="1" x14ac:dyDescent="0.2">
      <c r="A1052" s="4" t="s">
        <v>18</v>
      </c>
      <c r="B1052" s="4" t="s">
        <v>837</v>
      </c>
      <c r="C1052" s="4">
        <v>40</v>
      </c>
      <c r="D1052" s="4" t="s">
        <v>83</v>
      </c>
      <c r="E1052" s="5">
        <v>100</v>
      </c>
      <c r="F1052" s="4">
        <v>240</v>
      </c>
      <c r="G1052" s="4">
        <v>130</v>
      </c>
      <c r="H1052" s="4">
        <v>240</v>
      </c>
      <c r="I1052" s="4">
        <v>350</v>
      </c>
      <c r="J1052" s="4">
        <v>310</v>
      </c>
      <c r="K1052" s="4">
        <v>100</v>
      </c>
      <c r="L1052" s="4">
        <v>160</v>
      </c>
      <c r="M1052" s="4">
        <v>365</v>
      </c>
      <c r="N1052" s="4">
        <v>485</v>
      </c>
      <c r="O1052" s="4">
        <v>60</v>
      </c>
      <c r="P1052" s="4">
        <v>180</v>
      </c>
      <c r="Q1052" s="13">
        <v>0.44117647058823534</v>
      </c>
      <c r="R1052" s="16">
        <v>1.0588235294117647</v>
      </c>
      <c r="S1052" s="16">
        <v>0.57352941176470595</v>
      </c>
      <c r="T1052" s="16">
        <v>1.0588235294117647</v>
      </c>
      <c r="U1052" s="16">
        <v>1.5441176470588236</v>
      </c>
      <c r="V1052" s="16">
        <v>1.3676470588235294</v>
      </c>
      <c r="W1052" s="16">
        <v>0.44117647058823534</v>
      </c>
      <c r="X1052" s="16">
        <v>0.70588235294117652</v>
      </c>
      <c r="Y1052" s="16">
        <v>1.6102941176470589</v>
      </c>
      <c r="Z1052" s="16">
        <v>2.1397058823529411</v>
      </c>
      <c r="AA1052" s="16">
        <v>0.26470588235294118</v>
      </c>
      <c r="AB1052" s="17">
        <v>0.79411764705882359</v>
      </c>
      <c r="AC1052" s="15">
        <v>19438.5</v>
      </c>
      <c r="AD1052" s="14">
        <v>226.66666666666666</v>
      </c>
      <c r="AE1052" s="14">
        <v>241.81818181818181</v>
      </c>
      <c r="AF1052" s="5">
        <v>0</v>
      </c>
      <c r="AG1052" s="6">
        <v>1047</v>
      </c>
      <c r="AH1052" s="4">
        <v>1520</v>
      </c>
      <c r="AI1052" s="23">
        <v>2567</v>
      </c>
      <c r="AJ1052" s="4">
        <v>0</v>
      </c>
      <c r="AK1052" s="4">
        <v>0</v>
      </c>
      <c r="AL1052" s="24">
        <v>0</v>
      </c>
      <c r="AM1052" s="7">
        <v>4.6191176470588236</v>
      </c>
      <c r="AN1052" s="7">
        <v>6.7058823529411766</v>
      </c>
      <c r="AO1052" s="8">
        <v>0</v>
      </c>
      <c r="AP1052" s="9">
        <v>0</v>
      </c>
      <c r="AQ1052" s="25">
        <v>11.324999999999999</v>
      </c>
      <c r="AR1052" s="18">
        <v>4.3296992481203009</v>
      </c>
      <c r="AS1052" s="7">
        <v>6.2857142857142856</v>
      </c>
      <c r="AT1052" s="8">
        <v>0</v>
      </c>
      <c r="AU1052" s="9">
        <v>0</v>
      </c>
      <c r="AV1052" s="10">
        <v>10.615413533834587</v>
      </c>
      <c r="AW1052" s="22">
        <f t="shared" si="16"/>
        <v>0</v>
      </c>
      <c r="AX1052" s="5">
        <f>IF(OR(AND(Tabela1[[#This Row],[GRUPO | ITEM]]="PALHETAS",MID(Tabela1[[#This Row],[ITEM]],1,5)&lt;&gt;"YN-PC"),AND(Tabela1[[#This Row],[GRUPO | ITEM]]="PALHETAS",MID(Tabela1[[#This Row],[ITEM]],1,5)&lt;&gt;"YN-PF"))=TRUE,0,
IF(
ROUNDUP(
IF(
IF(D1052="A",13-SUM(AM1052:AP1052),IF(D1052="B",11-SUM(AM1052:AP1052),IF(D1052="C",7-SUM(AM1052:AP1052))))
&lt;0,0,
IF(D1052="A",13-SUM(AM1052:AP1052),IF(D1052="B",11-SUM(AM1052:AP1052),IF(D1052="C",7-SUM(AM1052:AP1052)))))
*AD1052/C1052,0)
*C1052
=0,0,
ROUNDUP(
IF(
IF(D1052="A",13-SUM(AM1052:AP1052),IF(D1052="B",11-SUM(AM1052:AP1052),IF(D1052="C",7-SUM(AM1052:AP1052))))
&lt;0,0,
IF(D1052="A",13-SUM(AM1052:AP1052),IF(D1052="B",11-SUM(AM1052:AP1052),IF(D1052="C",7-SUM(AM1052:AP1052)))))
*AD1052/C1052,0)
*C1052)
)</f>
        <v>0</v>
      </c>
      <c r="AY1052" s="4">
        <f>IF(OR(AND(Tabela1[[#This Row],[GRUPO | ITEM]]="PALHETAS",MID(Tabela1[[#This Row],[ITEM]],1,5)&lt;&gt;"YN-PC"),AND(Tabela1[[#This Row],[GRUPO | ITEM]]="PALHETAS",MID(Tabela1[[#This Row],[ITEM]],1,5)&lt;&gt;"YN-PF"))=TRUE,0,
IF(
ROUNDUP(
IF(
IF(D1052="A",13-SUM(AR1052:AU1052),IF(D1052="B",11-SUM(AR1052:AU1052),IF(D1052="C",7-SUM(AR1052:AU1052))))
&lt;0,0,
IF(D1052="A",13-SUM(AR1052:AU1052),IF(D1052="B",11-SUM(AR1052:AU1052),IF(D1052="C",7-SUM(AR1052:AU1052)))))
*AE1052/C1052,0)
*C1052
=0,0,
ROUNDUP(
IF(
IF(D1052="A",13-SUM(AR1052:AU1052),IF(D1052="B",11-SUM(AR1052:AU1052),IF(D1052="C",7-SUM(AR1052:AU1052))))
&lt;0,0,
IF(D1052="A",13-SUM(AR1052:AU1052),IF(D1052="B",11-SUM(AR1052:AU1052),IF(D1052="C",7-SUM(AR1052:AU1052)))))
*AE1052/C1052,0)
*C1052)
)</f>
        <v>0</v>
      </c>
      <c r="AZ10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+IFERROR(BA1052*C1052,0),
IFERROR(AVERAGEIF(Tabela1[[#This Row],[COMPRA PADRÃO]:[COMPRA &gt;30%]],"&gt;"&amp;0,Tabela1[[#This Row],[COMPRA PADRÃO]:[COMPRA &gt;30%]]),
0))/Tabela1[[#This Row],[U/CX]],0)*Tabela1[[#This Row],[U/CX]]</f>
        <v>0</v>
      </c>
      <c r="BA1052" s="19"/>
      <c r="BB1052" s="19"/>
      <c r="BC1052" s="5"/>
      <c r="BD1052" s="41">
        <v>10.264150943396226</v>
      </c>
      <c r="BE1052" s="42">
        <v>1539.6226415094338</v>
      </c>
      <c r="BF1052" s="42">
        <v>677.43396226415086</v>
      </c>
      <c r="BG1052" s="42">
        <v>2567</v>
      </c>
      <c r="BH1052" s="43">
        <v>0</v>
      </c>
      <c r="BJ1052" s="32"/>
      <c r="BK1052" s="32"/>
    </row>
    <row r="1053" spans="1:63" s="3" customFormat="1" x14ac:dyDescent="0.2">
      <c r="A1053" s="4" t="s">
        <v>18</v>
      </c>
      <c r="B1053" s="4" t="s">
        <v>838</v>
      </c>
      <c r="C1053" s="4">
        <v>50</v>
      </c>
      <c r="D1053" s="4" t="s">
        <v>83</v>
      </c>
      <c r="E1053" s="5"/>
      <c r="F1053" s="4"/>
      <c r="G1053" s="4"/>
      <c r="H1053" s="4"/>
      <c r="I1053" s="4">
        <v>60</v>
      </c>
      <c r="J1053" s="4">
        <v>40</v>
      </c>
      <c r="K1053" s="4"/>
      <c r="L1053" s="4">
        <v>10</v>
      </c>
      <c r="M1053" s="4">
        <v>140</v>
      </c>
      <c r="N1053" s="4"/>
      <c r="O1053" s="4"/>
      <c r="P1053" s="4">
        <v>10</v>
      </c>
      <c r="Q1053" s="13">
        <v>0</v>
      </c>
      <c r="R1053" s="16">
        <v>0</v>
      </c>
      <c r="S1053" s="16">
        <v>0</v>
      </c>
      <c r="T1053" s="16">
        <v>0</v>
      </c>
      <c r="U1053" s="16">
        <v>1.1538461538461537</v>
      </c>
      <c r="V1053" s="16">
        <v>0.76923076923076927</v>
      </c>
      <c r="W1053" s="16">
        <v>0</v>
      </c>
      <c r="X1053" s="16">
        <v>0.19230769230769232</v>
      </c>
      <c r="Y1053" s="16">
        <v>2.6923076923076925</v>
      </c>
      <c r="Z1053" s="16">
        <v>0</v>
      </c>
      <c r="AA1053" s="16">
        <v>0</v>
      </c>
      <c r="AB1053" s="17">
        <v>0.19230769230769232</v>
      </c>
      <c r="AC1053" s="15">
        <v>1911.3</v>
      </c>
      <c r="AD1053" s="14">
        <v>52</v>
      </c>
      <c r="AE1053" s="14">
        <v>80</v>
      </c>
      <c r="AF1053" s="5">
        <v>0</v>
      </c>
      <c r="AG1053" s="6">
        <v>351</v>
      </c>
      <c r="AH1053" s="4">
        <v>0</v>
      </c>
      <c r="AI1053" s="23">
        <v>351</v>
      </c>
      <c r="AJ1053" s="4">
        <v>0</v>
      </c>
      <c r="AK1053" s="4">
        <v>0</v>
      </c>
      <c r="AL1053" s="24">
        <v>0</v>
      </c>
      <c r="AM1053" s="7">
        <v>6.75</v>
      </c>
      <c r="AN1053" s="7">
        <v>0</v>
      </c>
      <c r="AO1053" s="8">
        <v>0</v>
      </c>
      <c r="AP1053" s="9">
        <v>0</v>
      </c>
      <c r="AQ1053" s="25">
        <v>6.75</v>
      </c>
      <c r="AR1053" s="18">
        <v>4.3875000000000002</v>
      </c>
      <c r="AS1053" s="7">
        <v>0</v>
      </c>
      <c r="AT1053" s="8">
        <v>0</v>
      </c>
      <c r="AU1053" s="9">
        <v>0</v>
      </c>
      <c r="AV1053" s="10">
        <v>4.3875000000000002</v>
      </c>
      <c r="AW1053" s="22">
        <f t="shared" si="16"/>
        <v>0</v>
      </c>
      <c r="AX1053" s="5">
        <f>IF(OR(AND(Tabela1[[#This Row],[GRUPO | ITEM]]="PALHETAS",MID(Tabela1[[#This Row],[ITEM]],1,5)&lt;&gt;"YN-PC"),AND(Tabela1[[#This Row],[GRUPO | ITEM]]="PALHETAS",MID(Tabela1[[#This Row],[ITEM]],1,5)&lt;&gt;"YN-PF"))=TRUE,0,
IF(
ROUNDUP(
IF(
IF(D1053="A",13-SUM(AM1053:AP1053),IF(D1053="B",11-SUM(AM1053:AP1053),IF(D1053="C",7-SUM(AM1053:AP1053))))
&lt;0,0,
IF(D1053="A",13-SUM(AM1053:AP1053),IF(D1053="B",11-SUM(AM1053:AP1053),IF(D1053="C",7-SUM(AM1053:AP1053)))))
*AD1053/C1053,0)
*C1053
=0,0,
ROUNDUP(
IF(
IF(D1053="A",13-SUM(AM1053:AP1053),IF(D1053="B",11-SUM(AM1053:AP1053),IF(D1053="C",7-SUM(AM1053:AP1053))))
&lt;0,0,
IF(D1053="A",13-SUM(AM1053:AP1053),IF(D1053="B",11-SUM(AM1053:AP1053),IF(D1053="C",7-SUM(AM1053:AP1053)))))
*AD1053/C1053,0)
*C1053)
)</f>
        <v>0</v>
      </c>
      <c r="AY1053" s="4">
        <f>IF(OR(AND(Tabela1[[#This Row],[GRUPO | ITEM]]="PALHETAS",MID(Tabela1[[#This Row],[ITEM]],1,5)&lt;&gt;"YN-PC"),AND(Tabela1[[#This Row],[GRUPO | ITEM]]="PALHETAS",MID(Tabela1[[#This Row],[ITEM]],1,5)&lt;&gt;"YN-PF"))=TRUE,0,
IF(
ROUNDUP(
IF(
IF(D1053="A",13-SUM(AR1053:AU1053),IF(D1053="B",11-SUM(AR1053:AU1053),IF(D1053="C",7-SUM(AR1053:AU1053))))
&lt;0,0,
IF(D1053="A",13-SUM(AR1053:AU1053),IF(D1053="B",11-SUM(AR1053:AU1053),IF(D1053="C",7-SUM(AR1053:AU1053)))))
*AE1053/C1053,0)
*C1053
=0,0,
ROUNDUP(
IF(
IF(D1053="A",13-SUM(AR1053:AU1053),IF(D1053="B",11-SUM(AR1053:AU1053),IF(D1053="C",7-SUM(AR1053:AU1053))))
&lt;0,0,
IF(D1053="A",13-SUM(AR1053:AU1053),IF(D1053="B",11-SUM(AR1053:AU1053),IF(D1053="C",7-SUM(AR1053:AU1053)))))
*AE1053/C1053,0)
*C1053)
)</f>
        <v>0</v>
      </c>
      <c r="AZ10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+IFERROR(BA1053*C1053,0),
IFERROR(AVERAGEIF(Tabela1[[#This Row],[COMPRA PADRÃO]:[COMPRA &gt;30%]],"&gt;"&amp;0,Tabela1[[#This Row],[COMPRA PADRÃO]:[COMPRA &gt;30%]]),
0))/Tabela1[[#This Row],[U/CX]],0)*Tabela1[[#This Row],[U/CX]]</f>
        <v>0</v>
      </c>
      <c r="BA1053" s="19"/>
      <c r="BB1053" s="19"/>
      <c r="BC1053" s="5"/>
      <c r="BD1053" s="41">
        <v>0.98113207547169812</v>
      </c>
      <c r="BE1053" s="42">
        <v>147.16981132075472</v>
      </c>
      <c r="BF1053" s="42">
        <v>64.754716981132077</v>
      </c>
      <c r="BG1053" s="42">
        <v>351</v>
      </c>
      <c r="BH1053" s="43">
        <v>0</v>
      </c>
      <c r="BJ1053" s="32"/>
      <c r="BK1053" s="32"/>
    </row>
    <row r="1054" spans="1:63" s="3" customFormat="1" x14ac:dyDescent="0.2">
      <c r="A1054" s="4" t="s">
        <v>18</v>
      </c>
      <c r="B1054" s="4" t="s">
        <v>839</v>
      </c>
      <c r="C1054" s="4">
        <v>40</v>
      </c>
      <c r="D1054" s="4" t="s">
        <v>17</v>
      </c>
      <c r="E1054" s="5">
        <v>430</v>
      </c>
      <c r="F1054" s="4">
        <v>625</v>
      </c>
      <c r="G1054" s="4">
        <v>620</v>
      </c>
      <c r="H1054" s="4">
        <v>710</v>
      </c>
      <c r="I1054" s="4">
        <v>990</v>
      </c>
      <c r="J1054" s="4">
        <v>1640</v>
      </c>
      <c r="K1054" s="4">
        <v>530</v>
      </c>
      <c r="L1054" s="4">
        <v>1250</v>
      </c>
      <c r="M1054" s="4">
        <v>860</v>
      </c>
      <c r="N1054" s="4">
        <v>695</v>
      </c>
      <c r="O1054" s="4">
        <v>785</v>
      </c>
      <c r="P1054" s="4">
        <v>480</v>
      </c>
      <c r="Q1054" s="13">
        <v>0.53666146645865831</v>
      </c>
      <c r="R1054" s="16">
        <v>0.78003120124804992</v>
      </c>
      <c r="S1054" s="16">
        <v>0.77379095163806555</v>
      </c>
      <c r="T1054" s="16">
        <v>0.88611544461778469</v>
      </c>
      <c r="U1054" s="16">
        <v>1.2355694227769112</v>
      </c>
      <c r="V1054" s="16">
        <v>2.0468018720748828</v>
      </c>
      <c r="W1054" s="16">
        <v>0.6614664586583463</v>
      </c>
      <c r="X1054" s="16">
        <v>1.5600624024960998</v>
      </c>
      <c r="Y1054" s="16">
        <v>1.0733229329173166</v>
      </c>
      <c r="Z1054" s="16">
        <v>0.86739469578783146</v>
      </c>
      <c r="AA1054" s="16">
        <v>0.97971918876755071</v>
      </c>
      <c r="AB1054" s="17">
        <v>0.59906396255850236</v>
      </c>
      <c r="AC1054" s="15">
        <v>69179.75</v>
      </c>
      <c r="AD1054" s="14">
        <v>801.25</v>
      </c>
      <c r="AE1054" s="14">
        <v>801.25</v>
      </c>
      <c r="AF1054" s="5">
        <v>0</v>
      </c>
      <c r="AG1054" s="6">
        <v>1419</v>
      </c>
      <c r="AH1054" s="4">
        <v>3920</v>
      </c>
      <c r="AI1054" s="23">
        <v>5339</v>
      </c>
      <c r="AJ1054" s="4">
        <v>0</v>
      </c>
      <c r="AK1054" s="4">
        <v>0</v>
      </c>
      <c r="AL1054" s="24">
        <v>0</v>
      </c>
      <c r="AM1054" s="7">
        <v>1.7709828393135725</v>
      </c>
      <c r="AN1054" s="7">
        <v>4.8923556942277688</v>
      </c>
      <c r="AO1054" s="8">
        <v>0</v>
      </c>
      <c r="AP1054" s="9">
        <v>0</v>
      </c>
      <c r="AQ1054" s="25">
        <v>6.6633385335413413</v>
      </c>
      <c r="AR1054" s="18">
        <v>1.7709828393135725</v>
      </c>
      <c r="AS1054" s="7">
        <v>4.8923556942277688</v>
      </c>
      <c r="AT1054" s="8">
        <v>0</v>
      </c>
      <c r="AU1054" s="9">
        <v>0</v>
      </c>
      <c r="AV1054" s="10">
        <v>6.6633385335413413</v>
      </c>
      <c r="AW1054" s="22">
        <f t="shared" si="16"/>
        <v>0</v>
      </c>
      <c r="AX1054" s="5">
        <f>IF(OR(AND(Tabela1[[#This Row],[GRUPO | ITEM]]="PALHETAS",MID(Tabela1[[#This Row],[ITEM]],1,5)&lt;&gt;"YN-PC"),AND(Tabela1[[#This Row],[GRUPO | ITEM]]="PALHETAS",MID(Tabela1[[#This Row],[ITEM]],1,5)&lt;&gt;"YN-PF"))=TRUE,0,
IF(
ROUNDUP(
IF(
IF(D1054="A",13-SUM(AM1054:AP1054),IF(D1054="B",11-SUM(AM1054:AP1054),IF(D1054="C",7-SUM(AM1054:AP1054))))
&lt;0,0,
IF(D1054="A",13-SUM(AM1054:AP1054),IF(D1054="B",11-SUM(AM1054:AP1054),IF(D1054="C",7-SUM(AM1054:AP1054)))))
*AD1054/C1054,0)
*C1054
=0,0,
ROUNDUP(
IF(
IF(D1054="A",13-SUM(AM1054:AP1054),IF(D1054="B",11-SUM(AM1054:AP1054),IF(D1054="C",7-SUM(AM1054:AP1054))))
&lt;0,0,
IF(D1054="A",13-SUM(AM1054:AP1054),IF(D1054="B",11-SUM(AM1054:AP1054),IF(D1054="C",7-SUM(AM1054:AP1054)))))
*AD1054/C1054,0)
*C1054)
)</f>
        <v>0</v>
      </c>
      <c r="AY1054" s="4">
        <f>IF(OR(AND(Tabela1[[#This Row],[GRUPO | ITEM]]="PALHETAS",MID(Tabela1[[#This Row],[ITEM]],1,5)&lt;&gt;"YN-PC"),AND(Tabela1[[#This Row],[GRUPO | ITEM]]="PALHETAS",MID(Tabela1[[#This Row],[ITEM]],1,5)&lt;&gt;"YN-PF"))=TRUE,0,
IF(
ROUNDUP(
IF(
IF(D1054="A",13-SUM(AR1054:AU1054),IF(D1054="B",11-SUM(AR1054:AU1054),IF(D1054="C",7-SUM(AR1054:AU1054))))
&lt;0,0,
IF(D1054="A",13-SUM(AR1054:AU1054),IF(D1054="B",11-SUM(AR1054:AU1054),IF(D1054="C",7-SUM(AR1054:AU1054)))))
*AE1054/C1054,0)
*C1054
=0,0,
ROUNDUP(
IF(
IF(D1054="A",13-SUM(AR1054:AU1054),IF(D1054="B",11-SUM(AR1054:AU1054),IF(D1054="C",7-SUM(AR1054:AU1054))))
&lt;0,0,
IF(D1054="A",13-SUM(AR1054:AU1054),IF(D1054="B",11-SUM(AR1054:AU1054),IF(D1054="C",7-SUM(AR1054:AU1054)))))
*AE1054/C1054,0)
*C1054)
)</f>
        <v>0</v>
      </c>
      <c r="AZ10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+IFERROR(BA1054*C1054,0),
IFERROR(AVERAGEIF(Tabela1[[#This Row],[COMPRA PADRÃO]:[COMPRA &gt;30%]],"&gt;"&amp;0,Tabela1[[#This Row],[COMPRA PADRÃO]:[COMPRA &gt;30%]]),
0))/Tabela1[[#This Row],[U/CX]],0)*Tabela1[[#This Row],[U/CX]]</f>
        <v>0</v>
      </c>
      <c r="BA1054" s="19"/>
      <c r="BB1054" s="19"/>
      <c r="BC1054" s="5"/>
      <c r="BD1054" s="41">
        <v>36.283018867924525</v>
      </c>
      <c r="BE1054" s="42">
        <v>5442.4528301886785</v>
      </c>
      <c r="BF1054" s="42">
        <v>7184.0377358490559</v>
      </c>
      <c r="BG1054" s="42">
        <v>5339</v>
      </c>
      <c r="BH1054" s="43">
        <v>7280</v>
      </c>
      <c r="BJ1054" s="32"/>
      <c r="BK1054" s="32"/>
    </row>
    <row r="1055" spans="1:63" s="3" customFormat="1" x14ac:dyDescent="0.2">
      <c r="A1055" s="4" t="s">
        <v>18</v>
      </c>
      <c r="B1055" s="4" t="s">
        <v>840</v>
      </c>
      <c r="C1055" s="4">
        <v>40</v>
      </c>
      <c r="D1055" s="4" t="s">
        <v>83</v>
      </c>
      <c r="E1055" s="5">
        <v>200</v>
      </c>
      <c r="F1055" s="4">
        <v>140</v>
      </c>
      <c r="G1055" s="4">
        <v>160</v>
      </c>
      <c r="H1055" s="4">
        <v>100</v>
      </c>
      <c r="I1055" s="4">
        <v>365</v>
      </c>
      <c r="J1055" s="4">
        <v>330</v>
      </c>
      <c r="K1055" s="4">
        <v>40</v>
      </c>
      <c r="L1055" s="4">
        <v>290</v>
      </c>
      <c r="M1055" s="4">
        <v>190</v>
      </c>
      <c r="N1055" s="4">
        <v>180</v>
      </c>
      <c r="O1055" s="4">
        <v>40</v>
      </c>
      <c r="P1055" s="4">
        <v>220</v>
      </c>
      <c r="Q1055" s="13">
        <v>1.0643015521064303</v>
      </c>
      <c r="R1055" s="16">
        <v>0.74501108647450109</v>
      </c>
      <c r="S1055" s="16">
        <v>0.85144124168514412</v>
      </c>
      <c r="T1055" s="16">
        <v>0.53215077605321515</v>
      </c>
      <c r="U1055" s="16">
        <v>1.9423503325942351</v>
      </c>
      <c r="V1055" s="16">
        <v>1.7560975609756098</v>
      </c>
      <c r="W1055" s="16">
        <v>0.21286031042128603</v>
      </c>
      <c r="X1055" s="16">
        <v>1.5432372505543237</v>
      </c>
      <c r="Y1055" s="16">
        <v>1.0110864745011088</v>
      </c>
      <c r="Z1055" s="16">
        <v>0.95787139689578715</v>
      </c>
      <c r="AA1055" s="16">
        <v>0.21286031042128603</v>
      </c>
      <c r="AB1055" s="17">
        <v>1.1707317073170733</v>
      </c>
      <c r="AC1055" s="15">
        <v>16354.4</v>
      </c>
      <c r="AD1055" s="14">
        <v>187.91666666666666</v>
      </c>
      <c r="AE1055" s="14">
        <v>217.5</v>
      </c>
      <c r="AF1055" s="5">
        <v>0</v>
      </c>
      <c r="AG1055" s="6">
        <v>482</v>
      </c>
      <c r="AH1055" s="4">
        <v>1040</v>
      </c>
      <c r="AI1055" s="23">
        <v>1522</v>
      </c>
      <c r="AJ1055" s="4">
        <v>0</v>
      </c>
      <c r="AK1055" s="4">
        <v>0</v>
      </c>
      <c r="AL1055" s="24">
        <v>0</v>
      </c>
      <c r="AM1055" s="7">
        <v>2.5649667405764967</v>
      </c>
      <c r="AN1055" s="7">
        <v>5.5343680709534375</v>
      </c>
      <c r="AO1055" s="8">
        <v>0</v>
      </c>
      <c r="AP1055" s="9">
        <v>0</v>
      </c>
      <c r="AQ1055" s="25">
        <v>8.0993348115299337</v>
      </c>
      <c r="AR1055" s="18">
        <v>2.2160919540229886</v>
      </c>
      <c r="AS1055" s="7">
        <v>4.7816091954022992</v>
      </c>
      <c r="AT1055" s="8">
        <v>0</v>
      </c>
      <c r="AU1055" s="9">
        <v>0</v>
      </c>
      <c r="AV1055" s="10">
        <v>6.9977011494252874</v>
      </c>
      <c r="AW1055" s="22">
        <f t="shared" si="16"/>
        <v>0</v>
      </c>
      <c r="AX1055" s="5">
        <f>IF(OR(AND(Tabela1[[#This Row],[GRUPO | ITEM]]="PALHETAS",MID(Tabela1[[#This Row],[ITEM]],1,5)&lt;&gt;"YN-PC"),AND(Tabela1[[#This Row],[GRUPO | ITEM]]="PALHETAS",MID(Tabela1[[#This Row],[ITEM]],1,5)&lt;&gt;"YN-PF"))=TRUE,0,
IF(
ROUNDUP(
IF(
IF(D1055="A",13-SUM(AM1055:AP1055),IF(D1055="B",11-SUM(AM1055:AP1055),IF(D1055="C",7-SUM(AM1055:AP1055))))
&lt;0,0,
IF(D1055="A",13-SUM(AM1055:AP1055),IF(D1055="B",11-SUM(AM1055:AP1055),IF(D1055="C",7-SUM(AM1055:AP1055)))))
*AD1055/C1055,0)
*C1055
=0,0,
ROUNDUP(
IF(
IF(D1055="A",13-SUM(AM1055:AP1055),IF(D1055="B",11-SUM(AM1055:AP1055),IF(D1055="C",7-SUM(AM1055:AP1055))))
&lt;0,0,
IF(D1055="A",13-SUM(AM1055:AP1055),IF(D1055="B",11-SUM(AM1055:AP1055),IF(D1055="C",7-SUM(AM1055:AP1055)))))
*AD1055/C1055,0)
*C1055)
)</f>
        <v>0</v>
      </c>
      <c r="AY1055" s="4">
        <f>IF(OR(AND(Tabela1[[#This Row],[GRUPO | ITEM]]="PALHETAS",MID(Tabela1[[#This Row],[ITEM]],1,5)&lt;&gt;"YN-PC"),AND(Tabela1[[#This Row],[GRUPO | ITEM]]="PALHETAS",MID(Tabela1[[#This Row],[ITEM]],1,5)&lt;&gt;"YN-PF"))=TRUE,0,
IF(
ROUNDUP(
IF(
IF(D1055="A",13-SUM(AR1055:AU1055),IF(D1055="B",11-SUM(AR1055:AU1055),IF(D1055="C",7-SUM(AR1055:AU1055))))
&lt;0,0,
IF(D1055="A",13-SUM(AR1055:AU1055),IF(D1055="B",11-SUM(AR1055:AU1055),IF(D1055="C",7-SUM(AR1055:AU1055)))))
*AE1055/C1055,0)
*C1055
=0,0,
ROUNDUP(
IF(
IF(D1055="A",13-SUM(AR1055:AU1055),IF(D1055="B",11-SUM(AR1055:AU1055),IF(D1055="C",7-SUM(AR1055:AU1055))))
&lt;0,0,
IF(D1055="A",13-SUM(AR1055:AU1055),IF(D1055="B",11-SUM(AR1055:AU1055),IF(D1055="C",7-SUM(AR1055:AU1055)))))
*AE1055/C1055,0)
*C1055)
)</f>
        <v>0</v>
      </c>
      <c r="AZ10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+IFERROR(BA1055*C1055,0),
IFERROR(AVERAGEIF(Tabela1[[#This Row],[COMPRA PADRÃO]:[COMPRA &gt;30%]],"&gt;"&amp;0,Tabela1[[#This Row],[COMPRA PADRÃO]:[COMPRA &gt;30%]]),
0))/Tabela1[[#This Row],[U/CX]],0)*Tabela1[[#This Row],[U/CX]]</f>
        <v>0</v>
      </c>
      <c r="BA1055" s="19"/>
      <c r="BB1055" s="19"/>
      <c r="BC1055" s="5"/>
      <c r="BD1055" s="41">
        <v>8.5094339622641506</v>
      </c>
      <c r="BE1055" s="42">
        <v>1276.4150943396226</v>
      </c>
      <c r="BF1055" s="42">
        <v>561.62264150943395</v>
      </c>
      <c r="BG1055" s="42">
        <v>1522</v>
      </c>
      <c r="BH1055" s="43">
        <v>320</v>
      </c>
      <c r="BJ1055" s="32"/>
      <c r="BK1055" s="32"/>
    </row>
    <row r="1056" spans="1:63" s="3" customFormat="1" x14ac:dyDescent="0.2">
      <c r="A1056" s="4" t="s">
        <v>18</v>
      </c>
      <c r="B1056" s="4" t="s">
        <v>1283</v>
      </c>
      <c r="C1056" s="4">
        <v>40</v>
      </c>
      <c r="D1056" s="4" t="s">
        <v>83</v>
      </c>
      <c r="E1056" s="5"/>
      <c r="F1056" s="4">
        <v>20</v>
      </c>
      <c r="G1056" s="4">
        <v>10</v>
      </c>
      <c r="H1056" s="4"/>
      <c r="I1056" s="4">
        <v>60</v>
      </c>
      <c r="J1056" s="4">
        <v>20</v>
      </c>
      <c r="K1056" s="4"/>
      <c r="L1056" s="4"/>
      <c r="M1056" s="4"/>
      <c r="N1056" s="4"/>
      <c r="O1056" s="4"/>
      <c r="P1056" s="4">
        <v>20</v>
      </c>
      <c r="Q1056" s="13">
        <v>0</v>
      </c>
      <c r="R1056" s="16">
        <v>0.76923076923076927</v>
      </c>
      <c r="S1056" s="16">
        <v>0.38461538461538464</v>
      </c>
      <c r="T1056" s="16">
        <v>0</v>
      </c>
      <c r="U1056" s="16">
        <v>2.3076923076923075</v>
      </c>
      <c r="V1056" s="16">
        <v>0.76923076923076927</v>
      </c>
      <c r="W1056" s="16">
        <v>0</v>
      </c>
      <c r="X1056" s="16">
        <v>0</v>
      </c>
      <c r="Y1056" s="16">
        <v>0</v>
      </c>
      <c r="Z1056" s="16">
        <v>0</v>
      </c>
      <c r="AA1056" s="16">
        <v>0</v>
      </c>
      <c r="AB1056" s="17">
        <v>0.76923076923076927</v>
      </c>
      <c r="AC1056" s="15">
        <v>917.2</v>
      </c>
      <c r="AD1056" s="14">
        <v>26</v>
      </c>
      <c r="AE1056" s="14">
        <v>26</v>
      </c>
      <c r="AF1056" s="5">
        <v>0</v>
      </c>
      <c r="AG1056" s="6">
        <v>1600</v>
      </c>
      <c r="AH1056" s="4">
        <v>0</v>
      </c>
      <c r="AI1056" s="23">
        <v>1600</v>
      </c>
      <c r="AJ1056" s="4">
        <v>0</v>
      </c>
      <c r="AK1056" s="4">
        <v>0</v>
      </c>
      <c r="AL1056" s="24">
        <v>0</v>
      </c>
      <c r="AM1056" s="7">
        <v>61.53846153846154</v>
      </c>
      <c r="AN1056" s="7">
        <v>0</v>
      </c>
      <c r="AO1056" s="8">
        <v>0</v>
      </c>
      <c r="AP1056" s="9">
        <v>0</v>
      </c>
      <c r="AQ1056" s="25">
        <v>61.53846153846154</v>
      </c>
      <c r="AR1056" s="18">
        <v>61.53846153846154</v>
      </c>
      <c r="AS1056" s="7">
        <v>0</v>
      </c>
      <c r="AT1056" s="8">
        <v>0</v>
      </c>
      <c r="AU1056" s="9">
        <v>0</v>
      </c>
      <c r="AV1056" s="10">
        <v>61.53846153846154</v>
      </c>
      <c r="AW1056" s="22">
        <f t="shared" si="16"/>
        <v>0</v>
      </c>
      <c r="AX1056" s="5">
        <f>IF(OR(AND(Tabela1[[#This Row],[GRUPO | ITEM]]="PALHETAS",MID(Tabela1[[#This Row],[ITEM]],1,5)&lt;&gt;"YN-PC"),AND(Tabela1[[#This Row],[GRUPO | ITEM]]="PALHETAS",MID(Tabela1[[#This Row],[ITEM]],1,5)&lt;&gt;"YN-PF"))=TRUE,0,
IF(
ROUNDUP(
IF(
IF(D1056="A",13-SUM(AM1056:AP1056),IF(D1056="B",11-SUM(AM1056:AP1056),IF(D1056="C",7-SUM(AM1056:AP1056))))
&lt;0,0,
IF(D1056="A",13-SUM(AM1056:AP1056),IF(D1056="B",11-SUM(AM1056:AP1056),IF(D1056="C",7-SUM(AM1056:AP1056)))))
*AD1056/C1056,0)
*C1056
=0,0,
ROUNDUP(
IF(
IF(D1056="A",13-SUM(AM1056:AP1056),IF(D1056="B",11-SUM(AM1056:AP1056),IF(D1056="C",7-SUM(AM1056:AP1056))))
&lt;0,0,
IF(D1056="A",13-SUM(AM1056:AP1056),IF(D1056="B",11-SUM(AM1056:AP1056),IF(D1056="C",7-SUM(AM1056:AP1056)))))
*AD1056/C1056,0)
*C1056)
)</f>
        <v>0</v>
      </c>
      <c r="AY1056" s="4">
        <f>IF(OR(AND(Tabela1[[#This Row],[GRUPO | ITEM]]="PALHETAS",MID(Tabela1[[#This Row],[ITEM]],1,5)&lt;&gt;"YN-PC"),AND(Tabela1[[#This Row],[GRUPO | ITEM]]="PALHETAS",MID(Tabela1[[#This Row],[ITEM]],1,5)&lt;&gt;"YN-PF"))=TRUE,0,
IF(
ROUNDUP(
IF(
IF(D1056="A",13-SUM(AR1056:AU1056),IF(D1056="B",11-SUM(AR1056:AU1056),IF(D1056="C",7-SUM(AR1056:AU1056))))
&lt;0,0,
IF(D1056="A",13-SUM(AR1056:AU1056),IF(D1056="B",11-SUM(AR1056:AU1056),IF(D1056="C",7-SUM(AR1056:AU1056)))))
*AE1056/C1056,0)
*C1056
=0,0,
ROUNDUP(
IF(
IF(D1056="A",13-SUM(AR1056:AU1056),IF(D1056="B",11-SUM(AR1056:AU1056),IF(D1056="C",7-SUM(AR1056:AU1056))))
&lt;0,0,
IF(D1056="A",13-SUM(AR1056:AU1056),IF(D1056="B",11-SUM(AR1056:AU1056),IF(D1056="C",7-SUM(AR1056:AU1056)))))
*AE1056/C1056,0)
*C1056)
)</f>
        <v>0</v>
      </c>
      <c r="AZ10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+IFERROR(BA1056*C1056,0),
IFERROR(AVERAGEIF(Tabela1[[#This Row],[COMPRA PADRÃO]:[COMPRA &gt;30%]],"&gt;"&amp;0,Tabela1[[#This Row],[COMPRA PADRÃO]:[COMPRA &gt;30%]]),
0))/Tabela1[[#This Row],[U/CX]],0)*Tabela1[[#This Row],[U/CX]]</f>
        <v>0</v>
      </c>
      <c r="BA1056" s="19"/>
      <c r="BB1056" s="19"/>
      <c r="BC1056" s="5"/>
      <c r="BD1056" s="41">
        <v>0.49056603773584906</v>
      </c>
      <c r="BE1056" s="42">
        <v>73.584905660377359</v>
      </c>
      <c r="BF1056" s="42">
        <v>32.377358490566039</v>
      </c>
      <c r="BG1056" s="42">
        <v>1600</v>
      </c>
      <c r="BH1056" s="43">
        <v>0</v>
      </c>
      <c r="BJ1056" s="32"/>
      <c r="BK1056" s="32"/>
    </row>
    <row r="1057" spans="1:63" s="3" customFormat="1" x14ac:dyDescent="0.2">
      <c r="A1057" s="4" t="s">
        <v>18</v>
      </c>
      <c r="B1057" s="4" t="s">
        <v>161</v>
      </c>
      <c r="C1057" s="4">
        <v>40</v>
      </c>
      <c r="D1057" s="4" t="s">
        <v>17</v>
      </c>
      <c r="E1057" s="5">
        <v>430</v>
      </c>
      <c r="F1057" s="4">
        <v>800</v>
      </c>
      <c r="G1057" s="4">
        <v>340</v>
      </c>
      <c r="H1057" s="4">
        <v>160</v>
      </c>
      <c r="I1057" s="4">
        <v>770</v>
      </c>
      <c r="J1057" s="4">
        <v>1710</v>
      </c>
      <c r="K1057" s="4">
        <v>320</v>
      </c>
      <c r="L1057" s="4">
        <v>470</v>
      </c>
      <c r="M1057" s="4">
        <v>665</v>
      </c>
      <c r="N1057" s="4">
        <v>660</v>
      </c>
      <c r="O1057" s="4">
        <v>320</v>
      </c>
      <c r="P1057" s="4">
        <v>220</v>
      </c>
      <c r="Q1057" s="13">
        <v>0.75163874726875446</v>
      </c>
      <c r="R1057" s="16">
        <v>1.3983976693372178</v>
      </c>
      <c r="S1057" s="16">
        <v>0.59431900946831751</v>
      </c>
      <c r="T1057" s="16">
        <v>0.27967953386744354</v>
      </c>
      <c r="U1057" s="16">
        <v>1.345957756737072</v>
      </c>
      <c r="V1057" s="16">
        <v>2.9890750182083026</v>
      </c>
      <c r="W1057" s="16">
        <v>0.55935906773488708</v>
      </c>
      <c r="X1057" s="16">
        <v>0.82155863073561541</v>
      </c>
      <c r="Y1057" s="16">
        <v>1.1624180626365621</v>
      </c>
      <c r="Z1057" s="16">
        <v>1.1536780772032045</v>
      </c>
      <c r="AA1057" s="16">
        <v>0.55935906773488708</v>
      </c>
      <c r="AB1057" s="17">
        <v>0.38455935906773486</v>
      </c>
      <c r="AC1057" s="15">
        <v>49954.3</v>
      </c>
      <c r="AD1057" s="14">
        <v>572.08333333333337</v>
      </c>
      <c r="AE1057" s="14">
        <v>609.5454545454545</v>
      </c>
      <c r="AF1057" s="5">
        <v>1</v>
      </c>
      <c r="AG1057" s="6">
        <v>1354</v>
      </c>
      <c r="AH1057" s="4">
        <v>1640</v>
      </c>
      <c r="AI1057" s="23">
        <v>2994</v>
      </c>
      <c r="AJ1057" s="4">
        <v>0</v>
      </c>
      <c r="AK1057" s="4">
        <v>0</v>
      </c>
      <c r="AL1057" s="24">
        <v>0</v>
      </c>
      <c r="AM1057" s="7">
        <v>2.3667880553532408</v>
      </c>
      <c r="AN1057" s="7">
        <v>2.8667152221412961</v>
      </c>
      <c r="AO1057" s="8">
        <v>0</v>
      </c>
      <c r="AP1057" s="9">
        <v>0</v>
      </c>
      <c r="AQ1057" s="25">
        <v>5.2335032774945365</v>
      </c>
      <c r="AR1057" s="18">
        <v>2.2213273676360927</v>
      </c>
      <c r="AS1057" s="7">
        <v>2.6905294556301271</v>
      </c>
      <c r="AT1057" s="8">
        <v>0</v>
      </c>
      <c r="AU1057" s="9">
        <v>0</v>
      </c>
      <c r="AV1057" s="10">
        <v>4.9118568232662199</v>
      </c>
      <c r="AW1057" s="22">
        <f t="shared" si="16"/>
        <v>0</v>
      </c>
      <c r="AX1057" s="5">
        <f>IF(OR(AND(Tabela1[[#This Row],[GRUPO | ITEM]]="PALHETAS",MID(Tabela1[[#This Row],[ITEM]],1,5)&lt;&gt;"YN-PC"),AND(Tabela1[[#This Row],[GRUPO | ITEM]]="PALHETAS",MID(Tabela1[[#This Row],[ITEM]],1,5)&lt;&gt;"YN-PF"))=TRUE,0,
IF(
ROUNDUP(
IF(
IF(D1057="A",13-SUM(AM1057:AP1057),IF(D1057="B",11-SUM(AM1057:AP1057),IF(D1057="C",7-SUM(AM1057:AP1057))))
&lt;0,0,
IF(D1057="A",13-SUM(AM1057:AP1057),IF(D1057="B",11-SUM(AM1057:AP1057),IF(D1057="C",7-SUM(AM1057:AP1057)))))
*AD1057/C1057,0)
*C1057
=0,0,
ROUNDUP(
IF(
IF(D1057="A",13-SUM(AM1057:AP1057),IF(D1057="B",11-SUM(AM1057:AP1057),IF(D1057="C",7-SUM(AM1057:AP1057))))
&lt;0,0,
IF(D1057="A",13-SUM(AM1057:AP1057),IF(D1057="B",11-SUM(AM1057:AP1057),IF(D1057="C",7-SUM(AM1057:AP1057)))))
*AD1057/C1057,0)
*C1057)
)</f>
        <v>0</v>
      </c>
      <c r="AY1057" s="4">
        <f>IF(OR(AND(Tabela1[[#This Row],[GRUPO | ITEM]]="PALHETAS",MID(Tabela1[[#This Row],[ITEM]],1,5)&lt;&gt;"YN-PC"),AND(Tabela1[[#This Row],[GRUPO | ITEM]]="PALHETAS",MID(Tabela1[[#This Row],[ITEM]],1,5)&lt;&gt;"YN-PF"))=TRUE,0,
IF(
ROUNDUP(
IF(
IF(D1057="A",13-SUM(AR1057:AU1057),IF(D1057="B",11-SUM(AR1057:AU1057),IF(D1057="C",7-SUM(AR1057:AU1057))))
&lt;0,0,
IF(D1057="A",13-SUM(AR1057:AU1057),IF(D1057="B",11-SUM(AR1057:AU1057),IF(D1057="C",7-SUM(AR1057:AU1057)))))
*AE1057/C1057,0)
*C1057
=0,0,
ROUNDUP(
IF(
IF(D1057="A",13-SUM(AR1057:AU1057),IF(D1057="B",11-SUM(AR1057:AU1057),IF(D1057="C",7-SUM(AR1057:AU1057))))
&lt;0,0,
IF(D1057="A",13-SUM(AR1057:AU1057),IF(D1057="B",11-SUM(AR1057:AU1057),IF(D1057="C",7-SUM(AR1057:AU1057)))))
*AE1057/C1057,0)
*C1057)
)</f>
        <v>0</v>
      </c>
      <c r="AZ10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+IFERROR(BA1057*C1057,0),
IFERROR(AVERAGEIF(Tabela1[[#This Row],[COMPRA PADRÃO]:[COMPRA &gt;30%]],"&gt;"&amp;0,Tabela1[[#This Row],[COMPRA PADRÃO]:[COMPRA &gt;30%]]),
0))/Tabela1[[#This Row],[U/CX]],0)*Tabela1[[#This Row],[U/CX]]</f>
        <v>0</v>
      </c>
      <c r="BA1057" s="19"/>
      <c r="BB1057" s="19"/>
      <c r="BC1057" s="5"/>
      <c r="BD1057" s="41">
        <v>25.90566037735849</v>
      </c>
      <c r="BE1057" s="42">
        <v>3885.8490566037735</v>
      </c>
      <c r="BF1057" s="42">
        <v>5129.3207547169814</v>
      </c>
      <c r="BG1057" s="42">
        <v>2994</v>
      </c>
      <c r="BH1057" s="43">
        <v>6040</v>
      </c>
      <c r="BJ1057" s="32"/>
      <c r="BK1057" s="32"/>
    </row>
    <row r="1058" spans="1:63" s="3" customFormat="1" x14ac:dyDescent="0.2">
      <c r="A1058" s="4" t="s">
        <v>18</v>
      </c>
      <c r="B1058" s="4" t="s">
        <v>841</v>
      </c>
      <c r="C1058" s="4">
        <v>40</v>
      </c>
      <c r="D1058" s="4" t="s">
        <v>83</v>
      </c>
      <c r="E1058" s="5"/>
      <c r="F1058" s="4"/>
      <c r="G1058" s="4">
        <v>40</v>
      </c>
      <c r="H1058" s="4"/>
      <c r="I1058" s="4">
        <v>60</v>
      </c>
      <c r="J1058" s="4">
        <v>40</v>
      </c>
      <c r="K1058" s="4"/>
      <c r="L1058" s="4">
        <v>50</v>
      </c>
      <c r="M1058" s="4"/>
      <c r="N1058" s="4"/>
      <c r="O1058" s="4"/>
      <c r="P1058" s="4"/>
      <c r="Q1058" s="13">
        <v>0</v>
      </c>
      <c r="R1058" s="16">
        <v>0</v>
      </c>
      <c r="S1058" s="16">
        <v>0.84210526315789469</v>
      </c>
      <c r="T1058" s="16">
        <v>0</v>
      </c>
      <c r="U1058" s="16">
        <v>1.263157894736842</v>
      </c>
      <c r="V1058" s="16">
        <v>0.84210526315789469</v>
      </c>
      <c r="W1058" s="16">
        <v>0</v>
      </c>
      <c r="X1058" s="16">
        <v>1.0526315789473684</v>
      </c>
      <c r="Y1058" s="16">
        <v>0</v>
      </c>
      <c r="Z1058" s="16">
        <v>0</v>
      </c>
      <c r="AA1058" s="16">
        <v>0</v>
      </c>
      <c r="AB1058" s="17">
        <v>0</v>
      </c>
      <c r="AC1058" s="15">
        <v>1375.5</v>
      </c>
      <c r="AD1058" s="14">
        <v>47.5</v>
      </c>
      <c r="AE1058" s="14">
        <v>47.5</v>
      </c>
      <c r="AF1058" s="5">
        <v>0</v>
      </c>
      <c r="AG1058" s="6">
        <v>2159</v>
      </c>
      <c r="AH1058" s="4">
        <v>0</v>
      </c>
      <c r="AI1058" s="23">
        <v>2159</v>
      </c>
      <c r="AJ1058" s="4">
        <v>0</v>
      </c>
      <c r="AK1058" s="4">
        <v>0</v>
      </c>
      <c r="AL1058" s="24">
        <v>0</v>
      </c>
      <c r="AM1058" s="7">
        <v>45.452631578947368</v>
      </c>
      <c r="AN1058" s="7">
        <v>0</v>
      </c>
      <c r="AO1058" s="8">
        <v>0</v>
      </c>
      <c r="AP1058" s="9">
        <v>0</v>
      </c>
      <c r="AQ1058" s="25">
        <v>45.452631578947368</v>
      </c>
      <c r="AR1058" s="18">
        <v>45.452631578947368</v>
      </c>
      <c r="AS1058" s="7">
        <v>0</v>
      </c>
      <c r="AT1058" s="8">
        <v>0</v>
      </c>
      <c r="AU1058" s="9">
        <v>0</v>
      </c>
      <c r="AV1058" s="10">
        <v>45.452631578947368</v>
      </c>
      <c r="AW1058" s="22">
        <f t="shared" si="16"/>
        <v>0</v>
      </c>
      <c r="AX1058" s="5">
        <f>IF(OR(AND(Tabela1[[#This Row],[GRUPO | ITEM]]="PALHETAS",MID(Tabela1[[#This Row],[ITEM]],1,5)&lt;&gt;"YN-PC"),AND(Tabela1[[#This Row],[GRUPO | ITEM]]="PALHETAS",MID(Tabela1[[#This Row],[ITEM]],1,5)&lt;&gt;"YN-PF"))=TRUE,0,
IF(
ROUNDUP(
IF(
IF(D1058="A",13-SUM(AM1058:AP1058),IF(D1058="B",11-SUM(AM1058:AP1058),IF(D1058="C",7-SUM(AM1058:AP1058))))
&lt;0,0,
IF(D1058="A",13-SUM(AM1058:AP1058),IF(D1058="B",11-SUM(AM1058:AP1058),IF(D1058="C",7-SUM(AM1058:AP1058)))))
*AD1058/C1058,0)
*C1058
=0,0,
ROUNDUP(
IF(
IF(D1058="A",13-SUM(AM1058:AP1058),IF(D1058="B",11-SUM(AM1058:AP1058),IF(D1058="C",7-SUM(AM1058:AP1058))))
&lt;0,0,
IF(D1058="A",13-SUM(AM1058:AP1058),IF(D1058="B",11-SUM(AM1058:AP1058),IF(D1058="C",7-SUM(AM1058:AP1058)))))
*AD1058/C1058,0)
*C1058)
)</f>
        <v>0</v>
      </c>
      <c r="AY1058" s="4">
        <f>IF(OR(AND(Tabela1[[#This Row],[GRUPO | ITEM]]="PALHETAS",MID(Tabela1[[#This Row],[ITEM]],1,5)&lt;&gt;"YN-PC"),AND(Tabela1[[#This Row],[GRUPO | ITEM]]="PALHETAS",MID(Tabela1[[#This Row],[ITEM]],1,5)&lt;&gt;"YN-PF"))=TRUE,0,
IF(
ROUNDUP(
IF(
IF(D1058="A",13-SUM(AR1058:AU1058),IF(D1058="B",11-SUM(AR1058:AU1058),IF(D1058="C",7-SUM(AR1058:AU1058))))
&lt;0,0,
IF(D1058="A",13-SUM(AR1058:AU1058),IF(D1058="B",11-SUM(AR1058:AU1058),IF(D1058="C",7-SUM(AR1058:AU1058)))))
*AE1058/C1058,0)
*C1058
=0,0,
ROUNDUP(
IF(
IF(D1058="A",13-SUM(AR1058:AU1058),IF(D1058="B",11-SUM(AR1058:AU1058),IF(D1058="C",7-SUM(AR1058:AU1058))))
&lt;0,0,
IF(D1058="A",13-SUM(AR1058:AU1058),IF(D1058="B",11-SUM(AR1058:AU1058),IF(D1058="C",7-SUM(AR1058:AU1058)))))
*AE1058/C1058,0)
*C1058)
)</f>
        <v>0</v>
      </c>
      <c r="AZ10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+IFERROR(BA1058*C1058,0),
IFERROR(AVERAGEIF(Tabela1[[#This Row],[COMPRA PADRÃO]:[COMPRA &gt;30%]],"&gt;"&amp;0,Tabela1[[#This Row],[COMPRA PADRÃO]:[COMPRA &gt;30%]]),
0))/Tabela1[[#This Row],[U/CX]],0)*Tabela1[[#This Row],[U/CX]]</f>
        <v>0</v>
      </c>
      <c r="BA1058" s="19"/>
      <c r="BB1058" s="19"/>
      <c r="BC1058" s="5"/>
      <c r="BD1058" s="41">
        <v>0.71698113207547165</v>
      </c>
      <c r="BE1058" s="42">
        <v>107.54716981132074</v>
      </c>
      <c r="BF1058" s="42">
        <v>47.320754716981128</v>
      </c>
      <c r="BG1058" s="42">
        <v>2159</v>
      </c>
      <c r="BH1058" s="43">
        <v>0</v>
      </c>
      <c r="BJ1058" s="32"/>
      <c r="BK1058" s="32"/>
    </row>
    <row r="1059" spans="1:63" s="3" customFormat="1" x14ac:dyDescent="0.2">
      <c r="A1059" s="4" t="s">
        <v>18</v>
      </c>
      <c r="B1059" s="4" t="s">
        <v>842</v>
      </c>
      <c r="C1059" s="4">
        <v>40</v>
      </c>
      <c r="D1059" s="4" t="s">
        <v>83</v>
      </c>
      <c r="E1059" s="5">
        <v>60</v>
      </c>
      <c r="F1059" s="4"/>
      <c r="G1059" s="4">
        <v>40</v>
      </c>
      <c r="H1059" s="4">
        <v>30</v>
      </c>
      <c r="I1059" s="4">
        <v>80</v>
      </c>
      <c r="J1059" s="4">
        <v>40</v>
      </c>
      <c r="K1059" s="4">
        <v>20</v>
      </c>
      <c r="L1059" s="4">
        <v>90</v>
      </c>
      <c r="M1059" s="4">
        <v>50</v>
      </c>
      <c r="N1059" s="4">
        <v>40</v>
      </c>
      <c r="O1059" s="4">
        <v>180</v>
      </c>
      <c r="P1059" s="4">
        <v>40</v>
      </c>
      <c r="Q1059" s="13">
        <v>0.98507462686567171</v>
      </c>
      <c r="R1059" s="16">
        <v>0</v>
      </c>
      <c r="S1059" s="16">
        <v>0.65671641791044777</v>
      </c>
      <c r="T1059" s="16">
        <v>0.49253731343283585</v>
      </c>
      <c r="U1059" s="16">
        <v>1.3134328358208955</v>
      </c>
      <c r="V1059" s="16">
        <v>0.65671641791044777</v>
      </c>
      <c r="W1059" s="16">
        <v>0.32835820895522388</v>
      </c>
      <c r="X1059" s="16">
        <v>1.4776119402985075</v>
      </c>
      <c r="Y1059" s="16">
        <v>0.82089552238805974</v>
      </c>
      <c r="Z1059" s="16">
        <v>0.65671641791044777</v>
      </c>
      <c r="AA1059" s="16">
        <v>2.955223880597015</v>
      </c>
      <c r="AB1059" s="17">
        <v>0.65671641791044777</v>
      </c>
      <c r="AC1059" s="15">
        <v>4774.1000000000004</v>
      </c>
      <c r="AD1059" s="14">
        <v>60.909090909090907</v>
      </c>
      <c r="AE1059" s="14">
        <v>60.909090909090907</v>
      </c>
      <c r="AF1059" s="5">
        <v>0</v>
      </c>
      <c r="AG1059" s="6">
        <v>174</v>
      </c>
      <c r="AH1059" s="4">
        <v>41</v>
      </c>
      <c r="AI1059" s="23">
        <v>215</v>
      </c>
      <c r="AJ1059" s="4">
        <v>0</v>
      </c>
      <c r="AK1059" s="4">
        <v>0</v>
      </c>
      <c r="AL1059" s="24">
        <v>0</v>
      </c>
      <c r="AM1059" s="7">
        <v>2.8567164179104481</v>
      </c>
      <c r="AN1059" s="7">
        <v>0.67313432835820897</v>
      </c>
      <c r="AO1059" s="8">
        <v>0</v>
      </c>
      <c r="AP1059" s="9">
        <v>0</v>
      </c>
      <c r="AQ1059" s="25">
        <v>3.5298507462686572</v>
      </c>
      <c r="AR1059" s="18">
        <v>2.8567164179104481</v>
      </c>
      <c r="AS1059" s="7">
        <v>0.67313432835820897</v>
      </c>
      <c r="AT1059" s="8">
        <v>0</v>
      </c>
      <c r="AU1059" s="9">
        <v>0</v>
      </c>
      <c r="AV1059" s="10">
        <v>3.5298507462686572</v>
      </c>
      <c r="AW1059" s="22">
        <f t="shared" si="16"/>
        <v>0</v>
      </c>
      <c r="AX1059" s="5">
        <f>IF(OR(AND(Tabela1[[#This Row],[GRUPO | ITEM]]="PALHETAS",MID(Tabela1[[#This Row],[ITEM]],1,5)&lt;&gt;"YN-PC"),AND(Tabela1[[#This Row],[GRUPO | ITEM]]="PALHETAS",MID(Tabela1[[#This Row],[ITEM]],1,5)&lt;&gt;"YN-PF"))=TRUE,0,
IF(
ROUNDUP(
IF(
IF(D1059="A",13-SUM(AM1059:AP1059),IF(D1059="B",11-SUM(AM1059:AP1059),IF(D1059="C",7-SUM(AM1059:AP1059))))
&lt;0,0,
IF(D1059="A",13-SUM(AM1059:AP1059),IF(D1059="B",11-SUM(AM1059:AP1059),IF(D1059="C",7-SUM(AM1059:AP1059)))))
*AD1059/C1059,0)
*C1059
=0,0,
ROUNDUP(
IF(
IF(D1059="A",13-SUM(AM1059:AP1059),IF(D1059="B",11-SUM(AM1059:AP1059),IF(D1059="C",7-SUM(AM1059:AP1059))))
&lt;0,0,
IF(D1059="A",13-SUM(AM1059:AP1059),IF(D1059="B",11-SUM(AM1059:AP1059),IF(D1059="C",7-SUM(AM1059:AP1059)))))
*AD1059/C1059,0)
*C1059)
)</f>
        <v>0</v>
      </c>
      <c r="AY1059" s="4">
        <f>IF(OR(AND(Tabela1[[#This Row],[GRUPO | ITEM]]="PALHETAS",MID(Tabela1[[#This Row],[ITEM]],1,5)&lt;&gt;"YN-PC"),AND(Tabela1[[#This Row],[GRUPO | ITEM]]="PALHETAS",MID(Tabela1[[#This Row],[ITEM]],1,5)&lt;&gt;"YN-PF"))=TRUE,0,
IF(
ROUNDUP(
IF(
IF(D1059="A",13-SUM(AR1059:AU1059),IF(D1059="B",11-SUM(AR1059:AU1059),IF(D1059="C",7-SUM(AR1059:AU1059))))
&lt;0,0,
IF(D1059="A",13-SUM(AR1059:AU1059),IF(D1059="B",11-SUM(AR1059:AU1059),IF(D1059="C",7-SUM(AR1059:AU1059)))))
*AE1059/C1059,0)
*C1059
=0,0,
ROUNDUP(
IF(
IF(D1059="A",13-SUM(AR1059:AU1059),IF(D1059="B",11-SUM(AR1059:AU1059),IF(D1059="C",7-SUM(AR1059:AU1059))))
&lt;0,0,
IF(D1059="A",13-SUM(AR1059:AU1059),IF(D1059="B",11-SUM(AR1059:AU1059),IF(D1059="C",7-SUM(AR1059:AU1059)))))
*AE1059/C1059,0)
*C1059)
)</f>
        <v>0</v>
      </c>
      <c r="AZ10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+IFERROR(BA1059*C1059,0),
IFERROR(AVERAGEIF(Tabela1[[#This Row],[COMPRA PADRÃO]:[COMPRA &gt;30%]],"&gt;"&amp;0,Tabela1[[#This Row],[COMPRA PADRÃO]:[COMPRA &gt;30%]]),
0))/Tabela1[[#This Row],[U/CX]],0)*Tabela1[[#This Row],[U/CX]]</f>
        <v>0</v>
      </c>
      <c r="BA1059" s="19"/>
      <c r="BB1059" s="19"/>
      <c r="BC1059" s="5"/>
      <c r="BD1059" s="41">
        <v>2.5283018867924527</v>
      </c>
      <c r="BE1059" s="42">
        <v>379.24528301886789</v>
      </c>
      <c r="BF1059" s="42">
        <v>166.86792452830187</v>
      </c>
      <c r="BG1059" s="42">
        <v>215</v>
      </c>
      <c r="BH1059" s="43">
        <v>320</v>
      </c>
      <c r="BJ1059" s="32"/>
      <c r="BK1059" s="32"/>
    </row>
    <row r="1060" spans="1:63" s="3" customFormat="1" x14ac:dyDescent="0.2">
      <c r="A1060" s="4" t="s">
        <v>18</v>
      </c>
      <c r="B1060" s="4" t="s">
        <v>843</v>
      </c>
      <c r="C1060" s="4">
        <v>40</v>
      </c>
      <c r="D1060" s="4" t="s">
        <v>83</v>
      </c>
      <c r="E1060" s="5">
        <v>160</v>
      </c>
      <c r="F1060" s="4">
        <v>40</v>
      </c>
      <c r="G1060" s="4">
        <v>50</v>
      </c>
      <c r="H1060" s="4">
        <v>120</v>
      </c>
      <c r="I1060" s="4">
        <v>160</v>
      </c>
      <c r="J1060" s="4">
        <v>340</v>
      </c>
      <c r="K1060" s="4">
        <v>330</v>
      </c>
      <c r="L1060" s="4">
        <v>130</v>
      </c>
      <c r="M1060" s="4">
        <v>130</v>
      </c>
      <c r="N1060" s="4">
        <v>150</v>
      </c>
      <c r="O1060" s="4">
        <v>140</v>
      </c>
      <c r="P1060" s="4">
        <v>200</v>
      </c>
      <c r="Q1060" s="13">
        <v>0.98461538461538467</v>
      </c>
      <c r="R1060" s="16">
        <v>0.24615384615384617</v>
      </c>
      <c r="S1060" s="16">
        <v>0.30769230769230771</v>
      </c>
      <c r="T1060" s="16">
        <v>0.7384615384615385</v>
      </c>
      <c r="U1060" s="16">
        <v>0.98461538461538467</v>
      </c>
      <c r="V1060" s="16">
        <v>2.0923076923076924</v>
      </c>
      <c r="W1060" s="16">
        <v>2.0307692307692307</v>
      </c>
      <c r="X1060" s="16">
        <v>0.8</v>
      </c>
      <c r="Y1060" s="16">
        <v>0.8</v>
      </c>
      <c r="Z1060" s="16">
        <v>0.92307692307692313</v>
      </c>
      <c r="AA1060" s="16">
        <v>0.86153846153846159</v>
      </c>
      <c r="AB1060" s="17">
        <v>1.2307692307692308</v>
      </c>
      <c r="AC1060" s="15">
        <v>13864.6</v>
      </c>
      <c r="AD1060" s="14">
        <v>162.5</v>
      </c>
      <c r="AE1060" s="14">
        <v>173.63636363636363</v>
      </c>
      <c r="AF1060" s="5">
        <v>0</v>
      </c>
      <c r="AG1060" s="6">
        <v>550</v>
      </c>
      <c r="AH1060" s="4">
        <v>920</v>
      </c>
      <c r="AI1060" s="23">
        <v>1470</v>
      </c>
      <c r="AJ1060" s="4">
        <v>0</v>
      </c>
      <c r="AK1060" s="4">
        <v>0</v>
      </c>
      <c r="AL1060" s="24">
        <v>0</v>
      </c>
      <c r="AM1060" s="7">
        <v>3.3846153846153846</v>
      </c>
      <c r="AN1060" s="7">
        <v>5.6615384615384619</v>
      </c>
      <c r="AO1060" s="8">
        <v>0</v>
      </c>
      <c r="AP1060" s="9">
        <v>0</v>
      </c>
      <c r="AQ1060" s="25">
        <v>9.046153846153846</v>
      </c>
      <c r="AR1060" s="18">
        <v>3.167539267015707</v>
      </c>
      <c r="AS1060" s="7">
        <v>5.2984293193717278</v>
      </c>
      <c r="AT1060" s="8">
        <v>0</v>
      </c>
      <c r="AU1060" s="9">
        <v>0</v>
      </c>
      <c r="AV1060" s="10">
        <v>8.4659685863874348</v>
      </c>
      <c r="AW1060" s="22">
        <f t="shared" si="16"/>
        <v>0</v>
      </c>
      <c r="AX1060" s="5">
        <f>IF(OR(AND(Tabela1[[#This Row],[GRUPO | ITEM]]="PALHETAS",MID(Tabela1[[#This Row],[ITEM]],1,5)&lt;&gt;"YN-PC"),AND(Tabela1[[#This Row],[GRUPO | ITEM]]="PALHETAS",MID(Tabela1[[#This Row],[ITEM]],1,5)&lt;&gt;"YN-PF"))=TRUE,0,
IF(
ROUNDUP(
IF(
IF(D1060="A",13-SUM(AM1060:AP1060),IF(D1060="B",11-SUM(AM1060:AP1060),IF(D1060="C",7-SUM(AM1060:AP1060))))
&lt;0,0,
IF(D1060="A",13-SUM(AM1060:AP1060),IF(D1060="B",11-SUM(AM1060:AP1060),IF(D1060="C",7-SUM(AM1060:AP1060)))))
*AD1060/C1060,0)
*C1060
=0,0,
ROUNDUP(
IF(
IF(D1060="A",13-SUM(AM1060:AP1060),IF(D1060="B",11-SUM(AM1060:AP1060),IF(D1060="C",7-SUM(AM1060:AP1060))))
&lt;0,0,
IF(D1060="A",13-SUM(AM1060:AP1060),IF(D1060="B",11-SUM(AM1060:AP1060),IF(D1060="C",7-SUM(AM1060:AP1060)))))
*AD1060/C1060,0)
*C1060)
)</f>
        <v>0</v>
      </c>
      <c r="AY1060" s="4">
        <f>IF(OR(AND(Tabela1[[#This Row],[GRUPO | ITEM]]="PALHETAS",MID(Tabela1[[#This Row],[ITEM]],1,5)&lt;&gt;"YN-PC"),AND(Tabela1[[#This Row],[GRUPO | ITEM]]="PALHETAS",MID(Tabela1[[#This Row],[ITEM]],1,5)&lt;&gt;"YN-PF"))=TRUE,0,
IF(
ROUNDUP(
IF(
IF(D1060="A",13-SUM(AR1060:AU1060),IF(D1060="B",11-SUM(AR1060:AU1060),IF(D1060="C",7-SUM(AR1060:AU1060))))
&lt;0,0,
IF(D1060="A",13-SUM(AR1060:AU1060),IF(D1060="B",11-SUM(AR1060:AU1060),IF(D1060="C",7-SUM(AR1060:AU1060)))))
*AE1060/C1060,0)
*C1060
=0,0,
ROUNDUP(
IF(
IF(D1060="A",13-SUM(AR1060:AU1060),IF(D1060="B",11-SUM(AR1060:AU1060),IF(D1060="C",7-SUM(AR1060:AU1060))))
&lt;0,0,
IF(D1060="A",13-SUM(AR1060:AU1060),IF(D1060="B",11-SUM(AR1060:AU1060),IF(D1060="C",7-SUM(AR1060:AU1060)))))
*AE1060/C1060,0)
*C1060)
)</f>
        <v>0</v>
      </c>
      <c r="AZ10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+IFERROR(BA1060*C1060,0),
IFERROR(AVERAGEIF(Tabela1[[#This Row],[COMPRA PADRÃO]:[COMPRA &gt;30%]],"&gt;"&amp;0,Tabela1[[#This Row],[COMPRA PADRÃO]:[COMPRA &gt;30%]]),
0))/Tabela1[[#This Row],[U/CX]],0)*Tabela1[[#This Row],[U/CX]]</f>
        <v>0</v>
      </c>
      <c r="BA1060" s="19"/>
      <c r="BB1060" s="19"/>
      <c r="BC1060" s="5"/>
      <c r="BD1060" s="41">
        <v>7.3584905660377355</v>
      </c>
      <c r="BE1060" s="42">
        <v>1103.7735849056603</v>
      </c>
      <c r="BF1060" s="42">
        <v>485.66037735849056</v>
      </c>
      <c r="BG1060" s="42">
        <v>1470</v>
      </c>
      <c r="BH1060" s="43">
        <v>120</v>
      </c>
      <c r="BJ1060" s="32"/>
      <c r="BK1060" s="32"/>
    </row>
    <row r="1061" spans="1:63" s="3" customFormat="1" x14ac:dyDescent="0.2">
      <c r="A1061" s="4" t="s">
        <v>18</v>
      </c>
      <c r="B1061" s="4" t="s">
        <v>101</v>
      </c>
      <c r="C1061" s="4">
        <v>40</v>
      </c>
      <c r="D1061" s="4" t="s">
        <v>17</v>
      </c>
      <c r="E1061" s="5">
        <v>470</v>
      </c>
      <c r="F1061" s="4">
        <v>560</v>
      </c>
      <c r="G1061" s="4">
        <v>530</v>
      </c>
      <c r="H1061" s="4">
        <v>550</v>
      </c>
      <c r="I1061" s="4">
        <v>1685</v>
      </c>
      <c r="J1061" s="4">
        <v>1770</v>
      </c>
      <c r="K1061" s="4">
        <v>415</v>
      </c>
      <c r="L1061" s="4"/>
      <c r="M1061" s="4">
        <v>560</v>
      </c>
      <c r="N1061" s="4">
        <v>750</v>
      </c>
      <c r="O1061" s="4">
        <v>480</v>
      </c>
      <c r="P1061" s="4">
        <v>520</v>
      </c>
      <c r="Q1061" s="13">
        <v>0.62364294330518699</v>
      </c>
      <c r="R1061" s="16">
        <v>0.74306393244873348</v>
      </c>
      <c r="S1061" s="16">
        <v>0.70325693606755124</v>
      </c>
      <c r="T1061" s="16">
        <v>0.72979493365500603</v>
      </c>
      <c r="U1061" s="16">
        <v>2.2358262967430638</v>
      </c>
      <c r="V1061" s="16">
        <v>2.3486127864897468</v>
      </c>
      <c r="W1061" s="16">
        <v>0.55066344993968641</v>
      </c>
      <c r="X1061" s="16">
        <v>0</v>
      </c>
      <c r="Y1061" s="16">
        <v>0.74306393244873348</v>
      </c>
      <c r="Z1061" s="16">
        <v>0.99517490952955368</v>
      </c>
      <c r="AA1061" s="16">
        <v>0.63691194209891433</v>
      </c>
      <c r="AB1061" s="17">
        <v>0.6899879372738239</v>
      </c>
      <c r="AC1061" s="15">
        <v>58969</v>
      </c>
      <c r="AD1061" s="14">
        <v>753.63636363636363</v>
      </c>
      <c r="AE1061" s="14">
        <v>753.63636363636363</v>
      </c>
      <c r="AF1061" s="5">
        <v>3</v>
      </c>
      <c r="AG1061" s="6">
        <v>1650</v>
      </c>
      <c r="AH1061" s="4">
        <v>0</v>
      </c>
      <c r="AI1061" s="23">
        <v>1650</v>
      </c>
      <c r="AJ1061" s="4">
        <v>0</v>
      </c>
      <c r="AK1061" s="4">
        <v>0</v>
      </c>
      <c r="AL1061" s="24">
        <v>0</v>
      </c>
      <c r="AM1061" s="7">
        <v>2.1893848009650183</v>
      </c>
      <c r="AN1061" s="7">
        <v>0</v>
      </c>
      <c r="AO1061" s="8">
        <v>0</v>
      </c>
      <c r="AP1061" s="9">
        <v>0</v>
      </c>
      <c r="AQ1061" s="25">
        <v>2.1893848009650183</v>
      </c>
      <c r="AR1061" s="18">
        <v>2.1893848009650183</v>
      </c>
      <c r="AS1061" s="7">
        <v>0</v>
      </c>
      <c r="AT1061" s="8">
        <v>0</v>
      </c>
      <c r="AU1061" s="9">
        <v>0</v>
      </c>
      <c r="AV1061" s="10">
        <v>2.1893848009650183</v>
      </c>
      <c r="AW1061" s="22">
        <f t="shared" si="16"/>
        <v>0</v>
      </c>
      <c r="AX1061" s="5">
        <f>IF(OR(AND(Tabela1[[#This Row],[GRUPO | ITEM]]="PALHETAS",MID(Tabela1[[#This Row],[ITEM]],1,5)&lt;&gt;"YN-PC"),AND(Tabela1[[#This Row],[GRUPO | ITEM]]="PALHETAS",MID(Tabela1[[#This Row],[ITEM]],1,5)&lt;&gt;"YN-PF"))=TRUE,0,
IF(
ROUNDUP(
IF(
IF(D1061="A",13-SUM(AM1061:AP1061),IF(D1061="B",11-SUM(AM1061:AP1061),IF(D1061="C",7-SUM(AM1061:AP1061))))
&lt;0,0,
IF(D1061="A",13-SUM(AM1061:AP1061),IF(D1061="B",11-SUM(AM1061:AP1061),IF(D1061="C",7-SUM(AM1061:AP1061)))))
*AD1061/C1061,0)
*C1061
=0,0,
ROUNDUP(
IF(
IF(D1061="A",13-SUM(AM1061:AP1061),IF(D1061="B",11-SUM(AM1061:AP1061),IF(D1061="C",7-SUM(AM1061:AP1061))))
&lt;0,0,
IF(D1061="A",13-SUM(AM1061:AP1061),IF(D1061="B",11-SUM(AM1061:AP1061),IF(D1061="C",7-SUM(AM1061:AP1061)))))
*AD1061/C1061,0)
*C1061)
)</f>
        <v>0</v>
      </c>
      <c r="AY1061" s="4">
        <f>IF(OR(AND(Tabela1[[#This Row],[GRUPO | ITEM]]="PALHETAS",MID(Tabela1[[#This Row],[ITEM]],1,5)&lt;&gt;"YN-PC"),AND(Tabela1[[#This Row],[GRUPO | ITEM]]="PALHETAS",MID(Tabela1[[#This Row],[ITEM]],1,5)&lt;&gt;"YN-PF"))=TRUE,0,
IF(
ROUNDUP(
IF(
IF(D1061="A",13-SUM(AR1061:AU1061),IF(D1061="B",11-SUM(AR1061:AU1061),IF(D1061="C",7-SUM(AR1061:AU1061))))
&lt;0,0,
IF(D1061="A",13-SUM(AR1061:AU1061),IF(D1061="B",11-SUM(AR1061:AU1061),IF(D1061="C",7-SUM(AR1061:AU1061)))))
*AE1061/C1061,0)
*C1061
=0,0,
ROUNDUP(
IF(
IF(D1061="A",13-SUM(AR1061:AU1061),IF(D1061="B",11-SUM(AR1061:AU1061),IF(D1061="C",7-SUM(AR1061:AU1061))))
&lt;0,0,
IF(D1061="A",13-SUM(AR1061:AU1061),IF(D1061="B",11-SUM(AR1061:AU1061),IF(D1061="C",7-SUM(AR1061:AU1061)))))
*AE1061/C1061,0)
*C1061)
)</f>
        <v>0</v>
      </c>
      <c r="AZ10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+IFERROR(BA1061*C1061,0),
IFERROR(AVERAGEIF(Tabela1[[#This Row],[COMPRA PADRÃO]:[COMPRA &gt;30%]],"&gt;"&amp;0,Tabela1[[#This Row],[COMPRA PADRÃO]:[COMPRA &gt;30%]]),
0))/Tabela1[[#This Row],[U/CX]],0)*Tabela1[[#This Row],[U/CX]]</f>
        <v>0</v>
      </c>
      <c r="BA1061" s="33"/>
      <c r="BB1061" s="33"/>
      <c r="BC1061" s="44"/>
      <c r="BD1061" s="41">
        <v>31.283018867924529</v>
      </c>
      <c r="BE1061" s="42">
        <v>4692.4528301886794</v>
      </c>
      <c r="BF1061" s="42">
        <v>6194.0377358490568</v>
      </c>
      <c r="BG1061" s="42">
        <v>1650</v>
      </c>
      <c r="BH1061" s="43">
        <v>9240</v>
      </c>
      <c r="BJ1061" s="32"/>
      <c r="BK1061" s="32"/>
    </row>
    <row r="1062" spans="1:63" s="3" customFormat="1" x14ac:dyDescent="0.2">
      <c r="A1062" s="4" t="s">
        <v>18</v>
      </c>
      <c r="B1062" s="4" t="s">
        <v>230</v>
      </c>
      <c r="C1062" s="4">
        <v>50</v>
      </c>
      <c r="D1062" s="4" t="s">
        <v>83</v>
      </c>
      <c r="E1062" s="5">
        <v>60</v>
      </c>
      <c r="F1062" s="4">
        <v>40</v>
      </c>
      <c r="G1062" s="4">
        <v>50</v>
      </c>
      <c r="H1062" s="4">
        <v>40</v>
      </c>
      <c r="I1062" s="4">
        <v>120</v>
      </c>
      <c r="J1062" s="4">
        <v>40</v>
      </c>
      <c r="K1062" s="4"/>
      <c r="L1062" s="4">
        <v>10</v>
      </c>
      <c r="M1062" s="4">
        <v>90</v>
      </c>
      <c r="N1062" s="4"/>
      <c r="O1062" s="4"/>
      <c r="P1062" s="4"/>
      <c r="Q1062" s="13">
        <v>1.0666666666666667</v>
      </c>
      <c r="R1062" s="16">
        <v>0.71111111111111114</v>
      </c>
      <c r="S1062" s="16">
        <v>0.88888888888888884</v>
      </c>
      <c r="T1062" s="16">
        <v>0.71111111111111114</v>
      </c>
      <c r="U1062" s="16">
        <v>2.1333333333333333</v>
      </c>
      <c r="V1062" s="16">
        <v>0.71111111111111114</v>
      </c>
      <c r="W1062" s="16">
        <v>0</v>
      </c>
      <c r="X1062" s="16">
        <v>0.17777777777777778</v>
      </c>
      <c r="Y1062" s="16">
        <v>1.6</v>
      </c>
      <c r="Z1062" s="16">
        <v>0</v>
      </c>
      <c r="AA1062" s="16">
        <v>0</v>
      </c>
      <c r="AB1062" s="17">
        <v>0</v>
      </c>
      <c r="AC1062" s="15">
        <v>3296.7</v>
      </c>
      <c r="AD1062" s="14">
        <v>56.25</v>
      </c>
      <c r="AE1062" s="14">
        <v>62.857142857142854</v>
      </c>
      <c r="AF1062" s="5">
        <v>0</v>
      </c>
      <c r="AG1062" s="6">
        <v>285</v>
      </c>
      <c r="AH1062" s="4">
        <v>0</v>
      </c>
      <c r="AI1062" s="23">
        <v>285</v>
      </c>
      <c r="AJ1062" s="4">
        <v>0</v>
      </c>
      <c r="AK1062" s="4">
        <v>0</v>
      </c>
      <c r="AL1062" s="24">
        <v>0</v>
      </c>
      <c r="AM1062" s="7">
        <v>5.0666666666666664</v>
      </c>
      <c r="AN1062" s="7">
        <v>0</v>
      </c>
      <c r="AO1062" s="8">
        <v>0</v>
      </c>
      <c r="AP1062" s="9">
        <v>0</v>
      </c>
      <c r="AQ1062" s="25">
        <v>5.0666666666666664</v>
      </c>
      <c r="AR1062" s="18">
        <v>4.5340909090909092</v>
      </c>
      <c r="AS1062" s="7">
        <v>0</v>
      </c>
      <c r="AT1062" s="8">
        <v>0</v>
      </c>
      <c r="AU1062" s="9">
        <v>0</v>
      </c>
      <c r="AV1062" s="10">
        <v>4.5340909090909092</v>
      </c>
      <c r="AW1062" s="22">
        <f t="shared" si="16"/>
        <v>0</v>
      </c>
      <c r="AX1062" s="5">
        <f>IF(OR(AND(Tabela1[[#This Row],[GRUPO | ITEM]]="PALHETAS",MID(Tabela1[[#This Row],[ITEM]],1,5)&lt;&gt;"YN-PC"),AND(Tabela1[[#This Row],[GRUPO | ITEM]]="PALHETAS",MID(Tabela1[[#This Row],[ITEM]],1,5)&lt;&gt;"YN-PF"))=TRUE,0,
IF(
ROUNDUP(
IF(
IF(D1062="A",13-SUM(AM1062:AP1062),IF(D1062="B",11-SUM(AM1062:AP1062),IF(D1062="C",7-SUM(AM1062:AP1062))))
&lt;0,0,
IF(D1062="A",13-SUM(AM1062:AP1062),IF(D1062="B",11-SUM(AM1062:AP1062),IF(D1062="C",7-SUM(AM1062:AP1062)))))
*AD1062/C1062,0)
*C1062
=0,0,
ROUNDUP(
IF(
IF(D1062="A",13-SUM(AM1062:AP1062),IF(D1062="B",11-SUM(AM1062:AP1062),IF(D1062="C",7-SUM(AM1062:AP1062))))
&lt;0,0,
IF(D1062="A",13-SUM(AM1062:AP1062),IF(D1062="B",11-SUM(AM1062:AP1062),IF(D1062="C",7-SUM(AM1062:AP1062)))))
*AD1062/C1062,0)
*C1062)
)</f>
        <v>0</v>
      </c>
      <c r="AY1062" s="4">
        <f>IF(OR(AND(Tabela1[[#This Row],[GRUPO | ITEM]]="PALHETAS",MID(Tabela1[[#This Row],[ITEM]],1,5)&lt;&gt;"YN-PC"),AND(Tabela1[[#This Row],[GRUPO | ITEM]]="PALHETAS",MID(Tabela1[[#This Row],[ITEM]],1,5)&lt;&gt;"YN-PF"))=TRUE,0,
IF(
ROUNDUP(
IF(
IF(D1062="A",13-SUM(AR1062:AU1062),IF(D1062="B",11-SUM(AR1062:AU1062),IF(D1062="C",7-SUM(AR1062:AU1062))))
&lt;0,0,
IF(D1062="A",13-SUM(AR1062:AU1062),IF(D1062="B",11-SUM(AR1062:AU1062),IF(D1062="C",7-SUM(AR1062:AU1062)))))
*AE1062/C1062,0)
*C1062
=0,0,
ROUNDUP(
IF(
IF(D1062="A",13-SUM(AR1062:AU1062),IF(D1062="B",11-SUM(AR1062:AU1062),IF(D1062="C",7-SUM(AR1062:AU1062))))
&lt;0,0,
IF(D1062="A",13-SUM(AR1062:AU1062),IF(D1062="B",11-SUM(AR1062:AU1062),IF(D1062="C",7-SUM(AR1062:AU1062)))))
*AE1062/C1062,0)
*C1062)
)</f>
        <v>0</v>
      </c>
      <c r="AZ10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+IFERROR(BA1062*C1062,0),
IFERROR(AVERAGEIF(Tabela1[[#This Row],[COMPRA PADRÃO]:[COMPRA &gt;30%]],"&gt;"&amp;0,Tabela1[[#This Row],[COMPRA PADRÃO]:[COMPRA &gt;30%]]),
0))/Tabela1[[#This Row],[U/CX]],0)*Tabela1[[#This Row],[U/CX]]</f>
        <v>0</v>
      </c>
      <c r="BA1062" s="19"/>
      <c r="BB1062" s="19"/>
      <c r="BC1062" s="5"/>
      <c r="BD1062" s="41">
        <v>1.6981132075471699</v>
      </c>
      <c r="BE1062" s="42">
        <v>254.71698113207549</v>
      </c>
      <c r="BF1062" s="42">
        <v>112.0754716981132</v>
      </c>
      <c r="BG1062" s="42">
        <v>285</v>
      </c>
      <c r="BH1062" s="43">
        <v>100</v>
      </c>
      <c r="BJ1062" s="32"/>
      <c r="BK1062" s="32"/>
    </row>
    <row r="1063" spans="1:63" s="3" customFormat="1" x14ac:dyDescent="0.2">
      <c r="A1063" s="4" t="s">
        <v>18</v>
      </c>
      <c r="B1063" s="4" t="s">
        <v>1219</v>
      </c>
      <c r="C1063" s="4">
        <v>40</v>
      </c>
      <c r="D1063" s="4" t="s">
        <v>83</v>
      </c>
      <c r="E1063" s="5"/>
      <c r="F1063" s="4">
        <v>40</v>
      </c>
      <c r="G1063" s="4"/>
      <c r="H1063" s="4"/>
      <c r="I1063" s="4">
        <v>160</v>
      </c>
      <c r="J1063" s="4">
        <v>120</v>
      </c>
      <c r="K1063" s="4"/>
      <c r="L1063" s="4"/>
      <c r="M1063" s="4"/>
      <c r="N1063" s="4"/>
      <c r="O1063" s="4"/>
      <c r="P1063" s="4">
        <v>80</v>
      </c>
      <c r="Q1063" s="13">
        <v>0</v>
      </c>
      <c r="R1063" s="16">
        <v>0.4</v>
      </c>
      <c r="S1063" s="16">
        <v>0</v>
      </c>
      <c r="T1063" s="16">
        <v>0</v>
      </c>
      <c r="U1063" s="16">
        <v>1.6</v>
      </c>
      <c r="V1063" s="16">
        <v>1.2</v>
      </c>
      <c r="W1063" s="16">
        <v>0</v>
      </c>
      <c r="X1063" s="16">
        <v>0</v>
      </c>
      <c r="Y1063" s="16">
        <v>0</v>
      </c>
      <c r="Z1063" s="16">
        <v>0</v>
      </c>
      <c r="AA1063" s="16">
        <v>0</v>
      </c>
      <c r="AB1063" s="17">
        <v>0.8</v>
      </c>
      <c r="AC1063" s="15">
        <v>2821.6</v>
      </c>
      <c r="AD1063" s="14">
        <v>100</v>
      </c>
      <c r="AE1063" s="14">
        <v>100</v>
      </c>
      <c r="AF1063" s="5">
        <v>0</v>
      </c>
      <c r="AG1063" s="6">
        <v>447</v>
      </c>
      <c r="AH1063" s="4">
        <v>0</v>
      </c>
      <c r="AI1063" s="23">
        <v>447</v>
      </c>
      <c r="AJ1063" s="4">
        <v>0</v>
      </c>
      <c r="AK1063" s="4">
        <v>0</v>
      </c>
      <c r="AL1063" s="24">
        <v>0</v>
      </c>
      <c r="AM1063" s="7">
        <v>4.47</v>
      </c>
      <c r="AN1063" s="7">
        <v>0</v>
      </c>
      <c r="AO1063" s="8">
        <v>0</v>
      </c>
      <c r="AP1063" s="9">
        <v>0</v>
      </c>
      <c r="AQ1063" s="25">
        <v>4.47</v>
      </c>
      <c r="AR1063" s="18">
        <v>4.47</v>
      </c>
      <c r="AS1063" s="7">
        <v>0</v>
      </c>
      <c r="AT1063" s="8">
        <v>0</v>
      </c>
      <c r="AU1063" s="9">
        <v>0</v>
      </c>
      <c r="AV1063" s="10">
        <v>4.47</v>
      </c>
      <c r="AW1063" s="22">
        <f t="shared" si="16"/>
        <v>0</v>
      </c>
      <c r="AX1063" s="5">
        <f>IF(OR(AND(Tabela1[[#This Row],[GRUPO | ITEM]]="PALHETAS",MID(Tabela1[[#This Row],[ITEM]],1,5)&lt;&gt;"YN-PC"),AND(Tabela1[[#This Row],[GRUPO | ITEM]]="PALHETAS",MID(Tabela1[[#This Row],[ITEM]],1,5)&lt;&gt;"YN-PF"))=TRUE,0,
IF(
ROUNDUP(
IF(
IF(D1063="A",13-SUM(AM1063:AP1063),IF(D1063="B",11-SUM(AM1063:AP1063),IF(D1063="C",7-SUM(AM1063:AP1063))))
&lt;0,0,
IF(D1063="A",13-SUM(AM1063:AP1063),IF(D1063="B",11-SUM(AM1063:AP1063),IF(D1063="C",7-SUM(AM1063:AP1063)))))
*AD1063/C1063,0)
*C1063
=0,0,
ROUNDUP(
IF(
IF(D1063="A",13-SUM(AM1063:AP1063),IF(D1063="B",11-SUM(AM1063:AP1063),IF(D1063="C",7-SUM(AM1063:AP1063))))
&lt;0,0,
IF(D1063="A",13-SUM(AM1063:AP1063),IF(D1063="B",11-SUM(AM1063:AP1063),IF(D1063="C",7-SUM(AM1063:AP1063)))))
*AD1063/C1063,0)
*C1063)
)</f>
        <v>0</v>
      </c>
      <c r="AY1063" s="4">
        <f>IF(OR(AND(Tabela1[[#This Row],[GRUPO | ITEM]]="PALHETAS",MID(Tabela1[[#This Row],[ITEM]],1,5)&lt;&gt;"YN-PC"),AND(Tabela1[[#This Row],[GRUPO | ITEM]]="PALHETAS",MID(Tabela1[[#This Row],[ITEM]],1,5)&lt;&gt;"YN-PF"))=TRUE,0,
IF(
ROUNDUP(
IF(
IF(D1063="A",13-SUM(AR1063:AU1063),IF(D1063="B",11-SUM(AR1063:AU1063),IF(D1063="C",7-SUM(AR1063:AU1063))))
&lt;0,0,
IF(D1063="A",13-SUM(AR1063:AU1063),IF(D1063="B",11-SUM(AR1063:AU1063),IF(D1063="C",7-SUM(AR1063:AU1063)))))
*AE1063/C1063,0)
*C1063
=0,0,
ROUNDUP(
IF(
IF(D1063="A",13-SUM(AR1063:AU1063),IF(D1063="B",11-SUM(AR1063:AU1063),IF(D1063="C",7-SUM(AR1063:AU1063))))
&lt;0,0,
IF(D1063="A",13-SUM(AR1063:AU1063),IF(D1063="B",11-SUM(AR1063:AU1063),IF(D1063="C",7-SUM(AR1063:AU1063)))))
*AE1063/C1063,0)
*C1063)
)</f>
        <v>0</v>
      </c>
      <c r="AZ10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+IFERROR(BA1063*C1063,0),
IFERROR(AVERAGEIF(Tabela1[[#This Row],[COMPRA PADRÃO]:[COMPRA &gt;30%]],"&gt;"&amp;0,Tabela1[[#This Row],[COMPRA PADRÃO]:[COMPRA &gt;30%]]),
0))/Tabela1[[#This Row],[U/CX]],0)*Tabela1[[#This Row],[U/CX]]</f>
        <v>0</v>
      </c>
      <c r="BA1063" s="33"/>
      <c r="BB1063" s="33"/>
      <c r="BC1063" s="44"/>
      <c r="BD1063" s="41">
        <v>1.5094339622641511</v>
      </c>
      <c r="BE1063" s="42">
        <v>226.41509433962267</v>
      </c>
      <c r="BF1063" s="42">
        <v>99.622641509433976</v>
      </c>
      <c r="BG1063" s="42">
        <v>447</v>
      </c>
      <c r="BH1063" s="43">
        <v>0</v>
      </c>
      <c r="BJ1063" s="32"/>
      <c r="BK1063" s="32"/>
    </row>
    <row r="1064" spans="1:63" s="3" customFormat="1" x14ac:dyDescent="0.2">
      <c r="A1064" s="4" t="s">
        <v>18</v>
      </c>
      <c r="B1064" s="4" t="s">
        <v>1220</v>
      </c>
      <c r="C1064" s="4">
        <v>50</v>
      </c>
      <c r="D1064" s="4" t="s">
        <v>83</v>
      </c>
      <c r="E1064" s="5"/>
      <c r="F1064" s="4"/>
      <c r="G1064" s="4"/>
      <c r="H1064" s="4"/>
      <c r="I1064" s="4">
        <v>50</v>
      </c>
      <c r="J1064" s="4"/>
      <c r="K1064" s="4"/>
      <c r="L1064" s="4"/>
      <c r="M1064" s="4"/>
      <c r="N1064" s="4"/>
      <c r="O1064" s="4"/>
      <c r="P1064" s="4"/>
      <c r="Q1064" s="13">
        <v>0</v>
      </c>
      <c r="R1064" s="16">
        <v>0</v>
      </c>
      <c r="S1064" s="16">
        <v>0</v>
      </c>
      <c r="T1064" s="16">
        <v>0</v>
      </c>
      <c r="U1064" s="16">
        <v>1</v>
      </c>
      <c r="V1064" s="16">
        <v>0</v>
      </c>
      <c r="W1064" s="16">
        <v>0</v>
      </c>
      <c r="X1064" s="16">
        <v>0</v>
      </c>
      <c r="Y1064" s="16">
        <v>0</v>
      </c>
      <c r="Z1064" s="16">
        <v>0</v>
      </c>
      <c r="AA1064" s="16">
        <v>0</v>
      </c>
      <c r="AB1064" s="17">
        <v>0</v>
      </c>
      <c r="AC1064" s="15">
        <v>388</v>
      </c>
      <c r="AD1064" s="14">
        <v>50</v>
      </c>
      <c r="AE1064" s="14">
        <v>50</v>
      </c>
      <c r="AF1064" s="5">
        <v>0</v>
      </c>
      <c r="AG1064" s="6">
        <v>140</v>
      </c>
      <c r="AH1064" s="4">
        <v>0</v>
      </c>
      <c r="AI1064" s="23">
        <v>140</v>
      </c>
      <c r="AJ1064" s="4">
        <v>0</v>
      </c>
      <c r="AK1064" s="4">
        <v>0</v>
      </c>
      <c r="AL1064" s="24">
        <v>0</v>
      </c>
      <c r="AM1064" s="7">
        <v>2.8</v>
      </c>
      <c r="AN1064" s="7">
        <v>0</v>
      </c>
      <c r="AO1064" s="8">
        <v>0</v>
      </c>
      <c r="AP1064" s="9">
        <v>0</v>
      </c>
      <c r="AQ1064" s="25">
        <v>2.8</v>
      </c>
      <c r="AR1064" s="18">
        <v>2.8</v>
      </c>
      <c r="AS1064" s="7">
        <v>0</v>
      </c>
      <c r="AT1064" s="8">
        <v>0</v>
      </c>
      <c r="AU1064" s="9">
        <v>0</v>
      </c>
      <c r="AV1064" s="10">
        <v>2.8</v>
      </c>
      <c r="AW1064" s="22">
        <f t="shared" si="16"/>
        <v>0</v>
      </c>
      <c r="AX1064" s="5">
        <f>IF(OR(AND(Tabela1[[#This Row],[GRUPO | ITEM]]="PALHETAS",MID(Tabela1[[#This Row],[ITEM]],1,5)&lt;&gt;"YN-PC"),AND(Tabela1[[#This Row],[GRUPO | ITEM]]="PALHETAS",MID(Tabela1[[#This Row],[ITEM]],1,5)&lt;&gt;"YN-PF"))=TRUE,0,
IF(
ROUNDUP(
IF(
IF(D1064="A",13-SUM(AM1064:AP1064),IF(D1064="B",11-SUM(AM1064:AP1064),IF(D1064="C",7-SUM(AM1064:AP1064))))
&lt;0,0,
IF(D1064="A",13-SUM(AM1064:AP1064),IF(D1064="B",11-SUM(AM1064:AP1064),IF(D1064="C",7-SUM(AM1064:AP1064)))))
*AD1064/C1064,0)
*C1064
=0,0,
ROUNDUP(
IF(
IF(D1064="A",13-SUM(AM1064:AP1064),IF(D1064="B",11-SUM(AM1064:AP1064),IF(D1064="C",7-SUM(AM1064:AP1064))))
&lt;0,0,
IF(D1064="A",13-SUM(AM1064:AP1064),IF(D1064="B",11-SUM(AM1064:AP1064),IF(D1064="C",7-SUM(AM1064:AP1064)))))
*AD1064/C1064,0)
*C1064)
)</f>
        <v>0</v>
      </c>
      <c r="AY1064" s="4">
        <f>IF(OR(AND(Tabela1[[#This Row],[GRUPO | ITEM]]="PALHETAS",MID(Tabela1[[#This Row],[ITEM]],1,5)&lt;&gt;"YN-PC"),AND(Tabela1[[#This Row],[GRUPO | ITEM]]="PALHETAS",MID(Tabela1[[#This Row],[ITEM]],1,5)&lt;&gt;"YN-PF"))=TRUE,0,
IF(
ROUNDUP(
IF(
IF(D1064="A",13-SUM(AR1064:AU1064),IF(D1064="B",11-SUM(AR1064:AU1064),IF(D1064="C",7-SUM(AR1064:AU1064))))
&lt;0,0,
IF(D1064="A",13-SUM(AR1064:AU1064),IF(D1064="B",11-SUM(AR1064:AU1064),IF(D1064="C",7-SUM(AR1064:AU1064)))))
*AE1064/C1064,0)
*C1064
=0,0,
ROUNDUP(
IF(
IF(D1064="A",13-SUM(AR1064:AU1064),IF(D1064="B",11-SUM(AR1064:AU1064),IF(D1064="C",7-SUM(AR1064:AU1064))))
&lt;0,0,
IF(D1064="A",13-SUM(AR1064:AU1064),IF(D1064="B",11-SUM(AR1064:AU1064),IF(D1064="C",7-SUM(AR1064:AU1064)))))
*AE1064/C1064,0)
*C1064)
)</f>
        <v>0</v>
      </c>
      <c r="AZ10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+IFERROR(BA1064*C1064,0),
IFERROR(AVERAGEIF(Tabela1[[#This Row],[COMPRA PADRÃO]:[COMPRA &gt;30%]],"&gt;"&amp;0,Tabela1[[#This Row],[COMPRA PADRÃO]:[COMPRA &gt;30%]]),
0))/Tabela1[[#This Row],[U/CX]],0)*Tabela1[[#This Row],[U/CX]]</f>
        <v>0</v>
      </c>
      <c r="BA1064" s="19"/>
      <c r="BB1064" s="19"/>
      <c r="BC1064" s="5"/>
      <c r="BD1064" s="41">
        <v>0.18867924528301888</v>
      </c>
      <c r="BE1064" s="42">
        <v>28.301886792452834</v>
      </c>
      <c r="BF1064" s="42">
        <v>12.452830188679247</v>
      </c>
      <c r="BG1064" s="42">
        <v>140</v>
      </c>
      <c r="BH1064" s="43">
        <v>0</v>
      </c>
      <c r="BJ1064" s="32"/>
      <c r="BK1064" s="32"/>
    </row>
    <row r="1065" spans="1:63" s="3" customFormat="1" x14ac:dyDescent="0.2">
      <c r="A1065" s="4" t="s">
        <v>18</v>
      </c>
      <c r="B1065" s="4" t="s">
        <v>844</v>
      </c>
      <c r="C1065" s="4">
        <v>40</v>
      </c>
      <c r="D1065" s="4" t="s">
        <v>83</v>
      </c>
      <c r="E1065" s="5">
        <v>80</v>
      </c>
      <c r="F1065" s="4">
        <v>120</v>
      </c>
      <c r="G1065" s="4">
        <v>90</v>
      </c>
      <c r="H1065" s="4">
        <v>100</v>
      </c>
      <c r="I1065" s="4">
        <v>234</v>
      </c>
      <c r="J1065" s="4"/>
      <c r="K1065" s="4"/>
      <c r="L1065" s="4"/>
      <c r="M1065" s="4">
        <v>180</v>
      </c>
      <c r="N1065" s="4">
        <v>120</v>
      </c>
      <c r="O1065" s="4">
        <v>240</v>
      </c>
      <c r="P1065" s="4">
        <v>100</v>
      </c>
      <c r="Q1065" s="13">
        <v>0.56962025316455689</v>
      </c>
      <c r="R1065" s="16">
        <v>0.85443037974683533</v>
      </c>
      <c r="S1065" s="16">
        <v>0.64082278481012656</v>
      </c>
      <c r="T1065" s="16">
        <v>0.71202531645569611</v>
      </c>
      <c r="U1065" s="16">
        <v>1.6661392405063289</v>
      </c>
      <c r="V1065" s="16">
        <v>0</v>
      </c>
      <c r="W1065" s="16">
        <v>0</v>
      </c>
      <c r="X1065" s="16">
        <v>0</v>
      </c>
      <c r="Y1065" s="16">
        <v>1.2816455696202531</v>
      </c>
      <c r="Z1065" s="16">
        <v>0.85443037974683533</v>
      </c>
      <c r="AA1065" s="16">
        <v>1.7088607594936707</v>
      </c>
      <c r="AB1065" s="17">
        <v>0.71202531645569611</v>
      </c>
      <c r="AC1065" s="15">
        <v>9016.8799999999992</v>
      </c>
      <c r="AD1065" s="14">
        <v>140.44444444444446</v>
      </c>
      <c r="AE1065" s="14">
        <v>140.44444444444446</v>
      </c>
      <c r="AF1065" s="5">
        <v>0</v>
      </c>
      <c r="AG1065" s="6">
        <v>1360</v>
      </c>
      <c r="AH1065" s="4">
        <v>0</v>
      </c>
      <c r="AI1065" s="23">
        <v>1360</v>
      </c>
      <c r="AJ1065" s="4">
        <v>0</v>
      </c>
      <c r="AK1065" s="4">
        <v>0</v>
      </c>
      <c r="AL1065" s="24">
        <v>0</v>
      </c>
      <c r="AM1065" s="7">
        <v>9.6835443037974667</v>
      </c>
      <c r="AN1065" s="7">
        <v>0</v>
      </c>
      <c r="AO1065" s="8">
        <v>0</v>
      </c>
      <c r="AP1065" s="9">
        <v>0</v>
      </c>
      <c r="AQ1065" s="25">
        <v>9.6835443037974667</v>
      </c>
      <c r="AR1065" s="18">
        <v>9.6835443037974667</v>
      </c>
      <c r="AS1065" s="7">
        <v>0</v>
      </c>
      <c r="AT1065" s="8">
        <v>0</v>
      </c>
      <c r="AU1065" s="9">
        <v>0</v>
      </c>
      <c r="AV1065" s="10">
        <v>9.6835443037974667</v>
      </c>
      <c r="AW1065" s="22">
        <f t="shared" si="16"/>
        <v>0</v>
      </c>
      <c r="AX1065" s="5">
        <f>IF(OR(AND(Tabela1[[#This Row],[GRUPO | ITEM]]="PALHETAS",MID(Tabela1[[#This Row],[ITEM]],1,5)&lt;&gt;"YN-PC"),AND(Tabela1[[#This Row],[GRUPO | ITEM]]="PALHETAS",MID(Tabela1[[#This Row],[ITEM]],1,5)&lt;&gt;"YN-PF"))=TRUE,0,
IF(
ROUNDUP(
IF(
IF(D1065="A",13-SUM(AM1065:AP1065),IF(D1065="B",11-SUM(AM1065:AP1065),IF(D1065="C",7-SUM(AM1065:AP1065))))
&lt;0,0,
IF(D1065="A",13-SUM(AM1065:AP1065),IF(D1065="B",11-SUM(AM1065:AP1065),IF(D1065="C",7-SUM(AM1065:AP1065)))))
*AD1065/C1065,0)
*C1065
=0,0,
ROUNDUP(
IF(
IF(D1065="A",13-SUM(AM1065:AP1065),IF(D1065="B",11-SUM(AM1065:AP1065),IF(D1065="C",7-SUM(AM1065:AP1065))))
&lt;0,0,
IF(D1065="A",13-SUM(AM1065:AP1065),IF(D1065="B",11-SUM(AM1065:AP1065),IF(D1065="C",7-SUM(AM1065:AP1065)))))
*AD1065/C1065,0)
*C1065)
)</f>
        <v>0</v>
      </c>
      <c r="AY1065" s="4">
        <f>IF(OR(AND(Tabela1[[#This Row],[GRUPO | ITEM]]="PALHETAS",MID(Tabela1[[#This Row],[ITEM]],1,5)&lt;&gt;"YN-PC"),AND(Tabela1[[#This Row],[GRUPO | ITEM]]="PALHETAS",MID(Tabela1[[#This Row],[ITEM]],1,5)&lt;&gt;"YN-PF"))=TRUE,0,
IF(
ROUNDUP(
IF(
IF(D1065="A",13-SUM(AR1065:AU1065),IF(D1065="B",11-SUM(AR1065:AU1065),IF(D1065="C",7-SUM(AR1065:AU1065))))
&lt;0,0,
IF(D1065="A",13-SUM(AR1065:AU1065),IF(D1065="B",11-SUM(AR1065:AU1065),IF(D1065="C",7-SUM(AR1065:AU1065)))))
*AE1065/C1065,0)
*C1065
=0,0,
ROUNDUP(
IF(
IF(D1065="A",13-SUM(AR1065:AU1065),IF(D1065="B",11-SUM(AR1065:AU1065),IF(D1065="C",7-SUM(AR1065:AU1065))))
&lt;0,0,
IF(D1065="A",13-SUM(AR1065:AU1065),IF(D1065="B",11-SUM(AR1065:AU1065),IF(D1065="C",7-SUM(AR1065:AU1065)))))
*AE1065/C1065,0)
*C1065)
)</f>
        <v>0</v>
      </c>
      <c r="AZ10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+IFERROR(BA1065*C1065,0),
IFERROR(AVERAGEIF(Tabela1[[#This Row],[COMPRA PADRÃO]:[COMPRA &gt;30%]],"&gt;"&amp;0,Tabela1[[#This Row],[COMPRA PADRÃO]:[COMPRA &gt;30%]]),
0))/Tabela1[[#This Row],[U/CX]],0)*Tabela1[[#This Row],[U/CX]]</f>
        <v>0</v>
      </c>
      <c r="BA1065" s="19"/>
      <c r="BB1065" s="19"/>
      <c r="BC1065" s="5"/>
      <c r="BD1065" s="41">
        <v>4.7698113207547168</v>
      </c>
      <c r="BE1065" s="42">
        <v>715.47169811320748</v>
      </c>
      <c r="BF1065" s="42">
        <v>314.8075471698113</v>
      </c>
      <c r="BG1065" s="42">
        <v>1360</v>
      </c>
      <c r="BH1065" s="43">
        <v>0</v>
      </c>
      <c r="BJ1065" s="32"/>
      <c r="BK1065" s="32"/>
    </row>
    <row r="1066" spans="1:63" s="3" customFormat="1" x14ac:dyDescent="0.2">
      <c r="A1066" s="4" t="s">
        <v>18</v>
      </c>
      <c r="B1066" s="4" t="s">
        <v>845</v>
      </c>
      <c r="C1066" s="4">
        <v>40</v>
      </c>
      <c r="D1066" s="4" t="s">
        <v>17</v>
      </c>
      <c r="E1066" s="5">
        <v>430</v>
      </c>
      <c r="F1066" s="4">
        <v>760</v>
      </c>
      <c r="G1066" s="4">
        <v>530</v>
      </c>
      <c r="H1066" s="4">
        <v>760</v>
      </c>
      <c r="I1066" s="4">
        <v>705</v>
      </c>
      <c r="J1066" s="4">
        <v>570</v>
      </c>
      <c r="K1066" s="4">
        <v>110</v>
      </c>
      <c r="L1066" s="4">
        <v>655</v>
      </c>
      <c r="M1066" s="4">
        <v>640</v>
      </c>
      <c r="N1066" s="4">
        <v>710</v>
      </c>
      <c r="O1066" s="4">
        <v>260</v>
      </c>
      <c r="P1066" s="4">
        <v>730</v>
      </c>
      <c r="Q1066" s="13">
        <v>0.75218658892128287</v>
      </c>
      <c r="R1066" s="16">
        <v>1.3294460641399417</v>
      </c>
      <c r="S1066" s="16">
        <v>0.9271137026239068</v>
      </c>
      <c r="T1066" s="16">
        <v>1.3294460641399417</v>
      </c>
      <c r="U1066" s="16">
        <v>1.2332361516034986</v>
      </c>
      <c r="V1066" s="16">
        <v>0.99708454810495628</v>
      </c>
      <c r="W1066" s="16">
        <v>0.1924198250728863</v>
      </c>
      <c r="X1066" s="16">
        <v>1.1457725947521866</v>
      </c>
      <c r="Y1066" s="16">
        <v>1.119533527696793</v>
      </c>
      <c r="Z1066" s="16">
        <v>1.2419825072886299</v>
      </c>
      <c r="AA1066" s="16">
        <v>0.45481049562682219</v>
      </c>
      <c r="AB1066" s="17">
        <v>1.2769679300291545</v>
      </c>
      <c r="AC1066" s="15">
        <v>48942.95</v>
      </c>
      <c r="AD1066" s="14">
        <v>571.66666666666663</v>
      </c>
      <c r="AE1066" s="14">
        <v>613.63636363636363</v>
      </c>
      <c r="AF1066" s="5">
        <v>0</v>
      </c>
      <c r="AG1066" s="6">
        <v>4348</v>
      </c>
      <c r="AH1066" s="4">
        <v>1720</v>
      </c>
      <c r="AI1066" s="23">
        <v>6068</v>
      </c>
      <c r="AJ1066" s="4">
        <v>0</v>
      </c>
      <c r="AK1066" s="4">
        <v>0</v>
      </c>
      <c r="AL1066" s="24">
        <v>0</v>
      </c>
      <c r="AM1066" s="7">
        <v>7.6058309037900882</v>
      </c>
      <c r="AN1066" s="7">
        <v>3.0087463556851315</v>
      </c>
      <c r="AO1066" s="8">
        <v>0</v>
      </c>
      <c r="AP1066" s="9">
        <v>0</v>
      </c>
      <c r="AQ1066" s="25">
        <v>10.614577259475219</v>
      </c>
      <c r="AR1066" s="18">
        <v>7.0856296296296302</v>
      </c>
      <c r="AS1066" s="7">
        <v>2.8029629629629631</v>
      </c>
      <c r="AT1066" s="8">
        <v>0</v>
      </c>
      <c r="AU1066" s="9">
        <v>0</v>
      </c>
      <c r="AV1066" s="10">
        <v>9.8885925925925928</v>
      </c>
      <c r="AW1066" s="22">
        <f t="shared" si="16"/>
        <v>0</v>
      </c>
      <c r="AX1066" s="5">
        <f>IF(OR(AND(Tabela1[[#This Row],[GRUPO | ITEM]]="PALHETAS",MID(Tabela1[[#This Row],[ITEM]],1,5)&lt;&gt;"YN-PC"),AND(Tabela1[[#This Row],[GRUPO | ITEM]]="PALHETAS",MID(Tabela1[[#This Row],[ITEM]],1,5)&lt;&gt;"YN-PF"))=TRUE,0,
IF(
ROUNDUP(
IF(
IF(D1066="A",13-SUM(AM1066:AP1066),IF(D1066="B",11-SUM(AM1066:AP1066),IF(D1066="C",7-SUM(AM1066:AP1066))))
&lt;0,0,
IF(D1066="A",13-SUM(AM1066:AP1066),IF(D1066="B",11-SUM(AM1066:AP1066),IF(D1066="C",7-SUM(AM1066:AP1066)))))
*AD1066/C1066,0)
*C1066
=0,0,
ROUNDUP(
IF(
IF(D1066="A",13-SUM(AM1066:AP1066),IF(D1066="B",11-SUM(AM1066:AP1066),IF(D1066="C",7-SUM(AM1066:AP1066))))
&lt;0,0,
IF(D1066="A",13-SUM(AM1066:AP1066),IF(D1066="B",11-SUM(AM1066:AP1066),IF(D1066="C",7-SUM(AM1066:AP1066)))))
*AD1066/C1066,0)
*C1066)
)</f>
        <v>0</v>
      </c>
      <c r="AY1066" s="4">
        <f>IF(OR(AND(Tabela1[[#This Row],[GRUPO | ITEM]]="PALHETAS",MID(Tabela1[[#This Row],[ITEM]],1,5)&lt;&gt;"YN-PC"),AND(Tabela1[[#This Row],[GRUPO | ITEM]]="PALHETAS",MID(Tabela1[[#This Row],[ITEM]],1,5)&lt;&gt;"YN-PF"))=TRUE,0,
IF(
ROUNDUP(
IF(
IF(D1066="A",13-SUM(AR1066:AU1066),IF(D1066="B",11-SUM(AR1066:AU1066),IF(D1066="C",7-SUM(AR1066:AU1066))))
&lt;0,0,
IF(D1066="A",13-SUM(AR1066:AU1066),IF(D1066="B",11-SUM(AR1066:AU1066),IF(D1066="C",7-SUM(AR1066:AU1066)))))
*AE1066/C1066,0)
*C1066
=0,0,
ROUNDUP(
IF(
IF(D1066="A",13-SUM(AR1066:AU1066),IF(D1066="B",11-SUM(AR1066:AU1066),IF(D1066="C",7-SUM(AR1066:AU1066))))
&lt;0,0,
IF(D1066="A",13-SUM(AR1066:AU1066),IF(D1066="B",11-SUM(AR1066:AU1066),IF(D1066="C",7-SUM(AR1066:AU1066)))))
*AE1066/C1066,0)
*C1066)
)</f>
        <v>0</v>
      </c>
      <c r="AZ10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+IFERROR(BA1066*C1066,0),
IFERROR(AVERAGEIF(Tabela1[[#This Row],[COMPRA PADRÃO]:[COMPRA &gt;30%]],"&gt;"&amp;0,Tabela1[[#This Row],[COMPRA PADRÃO]:[COMPRA &gt;30%]]),
0))/Tabela1[[#This Row],[U/CX]],0)*Tabela1[[#This Row],[U/CX]]</f>
        <v>0</v>
      </c>
      <c r="BA1066" s="19"/>
      <c r="BB1066" s="19"/>
      <c r="BC1066" s="5"/>
      <c r="BD1066" s="41">
        <v>25.886792452830189</v>
      </c>
      <c r="BE1066" s="42">
        <v>3883.0188679245284</v>
      </c>
      <c r="BF1066" s="42">
        <v>5125.5849056603774</v>
      </c>
      <c r="BG1066" s="42">
        <v>6068</v>
      </c>
      <c r="BH1066" s="43">
        <v>2960</v>
      </c>
      <c r="BJ1066" s="32"/>
      <c r="BK1066" s="32"/>
    </row>
    <row r="1067" spans="1:63" s="3" customFormat="1" x14ac:dyDescent="0.2">
      <c r="A1067" s="4" t="s">
        <v>18</v>
      </c>
      <c r="B1067" s="4" t="s">
        <v>127</v>
      </c>
      <c r="C1067" s="4">
        <v>40</v>
      </c>
      <c r="D1067" s="4" t="s">
        <v>17</v>
      </c>
      <c r="E1067" s="5">
        <v>330</v>
      </c>
      <c r="F1067" s="4">
        <v>360</v>
      </c>
      <c r="G1067" s="4">
        <v>320</v>
      </c>
      <c r="H1067" s="4">
        <v>240</v>
      </c>
      <c r="I1067" s="4">
        <v>485</v>
      </c>
      <c r="J1067" s="4">
        <v>1220</v>
      </c>
      <c r="K1067" s="4">
        <v>290</v>
      </c>
      <c r="L1067" s="4">
        <v>400</v>
      </c>
      <c r="M1067" s="4">
        <v>380</v>
      </c>
      <c r="N1067" s="4">
        <v>325</v>
      </c>
      <c r="O1067" s="4">
        <v>240</v>
      </c>
      <c r="P1067" s="4">
        <v>390</v>
      </c>
      <c r="Q1067" s="13">
        <v>0.79518072289156627</v>
      </c>
      <c r="R1067" s="16">
        <v>0.86746987951807231</v>
      </c>
      <c r="S1067" s="16">
        <v>0.77108433734939763</v>
      </c>
      <c r="T1067" s="16">
        <v>0.57831325301204817</v>
      </c>
      <c r="U1067" s="16">
        <v>1.1686746987951808</v>
      </c>
      <c r="V1067" s="16">
        <v>2.9397590361445785</v>
      </c>
      <c r="W1067" s="16">
        <v>0.6987951807228916</v>
      </c>
      <c r="X1067" s="16">
        <v>0.96385542168674698</v>
      </c>
      <c r="Y1067" s="16">
        <v>0.91566265060240959</v>
      </c>
      <c r="Z1067" s="16">
        <v>0.7831325301204819</v>
      </c>
      <c r="AA1067" s="16">
        <v>0.57831325301204817</v>
      </c>
      <c r="AB1067" s="17">
        <v>0.93975903614457834</v>
      </c>
      <c r="AC1067" s="15">
        <v>35858.699999999997</v>
      </c>
      <c r="AD1067" s="14">
        <v>415</v>
      </c>
      <c r="AE1067" s="14">
        <v>415</v>
      </c>
      <c r="AF1067" s="5">
        <v>0</v>
      </c>
      <c r="AG1067" s="6">
        <v>121</v>
      </c>
      <c r="AH1067" s="4">
        <v>440</v>
      </c>
      <c r="AI1067" s="23">
        <v>561</v>
      </c>
      <c r="AJ1067" s="4">
        <v>0</v>
      </c>
      <c r="AK1067" s="4">
        <v>0</v>
      </c>
      <c r="AL1067" s="24">
        <v>0</v>
      </c>
      <c r="AM1067" s="7">
        <v>0.29156626506024097</v>
      </c>
      <c r="AN1067" s="7">
        <v>1.0602409638554218</v>
      </c>
      <c r="AO1067" s="8">
        <v>0</v>
      </c>
      <c r="AP1067" s="9">
        <v>0</v>
      </c>
      <c r="AQ1067" s="25">
        <v>1.3518072289156629</v>
      </c>
      <c r="AR1067" s="18">
        <v>0.29156626506024097</v>
      </c>
      <c r="AS1067" s="7">
        <v>1.0602409638554218</v>
      </c>
      <c r="AT1067" s="8">
        <v>0</v>
      </c>
      <c r="AU1067" s="9">
        <v>0</v>
      </c>
      <c r="AV1067" s="10">
        <v>1.3518072289156629</v>
      </c>
      <c r="AW1067" s="22">
        <f t="shared" si="16"/>
        <v>0</v>
      </c>
      <c r="AX1067" s="5">
        <f>IF(OR(AND(Tabela1[[#This Row],[GRUPO | ITEM]]="PALHETAS",MID(Tabela1[[#This Row],[ITEM]],1,5)&lt;&gt;"YN-PC"),AND(Tabela1[[#This Row],[GRUPO | ITEM]]="PALHETAS",MID(Tabela1[[#This Row],[ITEM]],1,5)&lt;&gt;"YN-PF"))=TRUE,0,
IF(
ROUNDUP(
IF(
IF(D1067="A",13-SUM(AM1067:AP1067),IF(D1067="B",11-SUM(AM1067:AP1067),IF(D1067="C",7-SUM(AM1067:AP1067))))
&lt;0,0,
IF(D1067="A",13-SUM(AM1067:AP1067),IF(D1067="B",11-SUM(AM1067:AP1067),IF(D1067="C",7-SUM(AM1067:AP1067)))))
*AD1067/C1067,0)
*C1067
=0,0,
ROUNDUP(
IF(
IF(D1067="A",13-SUM(AM1067:AP1067),IF(D1067="B",11-SUM(AM1067:AP1067),IF(D1067="C",7-SUM(AM1067:AP1067))))
&lt;0,0,
IF(D1067="A",13-SUM(AM1067:AP1067),IF(D1067="B",11-SUM(AM1067:AP1067),IF(D1067="C",7-SUM(AM1067:AP1067)))))
*AD1067/C1067,0)
*C1067)
)</f>
        <v>0</v>
      </c>
      <c r="AY1067" s="4">
        <f>IF(OR(AND(Tabela1[[#This Row],[GRUPO | ITEM]]="PALHETAS",MID(Tabela1[[#This Row],[ITEM]],1,5)&lt;&gt;"YN-PC"),AND(Tabela1[[#This Row],[GRUPO | ITEM]]="PALHETAS",MID(Tabela1[[#This Row],[ITEM]],1,5)&lt;&gt;"YN-PF"))=TRUE,0,
IF(
ROUNDUP(
IF(
IF(D1067="A",13-SUM(AR1067:AU1067),IF(D1067="B",11-SUM(AR1067:AU1067),IF(D1067="C",7-SUM(AR1067:AU1067))))
&lt;0,0,
IF(D1067="A",13-SUM(AR1067:AU1067),IF(D1067="B",11-SUM(AR1067:AU1067),IF(D1067="C",7-SUM(AR1067:AU1067)))))
*AE1067/C1067,0)
*C1067
=0,0,
ROUNDUP(
IF(
IF(D1067="A",13-SUM(AR1067:AU1067),IF(D1067="B",11-SUM(AR1067:AU1067),IF(D1067="C",7-SUM(AR1067:AU1067))))
&lt;0,0,
IF(D1067="A",13-SUM(AR1067:AU1067),IF(D1067="B",11-SUM(AR1067:AU1067),IF(D1067="C",7-SUM(AR1067:AU1067)))))
*AE1067/C1067,0)
*C1067)
)</f>
        <v>0</v>
      </c>
      <c r="AZ10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+IFERROR(BA1067*C1067,0),
IFERROR(AVERAGEIF(Tabela1[[#This Row],[COMPRA PADRÃO]:[COMPRA &gt;30%]],"&gt;"&amp;0,Tabela1[[#This Row],[COMPRA PADRÃO]:[COMPRA &gt;30%]]),
0))/Tabela1[[#This Row],[U/CX]],0)*Tabela1[[#This Row],[U/CX]]</f>
        <v>0</v>
      </c>
      <c r="BA1067" s="19"/>
      <c r="BB1067" s="19"/>
      <c r="BC1067" s="5"/>
      <c r="BD1067" s="41">
        <v>18.79245283018868</v>
      </c>
      <c r="BE1067" s="42">
        <v>2818.867924528302</v>
      </c>
      <c r="BF1067" s="42">
        <v>3720.9056603773583</v>
      </c>
      <c r="BG1067" s="42">
        <v>561</v>
      </c>
      <c r="BH1067" s="43">
        <v>5960</v>
      </c>
      <c r="BJ1067" s="32"/>
      <c r="BK1067" s="32"/>
    </row>
    <row r="1068" spans="1:63" s="3" customFormat="1" x14ac:dyDescent="0.2">
      <c r="A1068" s="4" t="s">
        <v>18</v>
      </c>
      <c r="B1068" s="4" t="s">
        <v>846</v>
      </c>
      <c r="C1068" s="4">
        <v>40</v>
      </c>
      <c r="D1068" s="4" t="s">
        <v>17</v>
      </c>
      <c r="E1068" s="5">
        <v>185</v>
      </c>
      <c r="F1068" s="4">
        <v>320</v>
      </c>
      <c r="G1068" s="4">
        <v>90</v>
      </c>
      <c r="H1068" s="4">
        <v>480</v>
      </c>
      <c r="I1068" s="4">
        <v>500</v>
      </c>
      <c r="J1068" s="4">
        <v>770</v>
      </c>
      <c r="K1068" s="4">
        <v>270</v>
      </c>
      <c r="L1068" s="4">
        <v>380</v>
      </c>
      <c r="M1068" s="4">
        <v>300</v>
      </c>
      <c r="N1068" s="4">
        <v>385</v>
      </c>
      <c r="O1068" s="4">
        <v>480</v>
      </c>
      <c r="P1068" s="4">
        <v>210</v>
      </c>
      <c r="Q1068" s="13">
        <v>0.50800915331807772</v>
      </c>
      <c r="R1068" s="16">
        <v>0.8787185354691075</v>
      </c>
      <c r="S1068" s="16">
        <v>0.24713958810068648</v>
      </c>
      <c r="T1068" s="16">
        <v>1.3180778032036613</v>
      </c>
      <c r="U1068" s="16">
        <v>1.3729977116704806</v>
      </c>
      <c r="V1068" s="16">
        <v>2.1144164759725399</v>
      </c>
      <c r="W1068" s="16">
        <v>0.74141876430205944</v>
      </c>
      <c r="X1068" s="16">
        <v>1.0434782608695652</v>
      </c>
      <c r="Y1068" s="16">
        <v>0.82379862700228834</v>
      </c>
      <c r="Z1068" s="16">
        <v>1.0572082379862699</v>
      </c>
      <c r="AA1068" s="16">
        <v>1.3180778032036613</v>
      </c>
      <c r="AB1068" s="17">
        <v>0.57665903890160175</v>
      </c>
      <c r="AC1068" s="15">
        <v>31252.45</v>
      </c>
      <c r="AD1068" s="14">
        <v>364.16666666666669</v>
      </c>
      <c r="AE1068" s="14">
        <v>389.09090909090907</v>
      </c>
      <c r="AF1068" s="5">
        <v>0</v>
      </c>
      <c r="AG1068" s="6">
        <v>473</v>
      </c>
      <c r="AH1068" s="4">
        <v>1560</v>
      </c>
      <c r="AI1068" s="23">
        <v>2033</v>
      </c>
      <c r="AJ1068" s="4">
        <v>0</v>
      </c>
      <c r="AK1068" s="4">
        <v>0</v>
      </c>
      <c r="AL1068" s="24">
        <v>0</v>
      </c>
      <c r="AM1068" s="7">
        <v>1.2988558352402746</v>
      </c>
      <c r="AN1068" s="7">
        <v>4.2837528604118988</v>
      </c>
      <c r="AO1068" s="8">
        <v>0</v>
      </c>
      <c r="AP1068" s="9">
        <v>0</v>
      </c>
      <c r="AQ1068" s="25">
        <v>5.5826086956521737</v>
      </c>
      <c r="AR1068" s="18">
        <v>1.2156542056074766</v>
      </c>
      <c r="AS1068" s="7">
        <v>4.0093457943925239</v>
      </c>
      <c r="AT1068" s="8">
        <v>0</v>
      </c>
      <c r="AU1068" s="9">
        <v>0</v>
      </c>
      <c r="AV1068" s="10">
        <v>5.2250000000000005</v>
      </c>
      <c r="AW1068" s="22">
        <f t="shared" si="16"/>
        <v>0</v>
      </c>
      <c r="AX1068" s="5">
        <f>IF(OR(AND(Tabela1[[#This Row],[GRUPO | ITEM]]="PALHETAS",MID(Tabela1[[#This Row],[ITEM]],1,5)&lt;&gt;"YN-PC"),AND(Tabela1[[#This Row],[GRUPO | ITEM]]="PALHETAS",MID(Tabela1[[#This Row],[ITEM]],1,5)&lt;&gt;"YN-PF"))=TRUE,0,
IF(
ROUNDUP(
IF(
IF(D1068="A",13-SUM(AM1068:AP1068),IF(D1068="B",11-SUM(AM1068:AP1068),IF(D1068="C",7-SUM(AM1068:AP1068))))
&lt;0,0,
IF(D1068="A",13-SUM(AM1068:AP1068),IF(D1068="B",11-SUM(AM1068:AP1068),IF(D1068="C",7-SUM(AM1068:AP1068)))))
*AD1068/C1068,0)
*C1068
=0,0,
ROUNDUP(
IF(
IF(D1068="A",13-SUM(AM1068:AP1068),IF(D1068="B",11-SUM(AM1068:AP1068),IF(D1068="C",7-SUM(AM1068:AP1068))))
&lt;0,0,
IF(D1068="A",13-SUM(AM1068:AP1068),IF(D1068="B",11-SUM(AM1068:AP1068),IF(D1068="C",7-SUM(AM1068:AP1068)))))
*AD1068/C1068,0)
*C1068)
)</f>
        <v>0</v>
      </c>
      <c r="AY1068" s="4">
        <f>IF(OR(AND(Tabela1[[#This Row],[GRUPO | ITEM]]="PALHETAS",MID(Tabela1[[#This Row],[ITEM]],1,5)&lt;&gt;"YN-PC"),AND(Tabela1[[#This Row],[GRUPO | ITEM]]="PALHETAS",MID(Tabela1[[#This Row],[ITEM]],1,5)&lt;&gt;"YN-PF"))=TRUE,0,
IF(
ROUNDUP(
IF(
IF(D1068="A",13-SUM(AR1068:AU1068),IF(D1068="B",11-SUM(AR1068:AU1068),IF(D1068="C",7-SUM(AR1068:AU1068))))
&lt;0,0,
IF(D1068="A",13-SUM(AR1068:AU1068),IF(D1068="B",11-SUM(AR1068:AU1068),IF(D1068="C",7-SUM(AR1068:AU1068)))))
*AE1068/C1068,0)
*C1068
=0,0,
ROUNDUP(
IF(
IF(D1068="A",13-SUM(AR1068:AU1068),IF(D1068="B",11-SUM(AR1068:AU1068),IF(D1068="C",7-SUM(AR1068:AU1068))))
&lt;0,0,
IF(D1068="A",13-SUM(AR1068:AU1068),IF(D1068="B",11-SUM(AR1068:AU1068),IF(D1068="C",7-SUM(AR1068:AU1068)))))
*AE1068/C1068,0)
*C1068)
)</f>
        <v>0</v>
      </c>
      <c r="AZ10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+IFERROR(BA1068*C1068,0),
IFERROR(AVERAGEIF(Tabela1[[#This Row],[COMPRA PADRÃO]:[COMPRA &gt;30%]],"&gt;"&amp;0,Tabela1[[#This Row],[COMPRA PADRÃO]:[COMPRA &gt;30%]]),
0))/Tabela1[[#This Row],[U/CX]],0)*Tabela1[[#This Row],[U/CX]]</f>
        <v>0</v>
      </c>
      <c r="BA1068" s="19"/>
      <c r="BB1068" s="19"/>
      <c r="BC1068" s="5"/>
      <c r="BD1068" s="41">
        <v>16.490566037735849</v>
      </c>
      <c r="BE1068" s="42">
        <v>2473.5849056603774</v>
      </c>
      <c r="BF1068" s="42">
        <v>3265.132075471698</v>
      </c>
      <c r="BG1068" s="42">
        <v>2033</v>
      </c>
      <c r="BH1068" s="43">
        <v>3720</v>
      </c>
      <c r="BJ1068" s="32"/>
      <c r="BK1068" s="32"/>
    </row>
    <row r="1069" spans="1:63" s="3" customFormat="1" x14ac:dyDescent="0.2">
      <c r="A1069" s="4" t="s">
        <v>18</v>
      </c>
      <c r="B1069" s="4" t="s">
        <v>847</v>
      </c>
      <c r="C1069" s="4">
        <v>40</v>
      </c>
      <c r="D1069" s="4" t="s">
        <v>83</v>
      </c>
      <c r="E1069" s="5"/>
      <c r="F1069" s="4"/>
      <c r="G1069" s="4">
        <v>20</v>
      </c>
      <c r="H1069" s="4"/>
      <c r="I1069" s="4">
        <v>60</v>
      </c>
      <c r="J1069" s="4">
        <v>20</v>
      </c>
      <c r="K1069" s="4">
        <v>20</v>
      </c>
      <c r="L1069" s="4">
        <v>10</v>
      </c>
      <c r="M1069" s="4"/>
      <c r="N1069" s="4"/>
      <c r="O1069" s="4"/>
      <c r="P1069" s="4"/>
      <c r="Q1069" s="13">
        <v>0</v>
      </c>
      <c r="R1069" s="16">
        <v>0</v>
      </c>
      <c r="S1069" s="16">
        <v>0.76923076923076927</v>
      </c>
      <c r="T1069" s="16">
        <v>0</v>
      </c>
      <c r="U1069" s="16">
        <v>2.3076923076923075</v>
      </c>
      <c r="V1069" s="16">
        <v>0.76923076923076927</v>
      </c>
      <c r="W1069" s="16">
        <v>0.76923076923076927</v>
      </c>
      <c r="X1069" s="16">
        <v>0.38461538461538464</v>
      </c>
      <c r="Y1069" s="16">
        <v>0</v>
      </c>
      <c r="Z1069" s="16">
        <v>0</v>
      </c>
      <c r="AA1069" s="16">
        <v>0</v>
      </c>
      <c r="AB1069" s="17">
        <v>0</v>
      </c>
      <c r="AC1069" s="15">
        <v>917.9</v>
      </c>
      <c r="AD1069" s="14">
        <v>26</v>
      </c>
      <c r="AE1069" s="14">
        <v>26</v>
      </c>
      <c r="AF1069" s="5">
        <v>0</v>
      </c>
      <c r="AG1069" s="6">
        <v>1134</v>
      </c>
      <c r="AH1069" s="4">
        <v>0</v>
      </c>
      <c r="AI1069" s="23">
        <v>1134</v>
      </c>
      <c r="AJ1069" s="4">
        <v>0</v>
      </c>
      <c r="AK1069" s="4">
        <v>0</v>
      </c>
      <c r="AL1069" s="24">
        <v>0</v>
      </c>
      <c r="AM1069" s="7">
        <v>43.615384615384613</v>
      </c>
      <c r="AN1069" s="7">
        <v>0</v>
      </c>
      <c r="AO1069" s="8">
        <v>0</v>
      </c>
      <c r="AP1069" s="9">
        <v>0</v>
      </c>
      <c r="AQ1069" s="25">
        <v>43.615384615384613</v>
      </c>
      <c r="AR1069" s="18">
        <v>43.615384615384613</v>
      </c>
      <c r="AS1069" s="7">
        <v>0</v>
      </c>
      <c r="AT1069" s="8">
        <v>0</v>
      </c>
      <c r="AU1069" s="9">
        <v>0</v>
      </c>
      <c r="AV1069" s="10">
        <v>43.615384615384613</v>
      </c>
      <c r="AW1069" s="22">
        <f t="shared" si="16"/>
        <v>0</v>
      </c>
      <c r="AX1069" s="5">
        <f>IF(OR(AND(Tabela1[[#This Row],[GRUPO | ITEM]]="PALHETAS",MID(Tabela1[[#This Row],[ITEM]],1,5)&lt;&gt;"YN-PC"),AND(Tabela1[[#This Row],[GRUPO | ITEM]]="PALHETAS",MID(Tabela1[[#This Row],[ITEM]],1,5)&lt;&gt;"YN-PF"))=TRUE,0,
IF(
ROUNDUP(
IF(
IF(D1069="A",13-SUM(AM1069:AP1069),IF(D1069="B",11-SUM(AM1069:AP1069),IF(D1069="C",7-SUM(AM1069:AP1069))))
&lt;0,0,
IF(D1069="A",13-SUM(AM1069:AP1069),IF(D1069="B",11-SUM(AM1069:AP1069),IF(D1069="C",7-SUM(AM1069:AP1069)))))
*AD1069/C1069,0)
*C1069
=0,0,
ROUNDUP(
IF(
IF(D1069="A",13-SUM(AM1069:AP1069),IF(D1069="B",11-SUM(AM1069:AP1069),IF(D1069="C",7-SUM(AM1069:AP1069))))
&lt;0,0,
IF(D1069="A",13-SUM(AM1069:AP1069),IF(D1069="B",11-SUM(AM1069:AP1069),IF(D1069="C",7-SUM(AM1069:AP1069)))))
*AD1069/C1069,0)
*C1069)
)</f>
        <v>0</v>
      </c>
      <c r="AY1069" s="4">
        <f>IF(OR(AND(Tabela1[[#This Row],[GRUPO | ITEM]]="PALHETAS",MID(Tabela1[[#This Row],[ITEM]],1,5)&lt;&gt;"YN-PC"),AND(Tabela1[[#This Row],[GRUPO | ITEM]]="PALHETAS",MID(Tabela1[[#This Row],[ITEM]],1,5)&lt;&gt;"YN-PF"))=TRUE,0,
IF(
ROUNDUP(
IF(
IF(D1069="A",13-SUM(AR1069:AU1069),IF(D1069="B",11-SUM(AR1069:AU1069),IF(D1069="C",7-SUM(AR1069:AU1069))))
&lt;0,0,
IF(D1069="A",13-SUM(AR1069:AU1069),IF(D1069="B",11-SUM(AR1069:AU1069),IF(D1069="C",7-SUM(AR1069:AU1069)))))
*AE1069/C1069,0)
*C1069
=0,0,
ROUNDUP(
IF(
IF(D1069="A",13-SUM(AR1069:AU1069),IF(D1069="B",11-SUM(AR1069:AU1069),IF(D1069="C",7-SUM(AR1069:AU1069))))
&lt;0,0,
IF(D1069="A",13-SUM(AR1069:AU1069),IF(D1069="B",11-SUM(AR1069:AU1069),IF(D1069="C",7-SUM(AR1069:AU1069)))))
*AE1069/C1069,0)
*C1069)
)</f>
        <v>0</v>
      </c>
      <c r="AZ10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+IFERROR(BA1069*C1069,0),
IFERROR(AVERAGEIF(Tabela1[[#This Row],[COMPRA PADRÃO]:[COMPRA &gt;30%]],"&gt;"&amp;0,Tabela1[[#This Row],[COMPRA PADRÃO]:[COMPRA &gt;30%]]),
0))/Tabela1[[#This Row],[U/CX]],0)*Tabela1[[#This Row],[U/CX]]</f>
        <v>0</v>
      </c>
      <c r="BA1069" s="19"/>
      <c r="BB1069" s="19"/>
      <c r="BC1069" s="5"/>
      <c r="BD1069" s="41">
        <v>0.49056603773584906</v>
      </c>
      <c r="BE1069" s="42">
        <v>73.584905660377359</v>
      </c>
      <c r="BF1069" s="42">
        <v>32.377358490566039</v>
      </c>
      <c r="BG1069" s="42">
        <v>1134</v>
      </c>
      <c r="BH1069" s="43">
        <v>0</v>
      </c>
      <c r="BJ1069" s="32"/>
      <c r="BK1069" s="32"/>
    </row>
    <row r="1070" spans="1:63" s="3" customFormat="1" x14ac:dyDescent="0.2">
      <c r="A1070" s="4" t="s">
        <v>18</v>
      </c>
      <c r="B1070" s="4" t="s">
        <v>848</v>
      </c>
      <c r="C1070" s="4">
        <v>50</v>
      </c>
      <c r="D1070" s="4" t="s">
        <v>83</v>
      </c>
      <c r="E1070" s="5"/>
      <c r="F1070" s="4"/>
      <c r="G1070" s="4"/>
      <c r="H1070" s="4"/>
      <c r="I1070" s="4">
        <v>50</v>
      </c>
      <c r="J1070" s="4">
        <v>50</v>
      </c>
      <c r="K1070" s="4">
        <v>20</v>
      </c>
      <c r="L1070" s="4">
        <v>100</v>
      </c>
      <c r="M1070" s="4"/>
      <c r="N1070" s="4"/>
      <c r="O1070" s="4"/>
      <c r="P1070" s="4"/>
      <c r="Q1070" s="13">
        <v>0</v>
      </c>
      <c r="R1070" s="16">
        <v>0</v>
      </c>
      <c r="S1070" s="16">
        <v>0</v>
      </c>
      <c r="T1070" s="16">
        <v>0</v>
      </c>
      <c r="U1070" s="16">
        <v>0.90909090909090906</v>
      </c>
      <c r="V1070" s="16">
        <v>0.90909090909090906</v>
      </c>
      <c r="W1070" s="16">
        <v>0.36363636363636365</v>
      </c>
      <c r="X1070" s="16">
        <v>1.8181818181818181</v>
      </c>
      <c r="Y1070" s="16">
        <v>0</v>
      </c>
      <c r="Z1070" s="16">
        <v>0</v>
      </c>
      <c r="AA1070" s="16">
        <v>0</v>
      </c>
      <c r="AB1070" s="17">
        <v>0</v>
      </c>
      <c r="AC1070" s="15">
        <v>1620</v>
      </c>
      <c r="AD1070" s="14">
        <v>55</v>
      </c>
      <c r="AE1070" s="14">
        <v>55</v>
      </c>
      <c r="AF1070" s="5">
        <v>0</v>
      </c>
      <c r="AG1070" s="6">
        <v>568</v>
      </c>
      <c r="AH1070" s="4">
        <v>0</v>
      </c>
      <c r="AI1070" s="23">
        <v>568</v>
      </c>
      <c r="AJ1070" s="4">
        <v>0</v>
      </c>
      <c r="AK1070" s="4">
        <v>0</v>
      </c>
      <c r="AL1070" s="24">
        <v>0</v>
      </c>
      <c r="AM1070" s="7">
        <v>10.327272727272728</v>
      </c>
      <c r="AN1070" s="7">
        <v>0</v>
      </c>
      <c r="AO1070" s="8">
        <v>0</v>
      </c>
      <c r="AP1070" s="9">
        <v>0</v>
      </c>
      <c r="AQ1070" s="25">
        <v>10.327272727272728</v>
      </c>
      <c r="AR1070" s="18">
        <v>10.327272727272728</v>
      </c>
      <c r="AS1070" s="7">
        <v>0</v>
      </c>
      <c r="AT1070" s="8">
        <v>0</v>
      </c>
      <c r="AU1070" s="9">
        <v>0</v>
      </c>
      <c r="AV1070" s="10">
        <v>10.327272727272728</v>
      </c>
      <c r="AW1070" s="22">
        <f t="shared" si="16"/>
        <v>0</v>
      </c>
      <c r="AX1070" s="5">
        <f>IF(OR(AND(Tabela1[[#This Row],[GRUPO | ITEM]]="PALHETAS",MID(Tabela1[[#This Row],[ITEM]],1,5)&lt;&gt;"YN-PC"),AND(Tabela1[[#This Row],[GRUPO | ITEM]]="PALHETAS",MID(Tabela1[[#This Row],[ITEM]],1,5)&lt;&gt;"YN-PF"))=TRUE,0,
IF(
ROUNDUP(
IF(
IF(D1070="A",13-SUM(AM1070:AP1070),IF(D1070="B",11-SUM(AM1070:AP1070),IF(D1070="C",7-SUM(AM1070:AP1070))))
&lt;0,0,
IF(D1070="A",13-SUM(AM1070:AP1070),IF(D1070="B",11-SUM(AM1070:AP1070),IF(D1070="C",7-SUM(AM1070:AP1070)))))
*AD1070/C1070,0)
*C1070
=0,0,
ROUNDUP(
IF(
IF(D1070="A",13-SUM(AM1070:AP1070),IF(D1070="B",11-SUM(AM1070:AP1070),IF(D1070="C",7-SUM(AM1070:AP1070))))
&lt;0,0,
IF(D1070="A",13-SUM(AM1070:AP1070),IF(D1070="B",11-SUM(AM1070:AP1070),IF(D1070="C",7-SUM(AM1070:AP1070)))))
*AD1070/C1070,0)
*C1070)
)</f>
        <v>0</v>
      </c>
      <c r="AY1070" s="4">
        <f>IF(OR(AND(Tabela1[[#This Row],[GRUPO | ITEM]]="PALHETAS",MID(Tabela1[[#This Row],[ITEM]],1,5)&lt;&gt;"YN-PC"),AND(Tabela1[[#This Row],[GRUPO | ITEM]]="PALHETAS",MID(Tabela1[[#This Row],[ITEM]],1,5)&lt;&gt;"YN-PF"))=TRUE,0,
IF(
ROUNDUP(
IF(
IF(D1070="A",13-SUM(AR1070:AU1070),IF(D1070="B",11-SUM(AR1070:AU1070),IF(D1070="C",7-SUM(AR1070:AU1070))))
&lt;0,0,
IF(D1070="A",13-SUM(AR1070:AU1070),IF(D1070="B",11-SUM(AR1070:AU1070),IF(D1070="C",7-SUM(AR1070:AU1070)))))
*AE1070/C1070,0)
*C1070
=0,0,
ROUNDUP(
IF(
IF(D1070="A",13-SUM(AR1070:AU1070),IF(D1070="B",11-SUM(AR1070:AU1070),IF(D1070="C",7-SUM(AR1070:AU1070))))
&lt;0,0,
IF(D1070="A",13-SUM(AR1070:AU1070),IF(D1070="B",11-SUM(AR1070:AU1070),IF(D1070="C",7-SUM(AR1070:AU1070)))))
*AE1070/C1070,0)
*C1070)
)</f>
        <v>0</v>
      </c>
      <c r="AZ10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+IFERROR(BA1070*C1070,0),
IFERROR(AVERAGEIF(Tabela1[[#This Row],[COMPRA PADRÃO]:[COMPRA &gt;30%]],"&gt;"&amp;0,Tabela1[[#This Row],[COMPRA PADRÃO]:[COMPRA &gt;30%]]),
0))/Tabela1[[#This Row],[U/CX]],0)*Tabela1[[#This Row],[U/CX]]</f>
        <v>0</v>
      </c>
      <c r="BA1070" s="19"/>
      <c r="BB1070" s="19"/>
      <c r="BC1070" s="5"/>
      <c r="BD1070" s="41">
        <v>0.83018867924528306</v>
      </c>
      <c r="BE1070" s="42">
        <v>124.52830188679246</v>
      </c>
      <c r="BF1070" s="42">
        <v>54.79245283018868</v>
      </c>
      <c r="BG1070" s="42">
        <v>568</v>
      </c>
      <c r="BH1070" s="43">
        <v>0</v>
      </c>
      <c r="BJ1070" s="32"/>
      <c r="BK1070" s="32"/>
    </row>
    <row r="1071" spans="1:63" s="3" customFormat="1" x14ac:dyDescent="0.2">
      <c r="A1071" s="4" t="s">
        <v>18</v>
      </c>
      <c r="B1071" s="4" t="s">
        <v>849</v>
      </c>
      <c r="C1071" s="4">
        <v>40</v>
      </c>
      <c r="D1071" s="4" t="s">
        <v>83</v>
      </c>
      <c r="E1071" s="5">
        <v>40</v>
      </c>
      <c r="F1071" s="4">
        <v>60</v>
      </c>
      <c r="G1071" s="4">
        <v>150</v>
      </c>
      <c r="H1071" s="4"/>
      <c r="I1071" s="4">
        <v>80</v>
      </c>
      <c r="J1071" s="4">
        <v>140</v>
      </c>
      <c r="K1071" s="4">
        <v>240</v>
      </c>
      <c r="L1071" s="4">
        <v>109</v>
      </c>
      <c r="M1071" s="4">
        <v>40</v>
      </c>
      <c r="N1071" s="4">
        <v>205</v>
      </c>
      <c r="O1071" s="4"/>
      <c r="P1071" s="4">
        <v>160</v>
      </c>
      <c r="Q1071" s="13">
        <v>0.32679738562091504</v>
      </c>
      <c r="R1071" s="16">
        <v>0.49019607843137253</v>
      </c>
      <c r="S1071" s="16">
        <v>1.2254901960784312</v>
      </c>
      <c r="T1071" s="16">
        <v>0</v>
      </c>
      <c r="U1071" s="16">
        <v>0.65359477124183007</v>
      </c>
      <c r="V1071" s="16">
        <v>1.1437908496732025</v>
      </c>
      <c r="W1071" s="16">
        <v>1.9607843137254901</v>
      </c>
      <c r="X1071" s="16">
        <v>0.89052287581699341</v>
      </c>
      <c r="Y1071" s="16">
        <v>0.32679738562091504</v>
      </c>
      <c r="Z1071" s="16">
        <v>1.6748366013071894</v>
      </c>
      <c r="AA1071" s="16">
        <v>0</v>
      </c>
      <c r="AB1071" s="17">
        <v>1.3071895424836601</v>
      </c>
      <c r="AC1071" s="15">
        <v>8642.9699999999993</v>
      </c>
      <c r="AD1071" s="14">
        <v>122.4</v>
      </c>
      <c r="AE1071" s="14">
        <v>122.4</v>
      </c>
      <c r="AF1071" s="5">
        <v>0</v>
      </c>
      <c r="AG1071" s="6">
        <v>555</v>
      </c>
      <c r="AH1071" s="4">
        <v>0</v>
      </c>
      <c r="AI1071" s="23">
        <v>555</v>
      </c>
      <c r="AJ1071" s="4">
        <v>0</v>
      </c>
      <c r="AK1071" s="4">
        <v>0</v>
      </c>
      <c r="AL1071" s="24">
        <v>0</v>
      </c>
      <c r="AM1071" s="7">
        <v>4.534313725490196</v>
      </c>
      <c r="AN1071" s="7">
        <v>0</v>
      </c>
      <c r="AO1071" s="8">
        <v>0</v>
      </c>
      <c r="AP1071" s="9">
        <v>0</v>
      </c>
      <c r="AQ1071" s="25">
        <v>4.534313725490196</v>
      </c>
      <c r="AR1071" s="18">
        <v>4.534313725490196</v>
      </c>
      <c r="AS1071" s="7">
        <v>0</v>
      </c>
      <c r="AT1071" s="8">
        <v>0</v>
      </c>
      <c r="AU1071" s="9">
        <v>0</v>
      </c>
      <c r="AV1071" s="10">
        <v>4.534313725490196</v>
      </c>
      <c r="AW1071" s="22">
        <f t="shared" si="16"/>
        <v>0</v>
      </c>
      <c r="AX1071" s="5">
        <f>IF(OR(AND(Tabela1[[#This Row],[GRUPO | ITEM]]="PALHETAS",MID(Tabela1[[#This Row],[ITEM]],1,5)&lt;&gt;"YN-PC"),AND(Tabela1[[#This Row],[GRUPO | ITEM]]="PALHETAS",MID(Tabela1[[#This Row],[ITEM]],1,5)&lt;&gt;"YN-PF"))=TRUE,0,
IF(
ROUNDUP(
IF(
IF(D1071="A",13-SUM(AM1071:AP1071),IF(D1071="B",11-SUM(AM1071:AP1071),IF(D1071="C",7-SUM(AM1071:AP1071))))
&lt;0,0,
IF(D1071="A",13-SUM(AM1071:AP1071),IF(D1071="B",11-SUM(AM1071:AP1071),IF(D1071="C",7-SUM(AM1071:AP1071)))))
*AD1071/C1071,0)
*C1071
=0,0,
ROUNDUP(
IF(
IF(D1071="A",13-SUM(AM1071:AP1071),IF(D1071="B",11-SUM(AM1071:AP1071),IF(D1071="C",7-SUM(AM1071:AP1071))))
&lt;0,0,
IF(D1071="A",13-SUM(AM1071:AP1071),IF(D1071="B",11-SUM(AM1071:AP1071),IF(D1071="C",7-SUM(AM1071:AP1071)))))
*AD1071/C1071,0)
*C1071)
)</f>
        <v>0</v>
      </c>
      <c r="AY1071" s="4">
        <f>IF(OR(AND(Tabela1[[#This Row],[GRUPO | ITEM]]="PALHETAS",MID(Tabela1[[#This Row],[ITEM]],1,5)&lt;&gt;"YN-PC"),AND(Tabela1[[#This Row],[GRUPO | ITEM]]="PALHETAS",MID(Tabela1[[#This Row],[ITEM]],1,5)&lt;&gt;"YN-PF"))=TRUE,0,
IF(
ROUNDUP(
IF(
IF(D1071="A",13-SUM(AR1071:AU1071),IF(D1071="B",11-SUM(AR1071:AU1071),IF(D1071="C",7-SUM(AR1071:AU1071))))
&lt;0,0,
IF(D1071="A",13-SUM(AR1071:AU1071),IF(D1071="B",11-SUM(AR1071:AU1071),IF(D1071="C",7-SUM(AR1071:AU1071)))))
*AE1071/C1071,0)
*C1071
=0,0,
ROUNDUP(
IF(
IF(D1071="A",13-SUM(AR1071:AU1071),IF(D1071="B",11-SUM(AR1071:AU1071),IF(D1071="C",7-SUM(AR1071:AU1071))))
&lt;0,0,
IF(D1071="A",13-SUM(AR1071:AU1071),IF(D1071="B",11-SUM(AR1071:AU1071),IF(D1071="C",7-SUM(AR1071:AU1071)))))
*AE1071/C1071,0)
*C1071)
)</f>
        <v>0</v>
      </c>
      <c r="AZ10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+IFERROR(BA1071*C1071,0),
IFERROR(AVERAGEIF(Tabela1[[#This Row],[COMPRA PADRÃO]:[COMPRA &gt;30%]],"&gt;"&amp;0,Tabela1[[#This Row],[COMPRA PADRÃO]:[COMPRA &gt;30%]]),
0))/Tabela1[[#This Row],[U/CX]],0)*Tabela1[[#This Row],[U/CX]]</f>
        <v>0</v>
      </c>
      <c r="BA1071" s="19"/>
      <c r="BB1071" s="19"/>
      <c r="BC1071" s="5"/>
      <c r="BD1071" s="41">
        <v>4.6188679245283017</v>
      </c>
      <c r="BE1071" s="42">
        <v>692.83018867924523</v>
      </c>
      <c r="BF1071" s="42">
        <v>304.84528301886792</v>
      </c>
      <c r="BG1071" s="42">
        <v>555</v>
      </c>
      <c r="BH1071" s="43">
        <v>440</v>
      </c>
      <c r="BJ1071" s="32"/>
      <c r="BK1071" s="32"/>
    </row>
    <row r="1072" spans="1:63" s="3" customFormat="1" x14ac:dyDescent="0.2">
      <c r="A1072" s="4" t="s">
        <v>18</v>
      </c>
      <c r="B1072" s="4" t="s">
        <v>1284</v>
      </c>
      <c r="C1072" s="4">
        <v>40</v>
      </c>
      <c r="D1072" s="4" t="s">
        <v>83</v>
      </c>
      <c r="E1072" s="5"/>
      <c r="F1072" s="4"/>
      <c r="G1072" s="4"/>
      <c r="H1072" s="4"/>
      <c r="I1072" s="4">
        <v>40</v>
      </c>
      <c r="J1072" s="4"/>
      <c r="K1072" s="4"/>
      <c r="L1072" s="4"/>
      <c r="M1072" s="4"/>
      <c r="N1072" s="4"/>
      <c r="O1072" s="4"/>
      <c r="P1072" s="4"/>
      <c r="Q1072" s="13">
        <v>0</v>
      </c>
      <c r="R1072" s="16">
        <v>0</v>
      </c>
      <c r="S1072" s="16">
        <v>0</v>
      </c>
      <c r="T1072" s="16">
        <v>0</v>
      </c>
      <c r="U1072" s="16">
        <v>1</v>
      </c>
      <c r="V1072" s="16">
        <v>0</v>
      </c>
      <c r="W1072" s="16">
        <v>0</v>
      </c>
      <c r="X1072" s="16">
        <v>0</v>
      </c>
      <c r="Y1072" s="16">
        <v>0</v>
      </c>
      <c r="Z1072" s="16">
        <v>0</v>
      </c>
      <c r="AA1072" s="16">
        <v>0</v>
      </c>
      <c r="AB1072" s="17">
        <v>0</v>
      </c>
      <c r="AC1072" s="15">
        <v>310.39999999999998</v>
      </c>
      <c r="AD1072" s="14">
        <v>40</v>
      </c>
      <c r="AE1072" s="14">
        <v>40</v>
      </c>
      <c r="AF1072" s="5">
        <v>0</v>
      </c>
      <c r="AG1072" s="6">
        <v>983</v>
      </c>
      <c r="AH1072" s="4">
        <v>0</v>
      </c>
      <c r="AI1072" s="23">
        <v>983</v>
      </c>
      <c r="AJ1072" s="4">
        <v>0</v>
      </c>
      <c r="AK1072" s="4">
        <v>0</v>
      </c>
      <c r="AL1072" s="24">
        <v>0</v>
      </c>
      <c r="AM1072" s="7">
        <v>24.574999999999999</v>
      </c>
      <c r="AN1072" s="7">
        <v>0</v>
      </c>
      <c r="AO1072" s="8">
        <v>0</v>
      </c>
      <c r="AP1072" s="9">
        <v>0</v>
      </c>
      <c r="AQ1072" s="25">
        <v>24.574999999999999</v>
      </c>
      <c r="AR1072" s="18">
        <v>24.574999999999999</v>
      </c>
      <c r="AS1072" s="7">
        <v>0</v>
      </c>
      <c r="AT1072" s="8">
        <v>0</v>
      </c>
      <c r="AU1072" s="9">
        <v>0</v>
      </c>
      <c r="AV1072" s="10">
        <v>24.574999999999999</v>
      </c>
      <c r="AW1072" s="22">
        <f t="shared" si="16"/>
        <v>0</v>
      </c>
      <c r="AX1072" s="5">
        <f>IF(OR(AND(Tabela1[[#This Row],[GRUPO | ITEM]]="PALHETAS",MID(Tabela1[[#This Row],[ITEM]],1,5)&lt;&gt;"YN-PC"),AND(Tabela1[[#This Row],[GRUPO | ITEM]]="PALHETAS",MID(Tabela1[[#This Row],[ITEM]],1,5)&lt;&gt;"YN-PF"))=TRUE,0,
IF(
ROUNDUP(
IF(
IF(D1072="A",13-SUM(AM1072:AP1072),IF(D1072="B",11-SUM(AM1072:AP1072),IF(D1072="C",7-SUM(AM1072:AP1072))))
&lt;0,0,
IF(D1072="A",13-SUM(AM1072:AP1072),IF(D1072="B",11-SUM(AM1072:AP1072),IF(D1072="C",7-SUM(AM1072:AP1072)))))
*AD1072/C1072,0)
*C1072
=0,0,
ROUNDUP(
IF(
IF(D1072="A",13-SUM(AM1072:AP1072),IF(D1072="B",11-SUM(AM1072:AP1072),IF(D1072="C",7-SUM(AM1072:AP1072))))
&lt;0,0,
IF(D1072="A",13-SUM(AM1072:AP1072),IF(D1072="B",11-SUM(AM1072:AP1072),IF(D1072="C",7-SUM(AM1072:AP1072)))))
*AD1072/C1072,0)
*C1072)
)</f>
        <v>0</v>
      </c>
      <c r="AY1072" s="4">
        <f>IF(OR(AND(Tabela1[[#This Row],[GRUPO | ITEM]]="PALHETAS",MID(Tabela1[[#This Row],[ITEM]],1,5)&lt;&gt;"YN-PC"),AND(Tabela1[[#This Row],[GRUPO | ITEM]]="PALHETAS",MID(Tabela1[[#This Row],[ITEM]],1,5)&lt;&gt;"YN-PF"))=TRUE,0,
IF(
ROUNDUP(
IF(
IF(D1072="A",13-SUM(AR1072:AU1072),IF(D1072="B",11-SUM(AR1072:AU1072),IF(D1072="C",7-SUM(AR1072:AU1072))))
&lt;0,0,
IF(D1072="A",13-SUM(AR1072:AU1072),IF(D1072="B",11-SUM(AR1072:AU1072),IF(D1072="C",7-SUM(AR1072:AU1072)))))
*AE1072/C1072,0)
*C1072
=0,0,
ROUNDUP(
IF(
IF(D1072="A",13-SUM(AR1072:AU1072),IF(D1072="B",11-SUM(AR1072:AU1072),IF(D1072="C",7-SUM(AR1072:AU1072))))
&lt;0,0,
IF(D1072="A",13-SUM(AR1072:AU1072),IF(D1072="B",11-SUM(AR1072:AU1072),IF(D1072="C",7-SUM(AR1072:AU1072)))))
*AE1072/C1072,0)
*C1072)
)</f>
        <v>0</v>
      </c>
      <c r="AZ10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+IFERROR(BA1072*C1072,0),
IFERROR(AVERAGEIF(Tabela1[[#This Row],[COMPRA PADRÃO]:[COMPRA &gt;30%]],"&gt;"&amp;0,Tabela1[[#This Row],[COMPRA PADRÃO]:[COMPRA &gt;30%]]),
0))/Tabela1[[#This Row],[U/CX]],0)*Tabela1[[#This Row],[U/CX]]</f>
        <v>0</v>
      </c>
      <c r="BA1072" s="19"/>
      <c r="BB1072" s="19"/>
      <c r="BC1072" s="5"/>
      <c r="BD1072" s="41">
        <v>0.15094339622641509</v>
      </c>
      <c r="BE1072" s="42">
        <v>22.641509433962263</v>
      </c>
      <c r="BF1072" s="42">
        <v>9.9622641509433958</v>
      </c>
      <c r="BG1072" s="42">
        <v>983</v>
      </c>
      <c r="BH1072" s="43">
        <v>0</v>
      </c>
      <c r="BJ1072" s="32"/>
      <c r="BK1072" s="32"/>
    </row>
    <row r="1073" spans="1:63" s="3" customFormat="1" x14ac:dyDescent="0.2">
      <c r="A1073" s="4" t="s">
        <v>18</v>
      </c>
      <c r="B1073" s="4" t="s">
        <v>850</v>
      </c>
      <c r="C1073" s="4">
        <v>50</v>
      </c>
      <c r="D1073" s="4" t="s">
        <v>83</v>
      </c>
      <c r="E1073" s="5"/>
      <c r="F1073" s="4">
        <v>60</v>
      </c>
      <c r="G1073" s="4">
        <v>20</v>
      </c>
      <c r="H1073" s="4"/>
      <c r="I1073" s="4">
        <v>100</v>
      </c>
      <c r="J1073" s="4">
        <v>70</v>
      </c>
      <c r="K1073" s="4">
        <v>40</v>
      </c>
      <c r="L1073" s="4">
        <v>40</v>
      </c>
      <c r="M1073" s="4">
        <v>50</v>
      </c>
      <c r="N1073" s="4"/>
      <c r="O1073" s="4">
        <v>20</v>
      </c>
      <c r="P1073" s="4">
        <v>10</v>
      </c>
      <c r="Q1073" s="13">
        <v>0</v>
      </c>
      <c r="R1073" s="16">
        <v>1.3170731707317074</v>
      </c>
      <c r="S1073" s="16">
        <v>0.43902439024390244</v>
      </c>
      <c r="T1073" s="16">
        <v>0</v>
      </c>
      <c r="U1073" s="16">
        <v>2.1951219512195119</v>
      </c>
      <c r="V1073" s="16">
        <v>1.5365853658536586</v>
      </c>
      <c r="W1073" s="16">
        <v>0.87804878048780488</v>
      </c>
      <c r="X1073" s="16">
        <v>0.87804878048780488</v>
      </c>
      <c r="Y1073" s="16">
        <v>1.097560975609756</v>
      </c>
      <c r="Z1073" s="16">
        <v>0</v>
      </c>
      <c r="AA1073" s="16">
        <v>0.43902439024390244</v>
      </c>
      <c r="AB1073" s="17">
        <v>0.21951219512195122</v>
      </c>
      <c r="AC1073" s="15">
        <v>2927.6</v>
      </c>
      <c r="AD1073" s="14">
        <v>45.555555555555557</v>
      </c>
      <c r="AE1073" s="14">
        <v>50</v>
      </c>
      <c r="AF1073" s="5">
        <v>0</v>
      </c>
      <c r="AG1073" s="6">
        <v>685</v>
      </c>
      <c r="AH1073" s="4">
        <v>0</v>
      </c>
      <c r="AI1073" s="23">
        <v>685</v>
      </c>
      <c r="AJ1073" s="4">
        <v>0</v>
      </c>
      <c r="AK1073" s="4">
        <v>0</v>
      </c>
      <c r="AL1073" s="24">
        <v>0</v>
      </c>
      <c r="AM1073" s="7">
        <v>15.036585365853657</v>
      </c>
      <c r="AN1073" s="7">
        <v>0</v>
      </c>
      <c r="AO1073" s="8">
        <v>0</v>
      </c>
      <c r="AP1073" s="9">
        <v>0</v>
      </c>
      <c r="AQ1073" s="25">
        <v>15.036585365853657</v>
      </c>
      <c r="AR1073" s="18">
        <v>13.7</v>
      </c>
      <c r="AS1073" s="7">
        <v>0</v>
      </c>
      <c r="AT1073" s="8">
        <v>0</v>
      </c>
      <c r="AU1073" s="9">
        <v>0</v>
      </c>
      <c r="AV1073" s="10">
        <v>13.7</v>
      </c>
      <c r="AW1073" s="22">
        <f t="shared" si="16"/>
        <v>0</v>
      </c>
      <c r="AX1073" s="5">
        <f>IF(OR(AND(Tabela1[[#This Row],[GRUPO | ITEM]]="PALHETAS",MID(Tabela1[[#This Row],[ITEM]],1,5)&lt;&gt;"YN-PC"),AND(Tabela1[[#This Row],[GRUPO | ITEM]]="PALHETAS",MID(Tabela1[[#This Row],[ITEM]],1,5)&lt;&gt;"YN-PF"))=TRUE,0,
IF(
ROUNDUP(
IF(
IF(D1073="A",13-SUM(AM1073:AP1073),IF(D1073="B",11-SUM(AM1073:AP1073),IF(D1073="C",7-SUM(AM1073:AP1073))))
&lt;0,0,
IF(D1073="A",13-SUM(AM1073:AP1073),IF(D1073="B",11-SUM(AM1073:AP1073),IF(D1073="C",7-SUM(AM1073:AP1073)))))
*AD1073/C1073,0)
*C1073
=0,0,
ROUNDUP(
IF(
IF(D1073="A",13-SUM(AM1073:AP1073),IF(D1073="B",11-SUM(AM1073:AP1073),IF(D1073="C",7-SUM(AM1073:AP1073))))
&lt;0,0,
IF(D1073="A",13-SUM(AM1073:AP1073),IF(D1073="B",11-SUM(AM1073:AP1073),IF(D1073="C",7-SUM(AM1073:AP1073)))))
*AD1073/C1073,0)
*C1073)
)</f>
        <v>0</v>
      </c>
      <c r="AY1073" s="4">
        <f>IF(OR(AND(Tabela1[[#This Row],[GRUPO | ITEM]]="PALHETAS",MID(Tabela1[[#This Row],[ITEM]],1,5)&lt;&gt;"YN-PC"),AND(Tabela1[[#This Row],[GRUPO | ITEM]]="PALHETAS",MID(Tabela1[[#This Row],[ITEM]],1,5)&lt;&gt;"YN-PF"))=TRUE,0,
IF(
ROUNDUP(
IF(
IF(D1073="A",13-SUM(AR1073:AU1073),IF(D1073="B",11-SUM(AR1073:AU1073),IF(D1073="C",7-SUM(AR1073:AU1073))))
&lt;0,0,
IF(D1073="A",13-SUM(AR1073:AU1073),IF(D1073="B",11-SUM(AR1073:AU1073),IF(D1073="C",7-SUM(AR1073:AU1073)))))
*AE1073/C1073,0)
*C1073
=0,0,
ROUNDUP(
IF(
IF(D1073="A",13-SUM(AR1073:AU1073),IF(D1073="B",11-SUM(AR1073:AU1073),IF(D1073="C",7-SUM(AR1073:AU1073))))
&lt;0,0,
IF(D1073="A",13-SUM(AR1073:AU1073),IF(D1073="B",11-SUM(AR1073:AU1073),IF(D1073="C",7-SUM(AR1073:AU1073)))))
*AE1073/C1073,0)
*C1073)
)</f>
        <v>0</v>
      </c>
      <c r="AZ10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+IFERROR(BA1073*C1073,0),
IFERROR(AVERAGEIF(Tabela1[[#This Row],[COMPRA PADRÃO]:[COMPRA &gt;30%]],"&gt;"&amp;0,Tabela1[[#This Row],[COMPRA PADRÃO]:[COMPRA &gt;30%]]),
0))/Tabela1[[#This Row],[U/CX]],0)*Tabela1[[#This Row],[U/CX]]</f>
        <v>0</v>
      </c>
      <c r="BA1073" s="19"/>
      <c r="BB1073" s="19"/>
      <c r="BC1073" s="5"/>
      <c r="BD1073" s="41">
        <v>1.5471698113207548</v>
      </c>
      <c r="BE1073" s="42">
        <v>232.07547169811323</v>
      </c>
      <c r="BF1073" s="42">
        <v>102.11320754716982</v>
      </c>
      <c r="BG1073" s="42">
        <v>685</v>
      </c>
      <c r="BH1073" s="43">
        <v>0</v>
      </c>
      <c r="BJ1073" s="32"/>
      <c r="BK1073" s="32"/>
    </row>
    <row r="1074" spans="1:63" s="3" customFormat="1" x14ac:dyDescent="0.2">
      <c r="A1074" s="4" t="s">
        <v>18</v>
      </c>
      <c r="B1074" s="4" t="s">
        <v>851</v>
      </c>
      <c r="C1074" s="4">
        <v>40</v>
      </c>
      <c r="D1074" s="4" t="s">
        <v>83</v>
      </c>
      <c r="E1074" s="5">
        <v>40</v>
      </c>
      <c r="F1074" s="4"/>
      <c r="G1074" s="4"/>
      <c r="H1074" s="4"/>
      <c r="I1074" s="4">
        <v>140</v>
      </c>
      <c r="J1074" s="4">
        <v>80</v>
      </c>
      <c r="K1074" s="4"/>
      <c r="L1074" s="4">
        <v>40</v>
      </c>
      <c r="M1074" s="4"/>
      <c r="N1074" s="4">
        <v>60</v>
      </c>
      <c r="O1074" s="4"/>
      <c r="P1074" s="4">
        <v>40</v>
      </c>
      <c r="Q1074" s="13">
        <v>0.6</v>
      </c>
      <c r="R1074" s="16">
        <v>0</v>
      </c>
      <c r="S1074" s="16">
        <v>0</v>
      </c>
      <c r="T1074" s="16">
        <v>0</v>
      </c>
      <c r="U1074" s="16">
        <v>2.0999999999999996</v>
      </c>
      <c r="V1074" s="16">
        <v>1.2</v>
      </c>
      <c r="W1074" s="16">
        <v>0</v>
      </c>
      <c r="X1074" s="16">
        <v>0.6</v>
      </c>
      <c r="Y1074" s="16">
        <v>0</v>
      </c>
      <c r="Z1074" s="16">
        <v>0.89999999999999991</v>
      </c>
      <c r="AA1074" s="16">
        <v>0</v>
      </c>
      <c r="AB1074" s="17">
        <v>0.6</v>
      </c>
      <c r="AC1074" s="15">
        <v>2829.2</v>
      </c>
      <c r="AD1074" s="14">
        <v>66.666666666666671</v>
      </c>
      <c r="AE1074" s="14">
        <v>66.666666666666671</v>
      </c>
      <c r="AF1074" s="5">
        <v>0</v>
      </c>
      <c r="AG1074" s="6">
        <v>633</v>
      </c>
      <c r="AH1074" s="4">
        <v>0</v>
      </c>
      <c r="AI1074" s="23">
        <v>633</v>
      </c>
      <c r="AJ1074" s="4">
        <v>0</v>
      </c>
      <c r="AK1074" s="4">
        <v>0</v>
      </c>
      <c r="AL1074" s="24">
        <v>0</v>
      </c>
      <c r="AM1074" s="7">
        <v>9.4949999999999992</v>
      </c>
      <c r="AN1074" s="7">
        <v>0</v>
      </c>
      <c r="AO1074" s="8">
        <v>0</v>
      </c>
      <c r="AP1074" s="9">
        <v>0</v>
      </c>
      <c r="AQ1074" s="25">
        <v>9.4949999999999992</v>
      </c>
      <c r="AR1074" s="18">
        <v>9.4949999999999992</v>
      </c>
      <c r="AS1074" s="7">
        <v>0</v>
      </c>
      <c r="AT1074" s="8">
        <v>0</v>
      </c>
      <c r="AU1074" s="9">
        <v>0</v>
      </c>
      <c r="AV1074" s="10">
        <v>9.4949999999999992</v>
      </c>
      <c r="AW1074" s="22">
        <f t="shared" si="16"/>
        <v>0</v>
      </c>
      <c r="AX1074" s="5">
        <f>IF(OR(AND(Tabela1[[#This Row],[GRUPO | ITEM]]="PALHETAS",MID(Tabela1[[#This Row],[ITEM]],1,5)&lt;&gt;"YN-PC"),AND(Tabela1[[#This Row],[GRUPO | ITEM]]="PALHETAS",MID(Tabela1[[#This Row],[ITEM]],1,5)&lt;&gt;"YN-PF"))=TRUE,0,
IF(
ROUNDUP(
IF(
IF(D1074="A",13-SUM(AM1074:AP1074),IF(D1074="B",11-SUM(AM1074:AP1074),IF(D1074="C",7-SUM(AM1074:AP1074))))
&lt;0,0,
IF(D1074="A",13-SUM(AM1074:AP1074),IF(D1074="B",11-SUM(AM1074:AP1074),IF(D1074="C",7-SUM(AM1074:AP1074)))))
*AD1074/C1074,0)
*C1074
=0,0,
ROUNDUP(
IF(
IF(D1074="A",13-SUM(AM1074:AP1074),IF(D1074="B",11-SUM(AM1074:AP1074),IF(D1074="C",7-SUM(AM1074:AP1074))))
&lt;0,0,
IF(D1074="A",13-SUM(AM1074:AP1074),IF(D1074="B",11-SUM(AM1074:AP1074),IF(D1074="C",7-SUM(AM1074:AP1074)))))
*AD1074/C1074,0)
*C1074)
)</f>
        <v>0</v>
      </c>
      <c r="AY1074" s="4">
        <f>IF(OR(AND(Tabela1[[#This Row],[GRUPO | ITEM]]="PALHETAS",MID(Tabela1[[#This Row],[ITEM]],1,5)&lt;&gt;"YN-PC"),AND(Tabela1[[#This Row],[GRUPO | ITEM]]="PALHETAS",MID(Tabela1[[#This Row],[ITEM]],1,5)&lt;&gt;"YN-PF"))=TRUE,0,
IF(
ROUNDUP(
IF(
IF(D1074="A",13-SUM(AR1074:AU1074),IF(D1074="B",11-SUM(AR1074:AU1074),IF(D1074="C",7-SUM(AR1074:AU1074))))
&lt;0,0,
IF(D1074="A",13-SUM(AR1074:AU1074),IF(D1074="B",11-SUM(AR1074:AU1074),IF(D1074="C",7-SUM(AR1074:AU1074)))))
*AE1074/C1074,0)
*C1074
=0,0,
ROUNDUP(
IF(
IF(D1074="A",13-SUM(AR1074:AU1074),IF(D1074="B",11-SUM(AR1074:AU1074),IF(D1074="C",7-SUM(AR1074:AU1074))))
&lt;0,0,
IF(D1074="A",13-SUM(AR1074:AU1074),IF(D1074="B",11-SUM(AR1074:AU1074),IF(D1074="C",7-SUM(AR1074:AU1074)))))
*AE1074/C1074,0)
*C1074)
)</f>
        <v>0</v>
      </c>
      <c r="AZ10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+IFERROR(BA1074*C1074,0),
IFERROR(AVERAGEIF(Tabela1[[#This Row],[COMPRA PADRÃO]:[COMPRA &gt;30%]],"&gt;"&amp;0,Tabela1[[#This Row],[COMPRA PADRÃO]:[COMPRA &gt;30%]]),
0))/Tabela1[[#This Row],[U/CX]],0)*Tabela1[[#This Row],[U/CX]]</f>
        <v>0</v>
      </c>
      <c r="BA1074" s="19"/>
      <c r="BB1074" s="19"/>
      <c r="BC1074" s="5"/>
      <c r="BD1074" s="41">
        <v>1.5094339622641511</v>
      </c>
      <c r="BE1074" s="42">
        <v>226.41509433962267</v>
      </c>
      <c r="BF1074" s="42">
        <v>99.622641509433976</v>
      </c>
      <c r="BG1074" s="42">
        <v>633</v>
      </c>
      <c r="BH1074" s="43">
        <v>0</v>
      </c>
      <c r="BJ1074" s="32"/>
      <c r="BK1074" s="32"/>
    </row>
    <row r="1075" spans="1:63" s="3" customFormat="1" x14ac:dyDescent="0.2">
      <c r="A1075" s="4" t="s">
        <v>18</v>
      </c>
      <c r="B1075" s="4" t="s">
        <v>852</v>
      </c>
      <c r="C1075" s="4">
        <v>40</v>
      </c>
      <c r="D1075" s="4" t="s">
        <v>83</v>
      </c>
      <c r="E1075" s="5">
        <v>25</v>
      </c>
      <c r="F1075" s="4"/>
      <c r="G1075" s="4">
        <v>20</v>
      </c>
      <c r="H1075" s="4"/>
      <c r="I1075" s="4">
        <v>80</v>
      </c>
      <c r="J1075" s="4"/>
      <c r="K1075" s="4"/>
      <c r="L1075" s="4">
        <v>50</v>
      </c>
      <c r="M1075" s="4"/>
      <c r="N1075" s="4">
        <v>40</v>
      </c>
      <c r="O1075" s="4"/>
      <c r="P1075" s="4">
        <v>60</v>
      </c>
      <c r="Q1075" s="13">
        <v>0.54545454545454541</v>
      </c>
      <c r="R1075" s="16">
        <v>0</v>
      </c>
      <c r="S1075" s="16">
        <v>0.43636363636363634</v>
      </c>
      <c r="T1075" s="16">
        <v>0</v>
      </c>
      <c r="U1075" s="16">
        <v>1.7454545454545454</v>
      </c>
      <c r="V1075" s="16">
        <v>0</v>
      </c>
      <c r="W1075" s="16">
        <v>0</v>
      </c>
      <c r="X1075" s="16">
        <v>1.0909090909090908</v>
      </c>
      <c r="Y1075" s="16">
        <v>0</v>
      </c>
      <c r="Z1075" s="16">
        <v>0.87272727272727268</v>
      </c>
      <c r="AA1075" s="16">
        <v>0</v>
      </c>
      <c r="AB1075" s="17">
        <v>1.3090909090909091</v>
      </c>
      <c r="AC1075" s="15">
        <v>1970.55</v>
      </c>
      <c r="AD1075" s="14">
        <v>45.833333333333336</v>
      </c>
      <c r="AE1075" s="14">
        <v>45.833333333333336</v>
      </c>
      <c r="AF1075" s="5">
        <v>0</v>
      </c>
      <c r="AG1075" s="6">
        <v>924</v>
      </c>
      <c r="AH1075" s="4">
        <v>0</v>
      </c>
      <c r="AI1075" s="23">
        <v>924</v>
      </c>
      <c r="AJ1075" s="4">
        <v>0</v>
      </c>
      <c r="AK1075" s="4">
        <v>0</v>
      </c>
      <c r="AL1075" s="24">
        <v>0</v>
      </c>
      <c r="AM1075" s="7">
        <v>20.16</v>
      </c>
      <c r="AN1075" s="7">
        <v>0</v>
      </c>
      <c r="AO1075" s="8">
        <v>0</v>
      </c>
      <c r="AP1075" s="9">
        <v>0</v>
      </c>
      <c r="AQ1075" s="25">
        <v>20.16</v>
      </c>
      <c r="AR1075" s="18">
        <v>20.16</v>
      </c>
      <c r="AS1075" s="7">
        <v>0</v>
      </c>
      <c r="AT1075" s="8">
        <v>0</v>
      </c>
      <c r="AU1075" s="9">
        <v>0</v>
      </c>
      <c r="AV1075" s="10">
        <v>20.16</v>
      </c>
      <c r="AW1075" s="22">
        <f t="shared" si="16"/>
        <v>0</v>
      </c>
      <c r="AX1075" s="5">
        <f>IF(OR(AND(Tabela1[[#This Row],[GRUPO | ITEM]]="PALHETAS",MID(Tabela1[[#This Row],[ITEM]],1,5)&lt;&gt;"YN-PC"),AND(Tabela1[[#This Row],[GRUPO | ITEM]]="PALHETAS",MID(Tabela1[[#This Row],[ITEM]],1,5)&lt;&gt;"YN-PF"))=TRUE,0,
IF(
ROUNDUP(
IF(
IF(D1075="A",13-SUM(AM1075:AP1075),IF(D1075="B",11-SUM(AM1075:AP1075),IF(D1075="C",7-SUM(AM1075:AP1075))))
&lt;0,0,
IF(D1075="A",13-SUM(AM1075:AP1075),IF(D1075="B",11-SUM(AM1075:AP1075),IF(D1075="C",7-SUM(AM1075:AP1075)))))
*AD1075/C1075,0)
*C1075
=0,0,
ROUNDUP(
IF(
IF(D1075="A",13-SUM(AM1075:AP1075),IF(D1075="B",11-SUM(AM1075:AP1075),IF(D1075="C",7-SUM(AM1075:AP1075))))
&lt;0,0,
IF(D1075="A",13-SUM(AM1075:AP1075),IF(D1075="B",11-SUM(AM1075:AP1075),IF(D1075="C",7-SUM(AM1075:AP1075)))))
*AD1075/C1075,0)
*C1075)
)</f>
        <v>0</v>
      </c>
      <c r="AY1075" s="4">
        <f>IF(OR(AND(Tabela1[[#This Row],[GRUPO | ITEM]]="PALHETAS",MID(Tabela1[[#This Row],[ITEM]],1,5)&lt;&gt;"YN-PC"),AND(Tabela1[[#This Row],[GRUPO | ITEM]]="PALHETAS",MID(Tabela1[[#This Row],[ITEM]],1,5)&lt;&gt;"YN-PF"))=TRUE,0,
IF(
ROUNDUP(
IF(
IF(D1075="A",13-SUM(AR1075:AU1075),IF(D1075="B",11-SUM(AR1075:AU1075),IF(D1075="C",7-SUM(AR1075:AU1075))))
&lt;0,0,
IF(D1075="A",13-SUM(AR1075:AU1075),IF(D1075="B",11-SUM(AR1075:AU1075),IF(D1075="C",7-SUM(AR1075:AU1075)))))
*AE1075/C1075,0)
*C1075
=0,0,
ROUNDUP(
IF(
IF(D1075="A",13-SUM(AR1075:AU1075),IF(D1075="B",11-SUM(AR1075:AU1075),IF(D1075="C",7-SUM(AR1075:AU1075))))
&lt;0,0,
IF(D1075="A",13-SUM(AR1075:AU1075),IF(D1075="B",11-SUM(AR1075:AU1075),IF(D1075="C",7-SUM(AR1075:AU1075)))))
*AE1075/C1075,0)
*C1075)
)</f>
        <v>0</v>
      </c>
      <c r="AZ10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+IFERROR(BA1075*C1075,0),
IFERROR(AVERAGEIF(Tabela1[[#This Row],[COMPRA PADRÃO]:[COMPRA &gt;30%]],"&gt;"&amp;0,Tabela1[[#This Row],[COMPRA PADRÃO]:[COMPRA &gt;30%]]),
0))/Tabela1[[#This Row],[U/CX]],0)*Tabela1[[#This Row],[U/CX]]</f>
        <v>0</v>
      </c>
      <c r="BA1075" s="33"/>
      <c r="BB1075" s="33"/>
      <c r="BC1075" s="44"/>
      <c r="BD1075" s="41">
        <v>1.0377358490566038</v>
      </c>
      <c r="BE1075" s="42">
        <v>155.66037735849056</v>
      </c>
      <c r="BF1075" s="42">
        <v>68.490566037735846</v>
      </c>
      <c r="BG1075" s="42">
        <v>924</v>
      </c>
      <c r="BH1075" s="43">
        <v>0</v>
      </c>
      <c r="BJ1075" s="32"/>
      <c r="BK1075" s="32"/>
    </row>
    <row r="1076" spans="1:63" s="3" customFormat="1" x14ac:dyDescent="0.2">
      <c r="A1076" s="4" t="s">
        <v>18</v>
      </c>
      <c r="B1076" s="4" t="s">
        <v>853</v>
      </c>
      <c r="C1076" s="4">
        <v>40</v>
      </c>
      <c r="D1076" s="4" t="s">
        <v>83</v>
      </c>
      <c r="E1076" s="5"/>
      <c r="F1076" s="4"/>
      <c r="G1076" s="4"/>
      <c r="H1076" s="4"/>
      <c r="I1076" s="4">
        <v>40</v>
      </c>
      <c r="J1076" s="4"/>
      <c r="K1076" s="4">
        <v>20</v>
      </c>
      <c r="L1076" s="4"/>
      <c r="M1076" s="4">
        <v>20</v>
      </c>
      <c r="N1076" s="4">
        <v>40</v>
      </c>
      <c r="O1076" s="4"/>
      <c r="P1076" s="4"/>
      <c r="Q1076" s="13">
        <v>0</v>
      </c>
      <c r="R1076" s="16">
        <v>0</v>
      </c>
      <c r="S1076" s="16">
        <v>0</v>
      </c>
      <c r="T1076" s="16">
        <v>0</v>
      </c>
      <c r="U1076" s="16">
        <v>1.3333333333333333</v>
      </c>
      <c r="V1076" s="16">
        <v>0</v>
      </c>
      <c r="W1076" s="16">
        <v>0.66666666666666663</v>
      </c>
      <c r="X1076" s="16">
        <v>0</v>
      </c>
      <c r="Y1076" s="16">
        <v>0.66666666666666663</v>
      </c>
      <c r="Z1076" s="16">
        <v>1.3333333333333333</v>
      </c>
      <c r="AA1076" s="16">
        <v>0</v>
      </c>
      <c r="AB1076" s="17">
        <v>0</v>
      </c>
      <c r="AC1076" s="15">
        <v>876.2</v>
      </c>
      <c r="AD1076" s="14">
        <v>30</v>
      </c>
      <c r="AE1076" s="14">
        <v>30</v>
      </c>
      <c r="AF1076" s="5">
        <v>0</v>
      </c>
      <c r="AG1076" s="6">
        <v>720</v>
      </c>
      <c r="AH1076" s="4">
        <v>0</v>
      </c>
      <c r="AI1076" s="23">
        <v>720</v>
      </c>
      <c r="AJ1076" s="4">
        <v>0</v>
      </c>
      <c r="AK1076" s="4">
        <v>0</v>
      </c>
      <c r="AL1076" s="24">
        <v>0</v>
      </c>
      <c r="AM1076" s="7">
        <v>24</v>
      </c>
      <c r="AN1076" s="7">
        <v>0</v>
      </c>
      <c r="AO1076" s="8">
        <v>0</v>
      </c>
      <c r="AP1076" s="9">
        <v>0</v>
      </c>
      <c r="AQ1076" s="25">
        <v>24</v>
      </c>
      <c r="AR1076" s="18">
        <v>24</v>
      </c>
      <c r="AS1076" s="7">
        <v>0</v>
      </c>
      <c r="AT1076" s="8">
        <v>0</v>
      </c>
      <c r="AU1076" s="9">
        <v>0</v>
      </c>
      <c r="AV1076" s="10">
        <v>24</v>
      </c>
      <c r="AW1076" s="22">
        <f t="shared" si="16"/>
        <v>0</v>
      </c>
      <c r="AX1076" s="5">
        <f>IF(OR(AND(Tabela1[[#This Row],[GRUPO | ITEM]]="PALHETAS",MID(Tabela1[[#This Row],[ITEM]],1,5)&lt;&gt;"YN-PC"),AND(Tabela1[[#This Row],[GRUPO | ITEM]]="PALHETAS",MID(Tabela1[[#This Row],[ITEM]],1,5)&lt;&gt;"YN-PF"))=TRUE,0,
IF(
ROUNDUP(
IF(
IF(D1076="A",13-SUM(AM1076:AP1076),IF(D1076="B",11-SUM(AM1076:AP1076),IF(D1076="C",7-SUM(AM1076:AP1076))))
&lt;0,0,
IF(D1076="A",13-SUM(AM1076:AP1076),IF(D1076="B",11-SUM(AM1076:AP1076),IF(D1076="C",7-SUM(AM1076:AP1076)))))
*AD1076/C1076,0)
*C1076
=0,0,
ROUNDUP(
IF(
IF(D1076="A",13-SUM(AM1076:AP1076),IF(D1076="B",11-SUM(AM1076:AP1076),IF(D1076="C",7-SUM(AM1076:AP1076))))
&lt;0,0,
IF(D1076="A",13-SUM(AM1076:AP1076),IF(D1076="B",11-SUM(AM1076:AP1076),IF(D1076="C",7-SUM(AM1076:AP1076)))))
*AD1076/C1076,0)
*C1076)
)</f>
        <v>0</v>
      </c>
      <c r="AY1076" s="4">
        <f>IF(OR(AND(Tabela1[[#This Row],[GRUPO | ITEM]]="PALHETAS",MID(Tabela1[[#This Row],[ITEM]],1,5)&lt;&gt;"YN-PC"),AND(Tabela1[[#This Row],[GRUPO | ITEM]]="PALHETAS",MID(Tabela1[[#This Row],[ITEM]],1,5)&lt;&gt;"YN-PF"))=TRUE,0,
IF(
ROUNDUP(
IF(
IF(D1076="A",13-SUM(AR1076:AU1076),IF(D1076="B",11-SUM(AR1076:AU1076),IF(D1076="C",7-SUM(AR1076:AU1076))))
&lt;0,0,
IF(D1076="A",13-SUM(AR1076:AU1076),IF(D1076="B",11-SUM(AR1076:AU1076),IF(D1076="C",7-SUM(AR1076:AU1076)))))
*AE1076/C1076,0)
*C1076
=0,0,
ROUNDUP(
IF(
IF(D1076="A",13-SUM(AR1076:AU1076),IF(D1076="B",11-SUM(AR1076:AU1076),IF(D1076="C",7-SUM(AR1076:AU1076))))
&lt;0,0,
IF(D1076="A",13-SUM(AR1076:AU1076),IF(D1076="B",11-SUM(AR1076:AU1076),IF(D1076="C",7-SUM(AR1076:AU1076)))))
*AE1076/C1076,0)
*C1076)
)</f>
        <v>0</v>
      </c>
      <c r="AZ10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+IFERROR(BA1076*C1076,0),
IFERROR(AVERAGEIF(Tabela1[[#This Row],[COMPRA PADRÃO]:[COMPRA &gt;30%]],"&gt;"&amp;0,Tabela1[[#This Row],[COMPRA PADRÃO]:[COMPRA &gt;30%]]),
0))/Tabela1[[#This Row],[U/CX]],0)*Tabela1[[#This Row],[U/CX]]</f>
        <v>0</v>
      </c>
      <c r="BA1076" s="33"/>
      <c r="BB1076" s="33"/>
      <c r="BC1076" s="44"/>
      <c r="BD1076" s="41">
        <v>0.45283018867924529</v>
      </c>
      <c r="BE1076" s="42">
        <v>67.924528301886795</v>
      </c>
      <c r="BF1076" s="42">
        <v>29.886792452830189</v>
      </c>
      <c r="BG1076" s="42">
        <v>720</v>
      </c>
      <c r="BH1076" s="43">
        <v>0</v>
      </c>
      <c r="BJ1076" s="32"/>
      <c r="BK1076" s="32"/>
    </row>
    <row r="1077" spans="1:63" s="3" customFormat="1" x14ac:dyDescent="0.2">
      <c r="A1077" s="4" t="s">
        <v>18</v>
      </c>
      <c r="B1077" s="4" t="s">
        <v>243</v>
      </c>
      <c r="C1077" s="4">
        <v>50</v>
      </c>
      <c r="D1077" s="4" t="s">
        <v>83</v>
      </c>
      <c r="E1077" s="5">
        <v>20</v>
      </c>
      <c r="F1077" s="4"/>
      <c r="G1077" s="4"/>
      <c r="H1077" s="4"/>
      <c r="I1077" s="4">
        <v>150</v>
      </c>
      <c r="J1077" s="4"/>
      <c r="K1077" s="4">
        <v>20</v>
      </c>
      <c r="L1077" s="4"/>
      <c r="M1077" s="4">
        <v>20</v>
      </c>
      <c r="N1077" s="4">
        <v>50</v>
      </c>
      <c r="O1077" s="4"/>
      <c r="P1077" s="4">
        <v>50</v>
      </c>
      <c r="Q1077" s="13">
        <v>0.38709677419354843</v>
      </c>
      <c r="R1077" s="16">
        <v>0</v>
      </c>
      <c r="S1077" s="16">
        <v>0</v>
      </c>
      <c r="T1077" s="16">
        <v>0</v>
      </c>
      <c r="U1077" s="16">
        <v>2.903225806451613</v>
      </c>
      <c r="V1077" s="16">
        <v>0</v>
      </c>
      <c r="W1077" s="16">
        <v>0.38709677419354843</v>
      </c>
      <c r="X1077" s="16">
        <v>0</v>
      </c>
      <c r="Y1077" s="16">
        <v>0.38709677419354843</v>
      </c>
      <c r="Z1077" s="16">
        <v>0.967741935483871</v>
      </c>
      <c r="AA1077" s="16">
        <v>0</v>
      </c>
      <c r="AB1077" s="17">
        <v>0.967741935483871</v>
      </c>
      <c r="AC1077" s="15">
        <v>2118.1</v>
      </c>
      <c r="AD1077" s="14">
        <v>51.666666666666664</v>
      </c>
      <c r="AE1077" s="14">
        <v>51.666666666666664</v>
      </c>
      <c r="AF1077" s="5">
        <v>0</v>
      </c>
      <c r="AG1077" s="6">
        <v>62</v>
      </c>
      <c r="AH1077" s="4">
        <v>0</v>
      </c>
      <c r="AI1077" s="23">
        <v>62</v>
      </c>
      <c r="AJ1077" s="4">
        <v>0</v>
      </c>
      <c r="AK1077" s="4">
        <v>0</v>
      </c>
      <c r="AL1077" s="24">
        <v>0</v>
      </c>
      <c r="AM1077" s="7">
        <v>1.2</v>
      </c>
      <c r="AN1077" s="7">
        <v>0</v>
      </c>
      <c r="AO1077" s="8">
        <v>0</v>
      </c>
      <c r="AP1077" s="9">
        <v>0</v>
      </c>
      <c r="AQ1077" s="25">
        <v>1.2</v>
      </c>
      <c r="AR1077" s="18">
        <v>1.2</v>
      </c>
      <c r="AS1077" s="7">
        <v>0</v>
      </c>
      <c r="AT1077" s="8">
        <v>0</v>
      </c>
      <c r="AU1077" s="9">
        <v>0</v>
      </c>
      <c r="AV1077" s="10">
        <v>1.2</v>
      </c>
      <c r="AW1077" s="22">
        <f t="shared" si="16"/>
        <v>0</v>
      </c>
      <c r="AX1077" s="5">
        <f>IF(OR(AND(Tabela1[[#This Row],[GRUPO | ITEM]]="PALHETAS",MID(Tabela1[[#This Row],[ITEM]],1,5)&lt;&gt;"YN-PC"),AND(Tabela1[[#This Row],[GRUPO | ITEM]]="PALHETAS",MID(Tabela1[[#This Row],[ITEM]],1,5)&lt;&gt;"YN-PF"))=TRUE,0,
IF(
ROUNDUP(
IF(
IF(D1077="A",13-SUM(AM1077:AP1077),IF(D1077="B",11-SUM(AM1077:AP1077),IF(D1077="C",7-SUM(AM1077:AP1077))))
&lt;0,0,
IF(D1077="A",13-SUM(AM1077:AP1077),IF(D1077="B",11-SUM(AM1077:AP1077),IF(D1077="C",7-SUM(AM1077:AP1077)))))
*AD1077/C1077,0)
*C1077
=0,0,
ROUNDUP(
IF(
IF(D1077="A",13-SUM(AM1077:AP1077),IF(D1077="B",11-SUM(AM1077:AP1077),IF(D1077="C",7-SUM(AM1077:AP1077))))
&lt;0,0,
IF(D1077="A",13-SUM(AM1077:AP1077),IF(D1077="B",11-SUM(AM1077:AP1077),IF(D1077="C",7-SUM(AM1077:AP1077)))))
*AD1077/C1077,0)
*C1077)
)</f>
        <v>0</v>
      </c>
      <c r="AY1077" s="4">
        <f>IF(OR(AND(Tabela1[[#This Row],[GRUPO | ITEM]]="PALHETAS",MID(Tabela1[[#This Row],[ITEM]],1,5)&lt;&gt;"YN-PC"),AND(Tabela1[[#This Row],[GRUPO | ITEM]]="PALHETAS",MID(Tabela1[[#This Row],[ITEM]],1,5)&lt;&gt;"YN-PF"))=TRUE,0,
IF(
ROUNDUP(
IF(
IF(D1077="A",13-SUM(AR1077:AU1077),IF(D1077="B",11-SUM(AR1077:AU1077),IF(D1077="C",7-SUM(AR1077:AU1077))))
&lt;0,0,
IF(D1077="A",13-SUM(AR1077:AU1077),IF(D1077="B",11-SUM(AR1077:AU1077),IF(D1077="C",7-SUM(AR1077:AU1077)))))
*AE1077/C1077,0)
*C1077
=0,0,
ROUNDUP(
IF(
IF(D1077="A",13-SUM(AR1077:AU1077),IF(D1077="B",11-SUM(AR1077:AU1077),IF(D1077="C",7-SUM(AR1077:AU1077))))
&lt;0,0,
IF(D1077="A",13-SUM(AR1077:AU1077),IF(D1077="B",11-SUM(AR1077:AU1077),IF(D1077="C",7-SUM(AR1077:AU1077)))))
*AE1077/C1077,0)
*C1077)
)</f>
        <v>0</v>
      </c>
      <c r="AZ10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+IFERROR(BA1077*C1077,0),
IFERROR(AVERAGEIF(Tabela1[[#This Row],[COMPRA PADRÃO]:[COMPRA &gt;30%]],"&gt;"&amp;0,Tabela1[[#This Row],[COMPRA PADRÃO]:[COMPRA &gt;30%]]),
0))/Tabela1[[#This Row],[U/CX]],0)*Tabela1[[#This Row],[U/CX]]</f>
        <v>0</v>
      </c>
      <c r="BA1077" s="33"/>
      <c r="BB1077" s="33"/>
      <c r="BC1077" s="44"/>
      <c r="BD1077" s="41">
        <v>1.1698113207547169</v>
      </c>
      <c r="BE1077" s="42">
        <v>175.47169811320754</v>
      </c>
      <c r="BF1077" s="42">
        <v>77.20754716981132</v>
      </c>
      <c r="BG1077" s="42">
        <v>62</v>
      </c>
      <c r="BH1077" s="43">
        <v>200</v>
      </c>
      <c r="BJ1077" s="32"/>
      <c r="BK1077" s="32"/>
    </row>
    <row r="1078" spans="1:63" s="3" customFormat="1" x14ac:dyDescent="0.2">
      <c r="A1078" s="4" t="s">
        <v>18</v>
      </c>
      <c r="B1078" s="4" t="s">
        <v>1285</v>
      </c>
      <c r="C1078" s="4">
        <v>50</v>
      </c>
      <c r="D1078" s="4" t="s">
        <v>83</v>
      </c>
      <c r="E1078" s="5"/>
      <c r="F1078" s="4"/>
      <c r="G1078" s="4">
        <v>20</v>
      </c>
      <c r="H1078" s="4">
        <v>50</v>
      </c>
      <c r="I1078" s="4">
        <v>50</v>
      </c>
      <c r="J1078" s="4"/>
      <c r="K1078" s="4">
        <v>3</v>
      </c>
      <c r="L1078" s="4"/>
      <c r="M1078" s="4"/>
      <c r="N1078" s="4"/>
      <c r="O1078" s="4"/>
      <c r="P1078" s="4"/>
      <c r="Q1078" s="13">
        <v>0</v>
      </c>
      <c r="R1078" s="16">
        <v>0</v>
      </c>
      <c r="S1078" s="16">
        <v>0.65040650406504064</v>
      </c>
      <c r="T1078" s="16">
        <v>1.6260162601626016</v>
      </c>
      <c r="U1078" s="16">
        <v>1.6260162601626016</v>
      </c>
      <c r="V1078" s="16">
        <v>0</v>
      </c>
      <c r="W1078" s="16">
        <v>9.7560975609756101E-2</v>
      </c>
      <c r="X1078" s="16">
        <v>0</v>
      </c>
      <c r="Y1078" s="16">
        <v>0</v>
      </c>
      <c r="Z1078" s="16">
        <v>0</v>
      </c>
      <c r="AA1078" s="16">
        <v>0</v>
      </c>
      <c r="AB1078" s="17">
        <v>0</v>
      </c>
      <c r="AC1078" s="15">
        <v>915.85</v>
      </c>
      <c r="AD1078" s="14">
        <v>30.75</v>
      </c>
      <c r="AE1078" s="14">
        <v>40</v>
      </c>
      <c r="AF1078" s="5">
        <v>0</v>
      </c>
      <c r="AG1078" s="6">
        <v>0</v>
      </c>
      <c r="AH1078" s="4">
        <v>0</v>
      </c>
      <c r="AI1078" s="23">
        <v>0</v>
      </c>
      <c r="AJ1078" s="4">
        <v>0</v>
      </c>
      <c r="AK1078" s="4">
        <v>0</v>
      </c>
      <c r="AL1078" s="24">
        <v>0</v>
      </c>
      <c r="AM1078" s="7">
        <v>0</v>
      </c>
      <c r="AN1078" s="7">
        <v>0</v>
      </c>
      <c r="AO1078" s="8">
        <v>0</v>
      </c>
      <c r="AP1078" s="9">
        <v>0</v>
      </c>
      <c r="AQ1078" s="25">
        <v>0</v>
      </c>
      <c r="AR1078" s="18">
        <v>0</v>
      </c>
      <c r="AS1078" s="7">
        <v>0</v>
      </c>
      <c r="AT1078" s="8">
        <v>0</v>
      </c>
      <c r="AU1078" s="9">
        <v>0</v>
      </c>
      <c r="AV1078" s="10">
        <v>0</v>
      </c>
      <c r="AW1078" s="22">
        <f t="shared" si="16"/>
        <v>0</v>
      </c>
      <c r="AX1078" s="5">
        <f>IF(OR(AND(Tabela1[[#This Row],[GRUPO | ITEM]]="PALHETAS",MID(Tabela1[[#This Row],[ITEM]],1,5)&lt;&gt;"YN-PC"),AND(Tabela1[[#This Row],[GRUPO | ITEM]]="PALHETAS",MID(Tabela1[[#This Row],[ITEM]],1,5)&lt;&gt;"YN-PF"))=TRUE,0,
IF(
ROUNDUP(
IF(
IF(D1078="A",13-SUM(AM1078:AP1078),IF(D1078="B",11-SUM(AM1078:AP1078),IF(D1078="C",7-SUM(AM1078:AP1078))))
&lt;0,0,
IF(D1078="A",13-SUM(AM1078:AP1078),IF(D1078="B",11-SUM(AM1078:AP1078),IF(D1078="C",7-SUM(AM1078:AP1078)))))
*AD1078/C1078,0)
*C1078
=0,0,
ROUNDUP(
IF(
IF(D1078="A",13-SUM(AM1078:AP1078),IF(D1078="B",11-SUM(AM1078:AP1078),IF(D1078="C",7-SUM(AM1078:AP1078))))
&lt;0,0,
IF(D1078="A",13-SUM(AM1078:AP1078),IF(D1078="B",11-SUM(AM1078:AP1078),IF(D1078="C",7-SUM(AM1078:AP1078)))))
*AD1078/C1078,0)
*C1078)
)</f>
        <v>0</v>
      </c>
      <c r="AY1078" s="4">
        <f>IF(OR(AND(Tabela1[[#This Row],[GRUPO | ITEM]]="PALHETAS",MID(Tabela1[[#This Row],[ITEM]],1,5)&lt;&gt;"YN-PC"),AND(Tabela1[[#This Row],[GRUPO | ITEM]]="PALHETAS",MID(Tabela1[[#This Row],[ITEM]],1,5)&lt;&gt;"YN-PF"))=TRUE,0,
IF(
ROUNDUP(
IF(
IF(D1078="A",13-SUM(AR1078:AU1078),IF(D1078="B",11-SUM(AR1078:AU1078),IF(D1078="C",7-SUM(AR1078:AU1078))))
&lt;0,0,
IF(D1078="A",13-SUM(AR1078:AU1078),IF(D1078="B",11-SUM(AR1078:AU1078),IF(D1078="C",7-SUM(AR1078:AU1078)))))
*AE1078/C1078,0)
*C1078
=0,0,
ROUNDUP(
IF(
IF(D1078="A",13-SUM(AR1078:AU1078),IF(D1078="B",11-SUM(AR1078:AU1078),IF(D1078="C",7-SUM(AR1078:AU1078))))
&lt;0,0,
IF(D1078="A",13-SUM(AR1078:AU1078),IF(D1078="B",11-SUM(AR1078:AU1078),IF(D1078="C",7-SUM(AR1078:AU1078)))))
*AE1078/C1078,0)
*C1078)
)</f>
        <v>0</v>
      </c>
      <c r="AZ10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+IFERROR(BA1078*C1078,0),
IFERROR(AVERAGEIF(Tabela1[[#This Row],[COMPRA PADRÃO]:[COMPRA &gt;30%]],"&gt;"&amp;0,Tabela1[[#This Row],[COMPRA PADRÃO]:[COMPRA &gt;30%]]),
0))/Tabela1[[#This Row],[U/CX]],0)*Tabela1[[#This Row],[U/CX]]</f>
        <v>0</v>
      </c>
      <c r="BA1078" s="19"/>
      <c r="BB1078" s="19"/>
      <c r="BC1078" s="5"/>
      <c r="BD1078" s="41">
        <v>0.46415094339622642</v>
      </c>
      <c r="BE1078" s="42">
        <v>69.622641509433961</v>
      </c>
      <c r="BF1078" s="42">
        <v>30.633962264150945</v>
      </c>
      <c r="BG1078" s="42">
        <v>0</v>
      </c>
      <c r="BH1078" s="43">
        <v>100</v>
      </c>
      <c r="BJ1078" s="32"/>
      <c r="BK1078" s="32"/>
    </row>
    <row r="1079" spans="1:63" s="3" customFormat="1" x14ac:dyDescent="0.2">
      <c r="A1079" s="4" t="s">
        <v>18</v>
      </c>
      <c r="B1079" s="4" t="s">
        <v>854</v>
      </c>
      <c r="C1079" s="4">
        <v>40</v>
      </c>
      <c r="D1079" s="4" t="s">
        <v>83</v>
      </c>
      <c r="E1079" s="5">
        <v>85</v>
      </c>
      <c r="F1079" s="4">
        <v>160</v>
      </c>
      <c r="G1079" s="4">
        <v>130</v>
      </c>
      <c r="H1079" s="4">
        <v>160</v>
      </c>
      <c r="I1079" s="4">
        <v>120</v>
      </c>
      <c r="J1079" s="4">
        <v>480</v>
      </c>
      <c r="K1079" s="4">
        <v>80</v>
      </c>
      <c r="L1079" s="4">
        <v>46</v>
      </c>
      <c r="M1079" s="4">
        <v>250</v>
      </c>
      <c r="N1079" s="4">
        <v>305</v>
      </c>
      <c r="O1079" s="4"/>
      <c r="P1079" s="4">
        <v>180</v>
      </c>
      <c r="Q1079" s="13">
        <v>0.46843687374749493</v>
      </c>
      <c r="R1079" s="16">
        <v>0.8817635270541081</v>
      </c>
      <c r="S1079" s="16">
        <v>0.71643286573146292</v>
      </c>
      <c r="T1079" s="16">
        <v>0.8817635270541081</v>
      </c>
      <c r="U1079" s="16">
        <v>0.66132264529058116</v>
      </c>
      <c r="V1079" s="16">
        <v>2.6452905811623246</v>
      </c>
      <c r="W1079" s="16">
        <v>0.44088176352705405</v>
      </c>
      <c r="X1079" s="16">
        <v>0.25350701402805609</v>
      </c>
      <c r="Y1079" s="16">
        <v>1.3777555110220441</v>
      </c>
      <c r="Z1079" s="16">
        <v>1.6808617234468937</v>
      </c>
      <c r="AA1079" s="16">
        <v>0</v>
      </c>
      <c r="AB1079" s="17">
        <v>0.99198396793587162</v>
      </c>
      <c r="AC1079" s="15">
        <v>14187.02</v>
      </c>
      <c r="AD1079" s="14">
        <v>181.45454545454547</v>
      </c>
      <c r="AE1079" s="14">
        <v>195</v>
      </c>
      <c r="AF1079" s="5">
        <v>0</v>
      </c>
      <c r="AG1079" s="6">
        <v>1265</v>
      </c>
      <c r="AH1079" s="4">
        <v>0</v>
      </c>
      <c r="AI1079" s="23">
        <v>1265</v>
      </c>
      <c r="AJ1079" s="4">
        <v>0</v>
      </c>
      <c r="AK1079" s="4">
        <v>0</v>
      </c>
      <c r="AL1079" s="24">
        <v>0</v>
      </c>
      <c r="AM1079" s="7">
        <v>6.9714428857715429</v>
      </c>
      <c r="AN1079" s="7">
        <v>0</v>
      </c>
      <c r="AO1079" s="8">
        <v>0</v>
      </c>
      <c r="AP1079" s="9">
        <v>0</v>
      </c>
      <c r="AQ1079" s="25">
        <v>6.9714428857715429</v>
      </c>
      <c r="AR1079" s="18">
        <v>6.4871794871794872</v>
      </c>
      <c r="AS1079" s="7">
        <v>0</v>
      </c>
      <c r="AT1079" s="8">
        <v>0</v>
      </c>
      <c r="AU1079" s="9">
        <v>0</v>
      </c>
      <c r="AV1079" s="10">
        <v>6.4871794871794872</v>
      </c>
      <c r="AW1079" s="22">
        <f t="shared" si="16"/>
        <v>0</v>
      </c>
      <c r="AX1079" s="5">
        <f>IF(OR(AND(Tabela1[[#This Row],[GRUPO | ITEM]]="PALHETAS",MID(Tabela1[[#This Row],[ITEM]],1,5)&lt;&gt;"YN-PC"),AND(Tabela1[[#This Row],[GRUPO | ITEM]]="PALHETAS",MID(Tabela1[[#This Row],[ITEM]],1,5)&lt;&gt;"YN-PF"))=TRUE,0,
IF(
ROUNDUP(
IF(
IF(D1079="A",13-SUM(AM1079:AP1079),IF(D1079="B",11-SUM(AM1079:AP1079),IF(D1079="C",7-SUM(AM1079:AP1079))))
&lt;0,0,
IF(D1079="A",13-SUM(AM1079:AP1079),IF(D1079="B",11-SUM(AM1079:AP1079),IF(D1079="C",7-SUM(AM1079:AP1079)))))
*AD1079/C1079,0)
*C1079
=0,0,
ROUNDUP(
IF(
IF(D1079="A",13-SUM(AM1079:AP1079),IF(D1079="B",11-SUM(AM1079:AP1079),IF(D1079="C",7-SUM(AM1079:AP1079))))
&lt;0,0,
IF(D1079="A",13-SUM(AM1079:AP1079),IF(D1079="B",11-SUM(AM1079:AP1079),IF(D1079="C",7-SUM(AM1079:AP1079)))))
*AD1079/C1079,0)
*C1079)
)</f>
        <v>0</v>
      </c>
      <c r="AY1079" s="4">
        <f>IF(OR(AND(Tabela1[[#This Row],[GRUPO | ITEM]]="PALHETAS",MID(Tabela1[[#This Row],[ITEM]],1,5)&lt;&gt;"YN-PC"),AND(Tabela1[[#This Row],[GRUPO | ITEM]]="PALHETAS",MID(Tabela1[[#This Row],[ITEM]],1,5)&lt;&gt;"YN-PF"))=TRUE,0,
IF(
ROUNDUP(
IF(
IF(D1079="A",13-SUM(AR1079:AU1079),IF(D1079="B",11-SUM(AR1079:AU1079),IF(D1079="C",7-SUM(AR1079:AU1079))))
&lt;0,0,
IF(D1079="A",13-SUM(AR1079:AU1079),IF(D1079="B",11-SUM(AR1079:AU1079),IF(D1079="C",7-SUM(AR1079:AU1079)))))
*AE1079/C1079,0)
*C1079
=0,0,
ROUNDUP(
IF(
IF(D1079="A",13-SUM(AR1079:AU1079),IF(D1079="B",11-SUM(AR1079:AU1079),IF(D1079="C",7-SUM(AR1079:AU1079))))
&lt;0,0,
IF(D1079="A",13-SUM(AR1079:AU1079),IF(D1079="B",11-SUM(AR1079:AU1079),IF(D1079="C",7-SUM(AR1079:AU1079)))))
*AE1079/C1079,0)
*C1079)
)</f>
        <v>0</v>
      </c>
      <c r="AZ10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+IFERROR(BA1079*C1079,0),
IFERROR(AVERAGEIF(Tabela1[[#This Row],[COMPRA PADRÃO]:[COMPRA &gt;30%]],"&gt;"&amp;0,Tabela1[[#This Row],[COMPRA PADRÃO]:[COMPRA &gt;30%]]),
0))/Tabela1[[#This Row],[U/CX]],0)*Tabela1[[#This Row],[U/CX]]</f>
        <v>0</v>
      </c>
      <c r="BA1079" s="33"/>
      <c r="BB1079" s="33"/>
      <c r="BC1079" s="44"/>
      <c r="BD1079" s="41">
        <v>7.5320754716981133</v>
      </c>
      <c r="BE1079" s="42">
        <v>1129.8113207547169</v>
      </c>
      <c r="BF1079" s="42">
        <v>497.11698113207547</v>
      </c>
      <c r="BG1079" s="42">
        <v>1265</v>
      </c>
      <c r="BH1079" s="43">
        <v>360</v>
      </c>
      <c r="BJ1079" s="32"/>
      <c r="BK1079" s="32"/>
    </row>
    <row r="1080" spans="1:63" s="3" customFormat="1" x14ac:dyDescent="0.2">
      <c r="A1080" s="4" t="s">
        <v>18</v>
      </c>
      <c r="B1080" s="4" t="s">
        <v>855</v>
      </c>
      <c r="C1080" s="4">
        <v>40</v>
      </c>
      <c r="D1080" s="4" t="s">
        <v>83</v>
      </c>
      <c r="E1080" s="5"/>
      <c r="F1080" s="4">
        <v>10</v>
      </c>
      <c r="G1080" s="4">
        <v>110</v>
      </c>
      <c r="H1080" s="4">
        <v>80</v>
      </c>
      <c r="I1080" s="4">
        <v>220</v>
      </c>
      <c r="J1080" s="4">
        <v>90</v>
      </c>
      <c r="K1080" s="4">
        <v>200</v>
      </c>
      <c r="L1080" s="4">
        <v>90</v>
      </c>
      <c r="M1080" s="4">
        <v>40</v>
      </c>
      <c r="N1080" s="4">
        <v>80</v>
      </c>
      <c r="O1080" s="4">
        <v>20</v>
      </c>
      <c r="P1080" s="4">
        <v>60</v>
      </c>
      <c r="Q1080" s="13">
        <v>0</v>
      </c>
      <c r="R1080" s="16">
        <v>0.11</v>
      </c>
      <c r="S1080" s="16">
        <v>1.21</v>
      </c>
      <c r="T1080" s="16">
        <v>0.88</v>
      </c>
      <c r="U1080" s="16">
        <v>2.42</v>
      </c>
      <c r="V1080" s="16">
        <v>0.99</v>
      </c>
      <c r="W1080" s="16">
        <v>2.2000000000000002</v>
      </c>
      <c r="X1080" s="16">
        <v>0.99</v>
      </c>
      <c r="Y1080" s="16">
        <v>0.44</v>
      </c>
      <c r="Z1080" s="16">
        <v>0.88</v>
      </c>
      <c r="AA1080" s="16">
        <v>0.22</v>
      </c>
      <c r="AB1080" s="17">
        <v>0.66</v>
      </c>
      <c r="AC1080" s="15">
        <v>7063.3</v>
      </c>
      <c r="AD1080" s="14">
        <v>90.909090909090907</v>
      </c>
      <c r="AE1080" s="14">
        <v>107.77777777777777</v>
      </c>
      <c r="AF1080" s="5">
        <v>0</v>
      </c>
      <c r="AG1080" s="6">
        <v>115</v>
      </c>
      <c r="AH1080" s="4">
        <v>440</v>
      </c>
      <c r="AI1080" s="23">
        <v>555</v>
      </c>
      <c r="AJ1080" s="4">
        <v>0</v>
      </c>
      <c r="AK1080" s="4">
        <v>0</v>
      </c>
      <c r="AL1080" s="24">
        <v>0</v>
      </c>
      <c r="AM1080" s="7">
        <v>1.2650000000000001</v>
      </c>
      <c r="AN1080" s="7">
        <v>4.84</v>
      </c>
      <c r="AO1080" s="8">
        <v>0</v>
      </c>
      <c r="AP1080" s="9">
        <v>0</v>
      </c>
      <c r="AQ1080" s="25">
        <v>6.1050000000000004</v>
      </c>
      <c r="AR1080" s="18">
        <v>1.0670103092783505</v>
      </c>
      <c r="AS1080" s="7">
        <v>4.0824742268041243</v>
      </c>
      <c r="AT1080" s="8">
        <v>0</v>
      </c>
      <c r="AU1080" s="9">
        <v>0</v>
      </c>
      <c r="AV1080" s="10">
        <v>5.1494845360824746</v>
      </c>
      <c r="AW1080" s="22">
        <f t="shared" si="16"/>
        <v>0</v>
      </c>
      <c r="AX1080" s="5">
        <f>IF(OR(AND(Tabela1[[#This Row],[GRUPO | ITEM]]="PALHETAS",MID(Tabela1[[#This Row],[ITEM]],1,5)&lt;&gt;"YN-PC"),AND(Tabela1[[#This Row],[GRUPO | ITEM]]="PALHETAS",MID(Tabela1[[#This Row],[ITEM]],1,5)&lt;&gt;"YN-PF"))=TRUE,0,
IF(
ROUNDUP(
IF(
IF(D1080="A",13-SUM(AM1080:AP1080),IF(D1080="B",11-SUM(AM1080:AP1080),IF(D1080="C",7-SUM(AM1080:AP1080))))
&lt;0,0,
IF(D1080="A",13-SUM(AM1080:AP1080),IF(D1080="B",11-SUM(AM1080:AP1080),IF(D1080="C",7-SUM(AM1080:AP1080)))))
*AD1080/C1080,0)
*C1080
=0,0,
ROUNDUP(
IF(
IF(D1080="A",13-SUM(AM1080:AP1080),IF(D1080="B",11-SUM(AM1080:AP1080),IF(D1080="C",7-SUM(AM1080:AP1080))))
&lt;0,0,
IF(D1080="A",13-SUM(AM1080:AP1080),IF(D1080="B",11-SUM(AM1080:AP1080),IF(D1080="C",7-SUM(AM1080:AP1080)))))
*AD1080/C1080,0)
*C1080)
)</f>
        <v>0</v>
      </c>
      <c r="AY1080" s="4">
        <f>IF(OR(AND(Tabela1[[#This Row],[GRUPO | ITEM]]="PALHETAS",MID(Tabela1[[#This Row],[ITEM]],1,5)&lt;&gt;"YN-PC"),AND(Tabela1[[#This Row],[GRUPO | ITEM]]="PALHETAS",MID(Tabela1[[#This Row],[ITEM]],1,5)&lt;&gt;"YN-PF"))=TRUE,0,
IF(
ROUNDUP(
IF(
IF(D1080="A",13-SUM(AR1080:AU1080),IF(D1080="B",11-SUM(AR1080:AU1080),IF(D1080="C",7-SUM(AR1080:AU1080))))
&lt;0,0,
IF(D1080="A",13-SUM(AR1080:AU1080),IF(D1080="B",11-SUM(AR1080:AU1080),IF(D1080="C",7-SUM(AR1080:AU1080)))))
*AE1080/C1080,0)
*C1080
=0,0,
ROUNDUP(
IF(
IF(D1080="A",13-SUM(AR1080:AU1080),IF(D1080="B",11-SUM(AR1080:AU1080),IF(D1080="C",7-SUM(AR1080:AU1080))))
&lt;0,0,
IF(D1080="A",13-SUM(AR1080:AU1080),IF(D1080="B",11-SUM(AR1080:AU1080),IF(D1080="C",7-SUM(AR1080:AU1080)))))
*AE1080/C1080,0)
*C1080)
)</f>
        <v>0</v>
      </c>
      <c r="AZ10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+IFERROR(BA1080*C1080,0),
IFERROR(AVERAGEIF(Tabela1[[#This Row],[COMPRA PADRÃO]:[COMPRA &gt;30%]],"&gt;"&amp;0,Tabela1[[#This Row],[COMPRA PADRÃO]:[COMPRA &gt;30%]]),
0))/Tabela1[[#This Row],[U/CX]],0)*Tabela1[[#This Row],[U/CX]]</f>
        <v>0</v>
      </c>
      <c r="BA1080" s="19"/>
      <c r="BB1080" s="19"/>
      <c r="BC1080" s="5"/>
      <c r="BD1080" s="41">
        <v>3.7735849056603774</v>
      </c>
      <c r="BE1080" s="42">
        <v>566.03773584905662</v>
      </c>
      <c r="BF1080" s="42">
        <v>249.0566037735849</v>
      </c>
      <c r="BG1080" s="42">
        <v>555</v>
      </c>
      <c r="BH1080" s="43">
        <v>280</v>
      </c>
      <c r="BJ1080" s="32"/>
      <c r="BK1080" s="32"/>
    </row>
    <row r="1081" spans="1:63" s="3" customFormat="1" x14ac:dyDescent="0.2">
      <c r="A1081" s="4" t="s">
        <v>18</v>
      </c>
      <c r="B1081" s="4" t="s">
        <v>856</v>
      </c>
      <c r="C1081" s="4">
        <v>40</v>
      </c>
      <c r="D1081" s="4" t="s">
        <v>83</v>
      </c>
      <c r="E1081" s="5"/>
      <c r="F1081" s="4">
        <v>20</v>
      </c>
      <c r="G1081" s="4"/>
      <c r="H1081" s="4">
        <v>20</v>
      </c>
      <c r="I1081" s="4">
        <v>160</v>
      </c>
      <c r="J1081" s="4">
        <v>20</v>
      </c>
      <c r="K1081" s="4"/>
      <c r="L1081" s="4">
        <v>10</v>
      </c>
      <c r="M1081" s="4">
        <v>75</v>
      </c>
      <c r="N1081" s="4"/>
      <c r="O1081" s="4"/>
      <c r="P1081" s="4">
        <v>80</v>
      </c>
      <c r="Q1081" s="13">
        <v>0</v>
      </c>
      <c r="R1081" s="16">
        <v>0.36363636363636365</v>
      </c>
      <c r="S1081" s="16">
        <v>0</v>
      </c>
      <c r="T1081" s="16">
        <v>0.36363636363636365</v>
      </c>
      <c r="U1081" s="16">
        <v>2.9090909090909092</v>
      </c>
      <c r="V1081" s="16">
        <v>0.36363636363636365</v>
      </c>
      <c r="W1081" s="16">
        <v>0</v>
      </c>
      <c r="X1081" s="16">
        <v>0.18181818181818182</v>
      </c>
      <c r="Y1081" s="16">
        <v>1.3636363636363635</v>
      </c>
      <c r="Z1081" s="16">
        <v>0</v>
      </c>
      <c r="AA1081" s="16">
        <v>0</v>
      </c>
      <c r="AB1081" s="17">
        <v>1.4545454545454546</v>
      </c>
      <c r="AC1081" s="15">
        <v>2787.7</v>
      </c>
      <c r="AD1081" s="14">
        <v>55</v>
      </c>
      <c r="AE1081" s="14">
        <v>62.5</v>
      </c>
      <c r="AF1081" s="5">
        <v>0</v>
      </c>
      <c r="AG1081" s="6">
        <v>731</v>
      </c>
      <c r="AH1081" s="4">
        <v>0</v>
      </c>
      <c r="AI1081" s="23">
        <v>731</v>
      </c>
      <c r="AJ1081" s="4">
        <v>0</v>
      </c>
      <c r="AK1081" s="4">
        <v>0</v>
      </c>
      <c r="AL1081" s="24">
        <v>0</v>
      </c>
      <c r="AM1081" s="7">
        <v>13.290909090909091</v>
      </c>
      <c r="AN1081" s="7">
        <v>0</v>
      </c>
      <c r="AO1081" s="8">
        <v>0</v>
      </c>
      <c r="AP1081" s="9">
        <v>0</v>
      </c>
      <c r="AQ1081" s="25">
        <v>13.290909090909091</v>
      </c>
      <c r="AR1081" s="18">
        <v>11.696</v>
      </c>
      <c r="AS1081" s="7">
        <v>0</v>
      </c>
      <c r="AT1081" s="8">
        <v>0</v>
      </c>
      <c r="AU1081" s="9">
        <v>0</v>
      </c>
      <c r="AV1081" s="10">
        <v>11.696</v>
      </c>
      <c r="AW1081" s="22">
        <f t="shared" si="16"/>
        <v>0</v>
      </c>
      <c r="AX1081" s="5">
        <f>IF(OR(AND(Tabela1[[#This Row],[GRUPO | ITEM]]="PALHETAS",MID(Tabela1[[#This Row],[ITEM]],1,5)&lt;&gt;"YN-PC"),AND(Tabela1[[#This Row],[GRUPO | ITEM]]="PALHETAS",MID(Tabela1[[#This Row],[ITEM]],1,5)&lt;&gt;"YN-PF"))=TRUE,0,
IF(
ROUNDUP(
IF(
IF(D1081="A",13-SUM(AM1081:AP1081),IF(D1081="B",11-SUM(AM1081:AP1081),IF(D1081="C",7-SUM(AM1081:AP1081))))
&lt;0,0,
IF(D1081="A",13-SUM(AM1081:AP1081),IF(D1081="B",11-SUM(AM1081:AP1081),IF(D1081="C",7-SUM(AM1081:AP1081)))))
*AD1081/C1081,0)
*C1081
=0,0,
ROUNDUP(
IF(
IF(D1081="A",13-SUM(AM1081:AP1081),IF(D1081="B",11-SUM(AM1081:AP1081),IF(D1081="C",7-SUM(AM1081:AP1081))))
&lt;0,0,
IF(D1081="A",13-SUM(AM1081:AP1081),IF(D1081="B",11-SUM(AM1081:AP1081),IF(D1081="C",7-SUM(AM1081:AP1081)))))
*AD1081/C1081,0)
*C1081)
)</f>
        <v>0</v>
      </c>
      <c r="AY1081" s="4">
        <f>IF(OR(AND(Tabela1[[#This Row],[GRUPO | ITEM]]="PALHETAS",MID(Tabela1[[#This Row],[ITEM]],1,5)&lt;&gt;"YN-PC"),AND(Tabela1[[#This Row],[GRUPO | ITEM]]="PALHETAS",MID(Tabela1[[#This Row],[ITEM]],1,5)&lt;&gt;"YN-PF"))=TRUE,0,
IF(
ROUNDUP(
IF(
IF(D1081="A",13-SUM(AR1081:AU1081),IF(D1081="B",11-SUM(AR1081:AU1081),IF(D1081="C",7-SUM(AR1081:AU1081))))
&lt;0,0,
IF(D1081="A",13-SUM(AR1081:AU1081),IF(D1081="B",11-SUM(AR1081:AU1081),IF(D1081="C",7-SUM(AR1081:AU1081)))))
*AE1081/C1081,0)
*C1081
=0,0,
ROUNDUP(
IF(
IF(D1081="A",13-SUM(AR1081:AU1081),IF(D1081="B",11-SUM(AR1081:AU1081),IF(D1081="C",7-SUM(AR1081:AU1081))))
&lt;0,0,
IF(D1081="A",13-SUM(AR1081:AU1081),IF(D1081="B",11-SUM(AR1081:AU1081),IF(D1081="C",7-SUM(AR1081:AU1081)))))
*AE1081/C1081,0)
*C1081)
)</f>
        <v>0</v>
      </c>
      <c r="AZ10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+IFERROR(BA1081*C1081,0),
IFERROR(AVERAGEIF(Tabela1[[#This Row],[COMPRA PADRÃO]:[COMPRA &gt;30%]],"&gt;"&amp;0,Tabela1[[#This Row],[COMPRA PADRÃO]:[COMPRA &gt;30%]]),
0))/Tabela1[[#This Row],[U/CX]],0)*Tabela1[[#This Row],[U/CX]]</f>
        <v>0</v>
      </c>
      <c r="BA1081" s="19"/>
      <c r="BB1081" s="19"/>
      <c r="BC1081" s="5"/>
      <c r="BD1081" s="41">
        <v>1.4528301886792452</v>
      </c>
      <c r="BE1081" s="42">
        <v>217.92452830188677</v>
      </c>
      <c r="BF1081" s="42">
        <v>95.886792452830178</v>
      </c>
      <c r="BG1081" s="42">
        <v>731</v>
      </c>
      <c r="BH1081" s="43">
        <v>0</v>
      </c>
      <c r="BJ1081" s="32"/>
      <c r="BK1081" s="32"/>
    </row>
    <row r="1082" spans="1:63" s="3" customFormat="1" x14ac:dyDescent="0.2">
      <c r="A1082" s="4" t="s">
        <v>18</v>
      </c>
      <c r="B1082" s="4" t="s">
        <v>857</v>
      </c>
      <c r="C1082" s="4">
        <v>40</v>
      </c>
      <c r="D1082" s="4" t="s">
        <v>83</v>
      </c>
      <c r="E1082" s="5"/>
      <c r="F1082" s="4"/>
      <c r="G1082" s="4"/>
      <c r="H1082" s="4">
        <v>20</v>
      </c>
      <c r="I1082" s="4">
        <v>40</v>
      </c>
      <c r="J1082" s="4">
        <v>100</v>
      </c>
      <c r="K1082" s="4">
        <v>40</v>
      </c>
      <c r="L1082" s="4"/>
      <c r="M1082" s="4"/>
      <c r="N1082" s="4">
        <v>80</v>
      </c>
      <c r="O1082" s="4"/>
      <c r="P1082" s="4"/>
      <c r="Q1082" s="13">
        <v>0</v>
      </c>
      <c r="R1082" s="16">
        <v>0</v>
      </c>
      <c r="S1082" s="16">
        <v>0</v>
      </c>
      <c r="T1082" s="16">
        <v>0.35714285714285715</v>
      </c>
      <c r="U1082" s="16">
        <v>0.7142857142857143</v>
      </c>
      <c r="V1082" s="16">
        <v>1.7857142857142858</v>
      </c>
      <c r="W1082" s="16">
        <v>0.7142857142857143</v>
      </c>
      <c r="X1082" s="16">
        <v>0</v>
      </c>
      <c r="Y1082" s="16">
        <v>0</v>
      </c>
      <c r="Z1082" s="16">
        <v>1.4285714285714286</v>
      </c>
      <c r="AA1082" s="16">
        <v>0</v>
      </c>
      <c r="AB1082" s="17">
        <v>0</v>
      </c>
      <c r="AC1082" s="15">
        <v>1965.8</v>
      </c>
      <c r="AD1082" s="14">
        <v>56</v>
      </c>
      <c r="AE1082" s="14">
        <v>56</v>
      </c>
      <c r="AF1082" s="5">
        <v>0</v>
      </c>
      <c r="AG1082" s="6">
        <v>550</v>
      </c>
      <c r="AH1082" s="4">
        <v>0</v>
      </c>
      <c r="AI1082" s="23">
        <v>550</v>
      </c>
      <c r="AJ1082" s="4">
        <v>0</v>
      </c>
      <c r="AK1082" s="4">
        <v>0</v>
      </c>
      <c r="AL1082" s="24">
        <v>0</v>
      </c>
      <c r="AM1082" s="7">
        <v>9.8214285714285712</v>
      </c>
      <c r="AN1082" s="7">
        <v>0</v>
      </c>
      <c r="AO1082" s="8">
        <v>0</v>
      </c>
      <c r="AP1082" s="9">
        <v>0</v>
      </c>
      <c r="AQ1082" s="25">
        <v>9.8214285714285712</v>
      </c>
      <c r="AR1082" s="18">
        <v>9.8214285714285712</v>
      </c>
      <c r="AS1082" s="7">
        <v>0</v>
      </c>
      <c r="AT1082" s="8">
        <v>0</v>
      </c>
      <c r="AU1082" s="9">
        <v>0</v>
      </c>
      <c r="AV1082" s="10">
        <v>9.8214285714285712</v>
      </c>
      <c r="AW1082" s="22">
        <f t="shared" si="16"/>
        <v>0</v>
      </c>
      <c r="AX1082" s="5">
        <f>IF(OR(AND(Tabela1[[#This Row],[GRUPO | ITEM]]="PALHETAS",MID(Tabela1[[#This Row],[ITEM]],1,5)&lt;&gt;"YN-PC"),AND(Tabela1[[#This Row],[GRUPO | ITEM]]="PALHETAS",MID(Tabela1[[#This Row],[ITEM]],1,5)&lt;&gt;"YN-PF"))=TRUE,0,
IF(
ROUNDUP(
IF(
IF(D1082="A",13-SUM(AM1082:AP1082),IF(D1082="B",11-SUM(AM1082:AP1082),IF(D1082="C",7-SUM(AM1082:AP1082))))
&lt;0,0,
IF(D1082="A",13-SUM(AM1082:AP1082),IF(D1082="B",11-SUM(AM1082:AP1082),IF(D1082="C",7-SUM(AM1082:AP1082)))))
*AD1082/C1082,0)
*C1082
=0,0,
ROUNDUP(
IF(
IF(D1082="A",13-SUM(AM1082:AP1082),IF(D1082="B",11-SUM(AM1082:AP1082),IF(D1082="C",7-SUM(AM1082:AP1082))))
&lt;0,0,
IF(D1082="A",13-SUM(AM1082:AP1082),IF(D1082="B",11-SUM(AM1082:AP1082),IF(D1082="C",7-SUM(AM1082:AP1082)))))
*AD1082/C1082,0)
*C1082)
)</f>
        <v>0</v>
      </c>
      <c r="AY1082" s="4">
        <f>IF(OR(AND(Tabela1[[#This Row],[GRUPO | ITEM]]="PALHETAS",MID(Tabela1[[#This Row],[ITEM]],1,5)&lt;&gt;"YN-PC"),AND(Tabela1[[#This Row],[GRUPO | ITEM]]="PALHETAS",MID(Tabela1[[#This Row],[ITEM]],1,5)&lt;&gt;"YN-PF"))=TRUE,0,
IF(
ROUNDUP(
IF(
IF(D1082="A",13-SUM(AR1082:AU1082),IF(D1082="B",11-SUM(AR1082:AU1082),IF(D1082="C",7-SUM(AR1082:AU1082))))
&lt;0,0,
IF(D1082="A",13-SUM(AR1082:AU1082),IF(D1082="B",11-SUM(AR1082:AU1082),IF(D1082="C",7-SUM(AR1082:AU1082)))))
*AE1082/C1082,0)
*C1082
=0,0,
ROUNDUP(
IF(
IF(D1082="A",13-SUM(AR1082:AU1082),IF(D1082="B",11-SUM(AR1082:AU1082),IF(D1082="C",7-SUM(AR1082:AU1082))))
&lt;0,0,
IF(D1082="A",13-SUM(AR1082:AU1082),IF(D1082="B",11-SUM(AR1082:AU1082),IF(D1082="C",7-SUM(AR1082:AU1082)))))
*AE1082/C1082,0)
*C1082)
)</f>
        <v>0</v>
      </c>
      <c r="AZ10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+IFERROR(BA1082*C1082,0),
IFERROR(AVERAGEIF(Tabela1[[#This Row],[COMPRA PADRÃO]:[COMPRA &gt;30%]],"&gt;"&amp;0,Tabela1[[#This Row],[COMPRA PADRÃO]:[COMPRA &gt;30%]]),
0))/Tabela1[[#This Row],[U/CX]],0)*Tabela1[[#This Row],[U/CX]]</f>
        <v>0</v>
      </c>
      <c r="BA1082" s="19"/>
      <c r="BB1082" s="19"/>
      <c r="BC1082" s="5"/>
      <c r="BD1082" s="41">
        <v>1.0566037735849056</v>
      </c>
      <c r="BE1082" s="42">
        <v>158.49056603773585</v>
      </c>
      <c r="BF1082" s="42">
        <v>69.735849056603769</v>
      </c>
      <c r="BG1082" s="42">
        <v>550</v>
      </c>
      <c r="BH1082" s="43">
        <v>0</v>
      </c>
      <c r="BJ1082" s="32"/>
      <c r="BK1082" s="32"/>
    </row>
    <row r="1083" spans="1:63" s="3" customFormat="1" x14ac:dyDescent="0.2">
      <c r="A1083" s="4" t="s">
        <v>18</v>
      </c>
      <c r="B1083" s="4" t="s">
        <v>858</v>
      </c>
      <c r="C1083" s="4">
        <v>40</v>
      </c>
      <c r="D1083" s="4" t="s">
        <v>83</v>
      </c>
      <c r="E1083" s="5"/>
      <c r="F1083" s="4">
        <v>60</v>
      </c>
      <c r="G1083" s="4"/>
      <c r="H1083" s="4"/>
      <c r="I1083" s="4">
        <v>160</v>
      </c>
      <c r="J1083" s="4">
        <v>70</v>
      </c>
      <c r="K1083" s="4"/>
      <c r="L1083" s="4"/>
      <c r="M1083" s="4">
        <v>60</v>
      </c>
      <c r="N1083" s="4">
        <v>100</v>
      </c>
      <c r="O1083" s="4"/>
      <c r="P1083" s="4">
        <v>180</v>
      </c>
      <c r="Q1083" s="13">
        <v>0</v>
      </c>
      <c r="R1083" s="16">
        <v>0.5714285714285714</v>
      </c>
      <c r="S1083" s="16">
        <v>0</v>
      </c>
      <c r="T1083" s="16">
        <v>0</v>
      </c>
      <c r="U1083" s="16">
        <v>1.5238095238095237</v>
      </c>
      <c r="V1083" s="16">
        <v>0.66666666666666663</v>
      </c>
      <c r="W1083" s="16">
        <v>0</v>
      </c>
      <c r="X1083" s="16">
        <v>0</v>
      </c>
      <c r="Y1083" s="16">
        <v>0.5714285714285714</v>
      </c>
      <c r="Z1083" s="16">
        <v>0.95238095238095233</v>
      </c>
      <c r="AA1083" s="16">
        <v>0</v>
      </c>
      <c r="AB1083" s="17">
        <v>1.7142857142857142</v>
      </c>
      <c r="AC1083" s="15">
        <v>4498.2</v>
      </c>
      <c r="AD1083" s="14">
        <v>105</v>
      </c>
      <c r="AE1083" s="14">
        <v>105</v>
      </c>
      <c r="AF1083" s="5">
        <v>0</v>
      </c>
      <c r="AG1083" s="6">
        <v>940</v>
      </c>
      <c r="AH1083" s="4">
        <v>0</v>
      </c>
      <c r="AI1083" s="23">
        <v>940</v>
      </c>
      <c r="AJ1083" s="4">
        <v>0</v>
      </c>
      <c r="AK1083" s="4">
        <v>0</v>
      </c>
      <c r="AL1083" s="24">
        <v>0</v>
      </c>
      <c r="AM1083" s="7">
        <v>8.9523809523809526</v>
      </c>
      <c r="AN1083" s="7">
        <v>0</v>
      </c>
      <c r="AO1083" s="8">
        <v>0</v>
      </c>
      <c r="AP1083" s="9">
        <v>0</v>
      </c>
      <c r="AQ1083" s="25">
        <v>8.9523809523809526</v>
      </c>
      <c r="AR1083" s="18">
        <v>8.9523809523809526</v>
      </c>
      <c r="AS1083" s="7">
        <v>0</v>
      </c>
      <c r="AT1083" s="8">
        <v>0</v>
      </c>
      <c r="AU1083" s="9">
        <v>0</v>
      </c>
      <c r="AV1083" s="10">
        <v>8.9523809523809526</v>
      </c>
      <c r="AW1083" s="22">
        <f t="shared" si="16"/>
        <v>0</v>
      </c>
      <c r="AX1083" s="5">
        <f>IF(OR(AND(Tabela1[[#This Row],[GRUPO | ITEM]]="PALHETAS",MID(Tabela1[[#This Row],[ITEM]],1,5)&lt;&gt;"YN-PC"),AND(Tabela1[[#This Row],[GRUPO | ITEM]]="PALHETAS",MID(Tabela1[[#This Row],[ITEM]],1,5)&lt;&gt;"YN-PF"))=TRUE,0,
IF(
ROUNDUP(
IF(
IF(D1083="A",13-SUM(AM1083:AP1083),IF(D1083="B",11-SUM(AM1083:AP1083),IF(D1083="C",7-SUM(AM1083:AP1083))))
&lt;0,0,
IF(D1083="A",13-SUM(AM1083:AP1083),IF(D1083="B",11-SUM(AM1083:AP1083),IF(D1083="C",7-SUM(AM1083:AP1083)))))
*AD1083/C1083,0)
*C1083
=0,0,
ROUNDUP(
IF(
IF(D1083="A",13-SUM(AM1083:AP1083),IF(D1083="B",11-SUM(AM1083:AP1083),IF(D1083="C",7-SUM(AM1083:AP1083))))
&lt;0,0,
IF(D1083="A",13-SUM(AM1083:AP1083),IF(D1083="B",11-SUM(AM1083:AP1083),IF(D1083="C",7-SUM(AM1083:AP1083)))))
*AD1083/C1083,0)
*C1083)
)</f>
        <v>0</v>
      </c>
      <c r="AY1083" s="4">
        <f>IF(OR(AND(Tabela1[[#This Row],[GRUPO | ITEM]]="PALHETAS",MID(Tabela1[[#This Row],[ITEM]],1,5)&lt;&gt;"YN-PC"),AND(Tabela1[[#This Row],[GRUPO | ITEM]]="PALHETAS",MID(Tabela1[[#This Row],[ITEM]],1,5)&lt;&gt;"YN-PF"))=TRUE,0,
IF(
ROUNDUP(
IF(
IF(D1083="A",13-SUM(AR1083:AU1083),IF(D1083="B",11-SUM(AR1083:AU1083),IF(D1083="C",7-SUM(AR1083:AU1083))))
&lt;0,0,
IF(D1083="A",13-SUM(AR1083:AU1083),IF(D1083="B",11-SUM(AR1083:AU1083),IF(D1083="C",7-SUM(AR1083:AU1083)))))
*AE1083/C1083,0)
*C1083
=0,0,
ROUNDUP(
IF(
IF(D1083="A",13-SUM(AR1083:AU1083),IF(D1083="B",11-SUM(AR1083:AU1083),IF(D1083="C",7-SUM(AR1083:AU1083))))
&lt;0,0,
IF(D1083="A",13-SUM(AR1083:AU1083),IF(D1083="B",11-SUM(AR1083:AU1083),IF(D1083="C",7-SUM(AR1083:AU1083)))))
*AE1083/C1083,0)
*C1083)
)</f>
        <v>0</v>
      </c>
      <c r="AZ10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+IFERROR(BA1083*C1083,0),
IFERROR(AVERAGEIF(Tabela1[[#This Row],[COMPRA PADRÃO]:[COMPRA &gt;30%]],"&gt;"&amp;0,Tabela1[[#This Row],[COMPRA PADRÃO]:[COMPRA &gt;30%]]),
0))/Tabela1[[#This Row],[U/CX]],0)*Tabela1[[#This Row],[U/CX]]</f>
        <v>0</v>
      </c>
      <c r="BA1083" s="33"/>
      <c r="BB1083" s="33"/>
      <c r="BC1083" s="44"/>
      <c r="BD1083" s="41">
        <v>2.3773584905660377</v>
      </c>
      <c r="BE1083" s="42">
        <v>356.60377358490564</v>
      </c>
      <c r="BF1083" s="42">
        <v>156.90566037735849</v>
      </c>
      <c r="BG1083" s="42">
        <v>940</v>
      </c>
      <c r="BH1083" s="43">
        <v>0</v>
      </c>
      <c r="BJ1083" s="32"/>
      <c r="BK1083" s="32"/>
    </row>
    <row r="1084" spans="1:63" s="3" customFormat="1" x14ac:dyDescent="0.2">
      <c r="A1084" s="4" t="s">
        <v>18</v>
      </c>
      <c r="B1084" s="4" t="s">
        <v>859</v>
      </c>
      <c r="C1084" s="4">
        <v>40</v>
      </c>
      <c r="D1084" s="4" t="s">
        <v>83</v>
      </c>
      <c r="E1084" s="5"/>
      <c r="F1084" s="4">
        <v>20</v>
      </c>
      <c r="G1084" s="4">
        <v>100</v>
      </c>
      <c r="H1084" s="4"/>
      <c r="I1084" s="4">
        <v>60</v>
      </c>
      <c r="J1084" s="4">
        <v>40</v>
      </c>
      <c r="K1084" s="4"/>
      <c r="L1084" s="4"/>
      <c r="M1084" s="4">
        <v>20</v>
      </c>
      <c r="N1084" s="4"/>
      <c r="O1084" s="4">
        <v>40</v>
      </c>
      <c r="P1084" s="4"/>
      <c r="Q1084" s="13">
        <v>0</v>
      </c>
      <c r="R1084" s="16">
        <v>0.4285714285714286</v>
      </c>
      <c r="S1084" s="16">
        <v>2.1428571428571428</v>
      </c>
      <c r="T1084" s="16">
        <v>0</v>
      </c>
      <c r="U1084" s="16">
        <v>1.2857142857142858</v>
      </c>
      <c r="V1084" s="16">
        <v>0.85714285714285721</v>
      </c>
      <c r="W1084" s="16">
        <v>0</v>
      </c>
      <c r="X1084" s="16">
        <v>0</v>
      </c>
      <c r="Y1084" s="16">
        <v>0.4285714285714286</v>
      </c>
      <c r="Z1084" s="16">
        <v>0</v>
      </c>
      <c r="AA1084" s="16">
        <v>0.85714285714285721</v>
      </c>
      <c r="AB1084" s="17">
        <v>0</v>
      </c>
      <c r="AC1084" s="15">
        <v>2006.8</v>
      </c>
      <c r="AD1084" s="14">
        <v>46.666666666666664</v>
      </c>
      <c r="AE1084" s="14">
        <v>46.666666666666664</v>
      </c>
      <c r="AF1084" s="5">
        <v>0</v>
      </c>
      <c r="AG1084" s="6">
        <v>760</v>
      </c>
      <c r="AH1084" s="4">
        <v>0</v>
      </c>
      <c r="AI1084" s="23">
        <v>760</v>
      </c>
      <c r="AJ1084" s="4">
        <v>0</v>
      </c>
      <c r="AK1084" s="4">
        <v>0</v>
      </c>
      <c r="AL1084" s="24">
        <v>0</v>
      </c>
      <c r="AM1084" s="7">
        <v>16.285714285714288</v>
      </c>
      <c r="AN1084" s="7">
        <v>0</v>
      </c>
      <c r="AO1084" s="8">
        <v>0</v>
      </c>
      <c r="AP1084" s="9">
        <v>0</v>
      </c>
      <c r="AQ1084" s="25">
        <v>16.285714285714288</v>
      </c>
      <c r="AR1084" s="18">
        <v>16.285714285714288</v>
      </c>
      <c r="AS1084" s="7">
        <v>0</v>
      </c>
      <c r="AT1084" s="8">
        <v>0</v>
      </c>
      <c r="AU1084" s="9">
        <v>0</v>
      </c>
      <c r="AV1084" s="10">
        <v>16.285714285714288</v>
      </c>
      <c r="AW1084" s="22">
        <f t="shared" si="16"/>
        <v>0</v>
      </c>
      <c r="AX1084" s="5">
        <f>IF(OR(AND(Tabela1[[#This Row],[GRUPO | ITEM]]="PALHETAS",MID(Tabela1[[#This Row],[ITEM]],1,5)&lt;&gt;"YN-PC"),AND(Tabela1[[#This Row],[GRUPO | ITEM]]="PALHETAS",MID(Tabela1[[#This Row],[ITEM]],1,5)&lt;&gt;"YN-PF"))=TRUE,0,
IF(
ROUNDUP(
IF(
IF(D1084="A",13-SUM(AM1084:AP1084),IF(D1084="B",11-SUM(AM1084:AP1084),IF(D1084="C",7-SUM(AM1084:AP1084))))
&lt;0,0,
IF(D1084="A",13-SUM(AM1084:AP1084),IF(D1084="B",11-SUM(AM1084:AP1084),IF(D1084="C",7-SUM(AM1084:AP1084)))))
*AD1084/C1084,0)
*C1084
=0,0,
ROUNDUP(
IF(
IF(D1084="A",13-SUM(AM1084:AP1084),IF(D1084="B",11-SUM(AM1084:AP1084),IF(D1084="C",7-SUM(AM1084:AP1084))))
&lt;0,0,
IF(D1084="A",13-SUM(AM1084:AP1084),IF(D1084="B",11-SUM(AM1084:AP1084),IF(D1084="C",7-SUM(AM1084:AP1084)))))
*AD1084/C1084,0)
*C1084)
)</f>
        <v>0</v>
      </c>
      <c r="AY1084" s="4">
        <f>IF(OR(AND(Tabela1[[#This Row],[GRUPO | ITEM]]="PALHETAS",MID(Tabela1[[#This Row],[ITEM]],1,5)&lt;&gt;"YN-PC"),AND(Tabela1[[#This Row],[GRUPO | ITEM]]="PALHETAS",MID(Tabela1[[#This Row],[ITEM]],1,5)&lt;&gt;"YN-PF"))=TRUE,0,
IF(
ROUNDUP(
IF(
IF(D1084="A",13-SUM(AR1084:AU1084),IF(D1084="B",11-SUM(AR1084:AU1084),IF(D1084="C",7-SUM(AR1084:AU1084))))
&lt;0,0,
IF(D1084="A",13-SUM(AR1084:AU1084),IF(D1084="B",11-SUM(AR1084:AU1084),IF(D1084="C",7-SUM(AR1084:AU1084)))))
*AE1084/C1084,0)
*C1084
=0,0,
ROUNDUP(
IF(
IF(D1084="A",13-SUM(AR1084:AU1084),IF(D1084="B",11-SUM(AR1084:AU1084),IF(D1084="C",7-SUM(AR1084:AU1084))))
&lt;0,0,
IF(D1084="A",13-SUM(AR1084:AU1084),IF(D1084="B",11-SUM(AR1084:AU1084),IF(D1084="C",7-SUM(AR1084:AU1084)))))
*AE1084/C1084,0)
*C1084)
)</f>
        <v>0</v>
      </c>
      <c r="AZ10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+IFERROR(BA1084*C1084,0),
IFERROR(AVERAGEIF(Tabela1[[#This Row],[COMPRA PADRÃO]:[COMPRA &gt;30%]],"&gt;"&amp;0,Tabela1[[#This Row],[COMPRA PADRÃO]:[COMPRA &gt;30%]]),
0))/Tabela1[[#This Row],[U/CX]],0)*Tabela1[[#This Row],[U/CX]]</f>
        <v>0</v>
      </c>
      <c r="BA1084" s="19"/>
      <c r="BB1084" s="19"/>
      <c r="BC1084" s="5"/>
      <c r="BD1084" s="41">
        <v>1.0566037735849056</v>
      </c>
      <c r="BE1084" s="42">
        <v>158.49056603773585</v>
      </c>
      <c r="BF1084" s="42">
        <v>69.735849056603769</v>
      </c>
      <c r="BG1084" s="42">
        <v>760</v>
      </c>
      <c r="BH1084" s="43">
        <v>0</v>
      </c>
      <c r="BJ1084" s="32"/>
      <c r="BK1084" s="32"/>
    </row>
    <row r="1085" spans="1:63" s="3" customFormat="1" x14ac:dyDescent="0.2">
      <c r="A1085" s="4" t="s">
        <v>18</v>
      </c>
      <c r="B1085" s="4" t="s">
        <v>860</v>
      </c>
      <c r="C1085" s="4">
        <v>40</v>
      </c>
      <c r="D1085" s="4" t="s">
        <v>83</v>
      </c>
      <c r="E1085" s="5"/>
      <c r="F1085" s="4"/>
      <c r="G1085" s="4"/>
      <c r="H1085" s="4"/>
      <c r="I1085" s="4">
        <v>40</v>
      </c>
      <c r="J1085" s="4"/>
      <c r="K1085" s="4"/>
      <c r="L1085" s="4">
        <v>20</v>
      </c>
      <c r="M1085" s="4">
        <v>20</v>
      </c>
      <c r="N1085" s="4"/>
      <c r="O1085" s="4"/>
      <c r="P1085" s="4"/>
      <c r="Q1085" s="13">
        <v>0</v>
      </c>
      <c r="R1085" s="16">
        <v>0</v>
      </c>
      <c r="S1085" s="16">
        <v>0</v>
      </c>
      <c r="T1085" s="16">
        <v>0</v>
      </c>
      <c r="U1085" s="16">
        <v>1.5</v>
      </c>
      <c r="V1085" s="16">
        <v>0</v>
      </c>
      <c r="W1085" s="16">
        <v>0</v>
      </c>
      <c r="X1085" s="16">
        <v>0.75</v>
      </c>
      <c r="Y1085" s="16">
        <v>0.75</v>
      </c>
      <c r="Z1085" s="16">
        <v>0</v>
      </c>
      <c r="AA1085" s="16">
        <v>0</v>
      </c>
      <c r="AB1085" s="17">
        <v>0</v>
      </c>
      <c r="AC1085" s="15">
        <v>602.20000000000005</v>
      </c>
      <c r="AD1085" s="14">
        <v>26.666666666666668</v>
      </c>
      <c r="AE1085" s="14">
        <v>26.666666666666668</v>
      </c>
      <c r="AF1085" s="5">
        <v>0</v>
      </c>
      <c r="AG1085" s="6">
        <v>640</v>
      </c>
      <c r="AH1085" s="4">
        <v>0</v>
      </c>
      <c r="AI1085" s="23">
        <v>640</v>
      </c>
      <c r="AJ1085" s="4">
        <v>0</v>
      </c>
      <c r="AK1085" s="4">
        <v>0</v>
      </c>
      <c r="AL1085" s="24">
        <v>0</v>
      </c>
      <c r="AM1085" s="7">
        <v>24</v>
      </c>
      <c r="AN1085" s="7">
        <v>0</v>
      </c>
      <c r="AO1085" s="8">
        <v>0</v>
      </c>
      <c r="AP1085" s="9">
        <v>0</v>
      </c>
      <c r="AQ1085" s="25">
        <v>24</v>
      </c>
      <c r="AR1085" s="18">
        <v>24</v>
      </c>
      <c r="AS1085" s="7">
        <v>0</v>
      </c>
      <c r="AT1085" s="8">
        <v>0</v>
      </c>
      <c r="AU1085" s="9">
        <v>0</v>
      </c>
      <c r="AV1085" s="10">
        <v>24</v>
      </c>
      <c r="AW1085" s="22">
        <f t="shared" si="16"/>
        <v>0</v>
      </c>
      <c r="AX1085" s="5">
        <f>IF(OR(AND(Tabela1[[#This Row],[GRUPO | ITEM]]="PALHETAS",MID(Tabela1[[#This Row],[ITEM]],1,5)&lt;&gt;"YN-PC"),AND(Tabela1[[#This Row],[GRUPO | ITEM]]="PALHETAS",MID(Tabela1[[#This Row],[ITEM]],1,5)&lt;&gt;"YN-PF"))=TRUE,0,
IF(
ROUNDUP(
IF(
IF(D1085="A",13-SUM(AM1085:AP1085),IF(D1085="B",11-SUM(AM1085:AP1085),IF(D1085="C",7-SUM(AM1085:AP1085))))
&lt;0,0,
IF(D1085="A",13-SUM(AM1085:AP1085),IF(D1085="B",11-SUM(AM1085:AP1085),IF(D1085="C",7-SUM(AM1085:AP1085)))))
*AD1085/C1085,0)
*C1085
=0,0,
ROUNDUP(
IF(
IF(D1085="A",13-SUM(AM1085:AP1085),IF(D1085="B",11-SUM(AM1085:AP1085),IF(D1085="C",7-SUM(AM1085:AP1085))))
&lt;0,0,
IF(D1085="A",13-SUM(AM1085:AP1085),IF(D1085="B",11-SUM(AM1085:AP1085),IF(D1085="C",7-SUM(AM1085:AP1085)))))
*AD1085/C1085,0)
*C1085)
)</f>
        <v>0</v>
      </c>
      <c r="AY1085" s="4">
        <f>IF(OR(AND(Tabela1[[#This Row],[GRUPO | ITEM]]="PALHETAS",MID(Tabela1[[#This Row],[ITEM]],1,5)&lt;&gt;"YN-PC"),AND(Tabela1[[#This Row],[GRUPO | ITEM]]="PALHETAS",MID(Tabela1[[#This Row],[ITEM]],1,5)&lt;&gt;"YN-PF"))=TRUE,0,
IF(
ROUNDUP(
IF(
IF(D1085="A",13-SUM(AR1085:AU1085),IF(D1085="B",11-SUM(AR1085:AU1085),IF(D1085="C",7-SUM(AR1085:AU1085))))
&lt;0,0,
IF(D1085="A",13-SUM(AR1085:AU1085),IF(D1085="B",11-SUM(AR1085:AU1085),IF(D1085="C",7-SUM(AR1085:AU1085)))))
*AE1085/C1085,0)
*C1085
=0,0,
ROUNDUP(
IF(
IF(D1085="A",13-SUM(AR1085:AU1085),IF(D1085="B",11-SUM(AR1085:AU1085),IF(D1085="C",7-SUM(AR1085:AU1085))))
&lt;0,0,
IF(D1085="A",13-SUM(AR1085:AU1085),IF(D1085="B",11-SUM(AR1085:AU1085),IF(D1085="C",7-SUM(AR1085:AU1085)))))
*AE1085/C1085,0)
*C1085)
)</f>
        <v>0</v>
      </c>
      <c r="AZ10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+IFERROR(BA1085*C1085,0),
IFERROR(AVERAGEIF(Tabela1[[#This Row],[COMPRA PADRÃO]:[COMPRA &gt;30%]],"&gt;"&amp;0,Tabela1[[#This Row],[COMPRA PADRÃO]:[COMPRA &gt;30%]]),
0))/Tabela1[[#This Row],[U/CX]],0)*Tabela1[[#This Row],[U/CX]]</f>
        <v>0</v>
      </c>
      <c r="BA1085" s="19"/>
      <c r="BB1085" s="19"/>
      <c r="BC1085" s="5"/>
      <c r="BD1085" s="41">
        <v>0.30188679245283018</v>
      </c>
      <c r="BE1085" s="42">
        <v>45.283018867924525</v>
      </c>
      <c r="BF1085" s="42">
        <v>19.924528301886792</v>
      </c>
      <c r="BG1085" s="42">
        <v>640</v>
      </c>
      <c r="BH1085" s="43">
        <v>0</v>
      </c>
      <c r="BJ1085" s="32"/>
      <c r="BK1085" s="32"/>
    </row>
    <row r="1086" spans="1:63" s="3" customFormat="1" x14ac:dyDescent="0.2">
      <c r="A1086" s="4" t="s">
        <v>18</v>
      </c>
      <c r="B1086" s="4" t="s">
        <v>73</v>
      </c>
      <c r="C1086" s="4">
        <v>25</v>
      </c>
      <c r="D1086" s="4" t="s">
        <v>20</v>
      </c>
      <c r="E1086" s="5">
        <v>950</v>
      </c>
      <c r="F1086" s="4">
        <v>975</v>
      </c>
      <c r="G1086" s="4">
        <v>760</v>
      </c>
      <c r="H1086" s="4">
        <v>1225</v>
      </c>
      <c r="I1086" s="4">
        <v>1895</v>
      </c>
      <c r="J1086" s="4">
        <v>815</v>
      </c>
      <c r="K1086" s="4">
        <v>725</v>
      </c>
      <c r="L1086" s="4">
        <v>2474</v>
      </c>
      <c r="M1086" s="4">
        <v>1250</v>
      </c>
      <c r="N1086" s="4">
        <v>950</v>
      </c>
      <c r="O1086" s="4">
        <v>1675</v>
      </c>
      <c r="P1086" s="4">
        <v>1750</v>
      </c>
      <c r="Q1086" s="13">
        <v>0.73815073815073817</v>
      </c>
      <c r="R1086" s="16">
        <v>0.75757575757575757</v>
      </c>
      <c r="S1086" s="16">
        <v>0.59052059052059047</v>
      </c>
      <c r="T1086" s="16">
        <v>0.95182595182595187</v>
      </c>
      <c r="U1086" s="16">
        <v>1.4724164724164723</v>
      </c>
      <c r="V1086" s="16">
        <v>0.63325563325563328</v>
      </c>
      <c r="W1086" s="16">
        <v>0.56332556332556327</v>
      </c>
      <c r="X1086" s="16">
        <v>1.9222999222999222</v>
      </c>
      <c r="Y1086" s="16">
        <v>0.97125097125097126</v>
      </c>
      <c r="Z1086" s="16">
        <v>0.73815073815073817</v>
      </c>
      <c r="AA1086" s="16">
        <v>1.3014763014763016</v>
      </c>
      <c r="AB1086" s="17">
        <v>1.3597513597513597</v>
      </c>
      <c r="AC1086" s="15">
        <v>177349.11</v>
      </c>
      <c r="AD1086" s="14">
        <v>1287</v>
      </c>
      <c r="AE1086" s="14">
        <v>1287</v>
      </c>
      <c r="AF1086" s="5">
        <v>0</v>
      </c>
      <c r="AG1086" s="6">
        <v>0</v>
      </c>
      <c r="AH1086" s="4">
        <v>1125</v>
      </c>
      <c r="AI1086" s="23">
        <v>1125</v>
      </c>
      <c r="AJ1086" s="4">
        <v>12025</v>
      </c>
      <c r="AK1086" s="4">
        <v>0</v>
      </c>
      <c r="AL1086" s="24">
        <v>12025</v>
      </c>
      <c r="AM1086" s="7">
        <v>0</v>
      </c>
      <c r="AN1086" s="7">
        <v>0.87412587412587417</v>
      </c>
      <c r="AO1086" s="8">
        <v>9.3434343434343443</v>
      </c>
      <c r="AP1086" s="9">
        <v>0</v>
      </c>
      <c r="AQ1086" s="25">
        <v>10.217560217560219</v>
      </c>
      <c r="AR1086" s="18">
        <v>0</v>
      </c>
      <c r="AS1086" s="7">
        <v>0.87412587412587417</v>
      </c>
      <c r="AT1086" s="8">
        <v>9.3434343434343443</v>
      </c>
      <c r="AU1086" s="9">
        <v>0</v>
      </c>
      <c r="AV1086" s="10">
        <v>10.217560217560219</v>
      </c>
      <c r="AW1086" s="22">
        <f t="shared" si="16"/>
        <v>0</v>
      </c>
      <c r="AX1086" s="5">
        <f>IF(OR(AND(Tabela1[[#This Row],[GRUPO | ITEM]]="PALHETAS",MID(Tabela1[[#This Row],[ITEM]],1,5)&lt;&gt;"YN-PC"),AND(Tabela1[[#This Row],[GRUPO | ITEM]]="PALHETAS",MID(Tabela1[[#This Row],[ITEM]],1,5)&lt;&gt;"YN-PF"))=TRUE,0,
IF(
ROUNDUP(
IF(
IF(D1086="A",13-SUM(AM1086:AP1086),IF(D1086="B",11-SUM(AM1086:AP1086),IF(D1086="C",7-SUM(AM1086:AP1086))))
&lt;0,0,
IF(D1086="A",13-SUM(AM1086:AP1086),IF(D1086="B",11-SUM(AM1086:AP1086),IF(D1086="C",7-SUM(AM1086:AP1086)))))
*AD1086/C1086,0)
*C1086
=0,0,
ROUNDUP(
IF(
IF(D1086="A",13-SUM(AM1086:AP1086),IF(D1086="B",11-SUM(AM1086:AP1086),IF(D1086="C",7-SUM(AM1086:AP1086))))
&lt;0,0,
IF(D1086="A",13-SUM(AM1086:AP1086),IF(D1086="B",11-SUM(AM1086:AP1086),IF(D1086="C",7-SUM(AM1086:AP1086)))))
*AD1086/C1086,0)
*C1086)
)</f>
        <v>0</v>
      </c>
      <c r="AY1086" s="4">
        <f>IF(OR(AND(Tabela1[[#This Row],[GRUPO | ITEM]]="PALHETAS",MID(Tabela1[[#This Row],[ITEM]],1,5)&lt;&gt;"YN-PC"),AND(Tabela1[[#This Row],[GRUPO | ITEM]]="PALHETAS",MID(Tabela1[[#This Row],[ITEM]],1,5)&lt;&gt;"YN-PF"))=TRUE,0,
IF(
ROUNDUP(
IF(
IF(D1086="A",13-SUM(AR1086:AU1086),IF(D1086="B",11-SUM(AR1086:AU1086),IF(D1086="C",7-SUM(AR1086:AU1086))))
&lt;0,0,
IF(D1086="A",13-SUM(AR1086:AU1086),IF(D1086="B",11-SUM(AR1086:AU1086),IF(D1086="C",7-SUM(AR1086:AU1086)))))
*AE1086/C1086,0)
*C1086
=0,0,
ROUNDUP(
IF(
IF(D1086="A",13-SUM(AR1086:AU1086),IF(D1086="B",11-SUM(AR1086:AU1086),IF(D1086="C",7-SUM(AR1086:AU1086))))
&lt;0,0,
IF(D1086="A",13-SUM(AR1086:AU1086),IF(D1086="B",11-SUM(AR1086:AU1086),IF(D1086="C",7-SUM(AR1086:AU1086)))))
*AE1086/C1086,0)
*C1086)
)</f>
        <v>0</v>
      </c>
      <c r="AZ10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+IFERROR(BA1086*C1086,0),
IFERROR(AVERAGEIF(Tabela1[[#This Row],[COMPRA PADRÃO]:[COMPRA &gt;30%]],"&gt;"&amp;0,Tabela1[[#This Row],[COMPRA PADRÃO]:[COMPRA &gt;30%]]),
0))/Tabela1[[#This Row],[U/CX]],0)*Tabela1[[#This Row],[U/CX]]</f>
        <v>0</v>
      </c>
      <c r="BA1086" s="19"/>
      <c r="BB1086" s="19"/>
      <c r="BC1086" s="5"/>
      <c r="BD1086" s="41">
        <v>58.279245283018867</v>
      </c>
      <c r="BE1086" s="42">
        <v>8741.8867924528295</v>
      </c>
      <c r="BF1086" s="42">
        <v>16667.864150943395</v>
      </c>
      <c r="BG1086" s="42">
        <v>13150</v>
      </c>
      <c r="BH1086" s="43">
        <v>12250</v>
      </c>
      <c r="BJ1086" s="32"/>
      <c r="BK1086" s="32"/>
    </row>
    <row r="1087" spans="1:63" s="3" customFormat="1" x14ac:dyDescent="0.2">
      <c r="A1087" s="4" t="s">
        <v>18</v>
      </c>
      <c r="B1087" s="4" t="s">
        <v>197</v>
      </c>
      <c r="C1087" s="4">
        <v>25</v>
      </c>
      <c r="D1087" s="4" t="s">
        <v>17</v>
      </c>
      <c r="E1087" s="5">
        <v>125</v>
      </c>
      <c r="F1087" s="4">
        <v>200</v>
      </c>
      <c r="G1087" s="4">
        <v>475</v>
      </c>
      <c r="H1087" s="4">
        <v>485</v>
      </c>
      <c r="I1087" s="4">
        <v>775</v>
      </c>
      <c r="J1087" s="4">
        <v>1100</v>
      </c>
      <c r="K1087" s="4">
        <v>250</v>
      </c>
      <c r="L1087" s="4">
        <v>675</v>
      </c>
      <c r="M1087" s="4">
        <v>1200</v>
      </c>
      <c r="N1087" s="4">
        <v>300</v>
      </c>
      <c r="O1087" s="4">
        <v>775</v>
      </c>
      <c r="P1087" s="4">
        <v>1500</v>
      </c>
      <c r="Q1087" s="13">
        <v>0.19083969465648856</v>
      </c>
      <c r="R1087" s="16">
        <v>0.30534351145038169</v>
      </c>
      <c r="S1087" s="16">
        <v>0.72519083969465647</v>
      </c>
      <c r="T1087" s="16">
        <v>0.74045801526717558</v>
      </c>
      <c r="U1087" s="16">
        <v>1.1832061068702291</v>
      </c>
      <c r="V1087" s="16">
        <v>1.6793893129770991</v>
      </c>
      <c r="W1087" s="16">
        <v>0.38167938931297712</v>
      </c>
      <c r="X1087" s="16">
        <v>1.0305343511450382</v>
      </c>
      <c r="Y1087" s="16">
        <v>1.83206106870229</v>
      </c>
      <c r="Z1087" s="16">
        <v>0.4580152671755725</v>
      </c>
      <c r="AA1087" s="16">
        <v>1.1832061068702291</v>
      </c>
      <c r="AB1087" s="17">
        <v>2.2900763358778624</v>
      </c>
      <c r="AC1087" s="15">
        <v>89711.5</v>
      </c>
      <c r="AD1087" s="14">
        <v>655</v>
      </c>
      <c r="AE1087" s="14">
        <v>703.18181818181813</v>
      </c>
      <c r="AF1087" s="5">
        <v>0</v>
      </c>
      <c r="AG1087" s="6">
        <v>531</v>
      </c>
      <c r="AH1087" s="4">
        <v>0</v>
      </c>
      <c r="AI1087" s="23">
        <v>531</v>
      </c>
      <c r="AJ1087" s="4">
        <v>12750</v>
      </c>
      <c r="AK1087" s="4">
        <v>0</v>
      </c>
      <c r="AL1087" s="24">
        <v>12750</v>
      </c>
      <c r="AM1087" s="7">
        <v>0.81068702290076333</v>
      </c>
      <c r="AN1087" s="7">
        <v>0</v>
      </c>
      <c r="AO1087" s="8">
        <v>19.465648854961831</v>
      </c>
      <c r="AP1087" s="9">
        <v>0</v>
      </c>
      <c r="AQ1087" s="25">
        <v>20.276335877862593</v>
      </c>
      <c r="AR1087" s="18">
        <v>0.75513897866839053</v>
      </c>
      <c r="AS1087" s="7">
        <v>0</v>
      </c>
      <c r="AT1087" s="8">
        <v>18.131868131868135</v>
      </c>
      <c r="AU1087" s="9">
        <v>0</v>
      </c>
      <c r="AV1087" s="10">
        <v>18.887007110536526</v>
      </c>
      <c r="AW1087" s="22">
        <f t="shared" si="16"/>
        <v>0</v>
      </c>
      <c r="AX1087" s="5">
        <f>IF(OR(AND(Tabela1[[#This Row],[GRUPO | ITEM]]="PALHETAS",MID(Tabela1[[#This Row],[ITEM]],1,5)&lt;&gt;"YN-PC"),AND(Tabela1[[#This Row],[GRUPO | ITEM]]="PALHETAS",MID(Tabela1[[#This Row],[ITEM]],1,5)&lt;&gt;"YN-PF"))=TRUE,0,
IF(
ROUNDUP(
IF(
IF(D1087="A",13-SUM(AM1087:AP1087),IF(D1087="B",11-SUM(AM1087:AP1087),IF(D1087="C",7-SUM(AM1087:AP1087))))
&lt;0,0,
IF(D1087="A",13-SUM(AM1087:AP1087),IF(D1087="B",11-SUM(AM1087:AP1087),IF(D1087="C",7-SUM(AM1087:AP1087)))))
*AD1087/C1087,0)
*C1087
=0,0,
ROUNDUP(
IF(
IF(D1087="A",13-SUM(AM1087:AP1087),IF(D1087="B",11-SUM(AM1087:AP1087),IF(D1087="C",7-SUM(AM1087:AP1087))))
&lt;0,0,
IF(D1087="A",13-SUM(AM1087:AP1087),IF(D1087="B",11-SUM(AM1087:AP1087),IF(D1087="C",7-SUM(AM1087:AP1087)))))
*AD1087/C1087,0)
*C1087)
)</f>
        <v>0</v>
      </c>
      <c r="AY1087" s="4">
        <f>IF(OR(AND(Tabela1[[#This Row],[GRUPO | ITEM]]="PALHETAS",MID(Tabela1[[#This Row],[ITEM]],1,5)&lt;&gt;"YN-PC"),AND(Tabela1[[#This Row],[GRUPO | ITEM]]="PALHETAS",MID(Tabela1[[#This Row],[ITEM]],1,5)&lt;&gt;"YN-PF"))=TRUE,0,
IF(
ROUNDUP(
IF(
IF(D1087="A",13-SUM(AR1087:AU1087),IF(D1087="B",11-SUM(AR1087:AU1087),IF(D1087="C",7-SUM(AR1087:AU1087))))
&lt;0,0,
IF(D1087="A",13-SUM(AR1087:AU1087),IF(D1087="B",11-SUM(AR1087:AU1087),IF(D1087="C",7-SUM(AR1087:AU1087)))))
*AE1087/C1087,0)
*C1087
=0,0,
ROUNDUP(
IF(
IF(D1087="A",13-SUM(AR1087:AU1087),IF(D1087="B",11-SUM(AR1087:AU1087),IF(D1087="C",7-SUM(AR1087:AU1087))))
&lt;0,0,
IF(D1087="A",13-SUM(AR1087:AU1087),IF(D1087="B",11-SUM(AR1087:AU1087),IF(D1087="C",7-SUM(AR1087:AU1087)))))
*AE1087/C1087,0)
*C1087)
)</f>
        <v>0</v>
      </c>
      <c r="AZ10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+IFERROR(BA1087*C1087,0),
IFERROR(AVERAGEIF(Tabela1[[#This Row],[COMPRA PADRÃO]:[COMPRA &gt;30%]],"&gt;"&amp;0,Tabela1[[#This Row],[COMPRA PADRÃO]:[COMPRA &gt;30%]]),
0))/Tabela1[[#This Row],[U/CX]],0)*Tabela1[[#This Row],[U/CX]]</f>
        <v>0</v>
      </c>
      <c r="BA1087" s="19"/>
      <c r="BB1087" s="19"/>
      <c r="BC1087" s="5"/>
      <c r="BD1087" s="41">
        <v>29.660377358490567</v>
      </c>
      <c r="BE1087" s="42">
        <v>4449.0566037735853</v>
      </c>
      <c r="BF1087" s="42">
        <v>5872.7547169811323</v>
      </c>
      <c r="BG1087" s="42">
        <v>13281</v>
      </c>
      <c r="BH1087" s="43">
        <v>0</v>
      </c>
      <c r="BJ1087" s="32"/>
      <c r="BK1087" s="32"/>
    </row>
    <row r="1088" spans="1:63" s="3" customFormat="1" x14ac:dyDescent="0.2">
      <c r="A1088" s="4" t="s">
        <v>18</v>
      </c>
      <c r="B1088" s="4" t="s">
        <v>44</v>
      </c>
      <c r="C1088" s="4">
        <v>25</v>
      </c>
      <c r="D1088" s="4" t="s">
        <v>20</v>
      </c>
      <c r="E1088" s="5">
        <v>967</v>
      </c>
      <c r="F1088" s="4">
        <v>1275</v>
      </c>
      <c r="G1088" s="4">
        <v>2060</v>
      </c>
      <c r="H1088" s="4">
        <v>975</v>
      </c>
      <c r="I1088" s="4">
        <v>3125</v>
      </c>
      <c r="J1088" s="4">
        <v>2510</v>
      </c>
      <c r="K1088" s="4">
        <v>1000</v>
      </c>
      <c r="L1088" s="4">
        <v>4210</v>
      </c>
      <c r="M1088" s="4">
        <v>2000</v>
      </c>
      <c r="N1088" s="4">
        <v>900</v>
      </c>
      <c r="O1088" s="4">
        <v>1850</v>
      </c>
      <c r="P1088" s="4">
        <v>3875</v>
      </c>
      <c r="Q1088" s="13">
        <v>0.4689053218571948</v>
      </c>
      <c r="R1088" s="16">
        <v>0.61825675839495697</v>
      </c>
      <c r="S1088" s="16">
        <v>0.99890895866165597</v>
      </c>
      <c r="T1088" s="16">
        <v>0.47278457994908474</v>
      </c>
      <c r="U1088" s="16">
        <v>1.5153351921445024</v>
      </c>
      <c r="V1088" s="16">
        <v>1.2171172263304644</v>
      </c>
      <c r="W1088" s="16">
        <v>0.48490726148624075</v>
      </c>
      <c r="X1088" s="16">
        <v>2.0414595708570737</v>
      </c>
      <c r="Y1088" s="16">
        <v>0.9698145229724815</v>
      </c>
      <c r="Z1088" s="16">
        <v>0.43641653533761671</v>
      </c>
      <c r="AA1088" s="16">
        <v>0.89707843374954543</v>
      </c>
      <c r="AB1088" s="17">
        <v>1.8790156382591829</v>
      </c>
      <c r="AC1088" s="15">
        <v>283371.94</v>
      </c>
      <c r="AD1088" s="14">
        <v>2062.25</v>
      </c>
      <c r="AE1088" s="14">
        <v>2062.25</v>
      </c>
      <c r="AF1088" s="5">
        <v>0</v>
      </c>
      <c r="AG1088" s="6">
        <v>952</v>
      </c>
      <c r="AH1088" s="4">
        <v>1975</v>
      </c>
      <c r="AI1088" s="23">
        <v>2927</v>
      </c>
      <c r="AJ1088" s="4">
        <v>16250</v>
      </c>
      <c r="AK1088" s="4">
        <v>0</v>
      </c>
      <c r="AL1088" s="24">
        <v>16250</v>
      </c>
      <c r="AM1088" s="7">
        <v>0.46163171293490118</v>
      </c>
      <c r="AN1088" s="7">
        <v>0.95769184143532549</v>
      </c>
      <c r="AO1088" s="8">
        <v>7.8797429991514125</v>
      </c>
      <c r="AP1088" s="9">
        <v>0</v>
      </c>
      <c r="AQ1088" s="25">
        <v>9.299066553521639</v>
      </c>
      <c r="AR1088" s="18">
        <v>0.46163171293490118</v>
      </c>
      <c r="AS1088" s="7">
        <v>0.95769184143532549</v>
      </c>
      <c r="AT1088" s="8">
        <v>7.8797429991514125</v>
      </c>
      <c r="AU1088" s="9">
        <v>0</v>
      </c>
      <c r="AV1088" s="10">
        <v>9.299066553521639</v>
      </c>
      <c r="AW1088" s="22">
        <f t="shared" si="16"/>
        <v>0</v>
      </c>
      <c r="AX1088" s="5">
        <f>IF(OR(AND(Tabela1[[#This Row],[GRUPO | ITEM]]="PALHETAS",MID(Tabela1[[#This Row],[ITEM]],1,5)&lt;&gt;"YN-PC"),AND(Tabela1[[#This Row],[GRUPO | ITEM]]="PALHETAS",MID(Tabela1[[#This Row],[ITEM]],1,5)&lt;&gt;"YN-PF"))=TRUE,0,
IF(
ROUNDUP(
IF(
IF(D1088="A",13-SUM(AM1088:AP1088),IF(D1088="B",11-SUM(AM1088:AP1088),IF(D1088="C",7-SUM(AM1088:AP1088))))
&lt;0,0,
IF(D1088="A",13-SUM(AM1088:AP1088),IF(D1088="B",11-SUM(AM1088:AP1088),IF(D1088="C",7-SUM(AM1088:AP1088)))))
*AD1088/C1088,0)
*C1088
=0,0,
ROUNDUP(
IF(
IF(D1088="A",13-SUM(AM1088:AP1088),IF(D1088="B",11-SUM(AM1088:AP1088),IF(D1088="C",7-SUM(AM1088:AP1088))))
&lt;0,0,
IF(D1088="A",13-SUM(AM1088:AP1088),IF(D1088="B",11-SUM(AM1088:AP1088),IF(D1088="C",7-SUM(AM1088:AP1088)))))
*AD1088/C1088,0)
*C1088)
)</f>
        <v>0</v>
      </c>
      <c r="AY1088" s="4">
        <f>IF(OR(AND(Tabela1[[#This Row],[GRUPO | ITEM]]="PALHETAS",MID(Tabela1[[#This Row],[ITEM]],1,5)&lt;&gt;"YN-PC"),AND(Tabela1[[#This Row],[GRUPO | ITEM]]="PALHETAS",MID(Tabela1[[#This Row],[ITEM]],1,5)&lt;&gt;"YN-PF"))=TRUE,0,
IF(
ROUNDUP(
IF(
IF(D1088="A",13-SUM(AR1088:AU1088),IF(D1088="B",11-SUM(AR1088:AU1088),IF(D1088="C",7-SUM(AR1088:AU1088))))
&lt;0,0,
IF(D1088="A",13-SUM(AR1088:AU1088),IF(D1088="B",11-SUM(AR1088:AU1088),IF(D1088="C",7-SUM(AR1088:AU1088)))))
*AE1088/C1088,0)
*C1088
=0,0,
ROUNDUP(
IF(
IF(D1088="A",13-SUM(AR1088:AU1088),IF(D1088="B",11-SUM(AR1088:AU1088),IF(D1088="C",7-SUM(AR1088:AU1088))))
&lt;0,0,
IF(D1088="A",13-SUM(AR1088:AU1088),IF(D1088="B",11-SUM(AR1088:AU1088),IF(D1088="C",7-SUM(AR1088:AU1088)))))
*AE1088/C1088,0)
*C1088)
)</f>
        <v>0</v>
      </c>
      <c r="AZ10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+IFERROR(BA1088*C1088,0),
IFERROR(AVERAGEIF(Tabela1[[#This Row],[COMPRA PADRÃO]:[COMPRA &gt;30%]],"&gt;"&amp;0,Tabela1[[#This Row],[COMPRA PADRÃO]:[COMPRA &gt;30%]]),
0))/Tabela1[[#This Row],[U/CX]],0)*Tabela1[[#This Row],[U/CX]]</f>
        <v>0</v>
      </c>
      <c r="BA1088" s="33"/>
      <c r="BB1088" s="33"/>
      <c r="BC1088" s="44"/>
      <c r="BD1088" s="41">
        <v>93.384905660377356</v>
      </c>
      <c r="BE1088" s="42">
        <v>14007.735849056604</v>
      </c>
      <c r="BF1088" s="42">
        <v>26708.083018867925</v>
      </c>
      <c r="BG1088" s="42">
        <v>19177</v>
      </c>
      <c r="BH1088" s="43">
        <v>21550</v>
      </c>
      <c r="BJ1088" s="32"/>
      <c r="BK1088" s="32"/>
    </row>
    <row r="1089" spans="1:63" s="3" customFormat="1" x14ac:dyDescent="0.2">
      <c r="A1089" s="4" t="s">
        <v>18</v>
      </c>
      <c r="B1089" s="4" t="s">
        <v>124</v>
      </c>
      <c r="C1089" s="4">
        <v>25</v>
      </c>
      <c r="D1089" s="4" t="s">
        <v>17</v>
      </c>
      <c r="E1089" s="5">
        <v>150</v>
      </c>
      <c r="F1089" s="4">
        <v>325</v>
      </c>
      <c r="G1089" s="4">
        <v>200</v>
      </c>
      <c r="H1089" s="4">
        <v>325</v>
      </c>
      <c r="I1089" s="4">
        <v>375</v>
      </c>
      <c r="J1089" s="4">
        <v>800</v>
      </c>
      <c r="K1089" s="4">
        <v>125</v>
      </c>
      <c r="L1089" s="4">
        <v>875</v>
      </c>
      <c r="M1089" s="4">
        <v>575</v>
      </c>
      <c r="N1089" s="4">
        <v>275</v>
      </c>
      <c r="O1089" s="4">
        <v>350</v>
      </c>
      <c r="P1089" s="4">
        <v>275</v>
      </c>
      <c r="Q1089" s="13">
        <v>0.38709677419354838</v>
      </c>
      <c r="R1089" s="16">
        <v>0.83870967741935487</v>
      </c>
      <c r="S1089" s="16">
        <v>0.5161290322580645</v>
      </c>
      <c r="T1089" s="16">
        <v>0.83870967741935487</v>
      </c>
      <c r="U1089" s="16">
        <v>0.967741935483871</v>
      </c>
      <c r="V1089" s="16">
        <v>2.064516129032258</v>
      </c>
      <c r="W1089" s="16">
        <v>0.32258064516129031</v>
      </c>
      <c r="X1089" s="16">
        <v>2.2580645161290325</v>
      </c>
      <c r="Y1089" s="16">
        <v>1.4838709677419355</v>
      </c>
      <c r="Z1089" s="16">
        <v>0.70967741935483875</v>
      </c>
      <c r="AA1089" s="16">
        <v>0.90322580645161288</v>
      </c>
      <c r="AB1089" s="17">
        <v>0.70967741935483875</v>
      </c>
      <c r="AC1089" s="15">
        <v>53542</v>
      </c>
      <c r="AD1089" s="14">
        <v>387.5</v>
      </c>
      <c r="AE1089" s="14">
        <v>387.5</v>
      </c>
      <c r="AF1089" s="5">
        <v>0</v>
      </c>
      <c r="AG1089" s="6">
        <v>0</v>
      </c>
      <c r="AH1089" s="4">
        <v>0</v>
      </c>
      <c r="AI1089" s="23">
        <v>0</v>
      </c>
      <c r="AJ1089" s="4">
        <v>6000</v>
      </c>
      <c r="AK1089" s="4">
        <v>0</v>
      </c>
      <c r="AL1089" s="24">
        <v>6000</v>
      </c>
      <c r="AM1089" s="7">
        <v>0</v>
      </c>
      <c r="AN1089" s="7">
        <v>0</v>
      </c>
      <c r="AO1089" s="8">
        <v>15.483870967741936</v>
      </c>
      <c r="AP1089" s="9">
        <v>0</v>
      </c>
      <c r="AQ1089" s="25">
        <v>15.483870967741936</v>
      </c>
      <c r="AR1089" s="18">
        <v>0</v>
      </c>
      <c r="AS1089" s="7">
        <v>0</v>
      </c>
      <c r="AT1089" s="8">
        <v>15.483870967741936</v>
      </c>
      <c r="AU1089" s="9">
        <v>0</v>
      </c>
      <c r="AV1089" s="10">
        <v>15.483870967741936</v>
      </c>
      <c r="AW1089" s="22">
        <f t="shared" si="16"/>
        <v>0</v>
      </c>
      <c r="AX1089" s="5">
        <f>IF(OR(AND(Tabela1[[#This Row],[GRUPO | ITEM]]="PALHETAS",MID(Tabela1[[#This Row],[ITEM]],1,5)&lt;&gt;"YN-PC"),AND(Tabela1[[#This Row],[GRUPO | ITEM]]="PALHETAS",MID(Tabela1[[#This Row],[ITEM]],1,5)&lt;&gt;"YN-PF"))=TRUE,0,
IF(
ROUNDUP(
IF(
IF(D1089="A",13-SUM(AM1089:AP1089),IF(D1089="B",11-SUM(AM1089:AP1089),IF(D1089="C",7-SUM(AM1089:AP1089))))
&lt;0,0,
IF(D1089="A",13-SUM(AM1089:AP1089),IF(D1089="B",11-SUM(AM1089:AP1089),IF(D1089="C",7-SUM(AM1089:AP1089)))))
*AD1089/C1089,0)
*C1089
=0,0,
ROUNDUP(
IF(
IF(D1089="A",13-SUM(AM1089:AP1089),IF(D1089="B",11-SUM(AM1089:AP1089),IF(D1089="C",7-SUM(AM1089:AP1089))))
&lt;0,0,
IF(D1089="A",13-SUM(AM1089:AP1089),IF(D1089="B",11-SUM(AM1089:AP1089),IF(D1089="C",7-SUM(AM1089:AP1089)))))
*AD1089/C1089,0)
*C1089)
)</f>
        <v>0</v>
      </c>
      <c r="AY1089" s="4">
        <f>IF(OR(AND(Tabela1[[#This Row],[GRUPO | ITEM]]="PALHETAS",MID(Tabela1[[#This Row],[ITEM]],1,5)&lt;&gt;"YN-PC"),AND(Tabela1[[#This Row],[GRUPO | ITEM]]="PALHETAS",MID(Tabela1[[#This Row],[ITEM]],1,5)&lt;&gt;"YN-PF"))=TRUE,0,
IF(
ROUNDUP(
IF(
IF(D1089="A",13-SUM(AR1089:AU1089),IF(D1089="B",11-SUM(AR1089:AU1089),IF(D1089="C",7-SUM(AR1089:AU1089))))
&lt;0,0,
IF(D1089="A",13-SUM(AR1089:AU1089),IF(D1089="B",11-SUM(AR1089:AU1089),IF(D1089="C",7-SUM(AR1089:AU1089)))))
*AE1089/C1089,0)
*C1089
=0,0,
ROUNDUP(
IF(
IF(D1089="A",13-SUM(AR1089:AU1089),IF(D1089="B",11-SUM(AR1089:AU1089),IF(D1089="C",7-SUM(AR1089:AU1089))))
&lt;0,0,
IF(D1089="A",13-SUM(AR1089:AU1089),IF(D1089="B",11-SUM(AR1089:AU1089),IF(D1089="C",7-SUM(AR1089:AU1089)))))
*AE1089/C1089,0)
*C1089)
)</f>
        <v>0</v>
      </c>
      <c r="AZ10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+IFERROR(BA1089*C1089,0),
IFERROR(AVERAGEIF(Tabela1[[#This Row],[COMPRA PADRÃO]:[COMPRA &gt;30%]],"&gt;"&amp;0,Tabela1[[#This Row],[COMPRA PADRÃO]:[COMPRA &gt;30%]]),
0))/Tabela1[[#This Row],[U/CX]],0)*Tabela1[[#This Row],[U/CX]]</f>
        <v>0</v>
      </c>
      <c r="BA1089" s="33"/>
      <c r="BB1089" s="33"/>
      <c r="BC1089" s="44"/>
      <c r="BD1089" s="41">
        <v>17.547169811320753</v>
      </c>
      <c r="BE1089" s="42">
        <v>2632.0754716981128</v>
      </c>
      <c r="BF1089" s="42">
        <v>3474.3396226415093</v>
      </c>
      <c r="BG1089" s="42">
        <v>6000</v>
      </c>
      <c r="BH1089" s="43">
        <v>100</v>
      </c>
      <c r="BJ1089" s="32"/>
      <c r="BK1089" s="32"/>
    </row>
    <row r="1090" spans="1:63" s="3" customFormat="1" x14ac:dyDescent="0.2">
      <c r="A1090" s="4" t="s">
        <v>18</v>
      </c>
      <c r="B1090" s="4" t="s">
        <v>104</v>
      </c>
      <c r="C1090" s="4">
        <v>25</v>
      </c>
      <c r="D1090" s="4" t="s">
        <v>20</v>
      </c>
      <c r="E1090" s="5">
        <v>575</v>
      </c>
      <c r="F1090" s="4">
        <v>825</v>
      </c>
      <c r="G1090" s="4">
        <v>1375</v>
      </c>
      <c r="H1090" s="4">
        <v>520</v>
      </c>
      <c r="I1090" s="4">
        <v>2400</v>
      </c>
      <c r="J1090" s="4">
        <v>970</v>
      </c>
      <c r="K1090" s="4">
        <v>175</v>
      </c>
      <c r="L1090" s="4">
        <v>1681</v>
      </c>
      <c r="M1090" s="4">
        <v>600</v>
      </c>
      <c r="N1090" s="4">
        <v>375</v>
      </c>
      <c r="O1090" s="4">
        <v>700</v>
      </c>
      <c r="P1090" s="4">
        <v>875</v>
      </c>
      <c r="Q1090" s="13">
        <v>0.62324993225544212</v>
      </c>
      <c r="R1090" s="16">
        <v>0.89422816367085178</v>
      </c>
      <c r="S1090" s="16">
        <v>1.4903802727847528</v>
      </c>
      <c r="T1090" s="16">
        <v>0.56363472134405201</v>
      </c>
      <c r="U1090" s="16">
        <v>2.6013910215879323</v>
      </c>
      <c r="V1090" s="16">
        <v>1.0513955378917894</v>
      </c>
      <c r="W1090" s="16">
        <v>0.18968476199078674</v>
      </c>
      <c r="X1090" s="16">
        <v>1.8220576280372143</v>
      </c>
      <c r="Y1090" s="16">
        <v>0.65034775539698308</v>
      </c>
      <c r="Z1090" s="16">
        <v>0.40646734712311444</v>
      </c>
      <c r="AA1090" s="16">
        <v>0.75873904796314695</v>
      </c>
      <c r="AB1090" s="17">
        <v>0.94842380995393372</v>
      </c>
      <c r="AC1090" s="15">
        <v>125615.55</v>
      </c>
      <c r="AD1090" s="14">
        <v>922.58333333333337</v>
      </c>
      <c r="AE1090" s="14">
        <v>990.5454545454545</v>
      </c>
      <c r="AF1090" s="5">
        <v>0</v>
      </c>
      <c r="AG1090" s="6">
        <v>1396</v>
      </c>
      <c r="AH1090" s="4">
        <v>3325</v>
      </c>
      <c r="AI1090" s="23">
        <v>4721</v>
      </c>
      <c r="AJ1090" s="4">
        <v>10000</v>
      </c>
      <c r="AK1090" s="4">
        <v>0</v>
      </c>
      <c r="AL1090" s="24">
        <v>10000</v>
      </c>
      <c r="AM1090" s="7">
        <v>1.5131424442236474</v>
      </c>
      <c r="AN1090" s="7">
        <v>3.6040104778249478</v>
      </c>
      <c r="AO1090" s="8">
        <v>10.839129256616385</v>
      </c>
      <c r="AP1090" s="9">
        <v>0</v>
      </c>
      <c r="AQ1090" s="25">
        <v>15.95628217866498</v>
      </c>
      <c r="AR1090" s="18">
        <v>1.4093245227606461</v>
      </c>
      <c r="AS1090" s="7">
        <v>3.3567364170337739</v>
      </c>
      <c r="AT1090" s="8">
        <v>10.095447870778267</v>
      </c>
      <c r="AU1090" s="9">
        <v>0</v>
      </c>
      <c r="AV1090" s="10">
        <v>14.861508810572687</v>
      </c>
      <c r="AW1090" s="22">
        <f t="shared" ref="AW1090:AW1153" si="17">IFERROR(AZ1090/AVERAGE(AD1090:AE1090),0)</f>
        <v>0</v>
      </c>
      <c r="AX1090" s="5">
        <f>IF(OR(AND(Tabela1[[#This Row],[GRUPO | ITEM]]="PALHETAS",MID(Tabela1[[#This Row],[ITEM]],1,5)&lt;&gt;"YN-PC"),AND(Tabela1[[#This Row],[GRUPO | ITEM]]="PALHETAS",MID(Tabela1[[#This Row],[ITEM]],1,5)&lt;&gt;"YN-PF"))=TRUE,0,
IF(
ROUNDUP(
IF(
IF(D1090="A",13-SUM(AM1090:AP1090),IF(D1090="B",11-SUM(AM1090:AP1090),IF(D1090="C",7-SUM(AM1090:AP1090))))
&lt;0,0,
IF(D1090="A",13-SUM(AM1090:AP1090),IF(D1090="B",11-SUM(AM1090:AP1090),IF(D1090="C",7-SUM(AM1090:AP1090)))))
*AD1090/C1090,0)
*C1090
=0,0,
ROUNDUP(
IF(
IF(D1090="A",13-SUM(AM1090:AP1090),IF(D1090="B",11-SUM(AM1090:AP1090),IF(D1090="C",7-SUM(AM1090:AP1090))))
&lt;0,0,
IF(D1090="A",13-SUM(AM1090:AP1090),IF(D1090="B",11-SUM(AM1090:AP1090),IF(D1090="C",7-SUM(AM1090:AP1090)))))
*AD1090/C1090,0)
*C1090)
)</f>
        <v>0</v>
      </c>
      <c r="AY1090" s="4">
        <f>IF(OR(AND(Tabela1[[#This Row],[GRUPO | ITEM]]="PALHETAS",MID(Tabela1[[#This Row],[ITEM]],1,5)&lt;&gt;"YN-PC"),AND(Tabela1[[#This Row],[GRUPO | ITEM]]="PALHETAS",MID(Tabela1[[#This Row],[ITEM]],1,5)&lt;&gt;"YN-PF"))=TRUE,0,
IF(
ROUNDUP(
IF(
IF(D1090="A",13-SUM(AR1090:AU1090),IF(D1090="B",11-SUM(AR1090:AU1090),IF(D1090="C",7-SUM(AR1090:AU1090))))
&lt;0,0,
IF(D1090="A",13-SUM(AR1090:AU1090),IF(D1090="B",11-SUM(AR1090:AU1090),IF(D1090="C",7-SUM(AR1090:AU1090)))))
*AE1090/C1090,0)
*C1090
=0,0,
ROUNDUP(
IF(
IF(D1090="A",13-SUM(AR1090:AU1090),IF(D1090="B",11-SUM(AR1090:AU1090),IF(D1090="C",7-SUM(AR1090:AU1090))))
&lt;0,0,
IF(D1090="A",13-SUM(AR1090:AU1090),IF(D1090="B",11-SUM(AR1090:AU1090),IF(D1090="C",7-SUM(AR1090:AU1090)))))
*AE1090/C1090,0)
*C1090)
)</f>
        <v>0</v>
      </c>
      <c r="AZ10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+IFERROR(BA1090*C1090,0),
IFERROR(AVERAGEIF(Tabela1[[#This Row],[COMPRA PADRÃO]:[COMPRA &gt;30%]],"&gt;"&amp;0,Tabela1[[#This Row],[COMPRA PADRÃO]:[COMPRA &gt;30%]]),
0))/Tabela1[[#This Row],[U/CX]],0)*Tabela1[[#This Row],[U/CX]]</f>
        <v>0</v>
      </c>
      <c r="BA1090" s="19"/>
      <c r="BB1090" s="19"/>
      <c r="BC1090" s="5"/>
      <c r="BD1090" s="41">
        <v>41.777358490566037</v>
      </c>
      <c r="BE1090" s="42">
        <v>6266.6037735849059</v>
      </c>
      <c r="BF1090" s="42">
        <v>11948.324528301886</v>
      </c>
      <c r="BG1090" s="42">
        <v>14721</v>
      </c>
      <c r="BH1090" s="43">
        <v>3500</v>
      </c>
      <c r="BJ1090" s="32"/>
      <c r="BK1090" s="32"/>
    </row>
    <row r="1091" spans="1:63" s="3" customFormat="1" x14ac:dyDescent="0.2">
      <c r="A1091" s="4" t="s">
        <v>18</v>
      </c>
      <c r="B1091" s="4" t="s">
        <v>147</v>
      </c>
      <c r="C1091" s="4">
        <v>25</v>
      </c>
      <c r="D1091" s="4" t="s">
        <v>17</v>
      </c>
      <c r="E1091" s="5">
        <v>125</v>
      </c>
      <c r="F1091" s="4">
        <v>150</v>
      </c>
      <c r="G1091" s="4">
        <v>425</v>
      </c>
      <c r="H1091" s="4">
        <v>200</v>
      </c>
      <c r="I1091" s="4">
        <v>800</v>
      </c>
      <c r="J1091" s="4">
        <v>525</v>
      </c>
      <c r="K1091" s="4">
        <v>50</v>
      </c>
      <c r="L1091" s="4">
        <v>475</v>
      </c>
      <c r="M1091" s="4">
        <v>450</v>
      </c>
      <c r="N1091" s="4">
        <v>100</v>
      </c>
      <c r="O1091" s="4">
        <v>225</v>
      </c>
      <c r="P1091" s="4">
        <v>375</v>
      </c>
      <c r="Q1091" s="13">
        <v>0.38461538461538464</v>
      </c>
      <c r="R1091" s="16">
        <v>0.46153846153846156</v>
      </c>
      <c r="S1091" s="16">
        <v>1.3076923076923077</v>
      </c>
      <c r="T1091" s="16">
        <v>0.61538461538461542</v>
      </c>
      <c r="U1091" s="16">
        <v>2.4615384615384617</v>
      </c>
      <c r="V1091" s="16">
        <v>1.6153846153846154</v>
      </c>
      <c r="W1091" s="16">
        <v>0.15384615384615385</v>
      </c>
      <c r="X1091" s="16">
        <v>1.4615384615384615</v>
      </c>
      <c r="Y1091" s="16">
        <v>1.3846153846153846</v>
      </c>
      <c r="Z1091" s="16">
        <v>0.30769230769230771</v>
      </c>
      <c r="AA1091" s="16">
        <v>0.69230769230769229</v>
      </c>
      <c r="AB1091" s="17">
        <v>1.1538461538461537</v>
      </c>
      <c r="AC1091" s="15">
        <v>44272.75</v>
      </c>
      <c r="AD1091" s="14">
        <v>325</v>
      </c>
      <c r="AE1091" s="14">
        <v>350</v>
      </c>
      <c r="AF1091" s="5">
        <v>0</v>
      </c>
      <c r="AG1091" s="6">
        <v>774</v>
      </c>
      <c r="AH1091" s="4">
        <v>0</v>
      </c>
      <c r="AI1091" s="23">
        <v>774</v>
      </c>
      <c r="AJ1091" s="4">
        <v>4000</v>
      </c>
      <c r="AK1091" s="4">
        <v>0</v>
      </c>
      <c r="AL1091" s="24">
        <v>4000</v>
      </c>
      <c r="AM1091" s="7">
        <v>2.3815384615384616</v>
      </c>
      <c r="AN1091" s="7">
        <v>0</v>
      </c>
      <c r="AO1091" s="8">
        <v>12.307692307692308</v>
      </c>
      <c r="AP1091" s="9">
        <v>0</v>
      </c>
      <c r="AQ1091" s="25">
        <v>14.68923076923077</v>
      </c>
      <c r="AR1091" s="18">
        <v>2.2114285714285713</v>
      </c>
      <c r="AS1091" s="7">
        <v>0</v>
      </c>
      <c r="AT1091" s="8">
        <v>11.428571428571429</v>
      </c>
      <c r="AU1091" s="9">
        <v>0</v>
      </c>
      <c r="AV1091" s="10">
        <v>13.64</v>
      </c>
      <c r="AW1091" s="22">
        <f t="shared" si="17"/>
        <v>0</v>
      </c>
      <c r="AX1091" s="5">
        <f>IF(OR(AND(Tabela1[[#This Row],[GRUPO | ITEM]]="PALHETAS",MID(Tabela1[[#This Row],[ITEM]],1,5)&lt;&gt;"YN-PC"),AND(Tabela1[[#This Row],[GRUPO | ITEM]]="PALHETAS",MID(Tabela1[[#This Row],[ITEM]],1,5)&lt;&gt;"YN-PF"))=TRUE,0,
IF(
ROUNDUP(
IF(
IF(D1091="A",13-SUM(AM1091:AP1091),IF(D1091="B",11-SUM(AM1091:AP1091),IF(D1091="C",7-SUM(AM1091:AP1091))))
&lt;0,0,
IF(D1091="A",13-SUM(AM1091:AP1091),IF(D1091="B",11-SUM(AM1091:AP1091),IF(D1091="C",7-SUM(AM1091:AP1091)))))
*AD1091/C1091,0)
*C1091
=0,0,
ROUNDUP(
IF(
IF(D1091="A",13-SUM(AM1091:AP1091),IF(D1091="B",11-SUM(AM1091:AP1091),IF(D1091="C",7-SUM(AM1091:AP1091))))
&lt;0,0,
IF(D1091="A",13-SUM(AM1091:AP1091),IF(D1091="B",11-SUM(AM1091:AP1091),IF(D1091="C",7-SUM(AM1091:AP1091)))))
*AD1091/C1091,0)
*C1091)
)</f>
        <v>0</v>
      </c>
      <c r="AY1091" s="4">
        <f>IF(OR(AND(Tabela1[[#This Row],[GRUPO | ITEM]]="PALHETAS",MID(Tabela1[[#This Row],[ITEM]],1,5)&lt;&gt;"YN-PC"),AND(Tabela1[[#This Row],[GRUPO | ITEM]]="PALHETAS",MID(Tabela1[[#This Row],[ITEM]],1,5)&lt;&gt;"YN-PF"))=TRUE,0,
IF(
ROUNDUP(
IF(
IF(D1091="A",13-SUM(AR1091:AU1091),IF(D1091="B",11-SUM(AR1091:AU1091),IF(D1091="C",7-SUM(AR1091:AU1091))))
&lt;0,0,
IF(D1091="A",13-SUM(AR1091:AU1091),IF(D1091="B",11-SUM(AR1091:AU1091),IF(D1091="C",7-SUM(AR1091:AU1091)))))
*AE1091/C1091,0)
*C1091
=0,0,
ROUNDUP(
IF(
IF(D1091="A",13-SUM(AR1091:AU1091),IF(D1091="B",11-SUM(AR1091:AU1091),IF(D1091="C",7-SUM(AR1091:AU1091))))
&lt;0,0,
IF(D1091="A",13-SUM(AR1091:AU1091),IF(D1091="B",11-SUM(AR1091:AU1091),IF(D1091="C",7-SUM(AR1091:AU1091)))))
*AE1091/C1091,0)
*C1091)
)</f>
        <v>0</v>
      </c>
      <c r="AZ10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+IFERROR(BA1091*C1091,0),
IFERROR(AVERAGEIF(Tabela1[[#This Row],[COMPRA PADRÃO]:[COMPRA &gt;30%]],"&gt;"&amp;0,Tabela1[[#This Row],[COMPRA PADRÃO]:[COMPRA &gt;30%]]),
0))/Tabela1[[#This Row],[U/CX]],0)*Tabela1[[#This Row],[U/CX]]</f>
        <v>0</v>
      </c>
      <c r="BA1091" s="19"/>
      <c r="BB1091" s="19"/>
      <c r="BC1091" s="5"/>
      <c r="BD1091" s="41">
        <v>14.716981132075471</v>
      </c>
      <c r="BE1091" s="42">
        <v>2207.5471698113206</v>
      </c>
      <c r="BF1091" s="42">
        <v>2913.9622641509432</v>
      </c>
      <c r="BG1091" s="42">
        <v>4774</v>
      </c>
      <c r="BH1091" s="43">
        <v>350</v>
      </c>
      <c r="BJ1091" s="32"/>
      <c r="BK1091" s="32"/>
    </row>
    <row r="1092" spans="1:63" s="3" customFormat="1" x14ac:dyDescent="0.2">
      <c r="A1092" s="4" t="s">
        <v>18</v>
      </c>
      <c r="B1092" s="4" t="s">
        <v>861</v>
      </c>
      <c r="C1092" s="4">
        <v>25</v>
      </c>
      <c r="D1092" s="4" t="s">
        <v>83</v>
      </c>
      <c r="E1092" s="5">
        <v>50</v>
      </c>
      <c r="F1092" s="4">
        <v>25</v>
      </c>
      <c r="G1092" s="4">
        <v>25</v>
      </c>
      <c r="H1092" s="4">
        <v>250</v>
      </c>
      <c r="I1092" s="4">
        <v>150</v>
      </c>
      <c r="J1092" s="4">
        <v>400</v>
      </c>
      <c r="K1092" s="4"/>
      <c r="L1092" s="4">
        <v>250</v>
      </c>
      <c r="M1092" s="4">
        <v>450</v>
      </c>
      <c r="N1092" s="4"/>
      <c r="O1092" s="4">
        <v>150</v>
      </c>
      <c r="P1092" s="4">
        <v>75</v>
      </c>
      <c r="Q1092" s="13">
        <v>0.27397260273972601</v>
      </c>
      <c r="R1092" s="16">
        <v>0.13698630136986301</v>
      </c>
      <c r="S1092" s="16">
        <v>0.13698630136986301</v>
      </c>
      <c r="T1092" s="16">
        <v>1.3698630136986301</v>
      </c>
      <c r="U1092" s="16">
        <v>0.82191780821917804</v>
      </c>
      <c r="V1092" s="16">
        <v>2.1917808219178081</v>
      </c>
      <c r="W1092" s="16">
        <v>0</v>
      </c>
      <c r="X1092" s="16">
        <v>1.3698630136986301</v>
      </c>
      <c r="Y1092" s="16">
        <v>2.4657534246575343</v>
      </c>
      <c r="Z1092" s="16">
        <v>0</v>
      </c>
      <c r="AA1092" s="16">
        <v>0.82191780821917804</v>
      </c>
      <c r="AB1092" s="17">
        <v>0.41095890410958902</v>
      </c>
      <c r="AC1092" s="15">
        <v>21083.75</v>
      </c>
      <c r="AD1092" s="14">
        <v>182.5</v>
      </c>
      <c r="AE1092" s="14">
        <v>246.42857142857142</v>
      </c>
      <c r="AF1092" s="5">
        <v>0</v>
      </c>
      <c r="AG1092" s="6">
        <v>1250</v>
      </c>
      <c r="AH1092" s="4">
        <v>1425</v>
      </c>
      <c r="AI1092" s="23">
        <v>2675</v>
      </c>
      <c r="AJ1092" s="4">
        <v>0</v>
      </c>
      <c r="AK1092" s="4">
        <v>0</v>
      </c>
      <c r="AL1092" s="24">
        <v>0</v>
      </c>
      <c r="AM1092" s="7">
        <v>6.8493150684931505</v>
      </c>
      <c r="AN1092" s="7">
        <v>7.8082191780821919</v>
      </c>
      <c r="AO1092" s="8">
        <v>0</v>
      </c>
      <c r="AP1092" s="9">
        <v>0</v>
      </c>
      <c r="AQ1092" s="25">
        <v>14.657534246575342</v>
      </c>
      <c r="AR1092" s="18">
        <v>5.0724637681159424</v>
      </c>
      <c r="AS1092" s="7">
        <v>5.7826086956521738</v>
      </c>
      <c r="AT1092" s="8">
        <v>0</v>
      </c>
      <c r="AU1092" s="9">
        <v>0</v>
      </c>
      <c r="AV1092" s="10">
        <v>10.855072463768117</v>
      </c>
      <c r="AW1092" s="22">
        <f t="shared" si="17"/>
        <v>0</v>
      </c>
      <c r="AX1092" s="5">
        <f>IF(OR(AND(Tabela1[[#This Row],[GRUPO | ITEM]]="PALHETAS",MID(Tabela1[[#This Row],[ITEM]],1,5)&lt;&gt;"YN-PC"),AND(Tabela1[[#This Row],[GRUPO | ITEM]]="PALHETAS",MID(Tabela1[[#This Row],[ITEM]],1,5)&lt;&gt;"YN-PF"))=TRUE,0,
IF(
ROUNDUP(
IF(
IF(D1092="A",13-SUM(AM1092:AP1092),IF(D1092="B",11-SUM(AM1092:AP1092),IF(D1092="C",7-SUM(AM1092:AP1092))))
&lt;0,0,
IF(D1092="A",13-SUM(AM1092:AP1092),IF(D1092="B",11-SUM(AM1092:AP1092),IF(D1092="C",7-SUM(AM1092:AP1092)))))
*AD1092/C1092,0)
*C1092
=0,0,
ROUNDUP(
IF(
IF(D1092="A",13-SUM(AM1092:AP1092),IF(D1092="B",11-SUM(AM1092:AP1092),IF(D1092="C",7-SUM(AM1092:AP1092))))
&lt;0,0,
IF(D1092="A",13-SUM(AM1092:AP1092),IF(D1092="B",11-SUM(AM1092:AP1092),IF(D1092="C",7-SUM(AM1092:AP1092)))))
*AD1092/C1092,0)
*C1092)
)</f>
        <v>0</v>
      </c>
      <c r="AY1092" s="4">
        <f>IF(OR(AND(Tabela1[[#This Row],[GRUPO | ITEM]]="PALHETAS",MID(Tabela1[[#This Row],[ITEM]],1,5)&lt;&gt;"YN-PC"),AND(Tabela1[[#This Row],[GRUPO | ITEM]]="PALHETAS",MID(Tabela1[[#This Row],[ITEM]],1,5)&lt;&gt;"YN-PF"))=TRUE,0,
IF(
ROUNDUP(
IF(
IF(D1092="A",13-SUM(AR1092:AU1092),IF(D1092="B",11-SUM(AR1092:AU1092),IF(D1092="C",7-SUM(AR1092:AU1092))))
&lt;0,0,
IF(D1092="A",13-SUM(AR1092:AU1092),IF(D1092="B",11-SUM(AR1092:AU1092),IF(D1092="C",7-SUM(AR1092:AU1092)))))
*AE1092/C1092,0)
*C1092
=0,0,
ROUNDUP(
IF(
IF(D1092="A",13-SUM(AR1092:AU1092),IF(D1092="B",11-SUM(AR1092:AU1092),IF(D1092="C",7-SUM(AR1092:AU1092))))
&lt;0,0,
IF(D1092="A",13-SUM(AR1092:AU1092),IF(D1092="B",11-SUM(AR1092:AU1092),IF(D1092="C",7-SUM(AR1092:AU1092)))))
*AE1092/C1092,0)
*C1092)
)</f>
        <v>0</v>
      </c>
      <c r="AZ10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+IFERROR(BA1092*C1092,0),
IFERROR(AVERAGEIF(Tabela1[[#This Row],[COMPRA PADRÃO]:[COMPRA &gt;30%]],"&gt;"&amp;0,Tabela1[[#This Row],[COMPRA PADRÃO]:[COMPRA &gt;30%]]),
0))/Tabela1[[#This Row],[U/CX]],0)*Tabela1[[#This Row],[U/CX]]</f>
        <v>0</v>
      </c>
      <c r="BA1092" s="19"/>
      <c r="BB1092" s="19"/>
      <c r="BC1092" s="5"/>
      <c r="BD1092" s="41">
        <v>6.8867924528301883</v>
      </c>
      <c r="BE1092" s="42">
        <v>1033.0188679245282</v>
      </c>
      <c r="BF1092" s="42">
        <v>454.52830188679241</v>
      </c>
      <c r="BG1092" s="42">
        <v>2675</v>
      </c>
      <c r="BH1092" s="43">
        <v>0</v>
      </c>
      <c r="BJ1092" s="32"/>
      <c r="BK1092" s="32"/>
    </row>
    <row r="1093" spans="1:63" s="3" customFormat="1" x14ac:dyDescent="0.2">
      <c r="A1093" s="4" t="s">
        <v>18</v>
      </c>
      <c r="B1093" s="4" t="s">
        <v>862</v>
      </c>
      <c r="C1093" s="4">
        <v>25</v>
      </c>
      <c r="D1093" s="4" t="s">
        <v>83</v>
      </c>
      <c r="E1093" s="5">
        <v>225</v>
      </c>
      <c r="F1093" s="4">
        <v>125</v>
      </c>
      <c r="G1093" s="4">
        <v>100</v>
      </c>
      <c r="H1093" s="4">
        <v>150</v>
      </c>
      <c r="I1093" s="4">
        <v>100</v>
      </c>
      <c r="J1093" s="4">
        <v>175</v>
      </c>
      <c r="K1093" s="4">
        <v>100</v>
      </c>
      <c r="L1093" s="4">
        <v>125</v>
      </c>
      <c r="M1093" s="4">
        <v>150</v>
      </c>
      <c r="N1093" s="4">
        <v>75</v>
      </c>
      <c r="O1093" s="4">
        <v>75</v>
      </c>
      <c r="P1093" s="4">
        <v>125</v>
      </c>
      <c r="Q1093" s="13">
        <v>1.7704918032786885</v>
      </c>
      <c r="R1093" s="16">
        <v>0.98360655737704916</v>
      </c>
      <c r="S1093" s="16">
        <v>0.78688524590163933</v>
      </c>
      <c r="T1093" s="16">
        <v>1.180327868852459</v>
      </c>
      <c r="U1093" s="16">
        <v>0.78688524590163933</v>
      </c>
      <c r="V1093" s="16">
        <v>1.3770491803278688</v>
      </c>
      <c r="W1093" s="16">
        <v>0.78688524590163933</v>
      </c>
      <c r="X1093" s="16">
        <v>0.98360655737704916</v>
      </c>
      <c r="Y1093" s="16">
        <v>1.180327868852459</v>
      </c>
      <c r="Z1093" s="16">
        <v>0.5901639344262295</v>
      </c>
      <c r="AA1093" s="16">
        <v>0.5901639344262295</v>
      </c>
      <c r="AB1093" s="17">
        <v>0.98360655737704916</v>
      </c>
      <c r="AC1093" s="15">
        <v>17782.5</v>
      </c>
      <c r="AD1093" s="14">
        <v>127.08333333333333</v>
      </c>
      <c r="AE1093" s="14">
        <v>127.08333333333333</v>
      </c>
      <c r="AF1093" s="5">
        <v>0</v>
      </c>
      <c r="AG1093" s="6">
        <v>4175</v>
      </c>
      <c r="AH1093" s="4">
        <v>2450</v>
      </c>
      <c r="AI1093" s="23">
        <v>6625</v>
      </c>
      <c r="AJ1093" s="4">
        <v>0</v>
      </c>
      <c r="AK1093" s="4">
        <v>0</v>
      </c>
      <c r="AL1093" s="24">
        <v>0</v>
      </c>
      <c r="AM1093" s="7">
        <v>32.852459016393446</v>
      </c>
      <c r="AN1093" s="7">
        <v>19.278688524590166</v>
      </c>
      <c r="AO1093" s="8">
        <v>0</v>
      </c>
      <c r="AP1093" s="9">
        <v>0</v>
      </c>
      <c r="AQ1093" s="25">
        <v>52.131147540983612</v>
      </c>
      <c r="AR1093" s="18">
        <v>32.852459016393446</v>
      </c>
      <c r="AS1093" s="7">
        <v>19.278688524590166</v>
      </c>
      <c r="AT1093" s="8">
        <v>0</v>
      </c>
      <c r="AU1093" s="9">
        <v>0</v>
      </c>
      <c r="AV1093" s="10">
        <v>52.131147540983612</v>
      </c>
      <c r="AW1093" s="22">
        <f t="shared" si="17"/>
        <v>0</v>
      </c>
      <c r="AX1093" s="5">
        <f>IF(OR(AND(Tabela1[[#This Row],[GRUPO | ITEM]]="PALHETAS",MID(Tabela1[[#This Row],[ITEM]],1,5)&lt;&gt;"YN-PC"),AND(Tabela1[[#This Row],[GRUPO | ITEM]]="PALHETAS",MID(Tabela1[[#This Row],[ITEM]],1,5)&lt;&gt;"YN-PF"))=TRUE,0,
IF(
ROUNDUP(
IF(
IF(D1093="A",13-SUM(AM1093:AP1093),IF(D1093="B",11-SUM(AM1093:AP1093),IF(D1093="C",7-SUM(AM1093:AP1093))))
&lt;0,0,
IF(D1093="A",13-SUM(AM1093:AP1093),IF(D1093="B",11-SUM(AM1093:AP1093),IF(D1093="C",7-SUM(AM1093:AP1093)))))
*AD1093/C1093,0)
*C1093
=0,0,
ROUNDUP(
IF(
IF(D1093="A",13-SUM(AM1093:AP1093),IF(D1093="B",11-SUM(AM1093:AP1093),IF(D1093="C",7-SUM(AM1093:AP1093))))
&lt;0,0,
IF(D1093="A",13-SUM(AM1093:AP1093),IF(D1093="B",11-SUM(AM1093:AP1093),IF(D1093="C",7-SUM(AM1093:AP1093)))))
*AD1093/C1093,0)
*C1093)
)</f>
        <v>0</v>
      </c>
      <c r="AY1093" s="4">
        <f>IF(OR(AND(Tabela1[[#This Row],[GRUPO | ITEM]]="PALHETAS",MID(Tabela1[[#This Row],[ITEM]],1,5)&lt;&gt;"YN-PC"),AND(Tabela1[[#This Row],[GRUPO | ITEM]]="PALHETAS",MID(Tabela1[[#This Row],[ITEM]],1,5)&lt;&gt;"YN-PF"))=TRUE,0,
IF(
ROUNDUP(
IF(
IF(D1093="A",13-SUM(AR1093:AU1093),IF(D1093="B",11-SUM(AR1093:AU1093),IF(D1093="C",7-SUM(AR1093:AU1093))))
&lt;0,0,
IF(D1093="A",13-SUM(AR1093:AU1093),IF(D1093="B",11-SUM(AR1093:AU1093),IF(D1093="C",7-SUM(AR1093:AU1093)))))
*AE1093/C1093,0)
*C1093
=0,0,
ROUNDUP(
IF(
IF(D1093="A",13-SUM(AR1093:AU1093),IF(D1093="B",11-SUM(AR1093:AU1093),IF(D1093="C",7-SUM(AR1093:AU1093))))
&lt;0,0,
IF(D1093="A",13-SUM(AR1093:AU1093),IF(D1093="B",11-SUM(AR1093:AU1093),IF(D1093="C",7-SUM(AR1093:AU1093)))))
*AE1093/C1093,0)
*C1093)
)</f>
        <v>0</v>
      </c>
      <c r="AZ10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+IFERROR(BA1093*C1093,0),
IFERROR(AVERAGEIF(Tabela1[[#This Row],[COMPRA PADRÃO]:[COMPRA &gt;30%]],"&gt;"&amp;0,Tabela1[[#This Row],[COMPRA PADRÃO]:[COMPRA &gt;30%]]),
0))/Tabela1[[#This Row],[U/CX]],0)*Tabela1[[#This Row],[U/CX]]</f>
        <v>0</v>
      </c>
      <c r="BA1093" s="19"/>
      <c r="BB1093" s="19"/>
      <c r="BC1093" s="5"/>
      <c r="BD1093" s="41">
        <v>5.7547169811320753</v>
      </c>
      <c r="BE1093" s="42">
        <v>863.20754716981128</v>
      </c>
      <c r="BF1093" s="42">
        <v>379.81132075471697</v>
      </c>
      <c r="BG1093" s="42">
        <v>6625</v>
      </c>
      <c r="BH1093" s="43">
        <v>0</v>
      </c>
      <c r="BJ1093" s="32"/>
      <c r="BK1093" s="32"/>
    </row>
    <row r="1094" spans="1:63" s="3" customFormat="1" x14ac:dyDescent="0.2">
      <c r="A1094" s="4" t="s">
        <v>18</v>
      </c>
      <c r="B1094" s="4" t="s">
        <v>863</v>
      </c>
      <c r="C1094" s="4">
        <v>25</v>
      </c>
      <c r="D1094" s="4" t="s">
        <v>83</v>
      </c>
      <c r="E1094" s="5">
        <v>225</v>
      </c>
      <c r="F1094" s="4"/>
      <c r="G1094" s="4">
        <v>175</v>
      </c>
      <c r="H1094" s="4">
        <v>125</v>
      </c>
      <c r="I1094" s="4"/>
      <c r="J1094" s="4">
        <v>50</v>
      </c>
      <c r="K1094" s="4">
        <v>25</v>
      </c>
      <c r="L1094" s="4">
        <v>250</v>
      </c>
      <c r="M1094" s="4">
        <v>150</v>
      </c>
      <c r="N1094" s="4">
        <v>25</v>
      </c>
      <c r="O1094" s="4">
        <v>225</v>
      </c>
      <c r="P1094" s="4">
        <v>200</v>
      </c>
      <c r="Q1094" s="13">
        <v>1.5517241379310345</v>
      </c>
      <c r="R1094" s="16">
        <v>0</v>
      </c>
      <c r="S1094" s="16">
        <v>1.2068965517241379</v>
      </c>
      <c r="T1094" s="16">
        <v>0.86206896551724133</v>
      </c>
      <c r="U1094" s="16">
        <v>0</v>
      </c>
      <c r="V1094" s="16">
        <v>0.34482758620689657</v>
      </c>
      <c r="W1094" s="16">
        <v>0.17241379310344829</v>
      </c>
      <c r="X1094" s="16">
        <v>1.7241379310344827</v>
      </c>
      <c r="Y1094" s="16">
        <v>1.0344827586206897</v>
      </c>
      <c r="Z1094" s="16">
        <v>0.17241379310344829</v>
      </c>
      <c r="AA1094" s="16">
        <v>1.5517241379310345</v>
      </c>
      <c r="AB1094" s="17">
        <v>1.3793103448275863</v>
      </c>
      <c r="AC1094" s="15">
        <v>17062</v>
      </c>
      <c r="AD1094" s="14">
        <v>145</v>
      </c>
      <c r="AE1094" s="14">
        <v>175</v>
      </c>
      <c r="AF1094" s="5">
        <v>0</v>
      </c>
      <c r="AG1094" s="6">
        <v>2200</v>
      </c>
      <c r="AH1094" s="4">
        <v>1900</v>
      </c>
      <c r="AI1094" s="23">
        <v>4100</v>
      </c>
      <c r="AJ1094" s="4">
        <v>0</v>
      </c>
      <c r="AK1094" s="4">
        <v>0</v>
      </c>
      <c r="AL1094" s="24">
        <v>0</v>
      </c>
      <c r="AM1094" s="7">
        <v>15.172413793103448</v>
      </c>
      <c r="AN1094" s="7">
        <v>13.103448275862069</v>
      </c>
      <c r="AO1094" s="8">
        <v>0</v>
      </c>
      <c r="AP1094" s="9">
        <v>0</v>
      </c>
      <c r="AQ1094" s="25">
        <v>28.275862068965516</v>
      </c>
      <c r="AR1094" s="18">
        <v>12.571428571428571</v>
      </c>
      <c r="AS1094" s="7">
        <v>10.857142857142858</v>
      </c>
      <c r="AT1094" s="8">
        <v>0</v>
      </c>
      <c r="AU1094" s="9">
        <v>0</v>
      </c>
      <c r="AV1094" s="10">
        <v>23.428571428571431</v>
      </c>
      <c r="AW1094" s="22">
        <f t="shared" si="17"/>
        <v>0</v>
      </c>
      <c r="AX1094" s="5">
        <f>IF(OR(AND(Tabela1[[#This Row],[GRUPO | ITEM]]="PALHETAS",MID(Tabela1[[#This Row],[ITEM]],1,5)&lt;&gt;"YN-PC"),AND(Tabela1[[#This Row],[GRUPO | ITEM]]="PALHETAS",MID(Tabela1[[#This Row],[ITEM]],1,5)&lt;&gt;"YN-PF"))=TRUE,0,
IF(
ROUNDUP(
IF(
IF(D1094="A",13-SUM(AM1094:AP1094),IF(D1094="B",11-SUM(AM1094:AP1094),IF(D1094="C",7-SUM(AM1094:AP1094))))
&lt;0,0,
IF(D1094="A",13-SUM(AM1094:AP1094),IF(D1094="B",11-SUM(AM1094:AP1094),IF(D1094="C",7-SUM(AM1094:AP1094)))))
*AD1094/C1094,0)
*C1094
=0,0,
ROUNDUP(
IF(
IF(D1094="A",13-SUM(AM1094:AP1094),IF(D1094="B",11-SUM(AM1094:AP1094),IF(D1094="C",7-SUM(AM1094:AP1094))))
&lt;0,0,
IF(D1094="A",13-SUM(AM1094:AP1094),IF(D1094="B",11-SUM(AM1094:AP1094),IF(D1094="C",7-SUM(AM1094:AP1094)))))
*AD1094/C1094,0)
*C1094)
)</f>
        <v>0</v>
      </c>
      <c r="AY1094" s="4">
        <f>IF(OR(AND(Tabela1[[#This Row],[GRUPO | ITEM]]="PALHETAS",MID(Tabela1[[#This Row],[ITEM]],1,5)&lt;&gt;"YN-PC"),AND(Tabela1[[#This Row],[GRUPO | ITEM]]="PALHETAS",MID(Tabela1[[#This Row],[ITEM]],1,5)&lt;&gt;"YN-PF"))=TRUE,0,
IF(
ROUNDUP(
IF(
IF(D1094="A",13-SUM(AR1094:AU1094),IF(D1094="B",11-SUM(AR1094:AU1094),IF(D1094="C",7-SUM(AR1094:AU1094))))
&lt;0,0,
IF(D1094="A",13-SUM(AR1094:AU1094),IF(D1094="B",11-SUM(AR1094:AU1094),IF(D1094="C",7-SUM(AR1094:AU1094)))))
*AE1094/C1094,0)
*C1094
=0,0,
ROUNDUP(
IF(
IF(D1094="A",13-SUM(AR1094:AU1094),IF(D1094="B",11-SUM(AR1094:AU1094),IF(D1094="C",7-SUM(AR1094:AU1094))))
&lt;0,0,
IF(D1094="A",13-SUM(AR1094:AU1094),IF(D1094="B",11-SUM(AR1094:AU1094),IF(D1094="C",7-SUM(AR1094:AU1094)))))
*AE1094/C1094,0)
*C1094)
)</f>
        <v>0</v>
      </c>
      <c r="AZ10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+IFERROR(BA1094*C1094,0),
IFERROR(AVERAGEIF(Tabela1[[#This Row],[COMPRA PADRÃO]:[COMPRA &gt;30%]],"&gt;"&amp;0,Tabela1[[#This Row],[COMPRA PADRÃO]:[COMPRA &gt;30%]]),
0))/Tabela1[[#This Row],[U/CX]],0)*Tabela1[[#This Row],[U/CX]]</f>
        <v>0</v>
      </c>
      <c r="BA1094" s="19"/>
      <c r="BB1094" s="19"/>
      <c r="BC1094" s="5"/>
      <c r="BD1094" s="41">
        <v>5.4716981132075473</v>
      </c>
      <c r="BE1094" s="42">
        <v>820.75471698113211</v>
      </c>
      <c r="BF1094" s="42">
        <v>361.1320754716981</v>
      </c>
      <c r="BG1094" s="42">
        <v>4100</v>
      </c>
      <c r="BH1094" s="43">
        <v>0</v>
      </c>
      <c r="BJ1094" s="32"/>
      <c r="BK1094" s="32"/>
    </row>
    <row r="1095" spans="1:63" s="3" customFormat="1" x14ac:dyDescent="0.2">
      <c r="A1095" s="4" t="s">
        <v>18</v>
      </c>
      <c r="B1095" s="4" t="s">
        <v>864</v>
      </c>
      <c r="C1095" s="4">
        <v>25</v>
      </c>
      <c r="D1095" s="4" t="s">
        <v>83</v>
      </c>
      <c r="E1095" s="5">
        <v>75</v>
      </c>
      <c r="F1095" s="4">
        <v>150</v>
      </c>
      <c r="G1095" s="4">
        <v>100</v>
      </c>
      <c r="H1095" s="4">
        <v>175</v>
      </c>
      <c r="I1095" s="4">
        <v>100</v>
      </c>
      <c r="J1095" s="4">
        <v>175</v>
      </c>
      <c r="K1095" s="4">
        <v>75</v>
      </c>
      <c r="L1095" s="4">
        <v>75</v>
      </c>
      <c r="M1095" s="4">
        <v>175</v>
      </c>
      <c r="N1095" s="4"/>
      <c r="O1095" s="4">
        <v>50</v>
      </c>
      <c r="P1095" s="4"/>
      <c r="Q1095" s="13">
        <v>0.65217391304347827</v>
      </c>
      <c r="R1095" s="16">
        <v>1.3043478260869565</v>
      </c>
      <c r="S1095" s="16">
        <v>0.86956521739130432</v>
      </c>
      <c r="T1095" s="16">
        <v>1.5217391304347827</v>
      </c>
      <c r="U1095" s="16">
        <v>0.86956521739130432</v>
      </c>
      <c r="V1095" s="16">
        <v>1.5217391304347827</v>
      </c>
      <c r="W1095" s="16">
        <v>0.65217391304347827</v>
      </c>
      <c r="X1095" s="16">
        <v>0.65217391304347827</v>
      </c>
      <c r="Y1095" s="16">
        <v>1.5217391304347827</v>
      </c>
      <c r="Z1095" s="16">
        <v>0</v>
      </c>
      <c r="AA1095" s="16">
        <v>0.43478260869565216</v>
      </c>
      <c r="AB1095" s="17">
        <v>0</v>
      </c>
      <c r="AC1095" s="15">
        <v>13100.25</v>
      </c>
      <c r="AD1095" s="14">
        <v>115</v>
      </c>
      <c r="AE1095" s="14">
        <v>115</v>
      </c>
      <c r="AF1095" s="5">
        <v>0</v>
      </c>
      <c r="AG1095" s="6">
        <v>625</v>
      </c>
      <c r="AH1095" s="4">
        <v>800</v>
      </c>
      <c r="AI1095" s="23">
        <v>1425</v>
      </c>
      <c r="AJ1095" s="4">
        <v>0</v>
      </c>
      <c r="AK1095" s="4">
        <v>0</v>
      </c>
      <c r="AL1095" s="24">
        <v>0</v>
      </c>
      <c r="AM1095" s="7">
        <v>5.4347826086956523</v>
      </c>
      <c r="AN1095" s="7">
        <v>6.9565217391304346</v>
      </c>
      <c r="AO1095" s="8">
        <v>0</v>
      </c>
      <c r="AP1095" s="9">
        <v>0</v>
      </c>
      <c r="AQ1095" s="25">
        <v>12.391304347826086</v>
      </c>
      <c r="AR1095" s="18">
        <v>5.4347826086956523</v>
      </c>
      <c r="AS1095" s="7">
        <v>6.9565217391304346</v>
      </c>
      <c r="AT1095" s="8">
        <v>0</v>
      </c>
      <c r="AU1095" s="9">
        <v>0</v>
      </c>
      <c r="AV1095" s="10">
        <v>12.391304347826086</v>
      </c>
      <c r="AW1095" s="22">
        <f t="shared" si="17"/>
        <v>0</v>
      </c>
      <c r="AX1095" s="5">
        <f>IF(OR(AND(Tabela1[[#This Row],[GRUPO | ITEM]]="PALHETAS",MID(Tabela1[[#This Row],[ITEM]],1,5)&lt;&gt;"YN-PC"),AND(Tabela1[[#This Row],[GRUPO | ITEM]]="PALHETAS",MID(Tabela1[[#This Row],[ITEM]],1,5)&lt;&gt;"YN-PF"))=TRUE,0,
IF(
ROUNDUP(
IF(
IF(D1095="A",13-SUM(AM1095:AP1095),IF(D1095="B",11-SUM(AM1095:AP1095),IF(D1095="C",7-SUM(AM1095:AP1095))))
&lt;0,0,
IF(D1095="A",13-SUM(AM1095:AP1095),IF(D1095="B",11-SUM(AM1095:AP1095),IF(D1095="C",7-SUM(AM1095:AP1095)))))
*AD1095/C1095,0)
*C1095
=0,0,
ROUNDUP(
IF(
IF(D1095="A",13-SUM(AM1095:AP1095),IF(D1095="B",11-SUM(AM1095:AP1095),IF(D1095="C",7-SUM(AM1095:AP1095))))
&lt;0,0,
IF(D1095="A",13-SUM(AM1095:AP1095),IF(D1095="B",11-SUM(AM1095:AP1095),IF(D1095="C",7-SUM(AM1095:AP1095)))))
*AD1095/C1095,0)
*C1095)
)</f>
        <v>0</v>
      </c>
      <c r="AY1095" s="4">
        <f>IF(OR(AND(Tabela1[[#This Row],[GRUPO | ITEM]]="PALHETAS",MID(Tabela1[[#This Row],[ITEM]],1,5)&lt;&gt;"YN-PC"),AND(Tabela1[[#This Row],[GRUPO | ITEM]]="PALHETAS",MID(Tabela1[[#This Row],[ITEM]],1,5)&lt;&gt;"YN-PF"))=TRUE,0,
IF(
ROUNDUP(
IF(
IF(D1095="A",13-SUM(AR1095:AU1095),IF(D1095="B",11-SUM(AR1095:AU1095),IF(D1095="C",7-SUM(AR1095:AU1095))))
&lt;0,0,
IF(D1095="A",13-SUM(AR1095:AU1095),IF(D1095="B",11-SUM(AR1095:AU1095),IF(D1095="C",7-SUM(AR1095:AU1095)))))
*AE1095/C1095,0)
*C1095
=0,0,
ROUNDUP(
IF(
IF(D1095="A",13-SUM(AR1095:AU1095),IF(D1095="B",11-SUM(AR1095:AU1095),IF(D1095="C",7-SUM(AR1095:AU1095))))
&lt;0,0,
IF(D1095="A",13-SUM(AR1095:AU1095),IF(D1095="B",11-SUM(AR1095:AU1095),IF(D1095="C",7-SUM(AR1095:AU1095)))))
*AE1095/C1095,0)
*C1095)
)</f>
        <v>0</v>
      </c>
      <c r="AZ10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+IFERROR(BA1095*C1095,0),
IFERROR(AVERAGEIF(Tabela1[[#This Row],[COMPRA PADRÃO]:[COMPRA &gt;30%]],"&gt;"&amp;0,Tabela1[[#This Row],[COMPRA PADRÃO]:[COMPRA &gt;30%]]),
0))/Tabela1[[#This Row],[U/CX]],0)*Tabela1[[#This Row],[U/CX]]</f>
        <v>0</v>
      </c>
      <c r="BA1095" s="19"/>
      <c r="BB1095" s="19"/>
      <c r="BC1095" s="5"/>
      <c r="BD1095" s="41">
        <v>4.3396226415094343</v>
      </c>
      <c r="BE1095" s="42">
        <v>650.94339622641519</v>
      </c>
      <c r="BF1095" s="42">
        <v>286.41509433962267</v>
      </c>
      <c r="BG1095" s="42">
        <v>1425</v>
      </c>
      <c r="BH1095" s="43">
        <v>0</v>
      </c>
      <c r="BJ1095" s="32"/>
      <c r="BK1095" s="32"/>
    </row>
    <row r="1096" spans="1:63" s="3" customFormat="1" x14ac:dyDescent="0.2">
      <c r="A1096" s="4" t="s">
        <v>18</v>
      </c>
      <c r="B1096" s="4" t="s">
        <v>865</v>
      </c>
      <c r="C1096" s="4">
        <v>25</v>
      </c>
      <c r="D1096" s="4" t="s">
        <v>83</v>
      </c>
      <c r="E1096" s="5">
        <v>75</v>
      </c>
      <c r="F1096" s="4">
        <v>50</v>
      </c>
      <c r="G1096" s="4"/>
      <c r="H1096" s="4">
        <v>100</v>
      </c>
      <c r="I1096" s="4">
        <v>50</v>
      </c>
      <c r="J1096" s="4"/>
      <c r="K1096" s="4">
        <v>25</v>
      </c>
      <c r="L1096" s="4">
        <v>220</v>
      </c>
      <c r="M1096" s="4">
        <v>100</v>
      </c>
      <c r="N1096" s="4">
        <v>75</v>
      </c>
      <c r="O1096" s="4">
        <v>75</v>
      </c>
      <c r="P1096" s="4">
        <v>25</v>
      </c>
      <c r="Q1096" s="13">
        <v>0.94339622641509435</v>
      </c>
      <c r="R1096" s="16">
        <v>0.62893081761006286</v>
      </c>
      <c r="S1096" s="16">
        <v>0</v>
      </c>
      <c r="T1096" s="16">
        <v>1.2578616352201257</v>
      </c>
      <c r="U1096" s="16">
        <v>0.62893081761006286</v>
      </c>
      <c r="V1096" s="16">
        <v>0</v>
      </c>
      <c r="W1096" s="16">
        <v>0.31446540880503143</v>
      </c>
      <c r="X1096" s="16">
        <v>2.7672955974842766</v>
      </c>
      <c r="Y1096" s="16">
        <v>1.2578616352201257</v>
      </c>
      <c r="Z1096" s="16">
        <v>0.94339622641509435</v>
      </c>
      <c r="AA1096" s="16">
        <v>0.94339622641509435</v>
      </c>
      <c r="AB1096" s="17">
        <v>0.31446540880503143</v>
      </c>
      <c r="AC1096" s="15">
        <v>9091.9500000000007</v>
      </c>
      <c r="AD1096" s="14">
        <v>79.5</v>
      </c>
      <c r="AE1096" s="14">
        <v>79.5</v>
      </c>
      <c r="AF1096" s="5">
        <v>0</v>
      </c>
      <c r="AG1096" s="6">
        <v>2155</v>
      </c>
      <c r="AH1096" s="4">
        <v>2325</v>
      </c>
      <c r="AI1096" s="23">
        <v>4480</v>
      </c>
      <c r="AJ1096" s="4">
        <v>0</v>
      </c>
      <c r="AK1096" s="4">
        <v>0</v>
      </c>
      <c r="AL1096" s="24">
        <v>0</v>
      </c>
      <c r="AM1096" s="7">
        <v>27.10691823899371</v>
      </c>
      <c r="AN1096" s="7">
        <v>29.245283018867923</v>
      </c>
      <c r="AO1096" s="8">
        <v>0</v>
      </c>
      <c r="AP1096" s="9">
        <v>0</v>
      </c>
      <c r="AQ1096" s="25">
        <v>56.352201257861637</v>
      </c>
      <c r="AR1096" s="18">
        <v>27.10691823899371</v>
      </c>
      <c r="AS1096" s="7">
        <v>29.245283018867923</v>
      </c>
      <c r="AT1096" s="8">
        <v>0</v>
      </c>
      <c r="AU1096" s="9">
        <v>0</v>
      </c>
      <c r="AV1096" s="10">
        <v>56.352201257861637</v>
      </c>
      <c r="AW1096" s="22">
        <f t="shared" si="17"/>
        <v>0</v>
      </c>
      <c r="AX1096" s="5">
        <f>IF(OR(AND(Tabela1[[#This Row],[GRUPO | ITEM]]="PALHETAS",MID(Tabela1[[#This Row],[ITEM]],1,5)&lt;&gt;"YN-PC"),AND(Tabela1[[#This Row],[GRUPO | ITEM]]="PALHETAS",MID(Tabela1[[#This Row],[ITEM]],1,5)&lt;&gt;"YN-PF"))=TRUE,0,
IF(
ROUNDUP(
IF(
IF(D1096="A",13-SUM(AM1096:AP1096),IF(D1096="B",11-SUM(AM1096:AP1096),IF(D1096="C",7-SUM(AM1096:AP1096))))
&lt;0,0,
IF(D1096="A",13-SUM(AM1096:AP1096),IF(D1096="B",11-SUM(AM1096:AP1096),IF(D1096="C",7-SUM(AM1096:AP1096)))))
*AD1096/C1096,0)
*C1096
=0,0,
ROUNDUP(
IF(
IF(D1096="A",13-SUM(AM1096:AP1096),IF(D1096="B",11-SUM(AM1096:AP1096),IF(D1096="C",7-SUM(AM1096:AP1096))))
&lt;0,0,
IF(D1096="A",13-SUM(AM1096:AP1096),IF(D1096="B",11-SUM(AM1096:AP1096),IF(D1096="C",7-SUM(AM1096:AP1096)))))
*AD1096/C1096,0)
*C1096)
)</f>
        <v>0</v>
      </c>
      <c r="AY1096" s="4">
        <f>IF(OR(AND(Tabela1[[#This Row],[GRUPO | ITEM]]="PALHETAS",MID(Tabela1[[#This Row],[ITEM]],1,5)&lt;&gt;"YN-PC"),AND(Tabela1[[#This Row],[GRUPO | ITEM]]="PALHETAS",MID(Tabela1[[#This Row],[ITEM]],1,5)&lt;&gt;"YN-PF"))=TRUE,0,
IF(
ROUNDUP(
IF(
IF(D1096="A",13-SUM(AR1096:AU1096),IF(D1096="B",11-SUM(AR1096:AU1096),IF(D1096="C",7-SUM(AR1096:AU1096))))
&lt;0,0,
IF(D1096="A",13-SUM(AR1096:AU1096),IF(D1096="B",11-SUM(AR1096:AU1096),IF(D1096="C",7-SUM(AR1096:AU1096)))))
*AE1096/C1096,0)
*C1096
=0,0,
ROUNDUP(
IF(
IF(D1096="A",13-SUM(AR1096:AU1096),IF(D1096="B",11-SUM(AR1096:AU1096),IF(D1096="C",7-SUM(AR1096:AU1096))))
&lt;0,0,
IF(D1096="A",13-SUM(AR1096:AU1096),IF(D1096="B",11-SUM(AR1096:AU1096),IF(D1096="C",7-SUM(AR1096:AU1096)))))
*AE1096/C1096,0)
*C1096)
)</f>
        <v>0</v>
      </c>
      <c r="AZ10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+IFERROR(BA1096*C1096,0),
IFERROR(AVERAGEIF(Tabela1[[#This Row],[COMPRA PADRÃO]:[COMPRA &gt;30%]],"&gt;"&amp;0,Tabela1[[#This Row],[COMPRA PADRÃO]:[COMPRA &gt;30%]]),
0))/Tabela1[[#This Row],[U/CX]],0)*Tabela1[[#This Row],[U/CX]]</f>
        <v>0</v>
      </c>
      <c r="BA1096" s="19"/>
      <c r="BB1096" s="19"/>
      <c r="BC1096" s="5"/>
      <c r="BD1096" s="41">
        <v>3</v>
      </c>
      <c r="BE1096" s="42">
        <v>450</v>
      </c>
      <c r="BF1096" s="42">
        <v>198</v>
      </c>
      <c r="BG1096" s="42">
        <v>4480</v>
      </c>
      <c r="BH1096" s="43">
        <v>0</v>
      </c>
      <c r="BJ1096" s="32"/>
      <c r="BK1096" s="32"/>
    </row>
    <row r="1097" spans="1:63" s="3" customFormat="1" x14ac:dyDescent="0.2">
      <c r="A1097" s="4" t="s">
        <v>18</v>
      </c>
      <c r="B1097" s="4" t="s">
        <v>866</v>
      </c>
      <c r="C1097" s="4">
        <v>25</v>
      </c>
      <c r="D1097" s="4" t="s">
        <v>83</v>
      </c>
      <c r="E1097" s="5">
        <v>200</v>
      </c>
      <c r="F1097" s="4">
        <v>25</v>
      </c>
      <c r="G1097" s="4">
        <v>75</v>
      </c>
      <c r="H1097" s="4">
        <v>50</v>
      </c>
      <c r="I1097" s="4">
        <v>25</v>
      </c>
      <c r="J1097" s="4">
        <v>50</v>
      </c>
      <c r="K1097" s="4">
        <v>50</v>
      </c>
      <c r="L1097" s="4">
        <v>50</v>
      </c>
      <c r="M1097" s="4">
        <v>125</v>
      </c>
      <c r="N1097" s="4"/>
      <c r="O1097" s="4">
        <v>50</v>
      </c>
      <c r="P1097" s="4">
        <v>25</v>
      </c>
      <c r="Q1097" s="13">
        <v>3.0344827586206899</v>
      </c>
      <c r="R1097" s="16">
        <v>0.37931034482758624</v>
      </c>
      <c r="S1097" s="16">
        <v>1.1379310344827587</v>
      </c>
      <c r="T1097" s="16">
        <v>0.75862068965517249</v>
      </c>
      <c r="U1097" s="16">
        <v>0.37931034482758624</v>
      </c>
      <c r="V1097" s="16">
        <v>0.75862068965517249</v>
      </c>
      <c r="W1097" s="16">
        <v>0.75862068965517249</v>
      </c>
      <c r="X1097" s="16">
        <v>0.75862068965517249</v>
      </c>
      <c r="Y1097" s="16">
        <v>1.896551724137931</v>
      </c>
      <c r="Z1097" s="16">
        <v>0</v>
      </c>
      <c r="AA1097" s="16">
        <v>0.75862068965517249</v>
      </c>
      <c r="AB1097" s="17">
        <v>0.37931034482758624</v>
      </c>
      <c r="AC1097" s="15">
        <v>8280.25</v>
      </c>
      <c r="AD1097" s="14">
        <v>65.909090909090907</v>
      </c>
      <c r="AE1097" s="14">
        <v>65.909090909090907</v>
      </c>
      <c r="AF1097" s="5">
        <v>0</v>
      </c>
      <c r="AG1097" s="6">
        <v>3400</v>
      </c>
      <c r="AH1097" s="4">
        <v>1650</v>
      </c>
      <c r="AI1097" s="23">
        <v>5050</v>
      </c>
      <c r="AJ1097" s="4">
        <v>0</v>
      </c>
      <c r="AK1097" s="4">
        <v>0</v>
      </c>
      <c r="AL1097" s="24">
        <v>0</v>
      </c>
      <c r="AM1097" s="7">
        <v>51.58620689655173</v>
      </c>
      <c r="AN1097" s="7">
        <v>25.03448275862069</v>
      </c>
      <c r="AO1097" s="8">
        <v>0</v>
      </c>
      <c r="AP1097" s="9">
        <v>0</v>
      </c>
      <c r="AQ1097" s="25">
        <v>76.620689655172413</v>
      </c>
      <c r="AR1097" s="18">
        <v>51.58620689655173</v>
      </c>
      <c r="AS1097" s="7">
        <v>25.03448275862069</v>
      </c>
      <c r="AT1097" s="8">
        <v>0</v>
      </c>
      <c r="AU1097" s="9">
        <v>0</v>
      </c>
      <c r="AV1097" s="10">
        <v>76.620689655172413</v>
      </c>
      <c r="AW1097" s="22">
        <f t="shared" si="17"/>
        <v>0</v>
      </c>
      <c r="AX1097" s="5">
        <f>IF(OR(AND(Tabela1[[#This Row],[GRUPO | ITEM]]="PALHETAS",MID(Tabela1[[#This Row],[ITEM]],1,5)&lt;&gt;"YN-PC"),AND(Tabela1[[#This Row],[GRUPO | ITEM]]="PALHETAS",MID(Tabela1[[#This Row],[ITEM]],1,5)&lt;&gt;"YN-PF"))=TRUE,0,
IF(
ROUNDUP(
IF(
IF(D1097="A",13-SUM(AM1097:AP1097),IF(D1097="B",11-SUM(AM1097:AP1097),IF(D1097="C",7-SUM(AM1097:AP1097))))
&lt;0,0,
IF(D1097="A",13-SUM(AM1097:AP1097),IF(D1097="B",11-SUM(AM1097:AP1097),IF(D1097="C",7-SUM(AM1097:AP1097)))))
*AD1097/C1097,0)
*C1097
=0,0,
ROUNDUP(
IF(
IF(D1097="A",13-SUM(AM1097:AP1097),IF(D1097="B",11-SUM(AM1097:AP1097),IF(D1097="C",7-SUM(AM1097:AP1097))))
&lt;0,0,
IF(D1097="A",13-SUM(AM1097:AP1097),IF(D1097="B",11-SUM(AM1097:AP1097),IF(D1097="C",7-SUM(AM1097:AP1097)))))
*AD1097/C1097,0)
*C1097)
)</f>
        <v>0</v>
      </c>
      <c r="AY1097" s="4">
        <f>IF(OR(AND(Tabela1[[#This Row],[GRUPO | ITEM]]="PALHETAS",MID(Tabela1[[#This Row],[ITEM]],1,5)&lt;&gt;"YN-PC"),AND(Tabela1[[#This Row],[GRUPO | ITEM]]="PALHETAS",MID(Tabela1[[#This Row],[ITEM]],1,5)&lt;&gt;"YN-PF"))=TRUE,0,
IF(
ROUNDUP(
IF(
IF(D1097="A",13-SUM(AR1097:AU1097),IF(D1097="B",11-SUM(AR1097:AU1097),IF(D1097="C",7-SUM(AR1097:AU1097))))
&lt;0,0,
IF(D1097="A",13-SUM(AR1097:AU1097),IF(D1097="B",11-SUM(AR1097:AU1097),IF(D1097="C",7-SUM(AR1097:AU1097)))))
*AE1097/C1097,0)
*C1097
=0,0,
ROUNDUP(
IF(
IF(D1097="A",13-SUM(AR1097:AU1097),IF(D1097="B",11-SUM(AR1097:AU1097),IF(D1097="C",7-SUM(AR1097:AU1097))))
&lt;0,0,
IF(D1097="A",13-SUM(AR1097:AU1097),IF(D1097="B",11-SUM(AR1097:AU1097),IF(D1097="C",7-SUM(AR1097:AU1097)))))
*AE1097/C1097,0)
*C1097)
)</f>
        <v>0</v>
      </c>
      <c r="AZ10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+IFERROR(BA1097*C1097,0),
IFERROR(AVERAGEIF(Tabela1[[#This Row],[COMPRA PADRÃO]:[COMPRA &gt;30%]],"&gt;"&amp;0,Tabela1[[#This Row],[COMPRA PADRÃO]:[COMPRA &gt;30%]]),
0))/Tabela1[[#This Row],[U/CX]],0)*Tabela1[[#This Row],[U/CX]]</f>
        <v>0</v>
      </c>
      <c r="BA1097" s="19"/>
      <c r="BB1097" s="19"/>
      <c r="BC1097" s="5"/>
      <c r="BD1097" s="41">
        <v>2.7358490566037736</v>
      </c>
      <c r="BE1097" s="42">
        <v>410.37735849056605</v>
      </c>
      <c r="BF1097" s="42">
        <v>180.56603773584905</v>
      </c>
      <c r="BG1097" s="42">
        <v>5050</v>
      </c>
      <c r="BH1097" s="43">
        <v>0</v>
      </c>
      <c r="BJ1097" s="32"/>
      <c r="BK1097" s="32"/>
    </row>
    <row r="1098" spans="1:63" s="3" customFormat="1" x14ac:dyDescent="0.2">
      <c r="A1098" s="4" t="s">
        <v>18</v>
      </c>
      <c r="B1098" s="4" t="s">
        <v>867</v>
      </c>
      <c r="C1098" s="4">
        <v>25</v>
      </c>
      <c r="D1098" s="4" t="s">
        <v>83</v>
      </c>
      <c r="E1098" s="5">
        <v>25</v>
      </c>
      <c r="F1098" s="4"/>
      <c r="G1098" s="4">
        <v>50</v>
      </c>
      <c r="H1098" s="4"/>
      <c r="I1098" s="4"/>
      <c r="J1098" s="4">
        <v>75</v>
      </c>
      <c r="K1098" s="4"/>
      <c r="L1098" s="4">
        <v>100</v>
      </c>
      <c r="M1098" s="4">
        <v>125</v>
      </c>
      <c r="N1098" s="4"/>
      <c r="O1098" s="4">
        <v>75</v>
      </c>
      <c r="P1098" s="4">
        <v>25</v>
      </c>
      <c r="Q1098" s="13">
        <v>0.36842105263157893</v>
      </c>
      <c r="R1098" s="16">
        <v>0</v>
      </c>
      <c r="S1098" s="16">
        <v>0.73684210526315785</v>
      </c>
      <c r="T1098" s="16">
        <v>0</v>
      </c>
      <c r="U1098" s="16">
        <v>0</v>
      </c>
      <c r="V1098" s="16">
        <v>1.1052631578947367</v>
      </c>
      <c r="W1098" s="16">
        <v>0</v>
      </c>
      <c r="X1098" s="16">
        <v>1.4736842105263157</v>
      </c>
      <c r="Y1098" s="16">
        <v>1.8421052631578947</v>
      </c>
      <c r="Z1098" s="16">
        <v>0</v>
      </c>
      <c r="AA1098" s="16">
        <v>1.1052631578947367</v>
      </c>
      <c r="AB1098" s="17">
        <v>0.36842105263157893</v>
      </c>
      <c r="AC1098" s="15">
        <v>5490.75</v>
      </c>
      <c r="AD1098" s="14">
        <v>67.857142857142861</v>
      </c>
      <c r="AE1098" s="14">
        <v>67.857142857142861</v>
      </c>
      <c r="AF1098" s="5">
        <v>0</v>
      </c>
      <c r="AG1098" s="6">
        <v>2950</v>
      </c>
      <c r="AH1098" s="4">
        <v>2675</v>
      </c>
      <c r="AI1098" s="23">
        <v>5625</v>
      </c>
      <c r="AJ1098" s="4">
        <v>0</v>
      </c>
      <c r="AK1098" s="4">
        <v>0</v>
      </c>
      <c r="AL1098" s="24">
        <v>0</v>
      </c>
      <c r="AM1098" s="7">
        <v>43.473684210526315</v>
      </c>
      <c r="AN1098" s="7">
        <v>39.421052631578945</v>
      </c>
      <c r="AO1098" s="8">
        <v>0</v>
      </c>
      <c r="AP1098" s="9">
        <v>0</v>
      </c>
      <c r="AQ1098" s="25">
        <v>82.89473684210526</v>
      </c>
      <c r="AR1098" s="18">
        <v>43.473684210526315</v>
      </c>
      <c r="AS1098" s="7">
        <v>39.421052631578945</v>
      </c>
      <c r="AT1098" s="8">
        <v>0</v>
      </c>
      <c r="AU1098" s="9">
        <v>0</v>
      </c>
      <c r="AV1098" s="10">
        <v>82.89473684210526</v>
      </c>
      <c r="AW1098" s="22">
        <f t="shared" si="17"/>
        <v>0</v>
      </c>
      <c r="AX1098" s="5">
        <f>IF(OR(AND(Tabela1[[#This Row],[GRUPO | ITEM]]="PALHETAS",MID(Tabela1[[#This Row],[ITEM]],1,5)&lt;&gt;"YN-PC"),AND(Tabela1[[#This Row],[GRUPO | ITEM]]="PALHETAS",MID(Tabela1[[#This Row],[ITEM]],1,5)&lt;&gt;"YN-PF"))=TRUE,0,
IF(
ROUNDUP(
IF(
IF(D1098="A",13-SUM(AM1098:AP1098),IF(D1098="B",11-SUM(AM1098:AP1098),IF(D1098="C",7-SUM(AM1098:AP1098))))
&lt;0,0,
IF(D1098="A",13-SUM(AM1098:AP1098),IF(D1098="B",11-SUM(AM1098:AP1098),IF(D1098="C",7-SUM(AM1098:AP1098)))))
*AD1098/C1098,0)
*C1098
=0,0,
ROUNDUP(
IF(
IF(D1098="A",13-SUM(AM1098:AP1098),IF(D1098="B",11-SUM(AM1098:AP1098),IF(D1098="C",7-SUM(AM1098:AP1098))))
&lt;0,0,
IF(D1098="A",13-SUM(AM1098:AP1098),IF(D1098="B",11-SUM(AM1098:AP1098),IF(D1098="C",7-SUM(AM1098:AP1098)))))
*AD1098/C1098,0)
*C1098)
)</f>
        <v>0</v>
      </c>
      <c r="AY1098" s="4">
        <f>IF(OR(AND(Tabela1[[#This Row],[GRUPO | ITEM]]="PALHETAS",MID(Tabela1[[#This Row],[ITEM]],1,5)&lt;&gt;"YN-PC"),AND(Tabela1[[#This Row],[GRUPO | ITEM]]="PALHETAS",MID(Tabela1[[#This Row],[ITEM]],1,5)&lt;&gt;"YN-PF"))=TRUE,0,
IF(
ROUNDUP(
IF(
IF(D1098="A",13-SUM(AR1098:AU1098),IF(D1098="B",11-SUM(AR1098:AU1098),IF(D1098="C",7-SUM(AR1098:AU1098))))
&lt;0,0,
IF(D1098="A",13-SUM(AR1098:AU1098),IF(D1098="B",11-SUM(AR1098:AU1098),IF(D1098="C",7-SUM(AR1098:AU1098)))))
*AE1098/C1098,0)
*C1098
=0,0,
ROUNDUP(
IF(
IF(D1098="A",13-SUM(AR1098:AU1098),IF(D1098="B",11-SUM(AR1098:AU1098),IF(D1098="C",7-SUM(AR1098:AU1098))))
&lt;0,0,
IF(D1098="A",13-SUM(AR1098:AU1098),IF(D1098="B",11-SUM(AR1098:AU1098),IF(D1098="C",7-SUM(AR1098:AU1098)))))
*AE1098/C1098,0)
*C1098)
)</f>
        <v>0</v>
      </c>
      <c r="AZ10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+IFERROR(BA1098*C1098,0),
IFERROR(AVERAGEIF(Tabela1[[#This Row],[COMPRA PADRÃO]:[COMPRA &gt;30%]],"&gt;"&amp;0,Tabela1[[#This Row],[COMPRA PADRÃO]:[COMPRA &gt;30%]]),
0))/Tabela1[[#This Row],[U/CX]],0)*Tabela1[[#This Row],[U/CX]]</f>
        <v>0</v>
      </c>
      <c r="BA1098" s="33"/>
      <c r="BB1098" s="33"/>
      <c r="BC1098" s="44"/>
      <c r="BD1098" s="41">
        <v>1.7924528301886793</v>
      </c>
      <c r="BE1098" s="42">
        <v>268.8679245283019</v>
      </c>
      <c r="BF1098" s="42">
        <v>118.30188679245283</v>
      </c>
      <c r="BG1098" s="42">
        <v>5625</v>
      </c>
      <c r="BH1098" s="43">
        <v>0</v>
      </c>
      <c r="BJ1098" s="32"/>
      <c r="BK1098" s="32"/>
    </row>
    <row r="1099" spans="1:63" s="3" customFormat="1" x14ac:dyDescent="0.2">
      <c r="A1099" s="4" t="s">
        <v>18</v>
      </c>
      <c r="B1099" s="4" t="s">
        <v>1386</v>
      </c>
      <c r="C1099" s="4">
        <v>40</v>
      </c>
      <c r="D1099" s="4" t="s">
        <v>83</v>
      </c>
      <c r="E1099" s="5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>
        <v>180</v>
      </c>
      <c r="Q1099" s="13">
        <v>0</v>
      </c>
      <c r="R1099" s="16">
        <v>0</v>
      </c>
      <c r="S1099" s="16">
        <v>0</v>
      </c>
      <c r="T1099" s="16">
        <v>0</v>
      </c>
      <c r="U1099" s="16">
        <v>0</v>
      </c>
      <c r="V1099" s="16">
        <v>0</v>
      </c>
      <c r="W1099" s="16">
        <v>0</v>
      </c>
      <c r="X1099" s="16">
        <v>0</v>
      </c>
      <c r="Y1099" s="16">
        <v>0</v>
      </c>
      <c r="Z1099" s="16">
        <v>0</v>
      </c>
      <c r="AA1099" s="16">
        <v>0</v>
      </c>
      <c r="AB1099" s="17">
        <v>1</v>
      </c>
      <c r="AC1099" s="15">
        <v>1329.4</v>
      </c>
      <c r="AD1099" s="14">
        <v>180</v>
      </c>
      <c r="AE1099" s="14">
        <v>180</v>
      </c>
      <c r="AF1099" s="5">
        <v>0</v>
      </c>
      <c r="AG1099" s="6">
        <v>1780</v>
      </c>
      <c r="AH1099" s="4">
        <v>0</v>
      </c>
      <c r="AI1099" s="23">
        <v>1780</v>
      </c>
      <c r="AJ1099" s="4">
        <v>0</v>
      </c>
      <c r="AK1099" s="4">
        <v>0</v>
      </c>
      <c r="AL1099" s="24">
        <v>0</v>
      </c>
      <c r="AM1099" s="7">
        <v>9.8888888888888893</v>
      </c>
      <c r="AN1099" s="7">
        <v>0</v>
      </c>
      <c r="AO1099" s="8">
        <v>0</v>
      </c>
      <c r="AP1099" s="9">
        <v>0</v>
      </c>
      <c r="AQ1099" s="25">
        <v>9.8888888888888893</v>
      </c>
      <c r="AR1099" s="18">
        <v>9.8888888888888893</v>
      </c>
      <c r="AS1099" s="7">
        <v>0</v>
      </c>
      <c r="AT1099" s="8">
        <v>0</v>
      </c>
      <c r="AU1099" s="9">
        <v>0</v>
      </c>
      <c r="AV1099" s="10">
        <v>9.8888888888888893</v>
      </c>
      <c r="AW1099" s="22">
        <f t="shared" si="17"/>
        <v>0</v>
      </c>
      <c r="AX1099" s="5">
        <f>IF(OR(AND(Tabela1[[#This Row],[GRUPO | ITEM]]="PALHETAS",MID(Tabela1[[#This Row],[ITEM]],1,5)&lt;&gt;"YN-PC"),AND(Tabela1[[#This Row],[GRUPO | ITEM]]="PALHETAS",MID(Tabela1[[#This Row],[ITEM]],1,5)&lt;&gt;"YN-PF"))=TRUE,0,
IF(
ROUNDUP(
IF(
IF(D1099="A",13-SUM(AM1099:AP1099),IF(D1099="B",11-SUM(AM1099:AP1099),IF(D1099="C",7-SUM(AM1099:AP1099))))
&lt;0,0,
IF(D1099="A",13-SUM(AM1099:AP1099),IF(D1099="B",11-SUM(AM1099:AP1099),IF(D1099="C",7-SUM(AM1099:AP1099)))))
*AD1099/C1099,0)
*C1099
=0,0,
ROUNDUP(
IF(
IF(D1099="A",13-SUM(AM1099:AP1099),IF(D1099="B",11-SUM(AM1099:AP1099),IF(D1099="C",7-SUM(AM1099:AP1099))))
&lt;0,0,
IF(D1099="A",13-SUM(AM1099:AP1099),IF(D1099="B",11-SUM(AM1099:AP1099),IF(D1099="C",7-SUM(AM1099:AP1099)))))
*AD1099/C1099,0)
*C1099)
)</f>
        <v>0</v>
      </c>
      <c r="AY1099" s="4">
        <f>IF(OR(AND(Tabela1[[#This Row],[GRUPO | ITEM]]="PALHETAS",MID(Tabela1[[#This Row],[ITEM]],1,5)&lt;&gt;"YN-PC"),AND(Tabela1[[#This Row],[GRUPO | ITEM]]="PALHETAS",MID(Tabela1[[#This Row],[ITEM]],1,5)&lt;&gt;"YN-PF"))=TRUE,0,
IF(
ROUNDUP(
IF(
IF(D1099="A",13-SUM(AR1099:AU1099),IF(D1099="B",11-SUM(AR1099:AU1099),IF(D1099="C",7-SUM(AR1099:AU1099))))
&lt;0,0,
IF(D1099="A",13-SUM(AR1099:AU1099),IF(D1099="B",11-SUM(AR1099:AU1099),IF(D1099="C",7-SUM(AR1099:AU1099)))))
*AE1099/C1099,0)
*C1099
=0,0,
ROUNDUP(
IF(
IF(D1099="A",13-SUM(AR1099:AU1099),IF(D1099="B",11-SUM(AR1099:AU1099),IF(D1099="C",7-SUM(AR1099:AU1099))))
&lt;0,0,
IF(D1099="A",13-SUM(AR1099:AU1099),IF(D1099="B",11-SUM(AR1099:AU1099),IF(D1099="C",7-SUM(AR1099:AU1099)))))
*AE1099/C1099,0)
*C1099)
)</f>
        <v>0</v>
      </c>
      <c r="AZ10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+IFERROR(BA1099*C1099,0),
IFERROR(AVERAGEIF(Tabela1[[#This Row],[COMPRA PADRÃO]:[COMPRA &gt;30%]],"&gt;"&amp;0,Tabela1[[#This Row],[COMPRA PADRÃO]:[COMPRA &gt;30%]]),
0))/Tabela1[[#This Row],[U/CX]],0)*Tabela1[[#This Row],[U/CX]]</f>
        <v>0</v>
      </c>
      <c r="BA1099" s="19"/>
      <c r="BB1099" s="19"/>
      <c r="BC1099" s="5"/>
      <c r="BD1099" s="41">
        <v>0.67924528301886788</v>
      </c>
      <c r="BE1099" s="42">
        <v>101.88679245283018</v>
      </c>
      <c r="BF1099" s="42">
        <v>44.830188679245282</v>
      </c>
      <c r="BG1099" s="42">
        <v>1780</v>
      </c>
      <c r="BH1099" s="43">
        <v>0</v>
      </c>
      <c r="BJ1099" s="32"/>
      <c r="BK1099" s="32"/>
    </row>
    <row r="1100" spans="1:63" s="3" customFormat="1" x14ac:dyDescent="0.2">
      <c r="A1100" s="4" t="s">
        <v>18</v>
      </c>
      <c r="B1100" s="4" t="s">
        <v>1387</v>
      </c>
      <c r="C1100" s="4">
        <v>40</v>
      </c>
      <c r="D1100" s="4" t="s">
        <v>83</v>
      </c>
      <c r="E1100" s="5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>
        <v>100</v>
      </c>
      <c r="Q1100" s="13">
        <v>0</v>
      </c>
      <c r="R1100" s="16">
        <v>0</v>
      </c>
      <c r="S1100" s="16">
        <v>0</v>
      </c>
      <c r="T1100" s="16">
        <v>0</v>
      </c>
      <c r="U1100" s="16">
        <v>0</v>
      </c>
      <c r="V1100" s="16">
        <v>0</v>
      </c>
      <c r="W1100" s="16">
        <v>0</v>
      </c>
      <c r="X1100" s="16">
        <v>0</v>
      </c>
      <c r="Y1100" s="16">
        <v>0</v>
      </c>
      <c r="Z1100" s="16">
        <v>0</v>
      </c>
      <c r="AA1100" s="16">
        <v>0</v>
      </c>
      <c r="AB1100" s="17">
        <v>1</v>
      </c>
      <c r="AC1100" s="15">
        <v>739.8</v>
      </c>
      <c r="AD1100" s="14">
        <v>100</v>
      </c>
      <c r="AE1100" s="14">
        <v>100</v>
      </c>
      <c r="AF1100" s="5">
        <v>0</v>
      </c>
      <c r="AG1100" s="6">
        <v>1860</v>
      </c>
      <c r="AH1100" s="4">
        <v>0</v>
      </c>
      <c r="AI1100" s="23">
        <v>1860</v>
      </c>
      <c r="AJ1100" s="4">
        <v>0</v>
      </c>
      <c r="AK1100" s="4">
        <v>0</v>
      </c>
      <c r="AL1100" s="24">
        <v>0</v>
      </c>
      <c r="AM1100" s="7">
        <v>18.600000000000001</v>
      </c>
      <c r="AN1100" s="7">
        <v>0</v>
      </c>
      <c r="AO1100" s="8">
        <v>0</v>
      </c>
      <c r="AP1100" s="9">
        <v>0</v>
      </c>
      <c r="AQ1100" s="25">
        <v>18.600000000000001</v>
      </c>
      <c r="AR1100" s="18">
        <v>18.600000000000001</v>
      </c>
      <c r="AS1100" s="7">
        <v>0</v>
      </c>
      <c r="AT1100" s="8">
        <v>0</v>
      </c>
      <c r="AU1100" s="9">
        <v>0</v>
      </c>
      <c r="AV1100" s="10">
        <v>18.600000000000001</v>
      </c>
      <c r="AW1100" s="22">
        <f t="shared" si="17"/>
        <v>0</v>
      </c>
      <c r="AX1100" s="5">
        <f>IF(OR(AND(Tabela1[[#This Row],[GRUPO | ITEM]]="PALHETAS",MID(Tabela1[[#This Row],[ITEM]],1,5)&lt;&gt;"YN-PC"),AND(Tabela1[[#This Row],[GRUPO | ITEM]]="PALHETAS",MID(Tabela1[[#This Row],[ITEM]],1,5)&lt;&gt;"YN-PF"))=TRUE,0,
IF(
ROUNDUP(
IF(
IF(D1100="A",13-SUM(AM1100:AP1100),IF(D1100="B",11-SUM(AM1100:AP1100),IF(D1100="C",7-SUM(AM1100:AP1100))))
&lt;0,0,
IF(D1100="A",13-SUM(AM1100:AP1100),IF(D1100="B",11-SUM(AM1100:AP1100),IF(D1100="C",7-SUM(AM1100:AP1100)))))
*AD1100/C1100,0)
*C1100
=0,0,
ROUNDUP(
IF(
IF(D1100="A",13-SUM(AM1100:AP1100),IF(D1100="B",11-SUM(AM1100:AP1100),IF(D1100="C",7-SUM(AM1100:AP1100))))
&lt;0,0,
IF(D1100="A",13-SUM(AM1100:AP1100),IF(D1100="B",11-SUM(AM1100:AP1100),IF(D1100="C",7-SUM(AM1100:AP1100)))))
*AD1100/C1100,0)
*C1100)
)</f>
        <v>0</v>
      </c>
      <c r="AY1100" s="4">
        <f>IF(OR(AND(Tabela1[[#This Row],[GRUPO | ITEM]]="PALHETAS",MID(Tabela1[[#This Row],[ITEM]],1,5)&lt;&gt;"YN-PC"),AND(Tabela1[[#This Row],[GRUPO | ITEM]]="PALHETAS",MID(Tabela1[[#This Row],[ITEM]],1,5)&lt;&gt;"YN-PF"))=TRUE,0,
IF(
ROUNDUP(
IF(
IF(D1100="A",13-SUM(AR1100:AU1100),IF(D1100="B",11-SUM(AR1100:AU1100),IF(D1100="C",7-SUM(AR1100:AU1100))))
&lt;0,0,
IF(D1100="A",13-SUM(AR1100:AU1100),IF(D1100="B",11-SUM(AR1100:AU1100),IF(D1100="C",7-SUM(AR1100:AU1100)))))
*AE1100/C1100,0)
*C1100
=0,0,
ROUNDUP(
IF(
IF(D1100="A",13-SUM(AR1100:AU1100),IF(D1100="B",11-SUM(AR1100:AU1100),IF(D1100="C",7-SUM(AR1100:AU1100))))
&lt;0,0,
IF(D1100="A",13-SUM(AR1100:AU1100),IF(D1100="B",11-SUM(AR1100:AU1100),IF(D1100="C",7-SUM(AR1100:AU1100)))))
*AE1100/C1100,0)
*C1100)
)</f>
        <v>0</v>
      </c>
      <c r="AZ11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+IFERROR(BA1100*C1100,0),
IFERROR(AVERAGEIF(Tabela1[[#This Row],[COMPRA PADRÃO]:[COMPRA &gt;30%]],"&gt;"&amp;0,Tabela1[[#This Row],[COMPRA PADRÃO]:[COMPRA &gt;30%]]),
0))/Tabela1[[#This Row],[U/CX]],0)*Tabela1[[#This Row],[U/CX]]</f>
        <v>0</v>
      </c>
      <c r="BA1100" s="19"/>
      <c r="BB1100" s="19"/>
      <c r="BC1100" s="5"/>
      <c r="BD1100" s="41">
        <v>0.37735849056603776</v>
      </c>
      <c r="BE1100" s="42">
        <v>56.603773584905667</v>
      </c>
      <c r="BF1100" s="42">
        <v>24.905660377358494</v>
      </c>
      <c r="BG1100" s="42">
        <v>1860</v>
      </c>
      <c r="BH1100" s="43">
        <v>0</v>
      </c>
      <c r="BJ1100" s="32"/>
      <c r="BK1100" s="32"/>
    </row>
    <row r="1101" spans="1:63" s="3" customFormat="1" x14ac:dyDescent="0.2">
      <c r="A1101" s="4" t="s">
        <v>18</v>
      </c>
      <c r="B1101" s="4" t="s">
        <v>1428</v>
      </c>
      <c r="C1101" s="4">
        <v>40</v>
      </c>
      <c r="D1101" s="4" t="s">
        <v>83</v>
      </c>
      <c r="E1101" s="5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>
        <v>220</v>
      </c>
      <c r="Q1101" s="13">
        <v>0</v>
      </c>
      <c r="R1101" s="16">
        <v>0</v>
      </c>
      <c r="S1101" s="16">
        <v>0</v>
      </c>
      <c r="T1101" s="16">
        <v>0</v>
      </c>
      <c r="U1101" s="16">
        <v>0</v>
      </c>
      <c r="V1101" s="16">
        <v>0</v>
      </c>
      <c r="W1101" s="16">
        <v>0</v>
      </c>
      <c r="X1101" s="16">
        <v>0</v>
      </c>
      <c r="Y1101" s="16">
        <v>0</v>
      </c>
      <c r="Z1101" s="16">
        <v>0</v>
      </c>
      <c r="AA1101" s="16">
        <v>0</v>
      </c>
      <c r="AB1101" s="17">
        <v>1</v>
      </c>
      <c r="AC1101" s="15">
        <v>1622.2</v>
      </c>
      <c r="AD1101" s="14">
        <v>220</v>
      </c>
      <c r="AE1101" s="14">
        <v>220</v>
      </c>
      <c r="AF1101" s="5">
        <v>0</v>
      </c>
      <c r="AG1101" s="6">
        <v>1780</v>
      </c>
      <c r="AH1101" s="4">
        <v>0</v>
      </c>
      <c r="AI1101" s="23">
        <v>1780</v>
      </c>
      <c r="AJ1101" s="4">
        <v>0</v>
      </c>
      <c r="AK1101" s="4">
        <v>0</v>
      </c>
      <c r="AL1101" s="24">
        <v>0</v>
      </c>
      <c r="AM1101" s="7">
        <v>8.0909090909090917</v>
      </c>
      <c r="AN1101" s="7">
        <v>0</v>
      </c>
      <c r="AO1101" s="8">
        <v>0</v>
      </c>
      <c r="AP1101" s="9">
        <v>0</v>
      </c>
      <c r="AQ1101" s="25">
        <v>8.0909090909090917</v>
      </c>
      <c r="AR1101" s="18">
        <v>8.0909090909090917</v>
      </c>
      <c r="AS1101" s="7">
        <v>0</v>
      </c>
      <c r="AT1101" s="8">
        <v>0</v>
      </c>
      <c r="AU1101" s="9">
        <v>0</v>
      </c>
      <c r="AV1101" s="10">
        <v>8.0909090909090917</v>
      </c>
      <c r="AW1101" s="22">
        <f t="shared" si="17"/>
        <v>0</v>
      </c>
      <c r="AX1101" s="5">
        <f>IF(OR(AND(Tabela1[[#This Row],[GRUPO | ITEM]]="PALHETAS",MID(Tabela1[[#This Row],[ITEM]],1,5)&lt;&gt;"YN-PC"),AND(Tabela1[[#This Row],[GRUPO | ITEM]]="PALHETAS",MID(Tabela1[[#This Row],[ITEM]],1,5)&lt;&gt;"YN-PF"))=TRUE,0,
IF(
ROUNDUP(
IF(
IF(D1101="A",13-SUM(AM1101:AP1101),IF(D1101="B",11-SUM(AM1101:AP1101),IF(D1101="C",7-SUM(AM1101:AP1101))))
&lt;0,0,
IF(D1101="A",13-SUM(AM1101:AP1101),IF(D1101="B",11-SUM(AM1101:AP1101),IF(D1101="C",7-SUM(AM1101:AP1101)))))
*AD1101/C1101,0)
*C1101
=0,0,
ROUNDUP(
IF(
IF(D1101="A",13-SUM(AM1101:AP1101),IF(D1101="B",11-SUM(AM1101:AP1101),IF(D1101="C",7-SUM(AM1101:AP1101))))
&lt;0,0,
IF(D1101="A",13-SUM(AM1101:AP1101),IF(D1101="B",11-SUM(AM1101:AP1101),IF(D1101="C",7-SUM(AM1101:AP1101)))))
*AD1101/C1101,0)
*C1101)
)</f>
        <v>0</v>
      </c>
      <c r="AY1101" s="4">
        <f>IF(OR(AND(Tabela1[[#This Row],[GRUPO | ITEM]]="PALHETAS",MID(Tabela1[[#This Row],[ITEM]],1,5)&lt;&gt;"YN-PC"),AND(Tabela1[[#This Row],[GRUPO | ITEM]]="PALHETAS",MID(Tabela1[[#This Row],[ITEM]],1,5)&lt;&gt;"YN-PF"))=TRUE,0,
IF(
ROUNDUP(
IF(
IF(D1101="A",13-SUM(AR1101:AU1101),IF(D1101="B",11-SUM(AR1101:AU1101),IF(D1101="C",7-SUM(AR1101:AU1101))))
&lt;0,0,
IF(D1101="A",13-SUM(AR1101:AU1101),IF(D1101="B",11-SUM(AR1101:AU1101),IF(D1101="C",7-SUM(AR1101:AU1101)))))
*AE1101/C1101,0)
*C1101
=0,0,
ROUNDUP(
IF(
IF(D1101="A",13-SUM(AR1101:AU1101),IF(D1101="B",11-SUM(AR1101:AU1101),IF(D1101="C",7-SUM(AR1101:AU1101))))
&lt;0,0,
IF(D1101="A",13-SUM(AR1101:AU1101),IF(D1101="B",11-SUM(AR1101:AU1101),IF(D1101="C",7-SUM(AR1101:AU1101)))))
*AE1101/C1101,0)
*C1101)
)</f>
        <v>0</v>
      </c>
      <c r="AZ11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+IFERROR(BA1101*C1101,0),
IFERROR(AVERAGEIF(Tabela1[[#This Row],[COMPRA PADRÃO]:[COMPRA &gt;30%]],"&gt;"&amp;0,Tabela1[[#This Row],[COMPRA PADRÃO]:[COMPRA &gt;30%]]),
0))/Tabela1[[#This Row],[U/CX]],0)*Tabela1[[#This Row],[U/CX]]</f>
        <v>0</v>
      </c>
      <c r="BA1101" s="33"/>
      <c r="BB1101" s="33"/>
      <c r="BC1101" s="44"/>
      <c r="BD1101" s="41">
        <v>0.83018867924528306</v>
      </c>
      <c r="BE1101" s="42">
        <v>124.52830188679246</v>
      </c>
      <c r="BF1101" s="42">
        <v>54.79245283018868</v>
      </c>
      <c r="BG1101" s="42">
        <v>1780</v>
      </c>
      <c r="BH1101" s="43">
        <v>0</v>
      </c>
      <c r="BJ1101" s="32"/>
      <c r="BK1101" s="32"/>
    </row>
    <row r="1102" spans="1:63" s="3" customFormat="1" x14ac:dyDescent="0.2">
      <c r="A1102" s="4" t="s">
        <v>18</v>
      </c>
      <c r="B1102" s="4" t="s">
        <v>69</v>
      </c>
      <c r="C1102" s="4">
        <v>40</v>
      </c>
      <c r="D1102" s="4" t="s">
        <v>20</v>
      </c>
      <c r="E1102" s="5">
        <v>980</v>
      </c>
      <c r="F1102" s="4">
        <v>1560</v>
      </c>
      <c r="G1102" s="4">
        <v>1140</v>
      </c>
      <c r="H1102" s="4">
        <v>940</v>
      </c>
      <c r="I1102" s="4">
        <v>1960</v>
      </c>
      <c r="J1102" s="4">
        <v>2480</v>
      </c>
      <c r="K1102" s="4">
        <v>500</v>
      </c>
      <c r="L1102" s="4">
        <v>1820</v>
      </c>
      <c r="M1102" s="4">
        <v>1100</v>
      </c>
      <c r="N1102" s="4">
        <v>820</v>
      </c>
      <c r="O1102" s="4">
        <v>720</v>
      </c>
      <c r="P1102" s="4">
        <v>800</v>
      </c>
      <c r="Q1102" s="13">
        <v>0.79352226720647778</v>
      </c>
      <c r="R1102" s="16">
        <v>1.263157894736842</v>
      </c>
      <c r="S1102" s="16">
        <v>0.92307692307692313</v>
      </c>
      <c r="T1102" s="16">
        <v>0.76113360323886636</v>
      </c>
      <c r="U1102" s="16">
        <v>1.5870445344129556</v>
      </c>
      <c r="V1102" s="16">
        <v>2.0080971659919027</v>
      </c>
      <c r="W1102" s="16">
        <v>0.40485829959514169</v>
      </c>
      <c r="X1102" s="16">
        <v>1.4736842105263157</v>
      </c>
      <c r="Y1102" s="16">
        <v>0.89068825910931171</v>
      </c>
      <c r="Z1102" s="16">
        <v>0.66396761133603244</v>
      </c>
      <c r="AA1102" s="16">
        <v>0.582995951417004</v>
      </c>
      <c r="AB1102" s="17">
        <v>0.64777327935222673</v>
      </c>
      <c r="AC1102" s="15">
        <v>205831.8</v>
      </c>
      <c r="AD1102" s="14">
        <v>1235</v>
      </c>
      <c r="AE1102" s="14">
        <v>1235</v>
      </c>
      <c r="AF1102" s="5">
        <v>1</v>
      </c>
      <c r="AG1102" s="6">
        <v>3114</v>
      </c>
      <c r="AH1102" s="4">
        <v>4160</v>
      </c>
      <c r="AI1102" s="23">
        <v>7274</v>
      </c>
      <c r="AJ1102" s="4">
        <v>0</v>
      </c>
      <c r="AK1102" s="4">
        <v>0</v>
      </c>
      <c r="AL1102" s="24">
        <v>0</v>
      </c>
      <c r="AM1102" s="7">
        <v>2.5214574898785425</v>
      </c>
      <c r="AN1102" s="7">
        <v>3.3684210526315788</v>
      </c>
      <c r="AO1102" s="8">
        <v>0</v>
      </c>
      <c r="AP1102" s="9">
        <v>0</v>
      </c>
      <c r="AQ1102" s="25">
        <v>5.8898785425101217</v>
      </c>
      <c r="AR1102" s="18">
        <v>2.5214574898785425</v>
      </c>
      <c r="AS1102" s="7">
        <v>3.3684210526315788</v>
      </c>
      <c r="AT1102" s="8">
        <v>0</v>
      </c>
      <c r="AU1102" s="9">
        <v>0</v>
      </c>
      <c r="AV1102" s="10">
        <v>5.8898785425101217</v>
      </c>
      <c r="AW1102" s="22">
        <f t="shared" si="17"/>
        <v>0</v>
      </c>
      <c r="AX1102" s="5">
        <f>IF(OR(AND(Tabela1[[#This Row],[GRUPO | ITEM]]="PALHETAS",MID(Tabela1[[#This Row],[ITEM]],1,5)&lt;&gt;"YN-PC"),AND(Tabela1[[#This Row],[GRUPO | ITEM]]="PALHETAS",MID(Tabela1[[#This Row],[ITEM]],1,5)&lt;&gt;"YN-PF"))=TRUE,0,
IF(
ROUNDUP(
IF(
IF(D1102="A",13-SUM(AM1102:AP1102),IF(D1102="B",11-SUM(AM1102:AP1102),IF(D1102="C",7-SUM(AM1102:AP1102))))
&lt;0,0,
IF(D1102="A",13-SUM(AM1102:AP1102),IF(D1102="B",11-SUM(AM1102:AP1102),IF(D1102="C",7-SUM(AM1102:AP1102)))))
*AD1102/C1102,0)
*C1102
=0,0,
ROUNDUP(
IF(
IF(D1102="A",13-SUM(AM1102:AP1102),IF(D1102="B",11-SUM(AM1102:AP1102),IF(D1102="C",7-SUM(AM1102:AP1102))))
&lt;0,0,
IF(D1102="A",13-SUM(AM1102:AP1102),IF(D1102="B",11-SUM(AM1102:AP1102),IF(D1102="C",7-SUM(AM1102:AP1102)))))
*AD1102/C1102,0)
*C1102)
)</f>
        <v>0</v>
      </c>
      <c r="AY1102" s="4">
        <f>IF(OR(AND(Tabela1[[#This Row],[GRUPO | ITEM]]="PALHETAS",MID(Tabela1[[#This Row],[ITEM]],1,5)&lt;&gt;"YN-PC"),AND(Tabela1[[#This Row],[GRUPO | ITEM]]="PALHETAS",MID(Tabela1[[#This Row],[ITEM]],1,5)&lt;&gt;"YN-PF"))=TRUE,0,
IF(
ROUNDUP(
IF(
IF(D1102="A",13-SUM(AR1102:AU1102),IF(D1102="B",11-SUM(AR1102:AU1102),IF(D1102="C",7-SUM(AR1102:AU1102))))
&lt;0,0,
IF(D1102="A",13-SUM(AR1102:AU1102),IF(D1102="B",11-SUM(AR1102:AU1102),IF(D1102="C",7-SUM(AR1102:AU1102)))))
*AE1102/C1102,0)
*C1102
=0,0,
ROUNDUP(
IF(
IF(D1102="A",13-SUM(AR1102:AU1102),IF(D1102="B",11-SUM(AR1102:AU1102),IF(D1102="C",7-SUM(AR1102:AU1102))))
&lt;0,0,
IF(D1102="A",13-SUM(AR1102:AU1102),IF(D1102="B",11-SUM(AR1102:AU1102),IF(D1102="C",7-SUM(AR1102:AU1102)))))
*AE1102/C1102,0)
*C1102)
)</f>
        <v>0</v>
      </c>
      <c r="AZ11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+IFERROR(BA1102*C1102,0),
IFERROR(AVERAGEIF(Tabela1[[#This Row],[COMPRA PADRÃO]:[COMPRA &gt;30%]],"&gt;"&amp;0,Tabela1[[#This Row],[COMPRA PADRÃO]:[COMPRA &gt;30%]]),
0))/Tabela1[[#This Row],[U/CX]],0)*Tabela1[[#This Row],[U/CX]]</f>
        <v>0</v>
      </c>
      <c r="BA1102" s="33"/>
      <c r="BB1102" s="33"/>
      <c r="BC1102" s="44"/>
      <c r="BD1102" s="41">
        <v>55.924528301886795</v>
      </c>
      <c r="BE1102" s="42">
        <v>8388.6792452830196</v>
      </c>
      <c r="BF1102" s="42">
        <v>15994.415094339623</v>
      </c>
      <c r="BG1102" s="42">
        <v>7274</v>
      </c>
      <c r="BH1102" s="43">
        <v>17120</v>
      </c>
      <c r="BJ1102" s="32"/>
      <c r="BK1102" s="32"/>
    </row>
    <row r="1103" spans="1:63" s="3" customFormat="1" x14ac:dyDescent="0.2">
      <c r="A1103" s="4" t="s">
        <v>18</v>
      </c>
      <c r="B1103" s="4" t="s">
        <v>61</v>
      </c>
      <c r="C1103" s="4">
        <v>20</v>
      </c>
      <c r="D1103" s="4" t="s">
        <v>20</v>
      </c>
      <c r="E1103" s="5">
        <v>2040</v>
      </c>
      <c r="F1103" s="4">
        <v>2360</v>
      </c>
      <c r="G1103" s="4">
        <v>2580</v>
      </c>
      <c r="H1103" s="4">
        <v>1820</v>
      </c>
      <c r="I1103" s="4">
        <v>5260</v>
      </c>
      <c r="J1103" s="4">
        <v>5720</v>
      </c>
      <c r="K1103" s="4">
        <v>1520</v>
      </c>
      <c r="L1103" s="4">
        <v>3280</v>
      </c>
      <c r="M1103" s="4">
        <v>3680</v>
      </c>
      <c r="N1103" s="4">
        <v>2540</v>
      </c>
      <c r="O1103" s="4">
        <v>2080</v>
      </c>
      <c r="P1103" s="4">
        <v>2740</v>
      </c>
      <c r="Q1103" s="13">
        <v>0.68725435148792813</v>
      </c>
      <c r="R1103" s="16">
        <v>0.79505895564289719</v>
      </c>
      <c r="S1103" s="16">
        <v>0.86917462099943843</v>
      </c>
      <c r="T1103" s="16">
        <v>0.61313868613138678</v>
      </c>
      <c r="U1103" s="16">
        <v>1.7720381807973047</v>
      </c>
      <c r="V1103" s="16">
        <v>1.9270072992700729</v>
      </c>
      <c r="W1103" s="16">
        <v>0.5120718697361033</v>
      </c>
      <c r="X1103" s="16">
        <v>1.1049971925884334</v>
      </c>
      <c r="Y1103" s="16">
        <v>1.2397529477821447</v>
      </c>
      <c r="Z1103" s="16">
        <v>0.85569904548006737</v>
      </c>
      <c r="AA1103" s="16">
        <v>0.70072992700729919</v>
      </c>
      <c r="AB1103" s="17">
        <v>0.92307692307692302</v>
      </c>
      <c r="AC1103" s="15">
        <v>544389</v>
      </c>
      <c r="AD1103" s="14">
        <v>2968.3333333333335</v>
      </c>
      <c r="AE1103" s="14">
        <v>2968.3333333333335</v>
      </c>
      <c r="AF1103" s="5">
        <v>3</v>
      </c>
      <c r="AG1103" s="6">
        <v>4360</v>
      </c>
      <c r="AH1103" s="4">
        <v>1780</v>
      </c>
      <c r="AI1103" s="23">
        <v>6140</v>
      </c>
      <c r="AJ1103" s="4">
        <v>7000</v>
      </c>
      <c r="AK1103" s="4">
        <v>0</v>
      </c>
      <c r="AL1103" s="24">
        <v>7000</v>
      </c>
      <c r="AM1103" s="7">
        <v>1.4688377316114543</v>
      </c>
      <c r="AN1103" s="7">
        <v>0.59966311061201572</v>
      </c>
      <c r="AO1103" s="8">
        <v>2.3582257158899496</v>
      </c>
      <c r="AP1103" s="9">
        <v>0</v>
      </c>
      <c r="AQ1103" s="25">
        <v>4.426726558113419</v>
      </c>
      <c r="AR1103" s="18">
        <v>1.4688377316114543</v>
      </c>
      <c r="AS1103" s="7">
        <v>0.59966311061201572</v>
      </c>
      <c r="AT1103" s="8">
        <v>2.3582257158899496</v>
      </c>
      <c r="AU1103" s="9">
        <v>0</v>
      </c>
      <c r="AV1103" s="10">
        <v>4.426726558113419</v>
      </c>
      <c r="AW1103" s="22">
        <f t="shared" si="17"/>
        <v>0</v>
      </c>
      <c r="AX1103" s="5">
        <f>IF(OR(AND(Tabela1[[#This Row],[GRUPO | ITEM]]="PALHETAS",MID(Tabela1[[#This Row],[ITEM]],1,5)&lt;&gt;"YN-PC"),AND(Tabela1[[#This Row],[GRUPO | ITEM]]="PALHETAS",MID(Tabela1[[#This Row],[ITEM]],1,5)&lt;&gt;"YN-PF"))=TRUE,0,
IF(
ROUNDUP(
IF(
IF(D1103="A",13-SUM(AM1103:AP1103),IF(D1103="B",11-SUM(AM1103:AP1103),IF(D1103="C",7-SUM(AM1103:AP1103))))
&lt;0,0,
IF(D1103="A",13-SUM(AM1103:AP1103),IF(D1103="B",11-SUM(AM1103:AP1103),IF(D1103="C",7-SUM(AM1103:AP1103)))))
*AD1103/C1103,0)
*C1103
=0,0,
ROUNDUP(
IF(
IF(D1103="A",13-SUM(AM1103:AP1103),IF(D1103="B",11-SUM(AM1103:AP1103),IF(D1103="C",7-SUM(AM1103:AP1103))))
&lt;0,0,
IF(D1103="A",13-SUM(AM1103:AP1103),IF(D1103="B",11-SUM(AM1103:AP1103),IF(D1103="C",7-SUM(AM1103:AP1103)))))
*AD1103/C1103,0)
*C1103)
)</f>
        <v>0</v>
      </c>
      <c r="AY1103" s="4">
        <f>IF(OR(AND(Tabela1[[#This Row],[GRUPO | ITEM]]="PALHETAS",MID(Tabela1[[#This Row],[ITEM]],1,5)&lt;&gt;"YN-PC"),AND(Tabela1[[#This Row],[GRUPO | ITEM]]="PALHETAS",MID(Tabela1[[#This Row],[ITEM]],1,5)&lt;&gt;"YN-PF"))=TRUE,0,
IF(
ROUNDUP(
IF(
IF(D1103="A",13-SUM(AR1103:AU1103),IF(D1103="B",11-SUM(AR1103:AU1103),IF(D1103="C",7-SUM(AR1103:AU1103))))
&lt;0,0,
IF(D1103="A",13-SUM(AR1103:AU1103),IF(D1103="B",11-SUM(AR1103:AU1103),IF(D1103="C",7-SUM(AR1103:AU1103)))))
*AE1103/C1103,0)
*C1103
=0,0,
ROUNDUP(
IF(
IF(D1103="A",13-SUM(AR1103:AU1103),IF(D1103="B",11-SUM(AR1103:AU1103),IF(D1103="C",7-SUM(AR1103:AU1103))))
&lt;0,0,
IF(D1103="A",13-SUM(AR1103:AU1103),IF(D1103="B",11-SUM(AR1103:AU1103),IF(D1103="C",7-SUM(AR1103:AU1103)))))
*AE1103/C1103,0)
*C1103)
)</f>
        <v>0</v>
      </c>
      <c r="AZ11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+IFERROR(BA1103*C1103,0),
IFERROR(AVERAGEIF(Tabela1[[#This Row],[COMPRA PADRÃO]:[COMPRA &gt;30%]],"&gt;"&amp;0,Tabela1[[#This Row],[COMPRA PADRÃO]:[COMPRA &gt;30%]]),
0))/Tabela1[[#This Row],[U/CX]],0)*Tabela1[[#This Row],[U/CX]]</f>
        <v>0</v>
      </c>
      <c r="BA1103" s="19"/>
      <c r="BB1103" s="19"/>
      <c r="BC1103" s="5"/>
      <c r="BD1103" s="41">
        <v>134.41509433962264</v>
      </c>
      <c r="BE1103" s="42">
        <v>20162.264150943396</v>
      </c>
      <c r="BF1103" s="42">
        <v>38442.716981132078</v>
      </c>
      <c r="BG1103" s="42">
        <v>13140</v>
      </c>
      <c r="BH1103" s="43">
        <v>45460</v>
      </c>
      <c r="BJ1103" s="32"/>
      <c r="BK1103" s="32"/>
    </row>
    <row r="1104" spans="1:63" s="3" customFormat="1" x14ac:dyDescent="0.2">
      <c r="A1104" s="4" t="s">
        <v>18</v>
      </c>
      <c r="B1104" s="4" t="s">
        <v>135</v>
      </c>
      <c r="C1104" s="4">
        <v>20</v>
      </c>
      <c r="D1104" s="4" t="s">
        <v>20</v>
      </c>
      <c r="E1104" s="5">
        <v>800</v>
      </c>
      <c r="F1104" s="4">
        <v>1240</v>
      </c>
      <c r="G1104" s="4">
        <v>840</v>
      </c>
      <c r="H1104" s="4">
        <v>620</v>
      </c>
      <c r="I1104" s="4">
        <v>1300</v>
      </c>
      <c r="J1104" s="4">
        <v>1940</v>
      </c>
      <c r="K1104" s="4">
        <v>320</v>
      </c>
      <c r="L1104" s="4">
        <v>1560</v>
      </c>
      <c r="M1104" s="4">
        <v>880</v>
      </c>
      <c r="N1104" s="4">
        <v>900</v>
      </c>
      <c r="O1104" s="4">
        <v>520</v>
      </c>
      <c r="P1104" s="4">
        <v>700</v>
      </c>
      <c r="Q1104" s="13">
        <v>0.82616179001721168</v>
      </c>
      <c r="R1104" s="16">
        <v>1.280550774526678</v>
      </c>
      <c r="S1104" s="16">
        <v>0.86746987951807231</v>
      </c>
      <c r="T1104" s="16">
        <v>0.64027538726333899</v>
      </c>
      <c r="U1104" s="16">
        <v>1.342512908777969</v>
      </c>
      <c r="V1104" s="16">
        <v>2.0034423407917381</v>
      </c>
      <c r="W1104" s="16">
        <v>0.33046471600688465</v>
      </c>
      <c r="X1104" s="16">
        <v>1.6110154905335627</v>
      </c>
      <c r="Y1104" s="16">
        <v>0.90877796901893282</v>
      </c>
      <c r="Z1104" s="16">
        <v>0.92943201376936313</v>
      </c>
      <c r="AA1104" s="16">
        <v>0.53700516351118754</v>
      </c>
      <c r="AB1104" s="17">
        <v>0.72289156626506024</v>
      </c>
      <c r="AC1104" s="15">
        <v>179702</v>
      </c>
      <c r="AD1104" s="14">
        <v>968.33333333333337</v>
      </c>
      <c r="AE1104" s="14">
        <v>968.33333333333337</v>
      </c>
      <c r="AF1104" s="5">
        <v>1</v>
      </c>
      <c r="AG1104" s="6">
        <v>4080</v>
      </c>
      <c r="AH1104" s="4">
        <v>1380</v>
      </c>
      <c r="AI1104" s="23">
        <v>5460</v>
      </c>
      <c r="AJ1104" s="4">
        <v>0</v>
      </c>
      <c r="AK1104" s="4">
        <v>0</v>
      </c>
      <c r="AL1104" s="24">
        <v>0</v>
      </c>
      <c r="AM1104" s="7">
        <v>4.2134251290877796</v>
      </c>
      <c r="AN1104" s="7">
        <v>1.4251290877796901</v>
      </c>
      <c r="AO1104" s="8">
        <v>0</v>
      </c>
      <c r="AP1104" s="9">
        <v>0</v>
      </c>
      <c r="AQ1104" s="25">
        <v>5.6385542168674698</v>
      </c>
      <c r="AR1104" s="18">
        <v>4.2134251290877796</v>
      </c>
      <c r="AS1104" s="7">
        <v>1.4251290877796901</v>
      </c>
      <c r="AT1104" s="8">
        <v>0</v>
      </c>
      <c r="AU1104" s="9">
        <v>0</v>
      </c>
      <c r="AV1104" s="10">
        <v>5.6385542168674698</v>
      </c>
      <c r="AW1104" s="22">
        <f t="shared" si="17"/>
        <v>0</v>
      </c>
      <c r="AX1104" s="5">
        <f>IF(OR(AND(Tabela1[[#This Row],[GRUPO | ITEM]]="PALHETAS",MID(Tabela1[[#This Row],[ITEM]],1,5)&lt;&gt;"YN-PC"),AND(Tabela1[[#This Row],[GRUPO | ITEM]]="PALHETAS",MID(Tabela1[[#This Row],[ITEM]],1,5)&lt;&gt;"YN-PF"))=TRUE,0,
IF(
ROUNDUP(
IF(
IF(D1104="A",13-SUM(AM1104:AP1104),IF(D1104="B",11-SUM(AM1104:AP1104),IF(D1104="C",7-SUM(AM1104:AP1104))))
&lt;0,0,
IF(D1104="A",13-SUM(AM1104:AP1104),IF(D1104="B",11-SUM(AM1104:AP1104),IF(D1104="C",7-SUM(AM1104:AP1104)))))
*AD1104/C1104,0)
*C1104
=0,0,
ROUNDUP(
IF(
IF(D1104="A",13-SUM(AM1104:AP1104),IF(D1104="B",11-SUM(AM1104:AP1104),IF(D1104="C",7-SUM(AM1104:AP1104))))
&lt;0,0,
IF(D1104="A",13-SUM(AM1104:AP1104),IF(D1104="B",11-SUM(AM1104:AP1104),IF(D1104="C",7-SUM(AM1104:AP1104)))))
*AD1104/C1104,0)
*C1104)
)</f>
        <v>0</v>
      </c>
      <c r="AY1104" s="4">
        <f>IF(OR(AND(Tabela1[[#This Row],[GRUPO | ITEM]]="PALHETAS",MID(Tabela1[[#This Row],[ITEM]],1,5)&lt;&gt;"YN-PC"),AND(Tabela1[[#This Row],[GRUPO | ITEM]]="PALHETAS",MID(Tabela1[[#This Row],[ITEM]],1,5)&lt;&gt;"YN-PF"))=TRUE,0,
IF(
ROUNDUP(
IF(
IF(D1104="A",13-SUM(AR1104:AU1104),IF(D1104="B",11-SUM(AR1104:AU1104),IF(D1104="C",7-SUM(AR1104:AU1104))))
&lt;0,0,
IF(D1104="A",13-SUM(AR1104:AU1104),IF(D1104="B",11-SUM(AR1104:AU1104),IF(D1104="C",7-SUM(AR1104:AU1104)))))
*AE1104/C1104,0)
*C1104
=0,0,
ROUNDUP(
IF(
IF(D1104="A",13-SUM(AR1104:AU1104),IF(D1104="B",11-SUM(AR1104:AU1104),IF(D1104="C",7-SUM(AR1104:AU1104))))
&lt;0,0,
IF(D1104="A",13-SUM(AR1104:AU1104),IF(D1104="B",11-SUM(AR1104:AU1104),IF(D1104="C",7-SUM(AR1104:AU1104)))))
*AE1104/C1104,0)
*C1104)
)</f>
        <v>0</v>
      </c>
      <c r="AZ11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+IFERROR(BA1104*C1104,0),
IFERROR(AVERAGEIF(Tabela1[[#This Row],[COMPRA PADRÃO]:[COMPRA &gt;30%]],"&gt;"&amp;0,Tabela1[[#This Row],[COMPRA PADRÃO]:[COMPRA &gt;30%]]),
0))/Tabela1[[#This Row],[U/CX]],0)*Tabela1[[#This Row],[U/CX]]</f>
        <v>0</v>
      </c>
      <c r="BA1104" s="19"/>
      <c r="BB1104" s="19"/>
      <c r="BC1104" s="5"/>
      <c r="BD1104" s="41">
        <v>43.849056603773583</v>
      </c>
      <c r="BE1104" s="42">
        <v>6577.3584905660373</v>
      </c>
      <c r="BF1104" s="42">
        <v>12540.830188679245</v>
      </c>
      <c r="BG1104" s="42">
        <v>5460</v>
      </c>
      <c r="BH1104" s="43">
        <v>13660</v>
      </c>
      <c r="BJ1104" s="32"/>
      <c r="BK1104" s="32"/>
    </row>
    <row r="1105" spans="1:63" s="3" customFormat="1" x14ac:dyDescent="0.2">
      <c r="A1105" s="4" t="s">
        <v>18</v>
      </c>
      <c r="B1105" s="4" t="s">
        <v>868</v>
      </c>
      <c r="C1105" s="4">
        <v>20</v>
      </c>
      <c r="D1105" s="4" t="s">
        <v>83</v>
      </c>
      <c r="E1105" s="5">
        <v>20</v>
      </c>
      <c r="F1105" s="4"/>
      <c r="G1105" s="4">
        <v>80</v>
      </c>
      <c r="H1105" s="4"/>
      <c r="I1105" s="4"/>
      <c r="J1105" s="4">
        <v>20</v>
      </c>
      <c r="K1105" s="4"/>
      <c r="L1105" s="4"/>
      <c r="M1105" s="4">
        <v>40</v>
      </c>
      <c r="N1105" s="4"/>
      <c r="O1105" s="4"/>
      <c r="P1105" s="4"/>
      <c r="Q1105" s="13">
        <v>0.5</v>
      </c>
      <c r="R1105" s="16">
        <v>0</v>
      </c>
      <c r="S1105" s="16">
        <v>2</v>
      </c>
      <c r="T1105" s="16">
        <v>0</v>
      </c>
      <c r="U1105" s="16">
        <v>0</v>
      </c>
      <c r="V1105" s="16">
        <v>0.5</v>
      </c>
      <c r="W1105" s="16">
        <v>0</v>
      </c>
      <c r="X1105" s="16">
        <v>0</v>
      </c>
      <c r="Y1105" s="16">
        <v>1</v>
      </c>
      <c r="Z1105" s="16">
        <v>0</v>
      </c>
      <c r="AA1105" s="16">
        <v>0</v>
      </c>
      <c r="AB1105" s="17">
        <v>0</v>
      </c>
      <c r="AC1105" s="15">
        <v>2422.1999999999998</v>
      </c>
      <c r="AD1105" s="14">
        <v>40</v>
      </c>
      <c r="AE1105" s="14">
        <v>40</v>
      </c>
      <c r="AF1105" s="5">
        <v>0</v>
      </c>
      <c r="AG1105" s="6">
        <v>1740</v>
      </c>
      <c r="AH1105" s="4">
        <v>0</v>
      </c>
      <c r="AI1105" s="23">
        <v>1740</v>
      </c>
      <c r="AJ1105" s="4">
        <v>0</v>
      </c>
      <c r="AK1105" s="4">
        <v>0</v>
      </c>
      <c r="AL1105" s="24">
        <v>0</v>
      </c>
      <c r="AM1105" s="7">
        <v>43.5</v>
      </c>
      <c r="AN1105" s="7">
        <v>0</v>
      </c>
      <c r="AO1105" s="8">
        <v>0</v>
      </c>
      <c r="AP1105" s="9">
        <v>0</v>
      </c>
      <c r="AQ1105" s="25">
        <v>43.5</v>
      </c>
      <c r="AR1105" s="18">
        <v>43.5</v>
      </c>
      <c r="AS1105" s="7">
        <v>0</v>
      </c>
      <c r="AT1105" s="8">
        <v>0</v>
      </c>
      <c r="AU1105" s="9">
        <v>0</v>
      </c>
      <c r="AV1105" s="10">
        <v>43.5</v>
      </c>
      <c r="AW1105" s="22">
        <f t="shared" si="17"/>
        <v>0</v>
      </c>
      <c r="AX1105" s="5">
        <f>IF(OR(AND(Tabela1[[#This Row],[GRUPO | ITEM]]="PALHETAS",MID(Tabela1[[#This Row],[ITEM]],1,5)&lt;&gt;"YN-PC"),AND(Tabela1[[#This Row],[GRUPO | ITEM]]="PALHETAS",MID(Tabela1[[#This Row],[ITEM]],1,5)&lt;&gt;"YN-PF"))=TRUE,0,
IF(
ROUNDUP(
IF(
IF(D1105="A",13-SUM(AM1105:AP1105),IF(D1105="B",11-SUM(AM1105:AP1105),IF(D1105="C",7-SUM(AM1105:AP1105))))
&lt;0,0,
IF(D1105="A",13-SUM(AM1105:AP1105),IF(D1105="B",11-SUM(AM1105:AP1105),IF(D1105="C",7-SUM(AM1105:AP1105)))))
*AD1105/C1105,0)
*C1105
=0,0,
ROUNDUP(
IF(
IF(D1105="A",13-SUM(AM1105:AP1105),IF(D1105="B",11-SUM(AM1105:AP1105),IF(D1105="C",7-SUM(AM1105:AP1105))))
&lt;0,0,
IF(D1105="A",13-SUM(AM1105:AP1105),IF(D1105="B",11-SUM(AM1105:AP1105),IF(D1105="C",7-SUM(AM1105:AP1105)))))
*AD1105/C1105,0)
*C1105)
)</f>
        <v>0</v>
      </c>
      <c r="AY1105" s="4">
        <f>IF(OR(AND(Tabela1[[#This Row],[GRUPO | ITEM]]="PALHETAS",MID(Tabela1[[#This Row],[ITEM]],1,5)&lt;&gt;"YN-PC"),AND(Tabela1[[#This Row],[GRUPO | ITEM]]="PALHETAS",MID(Tabela1[[#This Row],[ITEM]],1,5)&lt;&gt;"YN-PF"))=TRUE,0,
IF(
ROUNDUP(
IF(
IF(D1105="A",13-SUM(AR1105:AU1105),IF(D1105="B",11-SUM(AR1105:AU1105),IF(D1105="C",7-SUM(AR1105:AU1105))))
&lt;0,0,
IF(D1105="A",13-SUM(AR1105:AU1105),IF(D1105="B",11-SUM(AR1105:AU1105),IF(D1105="C",7-SUM(AR1105:AU1105)))))
*AE1105/C1105,0)
*C1105
=0,0,
ROUNDUP(
IF(
IF(D1105="A",13-SUM(AR1105:AU1105),IF(D1105="B",11-SUM(AR1105:AU1105),IF(D1105="C",7-SUM(AR1105:AU1105))))
&lt;0,0,
IF(D1105="A",13-SUM(AR1105:AU1105),IF(D1105="B",11-SUM(AR1105:AU1105),IF(D1105="C",7-SUM(AR1105:AU1105)))))
*AE1105/C1105,0)
*C1105)
)</f>
        <v>0</v>
      </c>
      <c r="AZ11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+IFERROR(BA1105*C1105,0),
IFERROR(AVERAGEIF(Tabela1[[#This Row],[COMPRA PADRÃO]:[COMPRA &gt;30%]],"&gt;"&amp;0,Tabela1[[#This Row],[COMPRA PADRÃO]:[COMPRA &gt;30%]]),
0))/Tabela1[[#This Row],[U/CX]],0)*Tabela1[[#This Row],[U/CX]]</f>
        <v>0</v>
      </c>
      <c r="BA1105" s="19"/>
      <c r="BB1105" s="19"/>
      <c r="BC1105" s="5"/>
      <c r="BD1105" s="41">
        <v>0.60377358490566035</v>
      </c>
      <c r="BE1105" s="42">
        <v>90.566037735849051</v>
      </c>
      <c r="BF1105" s="42">
        <v>39.849056603773583</v>
      </c>
      <c r="BG1105" s="42">
        <v>1740</v>
      </c>
      <c r="BH1105" s="43">
        <v>0</v>
      </c>
      <c r="BJ1105" s="32"/>
      <c r="BK1105" s="32"/>
    </row>
    <row r="1106" spans="1:63" s="3" customFormat="1" x14ac:dyDescent="0.2">
      <c r="A1106" s="4" t="s">
        <v>18</v>
      </c>
      <c r="B1106" s="4" t="s">
        <v>869</v>
      </c>
      <c r="C1106" s="4">
        <v>20</v>
      </c>
      <c r="D1106" s="4" t="s">
        <v>17</v>
      </c>
      <c r="E1106" s="5">
        <v>240</v>
      </c>
      <c r="F1106" s="4">
        <v>340</v>
      </c>
      <c r="G1106" s="4">
        <v>280</v>
      </c>
      <c r="H1106" s="4">
        <v>340</v>
      </c>
      <c r="I1106" s="4">
        <v>460</v>
      </c>
      <c r="J1106" s="4">
        <v>540</v>
      </c>
      <c r="K1106" s="4">
        <v>40</v>
      </c>
      <c r="L1106" s="4">
        <v>440</v>
      </c>
      <c r="M1106" s="4">
        <v>360</v>
      </c>
      <c r="N1106" s="4">
        <v>240</v>
      </c>
      <c r="O1106" s="4">
        <v>260</v>
      </c>
      <c r="P1106" s="4">
        <v>180</v>
      </c>
      <c r="Q1106" s="13">
        <v>0.77419354838709675</v>
      </c>
      <c r="R1106" s="16">
        <v>1.096774193548387</v>
      </c>
      <c r="S1106" s="16">
        <v>0.90322580645161288</v>
      </c>
      <c r="T1106" s="16">
        <v>1.096774193548387</v>
      </c>
      <c r="U1106" s="16">
        <v>1.4838709677419355</v>
      </c>
      <c r="V1106" s="16">
        <v>1.7419354838709677</v>
      </c>
      <c r="W1106" s="16">
        <v>0.12903225806451613</v>
      </c>
      <c r="X1106" s="16">
        <v>1.4193548387096775</v>
      </c>
      <c r="Y1106" s="16">
        <v>1.1612903225806452</v>
      </c>
      <c r="Z1106" s="16">
        <v>0.77419354838709675</v>
      </c>
      <c r="AA1106" s="16">
        <v>0.83870967741935487</v>
      </c>
      <c r="AB1106" s="17">
        <v>0.58064516129032262</v>
      </c>
      <c r="AC1106" s="15">
        <v>56044.6</v>
      </c>
      <c r="AD1106" s="14">
        <v>310</v>
      </c>
      <c r="AE1106" s="14">
        <v>334.54545454545456</v>
      </c>
      <c r="AF1106" s="5">
        <v>0</v>
      </c>
      <c r="AG1106" s="6">
        <v>2360</v>
      </c>
      <c r="AH1106" s="4">
        <v>2300</v>
      </c>
      <c r="AI1106" s="23">
        <v>4660</v>
      </c>
      <c r="AJ1106" s="4">
        <v>0</v>
      </c>
      <c r="AK1106" s="4">
        <v>0</v>
      </c>
      <c r="AL1106" s="24">
        <v>0</v>
      </c>
      <c r="AM1106" s="7">
        <v>7.612903225806452</v>
      </c>
      <c r="AN1106" s="7">
        <v>7.419354838709677</v>
      </c>
      <c r="AO1106" s="8">
        <v>0</v>
      </c>
      <c r="AP1106" s="9">
        <v>0</v>
      </c>
      <c r="AQ1106" s="25">
        <v>15.032258064516128</v>
      </c>
      <c r="AR1106" s="18">
        <v>7.0543478260869561</v>
      </c>
      <c r="AS1106" s="7">
        <v>6.875</v>
      </c>
      <c r="AT1106" s="8">
        <v>0</v>
      </c>
      <c r="AU1106" s="9">
        <v>0</v>
      </c>
      <c r="AV1106" s="10">
        <v>13.929347826086957</v>
      </c>
      <c r="AW1106" s="22">
        <f t="shared" si="17"/>
        <v>0</v>
      </c>
      <c r="AX1106" s="5">
        <f>IF(OR(AND(Tabela1[[#This Row],[GRUPO | ITEM]]="PALHETAS",MID(Tabela1[[#This Row],[ITEM]],1,5)&lt;&gt;"YN-PC"),AND(Tabela1[[#This Row],[GRUPO | ITEM]]="PALHETAS",MID(Tabela1[[#This Row],[ITEM]],1,5)&lt;&gt;"YN-PF"))=TRUE,0,
IF(
ROUNDUP(
IF(
IF(D1106="A",13-SUM(AM1106:AP1106),IF(D1106="B",11-SUM(AM1106:AP1106),IF(D1106="C",7-SUM(AM1106:AP1106))))
&lt;0,0,
IF(D1106="A",13-SUM(AM1106:AP1106),IF(D1106="B",11-SUM(AM1106:AP1106),IF(D1106="C",7-SUM(AM1106:AP1106)))))
*AD1106/C1106,0)
*C1106
=0,0,
ROUNDUP(
IF(
IF(D1106="A",13-SUM(AM1106:AP1106),IF(D1106="B",11-SUM(AM1106:AP1106),IF(D1106="C",7-SUM(AM1106:AP1106))))
&lt;0,0,
IF(D1106="A",13-SUM(AM1106:AP1106),IF(D1106="B",11-SUM(AM1106:AP1106),IF(D1106="C",7-SUM(AM1106:AP1106)))))
*AD1106/C1106,0)
*C1106)
)</f>
        <v>0</v>
      </c>
      <c r="AY1106" s="4">
        <f>IF(OR(AND(Tabela1[[#This Row],[GRUPO | ITEM]]="PALHETAS",MID(Tabela1[[#This Row],[ITEM]],1,5)&lt;&gt;"YN-PC"),AND(Tabela1[[#This Row],[GRUPO | ITEM]]="PALHETAS",MID(Tabela1[[#This Row],[ITEM]],1,5)&lt;&gt;"YN-PF"))=TRUE,0,
IF(
ROUNDUP(
IF(
IF(D1106="A",13-SUM(AR1106:AU1106),IF(D1106="B",11-SUM(AR1106:AU1106),IF(D1106="C",7-SUM(AR1106:AU1106))))
&lt;0,0,
IF(D1106="A",13-SUM(AR1106:AU1106),IF(D1106="B",11-SUM(AR1106:AU1106),IF(D1106="C",7-SUM(AR1106:AU1106)))))
*AE1106/C1106,0)
*C1106
=0,0,
ROUNDUP(
IF(
IF(D1106="A",13-SUM(AR1106:AU1106),IF(D1106="B",11-SUM(AR1106:AU1106),IF(D1106="C",7-SUM(AR1106:AU1106))))
&lt;0,0,
IF(D1106="A",13-SUM(AR1106:AU1106),IF(D1106="B",11-SUM(AR1106:AU1106),IF(D1106="C",7-SUM(AR1106:AU1106)))))
*AE1106/C1106,0)
*C1106)
)</f>
        <v>0</v>
      </c>
      <c r="AZ11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+IFERROR(BA1106*C1106,0),
IFERROR(AVERAGEIF(Tabela1[[#This Row],[COMPRA PADRÃO]:[COMPRA &gt;30%]],"&gt;"&amp;0,Tabela1[[#This Row],[COMPRA PADRÃO]:[COMPRA &gt;30%]]),
0))/Tabela1[[#This Row],[U/CX]],0)*Tabela1[[#This Row],[U/CX]]</f>
        <v>0</v>
      </c>
      <c r="BA1106" s="19"/>
      <c r="BB1106" s="19"/>
      <c r="BC1106" s="5"/>
      <c r="BD1106" s="41">
        <v>14.037735849056604</v>
      </c>
      <c r="BE1106" s="42">
        <v>2105.6603773584907</v>
      </c>
      <c r="BF1106" s="42">
        <v>2779.4716981132078</v>
      </c>
      <c r="BG1106" s="42">
        <v>4660</v>
      </c>
      <c r="BH1106" s="43">
        <v>220</v>
      </c>
      <c r="BJ1106" s="32"/>
      <c r="BK1106" s="32"/>
    </row>
    <row r="1107" spans="1:63" s="3" customFormat="1" x14ac:dyDescent="0.2">
      <c r="A1107" s="4" t="s">
        <v>18</v>
      </c>
      <c r="B1107" s="4" t="s">
        <v>870</v>
      </c>
      <c r="C1107" s="4">
        <v>20</v>
      </c>
      <c r="D1107" s="4" t="s">
        <v>83</v>
      </c>
      <c r="E1107" s="5">
        <v>40</v>
      </c>
      <c r="F1107" s="4">
        <v>100</v>
      </c>
      <c r="G1107" s="4">
        <v>120</v>
      </c>
      <c r="H1107" s="4">
        <v>80</v>
      </c>
      <c r="I1107" s="4">
        <v>100</v>
      </c>
      <c r="J1107" s="4">
        <v>40</v>
      </c>
      <c r="K1107" s="4">
        <v>20</v>
      </c>
      <c r="L1107" s="4">
        <v>40</v>
      </c>
      <c r="M1107" s="4"/>
      <c r="N1107" s="4"/>
      <c r="O1107" s="4">
        <v>40</v>
      </c>
      <c r="P1107" s="4">
        <v>80</v>
      </c>
      <c r="Q1107" s="13">
        <v>0.60606060606060608</v>
      </c>
      <c r="R1107" s="16">
        <v>1.5151515151515151</v>
      </c>
      <c r="S1107" s="16">
        <v>1.8181818181818181</v>
      </c>
      <c r="T1107" s="16">
        <v>1.2121212121212122</v>
      </c>
      <c r="U1107" s="16">
        <v>1.5151515151515151</v>
      </c>
      <c r="V1107" s="16">
        <v>0.60606060606060608</v>
      </c>
      <c r="W1107" s="16">
        <v>0.30303030303030304</v>
      </c>
      <c r="X1107" s="16">
        <v>0.60606060606060608</v>
      </c>
      <c r="Y1107" s="16">
        <v>0</v>
      </c>
      <c r="Z1107" s="16">
        <v>0</v>
      </c>
      <c r="AA1107" s="16">
        <v>0.60606060606060608</v>
      </c>
      <c r="AB1107" s="17">
        <v>1.2121212121212122</v>
      </c>
      <c r="AC1107" s="15">
        <v>10109.6</v>
      </c>
      <c r="AD1107" s="14">
        <v>66</v>
      </c>
      <c r="AE1107" s="14">
        <v>66</v>
      </c>
      <c r="AF1107" s="5">
        <v>0</v>
      </c>
      <c r="AG1107" s="6">
        <v>400</v>
      </c>
      <c r="AH1107" s="4">
        <v>460</v>
      </c>
      <c r="AI1107" s="23">
        <v>860</v>
      </c>
      <c r="AJ1107" s="4">
        <v>0</v>
      </c>
      <c r="AK1107" s="4">
        <v>0</v>
      </c>
      <c r="AL1107" s="24">
        <v>0</v>
      </c>
      <c r="AM1107" s="7">
        <v>6.0606060606060606</v>
      </c>
      <c r="AN1107" s="7">
        <v>6.9696969696969697</v>
      </c>
      <c r="AO1107" s="8">
        <v>0</v>
      </c>
      <c r="AP1107" s="9">
        <v>0</v>
      </c>
      <c r="AQ1107" s="25">
        <v>13.030303030303031</v>
      </c>
      <c r="AR1107" s="18">
        <v>6.0606060606060606</v>
      </c>
      <c r="AS1107" s="7">
        <v>6.9696969696969697</v>
      </c>
      <c r="AT1107" s="8">
        <v>0</v>
      </c>
      <c r="AU1107" s="9">
        <v>0</v>
      </c>
      <c r="AV1107" s="10">
        <v>13.030303030303031</v>
      </c>
      <c r="AW1107" s="22">
        <f t="shared" si="17"/>
        <v>0</v>
      </c>
      <c r="AX1107" s="5">
        <f>IF(OR(AND(Tabela1[[#This Row],[GRUPO | ITEM]]="PALHETAS",MID(Tabela1[[#This Row],[ITEM]],1,5)&lt;&gt;"YN-PC"),AND(Tabela1[[#This Row],[GRUPO | ITEM]]="PALHETAS",MID(Tabela1[[#This Row],[ITEM]],1,5)&lt;&gt;"YN-PF"))=TRUE,0,
IF(
ROUNDUP(
IF(
IF(D1107="A",13-SUM(AM1107:AP1107),IF(D1107="B",11-SUM(AM1107:AP1107),IF(D1107="C",7-SUM(AM1107:AP1107))))
&lt;0,0,
IF(D1107="A",13-SUM(AM1107:AP1107),IF(D1107="B",11-SUM(AM1107:AP1107),IF(D1107="C",7-SUM(AM1107:AP1107)))))
*AD1107/C1107,0)
*C1107
=0,0,
ROUNDUP(
IF(
IF(D1107="A",13-SUM(AM1107:AP1107),IF(D1107="B",11-SUM(AM1107:AP1107),IF(D1107="C",7-SUM(AM1107:AP1107))))
&lt;0,0,
IF(D1107="A",13-SUM(AM1107:AP1107),IF(D1107="B",11-SUM(AM1107:AP1107),IF(D1107="C",7-SUM(AM1107:AP1107)))))
*AD1107/C1107,0)
*C1107)
)</f>
        <v>0</v>
      </c>
      <c r="AY1107" s="4">
        <f>IF(OR(AND(Tabela1[[#This Row],[GRUPO | ITEM]]="PALHETAS",MID(Tabela1[[#This Row],[ITEM]],1,5)&lt;&gt;"YN-PC"),AND(Tabela1[[#This Row],[GRUPO | ITEM]]="PALHETAS",MID(Tabela1[[#This Row],[ITEM]],1,5)&lt;&gt;"YN-PF"))=TRUE,0,
IF(
ROUNDUP(
IF(
IF(D1107="A",13-SUM(AR1107:AU1107),IF(D1107="B",11-SUM(AR1107:AU1107),IF(D1107="C",7-SUM(AR1107:AU1107))))
&lt;0,0,
IF(D1107="A",13-SUM(AR1107:AU1107),IF(D1107="B",11-SUM(AR1107:AU1107),IF(D1107="C",7-SUM(AR1107:AU1107)))))
*AE1107/C1107,0)
*C1107
=0,0,
ROUNDUP(
IF(
IF(D1107="A",13-SUM(AR1107:AU1107),IF(D1107="B",11-SUM(AR1107:AU1107),IF(D1107="C",7-SUM(AR1107:AU1107))))
&lt;0,0,
IF(D1107="A",13-SUM(AR1107:AU1107),IF(D1107="B",11-SUM(AR1107:AU1107),IF(D1107="C",7-SUM(AR1107:AU1107)))))
*AE1107/C1107,0)
*C1107)
)</f>
        <v>0</v>
      </c>
      <c r="AZ11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+IFERROR(BA1107*C1107,0),
IFERROR(AVERAGEIF(Tabela1[[#This Row],[COMPRA PADRÃO]:[COMPRA &gt;30%]],"&gt;"&amp;0,Tabela1[[#This Row],[COMPRA PADRÃO]:[COMPRA &gt;30%]]),
0))/Tabela1[[#This Row],[U/CX]],0)*Tabela1[[#This Row],[U/CX]]</f>
        <v>0</v>
      </c>
      <c r="BA1107" s="19"/>
      <c r="BB1107" s="19"/>
      <c r="BC1107" s="5"/>
      <c r="BD1107" s="41">
        <v>2.4905660377358489</v>
      </c>
      <c r="BE1107" s="42">
        <v>373.58490566037733</v>
      </c>
      <c r="BF1107" s="42">
        <v>164.37735849056602</v>
      </c>
      <c r="BG1107" s="42">
        <v>860</v>
      </c>
      <c r="BH1107" s="43">
        <v>0</v>
      </c>
      <c r="BJ1107" s="32"/>
      <c r="BK1107" s="32"/>
    </row>
    <row r="1108" spans="1:63" s="3" customFormat="1" x14ac:dyDescent="0.2">
      <c r="A1108" s="4" t="s">
        <v>18</v>
      </c>
      <c r="B1108" s="4" t="s">
        <v>871</v>
      </c>
      <c r="C1108" s="4">
        <v>20</v>
      </c>
      <c r="D1108" s="4" t="s">
        <v>83</v>
      </c>
      <c r="E1108" s="5"/>
      <c r="F1108" s="4"/>
      <c r="G1108" s="4">
        <v>20</v>
      </c>
      <c r="H1108" s="4"/>
      <c r="I1108" s="4"/>
      <c r="J1108" s="4"/>
      <c r="K1108" s="4"/>
      <c r="L1108" s="4">
        <v>40</v>
      </c>
      <c r="M1108" s="4">
        <v>20</v>
      </c>
      <c r="N1108" s="4">
        <v>20</v>
      </c>
      <c r="O1108" s="4">
        <v>20</v>
      </c>
      <c r="P1108" s="4"/>
      <c r="Q1108" s="13">
        <v>0</v>
      </c>
      <c r="R1108" s="16">
        <v>0</v>
      </c>
      <c r="S1108" s="16">
        <v>0.83333333333333337</v>
      </c>
      <c r="T1108" s="16">
        <v>0</v>
      </c>
      <c r="U1108" s="16">
        <v>0</v>
      </c>
      <c r="V1108" s="16">
        <v>0</v>
      </c>
      <c r="W1108" s="16">
        <v>0</v>
      </c>
      <c r="X1108" s="16">
        <v>1.6666666666666667</v>
      </c>
      <c r="Y1108" s="16">
        <v>0.83333333333333337</v>
      </c>
      <c r="Z1108" s="16">
        <v>0.83333333333333337</v>
      </c>
      <c r="AA1108" s="16">
        <v>0.83333333333333337</v>
      </c>
      <c r="AB1108" s="17">
        <v>0</v>
      </c>
      <c r="AC1108" s="15">
        <v>1847</v>
      </c>
      <c r="AD1108" s="14">
        <v>24</v>
      </c>
      <c r="AE1108" s="14">
        <v>24</v>
      </c>
      <c r="AF1108" s="5">
        <v>0</v>
      </c>
      <c r="AG1108" s="6">
        <v>1339</v>
      </c>
      <c r="AH1108" s="4">
        <v>0</v>
      </c>
      <c r="AI1108" s="23">
        <v>1339</v>
      </c>
      <c r="AJ1108" s="4">
        <v>0</v>
      </c>
      <c r="AK1108" s="4">
        <v>0</v>
      </c>
      <c r="AL1108" s="24">
        <v>0</v>
      </c>
      <c r="AM1108" s="7">
        <v>55.791666666666664</v>
      </c>
      <c r="AN1108" s="7">
        <v>0</v>
      </c>
      <c r="AO1108" s="8">
        <v>0</v>
      </c>
      <c r="AP1108" s="9">
        <v>0</v>
      </c>
      <c r="AQ1108" s="25">
        <v>55.791666666666664</v>
      </c>
      <c r="AR1108" s="18">
        <v>55.791666666666664</v>
      </c>
      <c r="AS1108" s="7">
        <v>0</v>
      </c>
      <c r="AT1108" s="8">
        <v>0</v>
      </c>
      <c r="AU1108" s="9">
        <v>0</v>
      </c>
      <c r="AV1108" s="10">
        <v>55.791666666666664</v>
      </c>
      <c r="AW1108" s="22">
        <f t="shared" si="17"/>
        <v>0</v>
      </c>
      <c r="AX1108" s="5">
        <f>IF(OR(AND(Tabela1[[#This Row],[GRUPO | ITEM]]="PALHETAS",MID(Tabela1[[#This Row],[ITEM]],1,5)&lt;&gt;"YN-PC"),AND(Tabela1[[#This Row],[GRUPO | ITEM]]="PALHETAS",MID(Tabela1[[#This Row],[ITEM]],1,5)&lt;&gt;"YN-PF"))=TRUE,0,
IF(
ROUNDUP(
IF(
IF(D1108="A",13-SUM(AM1108:AP1108),IF(D1108="B",11-SUM(AM1108:AP1108),IF(D1108="C",7-SUM(AM1108:AP1108))))
&lt;0,0,
IF(D1108="A",13-SUM(AM1108:AP1108),IF(D1108="B",11-SUM(AM1108:AP1108),IF(D1108="C",7-SUM(AM1108:AP1108)))))
*AD1108/C1108,0)
*C1108
=0,0,
ROUNDUP(
IF(
IF(D1108="A",13-SUM(AM1108:AP1108),IF(D1108="B",11-SUM(AM1108:AP1108),IF(D1108="C",7-SUM(AM1108:AP1108))))
&lt;0,0,
IF(D1108="A",13-SUM(AM1108:AP1108),IF(D1108="B",11-SUM(AM1108:AP1108),IF(D1108="C",7-SUM(AM1108:AP1108)))))
*AD1108/C1108,0)
*C1108)
)</f>
        <v>0</v>
      </c>
      <c r="AY1108" s="4">
        <f>IF(OR(AND(Tabela1[[#This Row],[GRUPO | ITEM]]="PALHETAS",MID(Tabela1[[#This Row],[ITEM]],1,5)&lt;&gt;"YN-PC"),AND(Tabela1[[#This Row],[GRUPO | ITEM]]="PALHETAS",MID(Tabela1[[#This Row],[ITEM]],1,5)&lt;&gt;"YN-PF"))=TRUE,0,
IF(
ROUNDUP(
IF(
IF(D1108="A",13-SUM(AR1108:AU1108),IF(D1108="B",11-SUM(AR1108:AU1108),IF(D1108="C",7-SUM(AR1108:AU1108))))
&lt;0,0,
IF(D1108="A",13-SUM(AR1108:AU1108),IF(D1108="B",11-SUM(AR1108:AU1108),IF(D1108="C",7-SUM(AR1108:AU1108)))))
*AE1108/C1108,0)
*C1108
=0,0,
ROUNDUP(
IF(
IF(D1108="A",13-SUM(AR1108:AU1108),IF(D1108="B",11-SUM(AR1108:AU1108),IF(D1108="C",7-SUM(AR1108:AU1108))))
&lt;0,0,
IF(D1108="A",13-SUM(AR1108:AU1108),IF(D1108="B",11-SUM(AR1108:AU1108),IF(D1108="C",7-SUM(AR1108:AU1108)))))
*AE1108/C1108,0)
*C1108)
)</f>
        <v>0</v>
      </c>
      <c r="AZ11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+IFERROR(BA1108*C1108,0),
IFERROR(AVERAGEIF(Tabela1[[#This Row],[COMPRA PADRÃO]:[COMPRA &gt;30%]],"&gt;"&amp;0,Tabela1[[#This Row],[COMPRA PADRÃO]:[COMPRA &gt;30%]]),
0))/Tabela1[[#This Row],[U/CX]],0)*Tabela1[[#This Row],[U/CX]]</f>
        <v>0</v>
      </c>
      <c r="BA1108" s="33"/>
      <c r="BB1108" s="33"/>
      <c r="BC1108" s="44"/>
      <c r="BD1108" s="41">
        <v>0.45283018867924529</v>
      </c>
      <c r="BE1108" s="42">
        <v>67.924528301886795</v>
      </c>
      <c r="BF1108" s="42">
        <v>29.886792452830189</v>
      </c>
      <c r="BG1108" s="42">
        <v>1339</v>
      </c>
      <c r="BH1108" s="43">
        <v>0</v>
      </c>
      <c r="BJ1108" s="32"/>
      <c r="BK1108" s="32"/>
    </row>
    <row r="1109" spans="1:63" s="3" customFormat="1" x14ac:dyDescent="0.2">
      <c r="A1109" s="4" t="s">
        <v>18</v>
      </c>
      <c r="B1109" s="4" t="s">
        <v>872</v>
      </c>
      <c r="C1109" s="4">
        <v>20</v>
      </c>
      <c r="D1109" s="4" t="s">
        <v>83</v>
      </c>
      <c r="E1109" s="5"/>
      <c r="F1109" s="4"/>
      <c r="G1109" s="4">
        <v>40</v>
      </c>
      <c r="H1109" s="4"/>
      <c r="I1109" s="4"/>
      <c r="J1109" s="4">
        <v>20</v>
      </c>
      <c r="K1109" s="4">
        <v>20</v>
      </c>
      <c r="L1109" s="4">
        <v>100</v>
      </c>
      <c r="M1109" s="4">
        <v>20</v>
      </c>
      <c r="N1109" s="4">
        <v>60</v>
      </c>
      <c r="O1109" s="4">
        <v>40</v>
      </c>
      <c r="P1109" s="4">
        <v>20</v>
      </c>
      <c r="Q1109" s="13">
        <v>0</v>
      </c>
      <c r="R1109" s="16">
        <v>0</v>
      </c>
      <c r="S1109" s="16">
        <v>1</v>
      </c>
      <c r="T1109" s="16">
        <v>0</v>
      </c>
      <c r="U1109" s="16">
        <v>0</v>
      </c>
      <c r="V1109" s="16">
        <v>0.5</v>
      </c>
      <c r="W1109" s="16">
        <v>0.5</v>
      </c>
      <c r="X1109" s="16">
        <v>2.5</v>
      </c>
      <c r="Y1109" s="16">
        <v>0.5</v>
      </c>
      <c r="Z1109" s="16">
        <v>1.5</v>
      </c>
      <c r="AA1109" s="16">
        <v>1</v>
      </c>
      <c r="AB1109" s="17">
        <v>0.5</v>
      </c>
      <c r="AC1109" s="15">
        <v>4989.6000000000004</v>
      </c>
      <c r="AD1109" s="14">
        <v>40</v>
      </c>
      <c r="AE1109" s="14">
        <v>40</v>
      </c>
      <c r="AF1109" s="5">
        <v>0</v>
      </c>
      <c r="AG1109" s="6">
        <v>1739</v>
      </c>
      <c r="AH1109" s="4">
        <v>0</v>
      </c>
      <c r="AI1109" s="23">
        <v>1739</v>
      </c>
      <c r="AJ1109" s="4">
        <v>0</v>
      </c>
      <c r="AK1109" s="4">
        <v>0</v>
      </c>
      <c r="AL1109" s="24">
        <v>0</v>
      </c>
      <c r="AM1109" s="7">
        <v>43.475000000000001</v>
      </c>
      <c r="AN1109" s="7">
        <v>0</v>
      </c>
      <c r="AO1109" s="8">
        <v>0</v>
      </c>
      <c r="AP1109" s="9">
        <v>0</v>
      </c>
      <c r="AQ1109" s="25">
        <v>43.475000000000001</v>
      </c>
      <c r="AR1109" s="18">
        <v>43.475000000000001</v>
      </c>
      <c r="AS1109" s="7">
        <v>0</v>
      </c>
      <c r="AT1109" s="8">
        <v>0</v>
      </c>
      <c r="AU1109" s="9">
        <v>0</v>
      </c>
      <c r="AV1109" s="10">
        <v>43.475000000000001</v>
      </c>
      <c r="AW1109" s="22">
        <f t="shared" si="17"/>
        <v>0</v>
      </c>
      <c r="AX1109" s="5">
        <f>IF(OR(AND(Tabela1[[#This Row],[GRUPO | ITEM]]="PALHETAS",MID(Tabela1[[#This Row],[ITEM]],1,5)&lt;&gt;"YN-PC"),AND(Tabela1[[#This Row],[GRUPO | ITEM]]="PALHETAS",MID(Tabela1[[#This Row],[ITEM]],1,5)&lt;&gt;"YN-PF"))=TRUE,0,
IF(
ROUNDUP(
IF(
IF(D1109="A",13-SUM(AM1109:AP1109),IF(D1109="B",11-SUM(AM1109:AP1109),IF(D1109="C",7-SUM(AM1109:AP1109))))
&lt;0,0,
IF(D1109="A",13-SUM(AM1109:AP1109),IF(D1109="B",11-SUM(AM1109:AP1109),IF(D1109="C",7-SUM(AM1109:AP1109)))))
*AD1109/C1109,0)
*C1109
=0,0,
ROUNDUP(
IF(
IF(D1109="A",13-SUM(AM1109:AP1109),IF(D1109="B",11-SUM(AM1109:AP1109),IF(D1109="C",7-SUM(AM1109:AP1109))))
&lt;0,0,
IF(D1109="A",13-SUM(AM1109:AP1109),IF(D1109="B",11-SUM(AM1109:AP1109),IF(D1109="C",7-SUM(AM1109:AP1109)))))
*AD1109/C1109,0)
*C1109)
)</f>
        <v>0</v>
      </c>
      <c r="AY1109" s="4">
        <f>IF(OR(AND(Tabela1[[#This Row],[GRUPO | ITEM]]="PALHETAS",MID(Tabela1[[#This Row],[ITEM]],1,5)&lt;&gt;"YN-PC"),AND(Tabela1[[#This Row],[GRUPO | ITEM]]="PALHETAS",MID(Tabela1[[#This Row],[ITEM]],1,5)&lt;&gt;"YN-PF"))=TRUE,0,
IF(
ROUNDUP(
IF(
IF(D1109="A",13-SUM(AR1109:AU1109),IF(D1109="B",11-SUM(AR1109:AU1109),IF(D1109="C",7-SUM(AR1109:AU1109))))
&lt;0,0,
IF(D1109="A",13-SUM(AR1109:AU1109),IF(D1109="B",11-SUM(AR1109:AU1109),IF(D1109="C",7-SUM(AR1109:AU1109)))))
*AE1109/C1109,0)
*C1109
=0,0,
ROUNDUP(
IF(
IF(D1109="A",13-SUM(AR1109:AU1109),IF(D1109="B",11-SUM(AR1109:AU1109),IF(D1109="C",7-SUM(AR1109:AU1109))))
&lt;0,0,
IF(D1109="A",13-SUM(AR1109:AU1109),IF(D1109="B",11-SUM(AR1109:AU1109),IF(D1109="C",7-SUM(AR1109:AU1109)))))
*AE1109/C1109,0)
*C1109)
)</f>
        <v>0</v>
      </c>
      <c r="AZ11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+IFERROR(BA1109*C1109,0),
IFERROR(AVERAGEIF(Tabela1[[#This Row],[COMPRA PADRÃO]:[COMPRA &gt;30%]],"&gt;"&amp;0,Tabela1[[#This Row],[COMPRA PADRÃO]:[COMPRA &gt;30%]]),
0))/Tabela1[[#This Row],[U/CX]],0)*Tabela1[[#This Row],[U/CX]]</f>
        <v>0</v>
      </c>
      <c r="BA1109" s="19"/>
      <c r="BB1109" s="19"/>
      <c r="BC1109" s="5"/>
      <c r="BD1109" s="41">
        <v>1.2075471698113207</v>
      </c>
      <c r="BE1109" s="42">
        <v>181.1320754716981</v>
      </c>
      <c r="BF1109" s="42">
        <v>79.698113207547166</v>
      </c>
      <c r="BG1109" s="42">
        <v>1739</v>
      </c>
      <c r="BH1109" s="43">
        <v>0</v>
      </c>
      <c r="BJ1109" s="32"/>
      <c r="BK1109" s="32"/>
    </row>
    <row r="1110" spans="1:63" s="3" customFormat="1" x14ac:dyDescent="0.2">
      <c r="A1110" s="4" t="s">
        <v>18</v>
      </c>
      <c r="B1110" s="4" t="s">
        <v>873</v>
      </c>
      <c r="C1110" s="4">
        <v>20</v>
      </c>
      <c r="D1110" s="4" t="s">
        <v>83</v>
      </c>
      <c r="E1110" s="5"/>
      <c r="F1110" s="4">
        <v>20</v>
      </c>
      <c r="G1110" s="4">
        <v>40</v>
      </c>
      <c r="H1110" s="4">
        <v>20</v>
      </c>
      <c r="I1110" s="4">
        <v>20</v>
      </c>
      <c r="J1110" s="4">
        <v>20</v>
      </c>
      <c r="K1110" s="4"/>
      <c r="L1110" s="4">
        <v>20</v>
      </c>
      <c r="M1110" s="4">
        <v>60</v>
      </c>
      <c r="N1110" s="4"/>
      <c r="O1110" s="4"/>
      <c r="P1110" s="4">
        <v>20</v>
      </c>
      <c r="Q1110" s="13">
        <v>0</v>
      </c>
      <c r="R1110" s="16">
        <v>0.72727272727272729</v>
      </c>
      <c r="S1110" s="16">
        <v>1.4545454545454546</v>
      </c>
      <c r="T1110" s="16">
        <v>0.72727272727272729</v>
      </c>
      <c r="U1110" s="16">
        <v>0.72727272727272729</v>
      </c>
      <c r="V1110" s="16">
        <v>0.72727272727272729</v>
      </c>
      <c r="W1110" s="16">
        <v>0</v>
      </c>
      <c r="X1110" s="16">
        <v>0.72727272727272729</v>
      </c>
      <c r="Y1110" s="16">
        <v>2.1818181818181817</v>
      </c>
      <c r="Z1110" s="16">
        <v>0</v>
      </c>
      <c r="AA1110" s="16">
        <v>0</v>
      </c>
      <c r="AB1110" s="17">
        <v>0.72727272727272729</v>
      </c>
      <c r="AC1110" s="15">
        <v>3339.8</v>
      </c>
      <c r="AD1110" s="14">
        <v>27.5</v>
      </c>
      <c r="AE1110" s="14">
        <v>27.5</v>
      </c>
      <c r="AF1110" s="5">
        <v>0</v>
      </c>
      <c r="AG1110" s="6">
        <v>1559</v>
      </c>
      <c r="AH1110" s="4">
        <v>0</v>
      </c>
      <c r="AI1110" s="23">
        <v>1559</v>
      </c>
      <c r="AJ1110" s="4">
        <v>0</v>
      </c>
      <c r="AK1110" s="4">
        <v>0</v>
      </c>
      <c r="AL1110" s="24">
        <v>0</v>
      </c>
      <c r="AM1110" s="7">
        <v>56.690909090909088</v>
      </c>
      <c r="AN1110" s="7">
        <v>0</v>
      </c>
      <c r="AO1110" s="8">
        <v>0</v>
      </c>
      <c r="AP1110" s="9">
        <v>0</v>
      </c>
      <c r="AQ1110" s="25">
        <v>56.690909090909088</v>
      </c>
      <c r="AR1110" s="18">
        <v>56.690909090909088</v>
      </c>
      <c r="AS1110" s="7">
        <v>0</v>
      </c>
      <c r="AT1110" s="8">
        <v>0</v>
      </c>
      <c r="AU1110" s="9">
        <v>0</v>
      </c>
      <c r="AV1110" s="10">
        <v>56.690909090909088</v>
      </c>
      <c r="AW1110" s="22">
        <f t="shared" si="17"/>
        <v>0</v>
      </c>
      <c r="AX1110" s="5">
        <f>IF(OR(AND(Tabela1[[#This Row],[GRUPO | ITEM]]="PALHETAS",MID(Tabela1[[#This Row],[ITEM]],1,5)&lt;&gt;"YN-PC"),AND(Tabela1[[#This Row],[GRUPO | ITEM]]="PALHETAS",MID(Tabela1[[#This Row],[ITEM]],1,5)&lt;&gt;"YN-PF"))=TRUE,0,
IF(
ROUNDUP(
IF(
IF(D1110="A",13-SUM(AM1110:AP1110),IF(D1110="B",11-SUM(AM1110:AP1110),IF(D1110="C",7-SUM(AM1110:AP1110))))
&lt;0,0,
IF(D1110="A",13-SUM(AM1110:AP1110),IF(D1110="B",11-SUM(AM1110:AP1110),IF(D1110="C",7-SUM(AM1110:AP1110)))))
*AD1110/C1110,0)
*C1110
=0,0,
ROUNDUP(
IF(
IF(D1110="A",13-SUM(AM1110:AP1110),IF(D1110="B",11-SUM(AM1110:AP1110),IF(D1110="C",7-SUM(AM1110:AP1110))))
&lt;0,0,
IF(D1110="A",13-SUM(AM1110:AP1110),IF(D1110="B",11-SUM(AM1110:AP1110),IF(D1110="C",7-SUM(AM1110:AP1110)))))
*AD1110/C1110,0)
*C1110)
)</f>
        <v>0</v>
      </c>
      <c r="AY1110" s="4">
        <f>IF(OR(AND(Tabela1[[#This Row],[GRUPO | ITEM]]="PALHETAS",MID(Tabela1[[#This Row],[ITEM]],1,5)&lt;&gt;"YN-PC"),AND(Tabela1[[#This Row],[GRUPO | ITEM]]="PALHETAS",MID(Tabela1[[#This Row],[ITEM]],1,5)&lt;&gt;"YN-PF"))=TRUE,0,
IF(
ROUNDUP(
IF(
IF(D1110="A",13-SUM(AR1110:AU1110),IF(D1110="B",11-SUM(AR1110:AU1110),IF(D1110="C",7-SUM(AR1110:AU1110))))
&lt;0,0,
IF(D1110="A",13-SUM(AR1110:AU1110),IF(D1110="B",11-SUM(AR1110:AU1110),IF(D1110="C",7-SUM(AR1110:AU1110)))))
*AE1110/C1110,0)
*C1110
=0,0,
ROUNDUP(
IF(
IF(D1110="A",13-SUM(AR1110:AU1110),IF(D1110="B",11-SUM(AR1110:AU1110),IF(D1110="C",7-SUM(AR1110:AU1110))))
&lt;0,0,
IF(D1110="A",13-SUM(AR1110:AU1110),IF(D1110="B",11-SUM(AR1110:AU1110),IF(D1110="C",7-SUM(AR1110:AU1110)))))
*AE1110/C1110,0)
*C1110)
)</f>
        <v>0</v>
      </c>
      <c r="AZ11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+IFERROR(BA1110*C1110,0),
IFERROR(AVERAGEIF(Tabela1[[#This Row],[COMPRA PADRÃO]:[COMPRA &gt;30%]],"&gt;"&amp;0,Tabela1[[#This Row],[COMPRA PADRÃO]:[COMPRA &gt;30%]]),
0))/Tabela1[[#This Row],[U/CX]],0)*Tabela1[[#This Row],[U/CX]]</f>
        <v>0</v>
      </c>
      <c r="BA1110" s="19"/>
      <c r="BB1110" s="19"/>
      <c r="BC1110" s="5"/>
      <c r="BD1110" s="41">
        <v>0.83018867924528306</v>
      </c>
      <c r="BE1110" s="42">
        <v>124.52830188679246</v>
      </c>
      <c r="BF1110" s="42">
        <v>54.79245283018868</v>
      </c>
      <c r="BG1110" s="42">
        <v>1559</v>
      </c>
      <c r="BH1110" s="43">
        <v>0</v>
      </c>
      <c r="BJ1110" s="32"/>
      <c r="BK1110" s="32"/>
    </row>
    <row r="1111" spans="1:63" s="3" customFormat="1" x14ac:dyDescent="0.2">
      <c r="A1111" s="4" t="s">
        <v>18</v>
      </c>
      <c r="B1111" s="4" t="s">
        <v>874</v>
      </c>
      <c r="C1111" s="4">
        <v>20</v>
      </c>
      <c r="D1111" s="4" t="s">
        <v>83</v>
      </c>
      <c r="E1111" s="5">
        <v>20</v>
      </c>
      <c r="F1111" s="4"/>
      <c r="G1111" s="4">
        <v>20</v>
      </c>
      <c r="H1111" s="4"/>
      <c r="I1111" s="4">
        <v>80</v>
      </c>
      <c r="J1111" s="4">
        <v>20</v>
      </c>
      <c r="K1111" s="4">
        <v>20</v>
      </c>
      <c r="L1111" s="4"/>
      <c r="M1111" s="4">
        <v>20</v>
      </c>
      <c r="N1111" s="4"/>
      <c r="O1111" s="4"/>
      <c r="P1111" s="4"/>
      <c r="Q1111" s="13">
        <v>0.66666666666666663</v>
      </c>
      <c r="R1111" s="16">
        <v>0</v>
      </c>
      <c r="S1111" s="16">
        <v>0.66666666666666663</v>
      </c>
      <c r="T1111" s="16">
        <v>0</v>
      </c>
      <c r="U1111" s="16">
        <v>2.6666666666666665</v>
      </c>
      <c r="V1111" s="16">
        <v>0.66666666666666663</v>
      </c>
      <c r="W1111" s="16">
        <v>0.66666666666666663</v>
      </c>
      <c r="X1111" s="16">
        <v>0</v>
      </c>
      <c r="Y1111" s="16">
        <v>0.66666666666666663</v>
      </c>
      <c r="Z1111" s="16">
        <v>0</v>
      </c>
      <c r="AA1111" s="16">
        <v>0</v>
      </c>
      <c r="AB1111" s="17">
        <v>0</v>
      </c>
      <c r="AC1111" s="15">
        <v>2630.2</v>
      </c>
      <c r="AD1111" s="14">
        <v>30</v>
      </c>
      <c r="AE1111" s="14">
        <v>30</v>
      </c>
      <c r="AF1111" s="5">
        <v>0</v>
      </c>
      <c r="AG1111" s="6">
        <v>1760</v>
      </c>
      <c r="AH1111" s="4">
        <v>0</v>
      </c>
      <c r="AI1111" s="23">
        <v>1760</v>
      </c>
      <c r="AJ1111" s="4">
        <v>0</v>
      </c>
      <c r="AK1111" s="4">
        <v>0</v>
      </c>
      <c r="AL1111" s="24">
        <v>0</v>
      </c>
      <c r="AM1111" s="7">
        <v>58.666666666666664</v>
      </c>
      <c r="AN1111" s="7">
        <v>0</v>
      </c>
      <c r="AO1111" s="8">
        <v>0</v>
      </c>
      <c r="AP1111" s="9">
        <v>0</v>
      </c>
      <c r="AQ1111" s="25">
        <v>58.666666666666664</v>
      </c>
      <c r="AR1111" s="18">
        <v>58.666666666666664</v>
      </c>
      <c r="AS1111" s="7">
        <v>0</v>
      </c>
      <c r="AT1111" s="8">
        <v>0</v>
      </c>
      <c r="AU1111" s="9">
        <v>0</v>
      </c>
      <c r="AV1111" s="10">
        <v>58.666666666666664</v>
      </c>
      <c r="AW1111" s="22">
        <f t="shared" si="17"/>
        <v>0</v>
      </c>
      <c r="AX1111" s="5">
        <f>IF(OR(AND(Tabela1[[#This Row],[GRUPO | ITEM]]="PALHETAS",MID(Tabela1[[#This Row],[ITEM]],1,5)&lt;&gt;"YN-PC"),AND(Tabela1[[#This Row],[GRUPO | ITEM]]="PALHETAS",MID(Tabela1[[#This Row],[ITEM]],1,5)&lt;&gt;"YN-PF"))=TRUE,0,
IF(
ROUNDUP(
IF(
IF(D1111="A",13-SUM(AM1111:AP1111),IF(D1111="B",11-SUM(AM1111:AP1111),IF(D1111="C",7-SUM(AM1111:AP1111))))
&lt;0,0,
IF(D1111="A",13-SUM(AM1111:AP1111),IF(D1111="B",11-SUM(AM1111:AP1111),IF(D1111="C",7-SUM(AM1111:AP1111)))))
*AD1111/C1111,0)
*C1111
=0,0,
ROUNDUP(
IF(
IF(D1111="A",13-SUM(AM1111:AP1111),IF(D1111="B",11-SUM(AM1111:AP1111),IF(D1111="C",7-SUM(AM1111:AP1111))))
&lt;0,0,
IF(D1111="A",13-SUM(AM1111:AP1111),IF(D1111="B",11-SUM(AM1111:AP1111),IF(D1111="C",7-SUM(AM1111:AP1111)))))
*AD1111/C1111,0)
*C1111)
)</f>
        <v>0</v>
      </c>
      <c r="AY1111" s="4">
        <f>IF(OR(AND(Tabela1[[#This Row],[GRUPO | ITEM]]="PALHETAS",MID(Tabela1[[#This Row],[ITEM]],1,5)&lt;&gt;"YN-PC"),AND(Tabela1[[#This Row],[GRUPO | ITEM]]="PALHETAS",MID(Tabela1[[#This Row],[ITEM]],1,5)&lt;&gt;"YN-PF"))=TRUE,0,
IF(
ROUNDUP(
IF(
IF(D1111="A",13-SUM(AR1111:AU1111),IF(D1111="B",11-SUM(AR1111:AU1111),IF(D1111="C",7-SUM(AR1111:AU1111))))
&lt;0,0,
IF(D1111="A",13-SUM(AR1111:AU1111),IF(D1111="B",11-SUM(AR1111:AU1111),IF(D1111="C",7-SUM(AR1111:AU1111)))))
*AE1111/C1111,0)
*C1111
=0,0,
ROUNDUP(
IF(
IF(D1111="A",13-SUM(AR1111:AU1111),IF(D1111="B",11-SUM(AR1111:AU1111),IF(D1111="C",7-SUM(AR1111:AU1111))))
&lt;0,0,
IF(D1111="A",13-SUM(AR1111:AU1111),IF(D1111="B",11-SUM(AR1111:AU1111),IF(D1111="C",7-SUM(AR1111:AU1111)))))
*AE1111/C1111,0)
*C1111)
)</f>
        <v>0</v>
      </c>
      <c r="AZ11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+IFERROR(BA1111*C1111,0),
IFERROR(AVERAGEIF(Tabela1[[#This Row],[COMPRA PADRÃO]:[COMPRA &gt;30%]],"&gt;"&amp;0,Tabela1[[#This Row],[COMPRA PADRÃO]:[COMPRA &gt;30%]]),
0))/Tabela1[[#This Row],[U/CX]],0)*Tabela1[[#This Row],[U/CX]]</f>
        <v>0</v>
      </c>
      <c r="BA1111" s="33"/>
      <c r="BB1111" s="33"/>
      <c r="BC1111" s="44"/>
      <c r="BD1111" s="41">
        <v>0.67924528301886788</v>
      </c>
      <c r="BE1111" s="42">
        <v>101.88679245283018</v>
      </c>
      <c r="BF1111" s="42">
        <v>44.830188679245282</v>
      </c>
      <c r="BG1111" s="42">
        <v>1760</v>
      </c>
      <c r="BH1111" s="43">
        <v>0</v>
      </c>
      <c r="BJ1111" s="32"/>
      <c r="BK1111" s="32"/>
    </row>
    <row r="1112" spans="1:63" s="3" customFormat="1" x14ac:dyDescent="0.2">
      <c r="A1112" s="4" t="s">
        <v>18</v>
      </c>
      <c r="B1112" s="4" t="s">
        <v>875</v>
      </c>
      <c r="C1112" s="4">
        <v>20</v>
      </c>
      <c r="D1112" s="4" t="s">
        <v>17</v>
      </c>
      <c r="E1112" s="5">
        <v>220</v>
      </c>
      <c r="F1112" s="4">
        <v>500</v>
      </c>
      <c r="G1112" s="4">
        <v>320</v>
      </c>
      <c r="H1112" s="4">
        <v>500</v>
      </c>
      <c r="I1112" s="4">
        <v>1040</v>
      </c>
      <c r="J1112" s="4">
        <v>600</v>
      </c>
      <c r="K1112" s="4">
        <v>100</v>
      </c>
      <c r="L1112" s="4">
        <v>760</v>
      </c>
      <c r="M1112" s="4">
        <v>420</v>
      </c>
      <c r="N1112" s="4">
        <v>260</v>
      </c>
      <c r="O1112" s="4">
        <v>220</v>
      </c>
      <c r="P1112" s="4">
        <v>400</v>
      </c>
      <c r="Q1112" s="13">
        <v>0.4943820224719101</v>
      </c>
      <c r="R1112" s="16">
        <v>1.1235955056179776</v>
      </c>
      <c r="S1112" s="16">
        <v>0.7191011235955056</v>
      </c>
      <c r="T1112" s="16">
        <v>1.1235955056179776</v>
      </c>
      <c r="U1112" s="16">
        <v>2.3370786516853932</v>
      </c>
      <c r="V1112" s="16">
        <v>1.348314606741573</v>
      </c>
      <c r="W1112" s="16">
        <v>0.2247191011235955</v>
      </c>
      <c r="X1112" s="16">
        <v>1.7078651685393258</v>
      </c>
      <c r="Y1112" s="16">
        <v>0.9438202247191011</v>
      </c>
      <c r="Z1112" s="16">
        <v>0.5842696629213483</v>
      </c>
      <c r="AA1112" s="16">
        <v>0.4943820224719101</v>
      </c>
      <c r="AB1112" s="17">
        <v>0.898876404494382</v>
      </c>
      <c r="AC1112" s="15">
        <v>81757</v>
      </c>
      <c r="AD1112" s="14">
        <v>445</v>
      </c>
      <c r="AE1112" s="14">
        <v>476.36363636363637</v>
      </c>
      <c r="AF1112" s="5">
        <v>0</v>
      </c>
      <c r="AG1112" s="6">
        <v>1220</v>
      </c>
      <c r="AH1112" s="4">
        <v>1940</v>
      </c>
      <c r="AI1112" s="23">
        <v>3160</v>
      </c>
      <c r="AJ1112" s="4">
        <v>0</v>
      </c>
      <c r="AK1112" s="4">
        <v>0</v>
      </c>
      <c r="AL1112" s="24">
        <v>0</v>
      </c>
      <c r="AM1112" s="7">
        <v>2.7415730337078652</v>
      </c>
      <c r="AN1112" s="7">
        <v>4.3595505617977528</v>
      </c>
      <c r="AO1112" s="8">
        <v>0</v>
      </c>
      <c r="AP1112" s="9">
        <v>0</v>
      </c>
      <c r="AQ1112" s="25">
        <v>7.1011235955056176</v>
      </c>
      <c r="AR1112" s="18">
        <v>2.5610687022900764</v>
      </c>
      <c r="AS1112" s="7">
        <v>4.0725190839694658</v>
      </c>
      <c r="AT1112" s="8">
        <v>0</v>
      </c>
      <c r="AU1112" s="9">
        <v>0</v>
      </c>
      <c r="AV1112" s="10">
        <v>6.6335877862595423</v>
      </c>
      <c r="AW1112" s="22">
        <f t="shared" si="17"/>
        <v>0</v>
      </c>
      <c r="AX1112" s="5">
        <f>IF(OR(AND(Tabela1[[#This Row],[GRUPO | ITEM]]="PALHETAS",MID(Tabela1[[#This Row],[ITEM]],1,5)&lt;&gt;"YN-PC"),AND(Tabela1[[#This Row],[GRUPO | ITEM]]="PALHETAS",MID(Tabela1[[#This Row],[ITEM]],1,5)&lt;&gt;"YN-PF"))=TRUE,0,
IF(
ROUNDUP(
IF(
IF(D1112="A",13-SUM(AM1112:AP1112),IF(D1112="B",11-SUM(AM1112:AP1112),IF(D1112="C",7-SUM(AM1112:AP1112))))
&lt;0,0,
IF(D1112="A",13-SUM(AM1112:AP1112),IF(D1112="B",11-SUM(AM1112:AP1112),IF(D1112="C",7-SUM(AM1112:AP1112)))))
*AD1112/C1112,0)
*C1112
=0,0,
ROUNDUP(
IF(
IF(D1112="A",13-SUM(AM1112:AP1112),IF(D1112="B",11-SUM(AM1112:AP1112),IF(D1112="C",7-SUM(AM1112:AP1112))))
&lt;0,0,
IF(D1112="A",13-SUM(AM1112:AP1112),IF(D1112="B",11-SUM(AM1112:AP1112),IF(D1112="C",7-SUM(AM1112:AP1112)))))
*AD1112/C1112,0)
*C1112)
)</f>
        <v>0</v>
      </c>
      <c r="AY1112" s="4">
        <f>IF(OR(AND(Tabela1[[#This Row],[GRUPO | ITEM]]="PALHETAS",MID(Tabela1[[#This Row],[ITEM]],1,5)&lt;&gt;"YN-PC"),AND(Tabela1[[#This Row],[GRUPO | ITEM]]="PALHETAS",MID(Tabela1[[#This Row],[ITEM]],1,5)&lt;&gt;"YN-PF"))=TRUE,0,
IF(
ROUNDUP(
IF(
IF(D1112="A",13-SUM(AR1112:AU1112),IF(D1112="B",11-SUM(AR1112:AU1112),IF(D1112="C",7-SUM(AR1112:AU1112))))
&lt;0,0,
IF(D1112="A",13-SUM(AR1112:AU1112),IF(D1112="B",11-SUM(AR1112:AU1112),IF(D1112="C",7-SUM(AR1112:AU1112)))))
*AE1112/C1112,0)
*C1112
=0,0,
ROUNDUP(
IF(
IF(D1112="A",13-SUM(AR1112:AU1112),IF(D1112="B",11-SUM(AR1112:AU1112),IF(D1112="C",7-SUM(AR1112:AU1112))))
&lt;0,0,
IF(D1112="A",13-SUM(AR1112:AU1112),IF(D1112="B",11-SUM(AR1112:AU1112),IF(D1112="C",7-SUM(AR1112:AU1112)))))
*AE1112/C1112,0)
*C1112)
)</f>
        <v>0</v>
      </c>
      <c r="AZ11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+IFERROR(BA1112*C1112,0),
IFERROR(AVERAGEIF(Tabela1[[#This Row],[COMPRA PADRÃO]:[COMPRA &gt;30%]],"&gt;"&amp;0,Tabela1[[#This Row],[COMPRA PADRÃO]:[COMPRA &gt;30%]]),
0))/Tabela1[[#This Row],[U/CX]],0)*Tabela1[[#This Row],[U/CX]]</f>
        <v>0</v>
      </c>
      <c r="BA1112" s="19"/>
      <c r="BB1112" s="19"/>
      <c r="BC1112" s="5"/>
      <c r="BD1112" s="41">
        <v>20.150943396226417</v>
      </c>
      <c r="BE1112" s="42">
        <v>3022.6415094339627</v>
      </c>
      <c r="BF1112" s="42">
        <v>3989.8867924528304</v>
      </c>
      <c r="BG1112" s="42">
        <v>3160</v>
      </c>
      <c r="BH1112" s="43">
        <v>3860</v>
      </c>
      <c r="BJ1112" s="32"/>
      <c r="BK1112" s="32"/>
    </row>
    <row r="1113" spans="1:63" s="3" customFormat="1" x14ac:dyDescent="0.2">
      <c r="A1113" s="4" t="s">
        <v>18</v>
      </c>
      <c r="B1113" s="4" t="s">
        <v>876</v>
      </c>
      <c r="C1113" s="4">
        <v>20</v>
      </c>
      <c r="D1113" s="4" t="s">
        <v>83</v>
      </c>
      <c r="E1113" s="5">
        <v>80</v>
      </c>
      <c r="F1113" s="4"/>
      <c r="G1113" s="4"/>
      <c r="H1113" s="4"/>
      <c r="I1113" s="4">
        <v>199</v>
      </c>
      <c r="J1113" s="4">
        <v>160</v>
      </c>
      <c r="K1113" s="4">
        <v>60</v>
      </c>
      <c r="L1113" s="4">
        <v>250</v>
      </c>
      <c r="M1113" s="4">
        <v>60</v>
      </c>
      <c r="N1113" s="4">
        <v>180</v>
      </c>
      <c r="O1113" s="4"/>
      <c r="P1113" s="4">
        <v>60</v>
      </c>
      <c r="Q1113" s="13">
        <v>0.61010486177311729</v>
      </c>
      <c r="R1113" s="16">
        <v>0</v>
      </c>
      <c r="S1113" s="16">
        <v>0</v>
      </c>
      <c r="T1113" s="16">
        <v>0</v>
      </c>
      <c r="U1113" s="16">
        <v>1.5176358436606292</v>
      </c>
      <c r="V1113" s="16">
        <v>1.2202097235462346</v>
      </c>
      <c r="W1113" s="16">
        <v>0.45757864632983797</v>
      </c>
      <c r="X1113" s="16">
        <v>1.9065776930409915</v>
      </c>
      <c r="Y1113" s="16">
        <v>0.45757864632983797</v>
      </c>
      <c r="Z1113" s="16">
        <v>1.3727359389895137</v>
      </c>
      <c r="AA1113" s="16">
        <v>0</v>
      </c>
      <c r="AB1113" s="17">
        <v>0.45757864632983797</v>
      </c>
      <c r="AC1113" s="15">
        <v>15890.27</v>
      </c>
      <c r="AD1113" s="14">
        <v>131.125</v>
      </c>
      <c r="AE1113" s="14">
        <v>131.125</v>
      </c>
      <c r="AF1113" s="5">
        <v>0</v>
      </c>
      <c r="AG1113" s="6">
        <v>1090</v>
      </c>
      <c r="AH1113" s="4">
        <v>860</v>
      </c>
      <c r="AI1113" s="23">
        <v>1950</v>
      </c>
      <c r="AJ1113" s="4">
        <v>0</v>
      </c>
      <c r="AK1113" s="4">
        <v>0</v>
      </c>
      <c r="AL1113" s="24">
        <v>0</v>
      </c>
      <c r="AM1113" s="7">
        <v>8.312678741658722</v>
      </c>
      <c r="AN1113" s="7">
        <v>6.5586272640610108</v>
      </c>
      <c r="AO1113" s="8">
        <v>0</v>
      </c>
      <c r="AP1113" s="9">
        <v>0</v>
      </c>
      <c r="AQ1113" s="25">
        <v>14.871306005719733</v>
      </c>
      <c r="AR1113" s="18">
        <v>8.312678741658722</v>
      </c>
      <c r="AS1113" s="7">
        <v>6.5586272640610108</v>
      </c>
      <c r="AT1113" s="8">
        <v>0</v>
      </c>
      <c r="AU1113" s="9">
        <v>0</v>
      </c>
      <c r="AV1113" s="10">
        <v>14.871306005719733</v>
      </c>
      <c r="AW1113" s="22">
        <f t="shared" si="17"/>
        <v>0</v>
      </c>
      <c r="AX1113" s="5">
        <f>IF(OR(AND(Tabela1[[#This Row],[GRUPO | ITEM]]="PALHETAS",MID(Tabela1[[#This Row],[ITEM]],1,5)&lt;&gt;"YN-PC"),AND(Tabela1[[#This Row],[GRUPO | ITEM]]="PALHETAS",MID(Tabela1[[#This Row],[ITEM]],1,5)&lt;&gt;"YN-PF"))=TRUE,0,
IF(
ROUNDUP(
IF(
IF(D1113="A",13-SUM(AM1113:AP1113),IF(D1113="B",11-SUM(AM1113:AP1113),IF(D1113="C",7-SUM(AM1113:AP1113))))
&lt;0,0,
IF(D1113="A",13-SUM(AM1113:AP1113),IF(D1113="B",11-SUM(AM1113:AP1113),IF(D1113="C",7-SUM(AM1113:AP1113)))))
*AD1113/C1113,0)
*C1113
=0,0,
ROUNDUP(
IF(
IF(D1113="A",13-SUM(AM1113:AP1113),IF(D1113="B",11-SUM(AM1113:AP1113),IF(D1113="C",7-SUM(AM1113:AP1113))))
&lt;0,0,
IF(D1113="A",13-SUM(AM1113:AP1113),IF(D1113="B",11-SUM(AM1113:AP1113),IF(D1113="C",7-SUM(AM1113:AP1113)))))
*AD1113/C1113,0)
*C1113)
)</f>
        <v>0</v>
      </c>
      <c r="AY1113" s="4">
        <f>IF(OR(AND(Tabela1[[#This Row],[GRUPO | ITEM]]="PALHETAS",MID(Tabela1[[#This Row],[ITEM]],1,5)&lt;&gt;"YN-PC"),AND(Tabela1[[#This Row],[GRUPO | ITEM]]="PALHETAS",MID(Tabela1[[#This Row],[ITEM]],1,5)&lt;&gt;"YN-PF"))=TRUE,0,
IF(
ROUNDUP(
IF(
IF(D1113="A",13-SUM(AR1113:AU1113),IF(D1113="B",11-SUM(AR1113:AU1113),IF(D1113="C",7-SUM(AR1113:AU1113))))
&lt;0,0,
IF(D1113="A",13-SUM(AR1113:AU1113),IF(D1113="B",11-SUM(AR1113:AU1113),IF(D1113="C",7-SUM(AR1113:AU1113)))))
*AE1113/C1113,0)
*C1113
=0,0,
ROUNDUP(
IF(
IF(D1113="A",13-SUM(AR1113:AU1113),IF(D1113="B",11-SUM(AR1113:AU1113),IF(D1113="C",7-SUM(AR1113:AU1113))))
&lt;0,0,
IF(D1113="A",13-SUM(AR1113:AU1113),IF(D1113="B",11-SUM(AR1113:AU1113),IF(D1113="C",7-SUM(AR1113:AU1113)))))
*AE1113/C1113,0)
*C1113)
)</f>
        <v>0</v>
      </c>
      <c r="AZ11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+IFERROR(BA1113*C1113,0),
IFERROR(AVERAGEIF(Tabela1[[#This Row],[COMPRA PADRÃO]:[COMPRA &gt;30%]],"&gt;"&amp;0,Tabela1[[#This Row],[COMPRA PADRÃO]:[COMPRA &gt;30%]]),
0))/Tabela1[[#This Row],[U/CX]],0)*Tabela1[[#This Row],[U/CX]]</f>
        <v>0</v>
      </c>
      <c r="BA1113" s="19"/>
      <c r="BB1113" s="19"/>
      <c r="BC1113" s="5"/>
      <c r="BD1113" s="41">
        <v>3.9584905660377356</v>
      </c>
      <c r="BE1113" s="42">
        <v>593.7735849056603</v>
      </c>
      <c r="BF1113" s="42">
        <v>261.26037735849053</v>
      </c>
      <c r="BG1113" s="42">
        <v>1950</v>
      </c>
      <c r="BH1113" s="43">
        <v>0</v>
      </c>
      <c r="BJ1113" s="32"/>
      <c r="BK1113" s="32"/>
    </row>
    <row r="1114" spans="1:63" s="3" customFormat="1" x14ac:dyDescent="0.2">
      <c r="A1114" s="4" t="s">
        <v>18</v>
      </c>
      <c r="B1114" s="4" t="s">
        <v>877</v>
      </c>
      <c r="C1114" s="4">
        <v>20</v>
      </c>
      <c r="D1114" s="4" t="s">
        <v>83</v>
      </c>
      <c r="E1114" s="5"/>
      <c r="F1114" s="4">
        <v>100</v>
      </c>
      <c r="G1114" s="4">
        <v>60</v>
      </c>
      <c r="H1114" s="4"/>
      <c r="I1114" s="4">
        <v>60</v>
      </c>
      <c r="J1114" s="4"/>
      <c r="K1114" s="4"/>
      <c r="L1114" s="4"/>
      <c r="M1114" s="4">
        <v>40</v>
      </c>
      <c r="N1114" s="4">
        <v>20</v>
      </c>
      <c r="O1114" s="4"/>
      <c r="P1114" s="4">
        <v>60</v>
      </c>
      <c r="Q1114" s="13">
        <v>0</v>
      </c>
      <c r="R1114" s="16">
        <v>1.7647058823529413</v>
      </c>
      <c r="S1114" s="16">
        <v>1.0588235294117647</v>
      </c>
      <c r="T1114" s="16">
        <v>0</v>
      </c>
      <c r="U1114" s="16">
        <v>1.0588235294117647</v>
      </c>
      <c r="V1114" s="16">
        <v>0</v>
      </c>
      <c r="W1114" s="16">
        <v>0</v>
      </c>
      <c r="X1114" s="16">
        <v>0</v>
      </c>
      <c r="Y1114" s="16">
        <v>0.70588235294117652</v>
      </c>
      <c r="Z1114" s="16">
        <v>0.35294117647058826</v>
      </c>
      <c r="AA1114" s="16">
        <v>0</v>
      </c>
      <c r="AB1114" s="17">
        <v>1.0588235294117647</v>
      </c>
      <c r="AC1114" s="15">
        <v>5208</v>
      </c>
      <c r="AD1114" s="14">
        <v>56.666666666666664</v>
      </c>
      <c r="AE1114" s="14">
        <v>56.666666666666664</v>
      </c>
      <c r="AF1114" s="5">
        <v>0</v>
      </c>
      <c r="AG1114" s="6">
        <v>1700</v>
      </c>
      <c r="AH1114" s="4">
        <v>0</v>
      </c>
      <c r="AI1114" s="23">
        <v>1700</v>
      </c>
      <c r="AJ1114" s="4">
        <v>0</v>
      </c>
      <c r="AK1114" s="4">
        <v>0</v>
      </c>
      <c r="AL1114" s="24">
        <v>0</v>
      </c>
      <c r="AM1114" s="7">
        <v>30</v>
      </c>
      <c r="AN1114" s="7">
        <v>0</v>
      </c>
      <c r="AO1114" s="8">
        <v>0</v>
      </c>
      <c r="AP1114" s="9">
        <v>0</v>
      </c>
      <c r="AQ1114" s="25">
        <v>30</v>
      </c>
      <c r="AR1114" s="18">
        <v>30</v>
      </c>
      <c r="AS1114" s="7">
        <v>0</v>
      </c>
      <c r="AT1114" s="8">
        <v>0</v>
      </c>
      <c r="AU1114" s="9">
        <v>0</v>
      </c>
      <c r="AV1114" s="10">
        <v>30</v>
      </c>
      <c r="AW1114" s="22">
        <f t="shared" si="17"/>
        <v>0</v>
      </c>
      <c r="AX1114" s="5">
        <f>IF(OR(AND(Tabela1[[#This Row],[GRUPO | ITEM]]="PALHETAS",MID(Tabela1[[#This Row],[ITEM]],1,5)&lt;&gt;"YN-PC"),AND(Tabela1[[#This Row],[GRUPO | ITEM]]="PALHETAS",MID(Tabela1[[#This Row],[ITEM]],1,5)&lt;&gt;"YN-PF"))=TRUE,0,
IF(
ROUNDUP(
IF(
IF(D1114="A",13-SUM(AM1114:AP1114),IF(D1114="B",11-SUM(AM1114:AP1114),IF(D1114="C",7-SUM(AM1114:AP1114))))
&lt;0,0,
IF(D1114="A",13-SUM(AM1114:AP1114),IF(D1114="B",11-SUM(AM1114:AP1114),IF(D1114="C",7-SUM(AM1114:AP1114)))))
*AD1114/C1114,0)
*C1114
=0,0,
ROUNDUP(
IF(
IF(D1114="A",13-SUM(AM1114:AP1114),IF(D1114="B",11-SUM(AM1114:AP1114),IF(D1114="C",7-SUM(AM1114:AP1114))))
&lt;0,0,
IF(D1114="A",13-SUM(AM1114:AP1114),IF(D1114="B",11-SUM(AM1114:AP1114),IF(D1114="C",7-SUM(AM1114:AP1114)))))
*AD1114/C1114,0)
*C1114)
)</f>
        <v>0</v>
      </c>
      <c r="AY1114" s="4">
        <f>IF(OR(AND(Tabela1[[#This Row],[GRUPO | ITEM]]="PALHETAS",MID(Tabela1[[#This Row],[ITEM]],1,5)&lt;&gt;"YN-PC"),AND(Tabela1[[#This Row],[GRUPO | ITEM]]="PALHETAS",MID(Tabela1[[#This Row],[ITEM]],1,5)&lt;&gt;"YN-PF"))=TRUE,0,
IF(
ROUNDUP(
IF(
IF(D1114="A",13-SUM(AR1114:AU1114),IF(D1114="B",11-SUM(AR1114:AU1114),IF(D1114="C",7-SUM(AR1114:AU1114))))
&lt;0,0,
IF(D1114="A",13-SUM(AR1114:AU1114),IF(D1114="B",11-SUM(AR1114:AU1114),IF(D1114="C",7-SUM(AR1114:AU1114)))))
*AE1114/C1114,0)
*C1114
=0,0,
ROUNDUP(
IF(
IF(D1114="A",13-SUM(AR1114:AU1114),IF(D1114="B",11-SUM(AR1114:AU1114),IF(D1114="C",7-SUM(AR1114:AU1114))))
&lt;0,0,
IF(D1114="A",13-SUM(AR1114:AU1114),IF(D1114="B",11-SUM(AR1114:AU1114),IF(D1114="C",7-SUM(AR1114:AU1114)))))
*AE1114/C1114,0)
*C1114)
)</f>
        <v>0</v>
      </c>
      <c r="AZ11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+IFERROR(BA1114*C1114,0),
IFERROR(AVERAGEIF(Tabela1[[#This Row],[COMPRA PADRÃO]:[COMPRA &gt;30%]],"&gt;"&amp;0,Tabela1[[#This Row],[COMPRA PADRÃO]:[COMPRA &gt;30%]]),
0))/Tabela1[[#This Row],[U/CX]],0)*Tabela1[[#This Row],[U/CX]]</f>
        <v>0</v>
      </c>
      <c r="BA1114" s="19"/>
      <c r="BB1114" s="19"/>
      <c r="BC1114" s="5"/>
      <c r="BD1114" s="41">
        <v>1.2830188679245282</v>
      </c>
      <c r="BE1114" s="42">
        <v>192.45283018867923</v>
      </c>
      <c r="BF1114" s="42">
        <v>84.679245283018858</v>
      </c>
      <c r="BG1114" s="42">
        <v>1700</v>
      </c>
      <c r="BH1114" s="43">
        <v>0</v>
      </c>
      <c r="BJ1114" s="32"/>
      <c r="BK1114" s="32"/>
    </row>
    <row r="1115" spans="1:63" s="3" customFormat="1" x14ac:dyDescent="0.2">
      <c r="A1115" s="4" t="s">
        <v>18</v>
      </c>
      <c r="B1115" s="4" t="s">
        <v>878</v>
      </c>
      <c r="C1115" s="4">
        <v>20</v>
      </c>
      <c r="D1115" s="4" t="s">
        <v>20</v>
      </c>
      <c r="E1115" s="5">
        <v>640</v>
      </c>
      <c r="F1115" s="4">
        <v>600</v>
      </c>
      <c r="G1115" s="4">
        <v>640</v>
      </c>
      <c r="H1115" s="4">
        <v>480</v>
      </c>
      <c r="I1115" s="4">
        <v>1420</v>
      </c>
      <c r="J1115" s="4">
        <v>1560</v>
      </c>
      <c r="K1115" s="4">
        <v>200</v>
      </c>
      <c r="L1115" s="4">
        <v>1280</v>
      </c>
      <c r="M1115" s="4">
        <v>540</v>
      </c>
      <c r="N1115" s="4">
        <v>420</v>
      </c>
      <c r="O1115" s="4">
        <v>280</v>
      </c>
      <c r="P1115" s="4">
        <v>580</v>
      </c>
      <c r="Q1115" s="13">
        <v>0.88888888888888884</v>
      </c>
      <c r="R1115" s="16">
        <v>0.83333333333333337</v>
      </c>
      <c r="S1115" s="16">
        <v>0.88888888888888884</v>
      </c>
      <c r="T1115" s="16">
        <v>0.66666666666666663</v>
      </c>
      <c r="U1115" s="16">
        <v>1.9722222222222223</v>
      </c>
      <c r="V1115" s="16">
        <v>2.1666666666666665</v>
      </c>
      <c r="W1115" s="16">
        <v>0.27777777777777779</v>
      </c>
      <c r="X1115" s="16">
        <v>1.7777777777777777</v>
      </c>
      <c r="Y1115" s="16">
        <v>0.75</v>
      </c>
      <c r="Z1115" s="16">
        <v>0.58333333333333337</v>
      </c>
      <c r="AA1115" s="16">
        <v>0.3888888888888889</v>
      </c>
      <c r="AB1115" s="17">
        <v>0.80555555555555558</v>
      </c>
      <c r="AC1115" s="15">
        <v>132402.4</v>
      </c>
      <c r="AD1115" s="14">
        <v>720</v>
      </c>
      <c r="AE1115" s="14">
        <v>767.27272727272725</v>
      </c>
      <c r="AF1115" s="5">
        <v>2</v>
      </c>
      <c r="AG1115" s="6">
        <v>2580</v>
      </c>
      <c r="AH1115" s="4">
        <v>7920</v>
      </c>
      <c r="AI1115" s="23">
        <v>10500</v>
      </c>
      <c r="AJ1115" s="4">
        <v>0</v>
      </c>
      <c r="AK1115" s="4">
        <v>0</v>
      </c>
      <c r="AL1115" s="24">
        <v>0</v>
      </c>
      <c r="AM1115" s="7">
        <v>3.5833333333333335</v>
      </c>
      <c r="AN1115" s="7">
        <v>11</v>
      </c>
      <c r="AO1115" s="8">
        <v>0</v>
      </c>
      <c r="AP1115" s="9">
        <v>0</v>
      </c>
      <c r="AQ1115" s="25">
        <v>14.583333333333334</v>
      </c>
      <c r="AR1115" s="18">
        <v>3.3625592417061614</v>
      </c>
      <c r="AS1115" s="7">
        <v>10.322274881516588</v>
      </c>
      <c r="AT1115" s="8">
        <v>0</v>
      </c>
      <c r="AU1115" s="9">
        <v>0</v>
      </c>
      <c r="AV1115" s="10">
        <v>13.68483412322275</v>
      </c>
      <c r="AW1115" s="22">
        <f t="shared" si="17"/>
        <v>0</v>
      </c>
      <c r="AX1115" s="5">
        <f>IF(OR(AND(Tabela1[[#This Row],[GRUPO | ITEM]]="PALHETAS",MID(Tabela1[[#This Row],[ITEM]],1,5)&lt;&gt;"YN-PC"),AND(Tabela1[[#This Row],[GRUPO | ITEM]]="PALHETAS",MID(Tabela1[[#This Row],[ITEM]],1,5)&lt;&gt;"YN-PF"))=TRUE,0,
IF(
ROUNDUP(
IF(
IF(D1115="A",13-SUM(AM1115:AP1115),IF(D1115="B",11-SUM(AM1115:AP1115),IF(D1115="C",7-SUM(AM1115:AP1115))))
&lt;0,0,
IF(D1115="A",13-SUM(AM1115:AP1115),IF(D1115="B",11-SUM(AM1115:AP1115),IF(D1115="C",7-SUM(AM1115:AP1115)))))
*AD1115/C1115,0)
*C1115
=0,0,
ROUNDUP(
IF(
IF(D1115="A",13-SUM(AM1115:AP1115),IF(D1115="B",11-SUM(AM1115:AP1115),IF(D1115="C",7-SUM(AM1115:AP1115))))
&lt;0,0,
IF(D1115="A",13-SUM(AM1115:AP1115),IF(D1115="B",11-SUM(AM1115:AP1115),IF(D1115="C",7-SUM(AM1115:AP1115)))))
*AD1115/C1115,0)
*C1115)
)</f>
        <v>0</v>
      </c>
      <c r="AY1115" s="4">
        <f>IF(OR(AND(Tabela1[[#This Row],[GRUPO | ITEM]]="PALHETAS",MID(Tabela1[[#This Row],[ITEM]],1,5)&lt;&gt;"YN-PC"),AND(Tabela1[[#This Row],[GRUPO | ITEM]]="PALHETAS",MID(Tabela1[[#This Row],[ITEM]],1,5)&lt;&gt;"YN-PF"))=TRUE,0,
IF(
ROUNDUP(
IF(
IF(D1115="A",13-SUM(AR1115:AU1115),IF(D1115="B",11-SUM(AR1115:AU1115),IF(D1115="C",7-SUM(AR1115:AU1115))))
&lt;0,0,
IF(D1115="A",13-SUM(AR1115:AU1115),IF(D1115="B",11-SUM(AR1115:AU1115),IF(D1115="C",7-SUM(AR1115:AU1115)))))
*AE1115/C1115,0)
*C1115
=0,0,
ROUNDUP(
IF(
IF(D1115="A",13-SUM(AR1115:AU1115),IF(D1115="B",11-SUM(AR1115:AU1115),IF(D1115="C",7-SUM(AR1115:AU1115))))
&lt;0,0,
IF(D1115="A",13-SUM(AR1115:AU1115),IF(D1115="B",11-SUM(AR1115:AU1115),IF(D1115="C",7-SUM(AR1115:AU1115)))))
*AE1115/C1115,0)
*C1115)
)</f>
        <v>0</v>
      </c>
      <c r="AZ11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+IFERROR(BA1115*C1115,0),
IFERROR(AVERAGEIF(Tabela1[[#This Row],[COMPRA PADRÃO]:[COMPRA &gt;30%]],"&gt;"&amp;0,Tabela1[[#This Row],[COMPRA PADRÃO]:[COMPRA &gt;30%]]),
0))/Tabela1[[#This Row],[U/CX]],0)*Tabela1[[#This Row],[U/CX]]</f>
        <v>0</v>
      </c>
      <c r="BA1115" s="19"/>
      <c r="BB1115" s="19"/>
      <c r="BC1115" s="5"/>
      <c r="BD1115" s="41">
        <v>32.60377358490566</v>
      </c>
      <c r="BE1115" s="42">
        <v>4890.566037735849</v>
      </c>
      <c r="BF1115" s="42">
        <v>9324.6792452830196</v>
      </c>
      <c r="BG1115" s="42">
        <v>10500</v>
      </c>
      <c r="BH1115" s="43">
        <v>3720</v>
      </c>
      <c r="BJ1115" s="32"/>
      <c r="BK1115" s="32"/>
    </row>
    <row r="1116" spans="1:63" s="3" customFormat="1" x14ac:dyDescent="0.2">
      <c r="A1116" s="4" t="s">
        <v>18</v>
      </c>
      <c r="B1116" s="4" t="s">
        <v>879</v>
      </c>
      <c r="C1116" s="4">
        <v>20</v>
      </c>
      <c r="D1116" s="4" t="s">
        <v>83</v>
      </c>
      <c r="E1116" s="5"/>
      <c r="F1116" s="4"/>
      <c r="G1116" s="4">
        <v>60</v>
      </c>
      <c r="H1116" s="4">
        <v>20</v>
      </c>
      <c r="I1116" s="4"/>
      <c r="J1116" s="4"/>
      <c r="K1116" s="4"/>
      <c r="L1116" s="4"/>
      <c r="M1116" s="4">
        <v>40</v>
      </c>
      <c r="N1116" s="4">
        <v>60</v>
      </c>
      <c r="O1116" s="4"/>
      <c r="P1116" s="4"/>
      <c r="Q1116" s="13">
        <v>0</v>
      </c>
      <c r="R1116" s="16">
        <v>0</v>
      </c>
      <c r="S1116" s="16">
        <v>1.3333333333333333</v>
      </c>
      <c r="T1116" s="16">
        <v>0.44444444444444442</v>
      </c>
      <c r="U1116" s="16">
        <v>0</v>
      </c>
      <c r="V1116" s="16">
        <v>0</v>
      </c>
      <c r="W1116" s="16">
        <v>0</v>
      </c>
      <c r="X1116" s="16">
        <v>0</v>
      </c>
      <c r="Y1116" s="16">
        <v>0.88888888888888884</v>
      </c>
      <c r="Z1116" s="16">
        <v>1.3333333333333333</v>
      </c>
      <c r="AA1116" s="16">
        <v>0</v>
      </c>
      <c r="AB1116" s="17">
        <v>0</v>
      </c>
      <c r="AC1116" s="15">
        <v>2749.6</v>
      </c>
      <c r="AD1116" s="14">
        <v>45</v>
      </c>
      <c r="AE1116" s="14">
        <v>45</v>
      </c>
      <c r="AF1116" s="5">
        <v>0</v>
      </c>
      <c r="AG1116" s="6">
        <v>1780</v>
      </c>
      <c r="AH1116" s="4">
        <v>0</v>
      </c>
      <c r="AI1116" s="23">
        <v>1780</v>
      </c>
      <c r="AJ1116" s="4">
        <v>0</v>
      </c>
      <c r="AK1116" s="4">
        <v>0</v>
      </c>
      <c r="AL1116" s="24">
        <v>0</v>
      </c>
      <c r="AM1116" s="7">
        <v>39.555555555555557</v>
      </c>
      <c r="AN1116" s="7">
        <v>0</v>
      </c>
      <c r="AO1116" s="8">
        <v>0</v>
      </c>
      <c r="AP1116" s="9">
        <v>0</v>
      </c>
      <c r="AQ1116" s="25">
        <v>39.555555555555557</v>
      </c>
      <c r="AR1116" s="18">
        <v>39.555555555555557</v>
      </c>
      <c r="AS1116" s="7">
        <v>0</v>
      </c>
      <c r="AT1116" s="8">
        <v>0</v>
      </c>
      <c r="AU1116" s="9">
        <v>0</v>
      </c>
      <c r="AV1116" s="10">
        <v>39.555555555555557</v>
      </c>
      <c r="AW1116" s="22">
        <f t="shared" si="17"/>
        <v>0</v>
      </c>
      <c r="AX1116" s="5">
        <f>IF(OR(AND(Tabela1[[#This Row],[GRUPO | ITEM]]="PALHETAS",MID(Tabela1[[#This Row],[ITEM]],1,5)&lt;&gt;"YN-PC"),AND(Tabela1[[#This Row],[GRUPO | ITEM]]="PALHETAS",MID(Tabela1[[#This Row],[ITEM]],1,5)&lt;&gt;"YN-PF"))=TRUE,0,
IF(
ROUNDUP(
IF(
IF(D1116="A",13-SUM(AM1116:AP1116),IF(D1116="B",11-SUM(AM1116:AP1116),IF(D1116="C",7-SUM(AM1116:AP1116))))
&lt;0,0,
IF(D1116="A",13-SUM(AM1116:AP1116),IF(D1116="B",11-SUM(AM1116:AP1116),IF(D1116="C",7-SUM(AM1116:AP1116)))))
*AD1116/C1116,0)
*C1116
=0,0,
ROUNDUP(
IF(
IF(D1116="A",13-SUM(AM1116:AP1116),IF(D1116="B",11-SUM(AM1116:AP1116),IF(D1116="C",7-SUM(AM1116:AP1116))))
&lt;0,0,
IF(D1116="A",13-SUM(AM1116:AP1116),IF(D1116="B",11-SUM(AM1116:AP1116),IF(D1116="C",7-SUM(AM1116:AP1116)))))
*AD1116/C1116,0)
*C1116)
)</f>
        <v>0</v>
      </c>
      <c r="AY1116" s="4">
        <f>IF(OR(AND(Tabela1[[#This Row],[GRUPO | ITEM]]="PALHETAS",MID(Tabela1[[#This Row],[ITEM]],1,5)&lt;&gt;"YN-PC"),AND(Tabela1[[#This Row],[GRUPO | ITEM]]="PALHETAS",MID(Tabela1[[#This Row],[ITEM]],1,5)&lt;&gt;"YN-PF"))=TRUE,0,
IF(
ROUNDUP(
IF(
IF(D1116="A",13-SUM(AR1116:AU1116),IF(D1116="B",11-SUM(AR1116:AU1116),IF(D1116="C",7-SUM(AR1116:AU1116))))
&lt;0,0,
IF(D1116="A",13-SUM(AR1116:AU1116),IF(D1116="B",11-SUM(AR1116:AU1116),IF(D1116="C",7-SUM(AR1116:AU1116)))))
*AE1116/C1116,0)
*C1116
=0,0,
ROUNDUP(
IF(
IF(D1116="A",13-SUM(AR1116:AU1116),IF(D1116="B",11-SUM(AR1116:AU1116),IF(D1116="C",7-SUM(AR1116:AU1116))))
&lt;0,0,
IF(D1116="A",13-SUM(AR1116:AU1116),IF(D1116="B",11-SUM(AR1116:AU1116),IF(D1116="C",7-SUM(AR1116:AU1116)))))
*AE1116/C1116,0)
*C1116)
)</f>
        <v>0</v>
      </c>
      <c r="AZ11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+IFERROR(BA1116*C1116,0),
IFERROR(AVERAGEIF(Tabela1[[#This Row],[COMPRA PADRÃO]:[COMPRA &gt;30%]],"&gt;"&amp;0,Tabela1[[#This Row],[COMPRA PADRÃO]:[COMPRA &gt;30%]]),
0))/Tabela1[[#This Row],[U/CX]],0)*Tabela1[[#This Row],[U/CX]]</f>
        <v>0</v>
      </c>
      <c r="BA1116" s="19"/>
      <c r="BB1116" s="19"/>
      <c r="BC1116" s="5"/>
      <c r="BD1116" s="41">
        <v>0.67924528301886788</v>
      </c>
      <c r="BE1116" s="42">
        <v>101.88679245283018</v>
      </c>
      <c r="BF1116" s="42">
        <v>44.830188679245282</v>
      </c>
      <c r="BG1116" s="42">
        <v>1780</v>
      </c>
      <c r="BH1116" s="43">
        <v>0</v>
      </c>
      <c r="BJ1116" s="32"/>
      <c r="BK1116" s="32"/>
    </row>
    <row r="1117" spans="1:63" s="3" customFormat="1" x14ac:dyDescent="0.2">
      <c r="A1117" s="4" t="s">
        <v>18</v>
      </c>
      <c r="B1117" s="4" t="s">
        <v>1286</v>
      </c>
      <c r="C1117" s="4">
        <v>20</v>
      </c>
      <c r="D1117" s="4" t="s">
        <v>83</v>
      </c>
      <c r="E1117" s="5"/>
      <c r="F1117" s="4">
        <v>20</v>
      </c>
      <c r="G1117" s="4">
        <v>60</v>
      </c>
      <c r="H1117" s="4"/>
      <c r="I1117" s="4">
        <v>20</v>
      </c>
      <c r="J1117" s="4"/>
      <c r="K1117" s="4"/>
      <c r="L1117" s="4"/>
      <c r="M1117" s="4"/>
      <c r="N1117" s="4"/>
      <c r="O1117" s="4"/>
      <c r="P1117" s="4"/>
      <c r="Q1117" s="13">
        <v>0</v>
      </c>
      <c r="R1117" s="16">
        <v>0.6</v>
      </c>
      <c r="S1117" s="16">
        <v>1.7999999999999998</v>
      </c>
      <c r="T1117" s="16">
        <v>0</v>
      </c>
      <c r="U1117" s="16">
        <v>0.6</v>
      </c>
      <c r="V1117" s="16">
        <v>0</v>
      </c>
      <c r="W1117" s="16">
        <v>0</v>
      </c>
      <c r="X1117" s="16">
        <v>0</v>
      </c>
      <c r="Y1117" s="16">
        <v>0</v>
      </c>
      <c r="Z1117" s="16">
        <v>0</v>
      </c>
      <c r="AA1117" s="16">
        <v>0</v>
      </c>
      <c r="AB1117" s="17">
        <v>0</v>
      </c>
      <c r="AC1117" s="15">
        <v>1492.8</v>
      </c>
      <c r="AD1117" s="14">
        <v>33.333333333333336</v>
      </c>
      <c r="AE1117" s="14">
        <v>33.333333333333336</v>
      </c>
      <c r="AF1117" s="5">
        <v>0</v>
      </c>
      <c r="AG1117" s="6">
        <v>1700</v>
      </c>
      <c r="AH1117" s="4">
        <v>0</v>
      </c>
      <c r="AI1117" s="23">
        <v>1700</v>
      </c>
      <c r="AJ1117" s="4">
        <v>0</v>
      </c>
      <c r="AK1117" s="4">
        <v>0</v>
      </c>
      <c r="AL1117" s="24">
        <v>0</v>
      </c>
      <c r="AM1117" s="7">
        <v>50.999999999999993</v>
      </c>
      <c r="AN1117" s="7">
        <v>0</v>
      </c>
      <c r="AO1117" s="8">
        <v>0</v>
      </c>
      <c r="AP1117" s="9">
        <v>0</v>
      </c>
      <c r="AQ1117" s="25">
        <v>50.999999999999993</v>
      </c>
      <c r="AR1117" s="18">
        <v>50.999999999999993</v>
      </c>
      <c r="AS1117" s="7">
        <v>0</v>
      </c>
      <c r="AT1117" s="8">
        <v>0</v>
      </c>
      <c r="AU1117" s="9">
        <v>0</v>
      </c>
      <c r="AV1117" s="10">
        <v>50.999999999999993</v>
      </c>
      <c r="AW1117" s="22">
        <f t="shared" si="17"/>
        <v>0</v>
      </c>
      <c r="AX1117" s="5">
        <f>IF(OR(AND(Tabela1[[#This Row],[GRUPO | ITEM]]="PALHETAS",MID(Tabela1[[#This Row],[ITEM]],1,5)&lt;&gt;"YN-PC"),AND(Tabela1[[#This Row],[GRUPO | ITEM]]="PALHETAS",MID(Tabela1[[#This Row],[ITEM]],1,5)&lt;&gt;"YN-PF"))=TRUE,0,
IF(
ROUNDUP(
IF(
IF(D1117="A",13-SUM(AM1117:AP1117),IF(D1117="B",11-SUM(AM1117:AP1117),IF(D1117="C",7-SUM(AM1117:AP1117))))
&lt;0,0,
IF(D1117="A",13-SUM(AM1117:AP1117),IF(D1117="B",11-SUM(AM1117:AP1117),IF(D1117="C",7-SUM(AM1117:AP1117)))))
*AD1117/C1117,0)
*C1117
=0,0,
ROUNDUP(
IF(
IF(D1117="A",13-SUM(AM1117:AP1117),IF(D1117="B",11-SUM(AM1117:AP1117),IF(D1117="C",7-SUM(AM1117:AP1117))))
&lt;0,0,
IF(D1117="A",13-SUM(AM1117:AP1117),IF(D1117="B",11-SUM(AM1117:AP1117),IF(D1117="C",7-SUM(AM1117:AP1117)))))
*AD1117/C1117,0)
*C1117)
)</f>
        <v>0</v>
      </c>
      <c r="AY1117" s="4">
        <f>IF(OR(AND(Tabela1[[#This Row],[GRUPO | ITEM]]="PALHETAS",MID(Tabela1[[#This Row],[ITEM]],1,5)&lt;&gt;"YN-PC"),AND(Tabela1[[#This Row],[GRUPO | ITEM]]="PALHETAS",MID(Tabela1[[#This Row],[ITEM]],1,5)&lt;&gt;"YN-PF"))=TRUE,0,
IF(
ROUNDUP(
IF(
IF(D1117="A",13-SUM(AR1117:AU1117),IF(D1117="B",11-SUM(AR1117:AU1117),IF(D1117="C",7-SUM(AR1117:AU1117))))
&lt;0,0,
IF(D1117="A",13-SUM(AR1117:AU1117),IF(D1117="B",11-SUM(AR1117:AU1117),IF(D1117="C",7-SUM(AR1117:AU1117)))))
*AE1117/C1117,0)
*C1117
=0,0,
ROUNDUP(
IF(
IF(D1117="A",13-SUM(AR1117:AU1117),IF(D1117="B",11-SUM(AR1117:AU1117),IF(D1117="C",7-SUM(AR1117:AU1117))))
&lt;0,0,
IF(D1117="A",13-SUM(AR1117:AU1117),IF(D1117="B",11-SUM(AR1117:AU1117),IF(D1117="C",7-SUM(AR1117:AU1117)))))
*AE1117/C1117,0)
*C1117)
)</f>
        <v>0</v>
      </c>
      <c r="AZ11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+IFERROR(BA1117*C1117,0),
IFERROR(AVERAGEIF(Tabela1[[#This Row],[COMPRA PADRÃO]:[COMPRA &gt;30%]],"&gt;"&amp;0,Tabela1[[#This Row],[COMPRA PADRÃO]:[COMPRA &gt;30%]]),
0))/Tabela1[[#This Row],[U/CX]],0)*Tabela1[[#This Row],[U/CX]]</f>
        <v>0</v>
      </c>
      <c r="BA1117" s="19"/>
      <c r="BB1117" s="19"/>
      <c r="BC1117" s="5"/>
      <c r="BD1117" s="41">
        <v>0.37735849056603776</v>
      </c>
      <c r="BE1117" s="42">
        <v>56.603773584905667</v>
      </c>
      <c r="BF1117" s="42">
        <v>24.905660377358494</v>
      </c>
      <c r="BG1117" s="42">
        <v>1700</v>
      </c>
      <c r="BH1117" s="43">
        <v>0</v>
      </c>
      <c r="BJ1117" s="32"/>
      <c r="BK1117" s="32"/>
    </row>
    <row r="1118" spans="1:63" s="3" customFormat="1" x14ac:dyDescent="0.2">
      <c r="A1118" s="4" t="s">
        <v>18</v>
      </c>
      <c r="B1118" s="4" t="s">
        <v>880</v>
      </c>
      <c r="C1118" s="4">
        <v>20</v>
      </c>
      <c r="D1118" s="4" t="s">
        <v>83</v>
      </c>
      <c r="E1118" s="5"/>
      <c r="F1118" s="4"/>
      <c r="G1118" s="4">
        <v>20</v>
      </c>
      <c r="H1118" s="4"/>
      <c r="I1118" s="4">
        <v>40</v>
      </c>
      <c r="J1118" s="4">
        <v>20</v>
      </c>
      <c r="K1118" s="4"/>
      <c r="L1118" s="4">
        <v>20</v>
      </c>
      <c r="M1118" s="4"/>
      <c r="N1118" s="4"/>
      <c r="O1118" s="4"/>
      <c r="P1118" s="4"/>
      <c r="Q1118" s="13">
        <v>0</v>
      </c>
      <c r="R1118" s="16">
        <v>0</v>
      </c>
      <c r="S1118" s="16">
        <v>0.8</v>
      </c>
      <c r="T1118" s="16">
        <v>0</v>
      </c>
      <c r="U1118" s="16">
        <v>1.6</v>
      </c>
      <c r="V1118" s="16">
        <v>0.8</v>
      </c>
      <c r="W1118" s="16">
        <v>0</v>
      </c>
      <c r="X1118" s="16">
        <v>0.8</v>
      </c>
      <c r="Y1118" s="16">
        <v>0</v>
      </c>
      <c r="Z1118" s="16">
        <v>0</v>
      </c>
      <c r="AA1118" s="16">
        <v>0</v>
      </c>
      <c r="AB1118" s="17">
        <v>0</v>
      </c>
      <c r="AC1118" s="15">
        <v>1492.4</v>
      </c>
      <c r="AD1118" s="14">
        <v>25</v>
      </c>
      <c r="AE1118" s="14">
        <v>25</v>
      </c>
      <c r="AF1118" s="5">
        <v>0</v>
      </c>
      <c r="AG1118" s="6">
        <v>799</v>
      </c>
      <c r="AH1118" s="4">
        <v>860</v>
      </c>
      <c r="AI1118" s="23">
        <v>1659</v>
      </c>
      <c r="AJ1118" s="4">
        <v>0</v>
      </c>
      <c r="AK1118" s="4">
        <v>0</v>
      </c>
      <c r="AL1118" s="24">
        <v>0</v>
      </c>
      <c r="AM1118" s="7">
        <v>31.96</v>
      </c>
      <c r="AN1118" s="7">
        <v>34.4</v>
      </c>
      <c r="AO1118" s="8">
        <v>0</v>
      </c>
      <c r="AP1118" s="9">
        <v>0</v>
      </c>
      <c r="AQ1118" s="25">
        <v>66.36</v>
      </c>
      <c r="AR1118" s="18">
        <v>31.96</v>
      </c>
      <c r="AS1118" s="7">
        <v>34.4</v>
      </c>
      <c r="AT1118" s="8">
        <v>0</v>
      </c>
      <c r="AU1118" s="9">
        <v>0</v>
      </c>
      <c r="AV1118" s="10">
        <v>66.36</v>
      </c>
      <c r="AW1118" s="22">
        <f t="shared" si="17"/>
        <v>0</v>
      </c>
      <c r="AX1118" s="5">
        <f>IF(OR(AND(Tabela1[[#This Row],[GRUPO | ITEM]]="PALHETAS",MID(Tabela1[[#This Row],[ITEM]],1,5)&lt;&gt;"YN-PC"),AND(Tabela1[[#This Row],[GRUPO | ITEM]]="PALHETAS",MID(Tabela1[[#This Row],[ITEM]],1,5)&lt;&gt;"YN-PF"))=TRUE,0,
IF(
ROUNDUP(
IF(
IF(D1118="A",13-SUM(AM1118:AP1118),IF(D1118="B",11-SUM(AM1118:AP1118),IF(D1118="C",7-SUM(AM1118:AP1118))))
&lt;0,0,
IF(D1118="A",13-SUM(AM1118:AP1118),IF(D1118="B",11-SUM(AM1118:AP1118),IF(D1118="C",7-SUM(AM1118:AP1118)))))
*AD1118/C1118,0)
*C1118
=0,0,
ROUNDUP(
IF(
IF(D1118="A",13-SUM(AM1118:AP1118),IF(D1118="B",11-SUM(AM1118:AP1118),IF(D1118="C",7-SUM(AM1118:AP1118))))
&lt;0,0,
IF(D1118="A",13-SUM(AM1118:AP1118),IF(D1118="B",11-SUM(AM1118:AP1118),IF(D1118="C",7-SUM(AM1118:AP1118)))))
*AD1118/C1118,0)
*C1118)
)</f>
        <v>0</v>
      </c>
      <c r="AY1118" s="4">
        <f>IF(OR(AND(Tabela1[[#This Row],[GRUPO | ITEM]]="PALHETAS",MID(Tabela1[[#This Row],[ITEM]],1,5)&lt;&gt;"YN-PC"),AND(Tabela1[[#This Row],[GRUPO | ITEM]]="PALHETAS",MID(Tabela1[[#This Row],[ITEM]],1,5)&lt;&gt;"YN-PF"))=TRUE,0,
IF(
ROUNDUP(
IF(
IF(D1118="A",13-SUM(AR1118:AU1118),IF(D1118="B",11-SUM(AR1118:AU1118),IF(D1118="C",7-SUM(AR1118:AU1118))))
&lt;0,0,
IF(D1118="A",13-SUM(AR1118:AU1118),IF(D1118="B",11-SUM(AR1118:AU1118),IF(D1118="C",7-SUM(AR1118:AU1118)))))
*AE1118/C1118,0)
*C1118
=0,0,
ROUNDUP(
IF(
IF(D1118="A",13-SUM(AR1118:AU1118),IF(D1118="B",11-SUM(AR1118:AU1118),IF(D1118="C",7-SUM(AR1118:AU1118))))
&lt;0,0,
IF(D1118="A",13-SUM(AR1118:AU1118),IF(D1118="B",11-SUM(AR1118:AU1118),IF(D1118="C",7-SUM(AR1118:AU1118)))))
*AE1118/C1118,0)
*C1118)
)</f>
        <v>0</v>
      </c>
      <c r="AZ11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+IFERROR(BA1118*C1118,0),
IFERROR(AVERAGEIF(Tabela1[[#This Row],[COMPRA PADRÃO]:[COMPRA &gt;30%]],"&gt;"&amp;0,Tabela1[[#This Row],[COMPRA PADRÃO]:[COMPRA &gt;30%]]),
0))/Tabela1[[#This Row],[U/CX]],0)*Tabela1[[#This Row],[U/CX]]</f>
        <v>0</v>
      </c>
      <c r="BA1118" s="19"/>
      <c r="BB1118" s="19"/>
      <c r="BC1118" s="5"/>
      <c r="BD1118" s="41">
        <v>0.37735849056603776</v>
      </c>
      <c r="BE1118" s="42">
        <v>56.603773584905667</v>
      </c>
      <c r="BF1118" s="42">
        <v>24.905660377358494</v>
      </c>
      <c r="BG1118" s="42">
        <v>1659</v>
      </c>
      <c r="BH1118" s="43">
        <v>0</v>
      </c>
      <c r="BJ1118" s="32"/>
      <c r="BK1118" s="32"/>
    </row>
    <row r="1119" spans="1:63" s="3" customFormat="1" x14ac:dyDescent="0.2">
      <c r="A1119" s="4" t="s">
        <v>18</v>
      </c>
      <c r="B1119" s="4" t="s">
        <v>881</v>
      </c>
      <c r="C1119" s="4">
        <v>20</v>
      </c>
      <c r="D1119" s="4" t="s">
        <v>83</v>
      </c>
      <c r="E1119" s="5"/>
      <c r="F1119" s="4"/>
      <c r="G1119" s="4">
        <v>60</v>
      </c>
      <c r="H1119" s="4"/>
      <c r="I1119" s="4"/>
      <c r="J1119" s="4"/>
      <c r="K1119" s="4"/>
      <c r="L1119" s="4">
        <v>20</v>
      </c>
      <c r="M1119" s="4">
        <v>40</v>
      </c>
      <c r="N1119" s="4"/>
      <c r="O1119" s="4"/>
      <c r="P1119" s="4"/>
      <c r="Q1119" s="13">
        <v>0</v>
      </c>
      <c r="R1119" s="16">
        <v>0</v>
      </c>
      <c r="S1119" s="16">
        <v>1.5</v>
      </c>
      <c r="T1119" s="16">
        <v>0</v>
      </c>
      <c r="U1119" s="16">
        <v>0</v>
      </c>
      <c r="V1119" s="16">
        <v>0</v>
      </c>
      <c r="W1119" s="16">
        <v>0</v>
      </c>
      <c r="X1119" s="16">
        <v>0.5</v>
      </c>
      <c r="Y1119" s="16">
        <v>1</v>
      </c>
      <c r="Z1119" s="16">
        <v>0</v>
      </c>
      <c r="AA1119" s="16">
        <v>0</v>
      </c>
      <c r="AB1119" s="17">
        <v>0</v>
      </c>
      <c r="AC1119" s="15">
        <v>1829.6</v>
      </c>
      <c r="AD1119" s="14">
        <v>40</v>
      </c>
      <c r="AE1119" s="14">
        <v>40</v>
      </c>
      <c r="AF1119" s="5">
        <v>0</v>
      </c>
      <c r="AG1119" s="6">
        <v>1820</v>
      </c>
      <c r="AH1119" s="4">
        <v>0</v>
      </c>
      <c r="AI1119" s="23">
        <v>1820</v>
      </c>
      <c r="AJ1119" s="4">
        <v>0</v>
      </c>
      <c r="AK1119" s="4">
        <v>0</v>
      </c>
      <c r="AL1119" s="24">
        <v>0</v>
      </c>
      <c r="AM1119" s="7">
        <v>45.5</v>
      </c>
      <c r="AN1119" s="7">
        <v>0</v>
      </c>
      <c r="AO1119" s="8">
        <v>0</v>
      </c>
      <c r="AP1119" s="9">
        <v>0</v>
      </c>
      <c r="AQ1119" s="25">
        <v>45.5</v>
      </c>
      <c r="AR1119" s="18">
        <v>45.5</v>
      </c>
      <c r="AS1119" s="7">
        <v>0</v>
      </c>
      <c r="AT1119" s="8">
        <v>0</v>
      </c>
      <c r="AU1119" s="9">
        <v>0</v>
      </c>
      <c r="AV1119" s="10">
        <v>45.5</v>
      </c>
      <c r="AW1119" s="22">
        <f t="shared" si="17"/>
        <v>0</v>
      </c>
      <c r="AX1119" s="5">
        <f>IF(OR(AND(Tabela1[[#This Row],[GRUPO | ITEM]]="PALHETAS",MID(Tabela1[[#This Row],[ITEM]],1,5)&lt;&gt;"YN-PC"),AND(Tabela1[[#This Row],[GRUPO | ITEM]]="PALHETAS",MID(Tabela1[[#This Row],[ITEM]],1,5)&lt;&gt;"YN-PF"))=TRUE,0,
IF(
ROUNDUP(
IF(
IF(D1119="A",13-SUM(AM1119:AP1119),IF(D1119="B",11-SUM(AM1119:AP1119),IF(D1119="C",7-SUM(AM1119:AP1119))))
&lt;0,0,
IF(D1119="A",13-SUM(AM1119:AP1119),IF(D1119="B",11-SUM(AM1119:AP1119),IF(D1119="C",7-SUM(AM1119:AP1119)))))
*AD1119/C1119,0)
*C1119
=0,0,
ROUNDUP(
IF(
IF(D1119="A",13-SUM(AM1119:AP1119),IF(D1119="B",11-SUM(AM1119:AP1119),IF(D1119="C",7-SUM(AM1119:AP1119))))
&lt;0,0,
IF(D1119="A",13-SUM(AM1119:AP1119),IF(D1119="B",11-SUM(AM1119:AP1119),IF(D1119="C",7-SUM(AM1119:AP1119)))))
*AD1119/C1119,0)
*C1119)
)</f>
        <v>0</v>
      </c>
      <c r="AY1119" s="4">
        <f>IF(OR(AND(Tabela1[[#This Row],[GRUPO | ITEM]]="PALHETAS",MID(Tabela1[[#This Row],[ITEM]],1,5)&lt;&gt;"YN-PC"),AND(Tabela1[[#This Row],[GRUPO | ITEM]]="PALHETAS",MID(Tabela1[[#This Row],[ITEM]],1,5)&lt;&gt;"YN-PF"))=TRUE,0,
IF(
ROUNDUP(
IF(
IF(D1119="A",13-SUM(AR1119:AU1119),IF(D1119="B",11-SUM(AR1119:AU1119),IF(D1119="C",7-SUM(AR1119:AU1119))))
&lt;0,0,
IF(D1119="A",13-SUM(AR1119:AU1119),IF(D1119="B",11-SUM(AR1119:AU1119),IF(D1119="C",7-SUM(AR1119:AU1119)))))
*AE1119/C1119,0)
*C1119
=0,0,
ROUNDUP(
IF(
IF(D1119="A",13-SUM(AR1119:AU1119),IF(D1119="B",11-SUM(AR1119:AU1119),IF(D1119="C",7-SUM(AR1119:AU1119))))
&lt;0,0,
IF(D1119="A",13-SUM(AR1119:AU1119),IF(D1119="B",11-SUM(AR1119:AU1119),IF(D1119="C",7-SUM(AR1119:AU1119)))))
*AE1119/C1119,0)
*C1119)
)</f>
        <v>0</v>
      </c>
      <c r="AZ11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+IFERROR(BA1119*C1119,0),
IFERROR(AVERAGEIF(Tabela1[[#This Row],[COMPRA PADRÃO]:[COMPRA &gt;30%]],"&gt;"&amp;0,Tabela1[[#This Row],[COMPRA PADRÃO]:[COMPRA &gt;30%]]),
0))/Tabela1[[#This Row],[U/CX]],0)*Tabela1[[#This Row],[U/CX]]</f>
        <v>0</v>
      </c>
      <c r="BA1119" s="19"/>
      <c r="BB1119" s="19"/>
      <c r="BC1119" s="5"/>
      <c r="BD1119" s="41">
        <v>0.45283018867924529</v>
      </c>
      <c r="BE1119" s="42">
        <v>67.924528301886795</v>
      </c>
      <c r="BF1119" s="42">
        <v>29.886792452830189</v>
      </c>
      <c r="BG1119" s="42">
        <v>1820</v>
      </c>
      <c r="BH1119" s="43">
        <v>0</v>
      </c>
      <c r="BJ1119" s="32"/>
      <c r="BK1119" s="32"/>
    </row>
    <row r="1120" spans="1:63" s="3" customFormat="1" x14ac:dyDescent="0.2">
      <c r="A1120" s="4" t="s">
        <v>18</v>
      </c>
      <c r="B1120" s="4" t="s">
        <v>882</v>
      </c>
      <c r="C1120" s="4">
        <v>20</v>
      </c>
      <c r="D1120" s="4" t="s">
        <v>83</v>
      </c>
      <c r="E1120" s="5"/>
      <c r="F1120" s="4"/>
      <c r="G1120" s="4">
        <v>20</v>
      </c>
      <c r="H1120" s="4"/>
      <c r="I1120" s="4"/>
      <c r="J1120" s="4"/>
      <c r="K1120" s="4"/>
      <c r="L1120" s="4">
        <v>20</v>
      </c>
      <c r="M1120" s="4"/>
      <c r="N1120" s="4"/>
      <c r="O1120" s="4"/>
      <c r="P1120" s="4"/>
      <c r="Q1120" s="13">
        <v>0</v>
      </c>
      <c r="R1120" s="16">
        <v>0</v>
      </c>
      <c r="S1120" s="16">
        <v>1</v>
      </c>
      <c r="T1120" s="16">
        <v>0</v>
      </c>
      <c r="U1120" s="16">
        <v>0</v>
      </c>
      <c r="V1120" s="16">
        <v>0</v>
      </c>
      <c r="W1120" s="16">
        <v>0</v>
      </c>
      <c r="X1120" s="16">
        <v>1</v>
      </c>
      <c r="Y1120" s="16">
        <v>0</v>
      </c>
      <c r="Z1120" s="16">
        <v>0</v>
      </c>
      <c r="AA1120" s="16">
        <v>0</v>
      </c>
      <c r="AB1120" s="17">
        <v>0</v>
      </c>
      <c r="AC1120" s="15">
        <v>632.20000000000005</v>
      </c>
      <c r="AD1120" s="14">
        <v>20</v>
      </c>
      <c r="AE1120" s="14">
        <v>20</v>
      </c>
      <c r="AF1120" s="5">
        <v>0</v>
      </c>
      <c r="AG1120" s="6">
        <v>1040</v>
      </c>
      <c r="AH1120" s="4">
        <v>880</v>
      </c>
      <c r="AI1120" s="23">
        <v>1920</v>
      </c>
      <c r="AJ1120" s="4">
        <v>0</v>
      </c>
      <c r="AK1120" s="4">
        <v>0</v>
      </c>
      <c r="AL1120" s="24">
        <v>0</v>
      </c>
      <c r="AM1120" s="7">
        <v>52</v>
      </c>
      <c r="AN1120" s="7">
        <v>44</v>
      </c>
      <c r="AO1120" s="8">
        <v>0</v>
      </c>
      <c r="AP1120" s="9">
        <v>0</v>
      </c>
      <c r="AQ1120" s="25">
        <v>96</v>
      </c>
      <c r="AR1120" s="18">
        <v>52</v>
      </c>
      <c r="AS1120" s="7">
        <v>44</v>
      </c>
      <c r="AT1120" s="8">
        <v>0</v>
      </c>
      <c r="AU1120" s="9">
        <v>0</v>
      </c>
      <c r="AV1120" s="10">
        <v>96</v>
      </c>
      <c r="AW1120" s="22">
        <f t="shared" si="17"/>
        <v>0</v>
      </c>
      <c r="AX1120" s="5">
        <f>IF(OR(AND(Tabela1[[#This Row],[GRUPO | ITEM]]="PALHETAS",MID(Tabela1[[#This Row],[ITEM]],1,5)&lt;&gt;"YN-PC"),AND(Tabela1[[#This Row],[GRUPO | ITEM]]="PALHETAS",MID(Tabela1[[#This Row],[ITEM]],1,5)&lt;&gt;"YN-PF"))=TRUE,0,
IF(
ROUNDUP(
IF(
IF(D1120="A",13-SUM(AM1120:AP1120),IF(D1120="B",11-SUM(AM1120:AP1120),IF(D1120="C",7-SUM(AM1120:AP1120))))
&lt;0,0,
IF(D1120="A",13-SUM(AM1120:AP1120),IF(D1120="B",11-SUM(AM1120:AP1120),IF(D1120="C",7-SUM(AM1120:AP1120)))))
*AD1120/C1120,0)
*C1120
=0,0,
ROUNDUP(
IF(
IF(D1120="A",13-SUM(AM1120:AP1120),IF(D1120="B",11-SUM(AM1120:AP1120),IF(D1120="C",7-SUM(AM1120:AP1120))))
&lt;0,0,
IF(D1120="A",13-SUM(AM1120:AP1120),IF(D1120="B",11-SUM(AM1120:AP1120),IF(D1120="C",7-SUM(AM1120:AP1120)))))
*AD1120/C1120,0)
*C1120)
)</f>
        <v>0</v>
      </c>
      <c r="AY1120" s="4">
        <f>IF(OR(AND(Tabela1[[#This Row],[GRUPO | ITEM]]="PALHETAS",MID(Tabela1[[#This Row],[ITEM]],1,5)&lt;&gt;"YN-PC"),AND(Tabela1[[#This Row],[GRUPO | ITEM]]="PALHETAS",MID(Tabela1[[#This Row],[ITEM]],1,5)&lt;&gt;"YN-PF"))=TRUE,0,
IF(
ROUNDUP(
IF(
IF(D1120="A",13-SUM(AR1120:AU1120),IF(D1120="B",11-SUM(AR1120:AU1120),IF(D1120="C",7-SUM(AR1120:AU1120))))
&lt;0,0,
IF(D1120="A",13-SUM(AR1120:AU1120),IF(D1120="B",11-SUM(AR1120:AU1120),IF(D1120="C",7-SUM(AR1120:AU1120)))))
*AE1120/C1120,0)
*C1120
=0,0,
ROUNDUP(
IF(
IF(D1120="A",13-SUM(AR1120:AU1120),IF(D1120="B",11-SUM(AR1120:AU1120),IF(D1120="C",7-SUM(AR1120:AU1120))))
&lt;0,0,
IF(D1120="A",13-SUM(AR1120:AU1120),IF(D1120="B",11-SUM(AR1120:AU1120),IF(D1120="C",7-SUM(AR1120:AU1120)))))
*AE1120/C1120,0)
*C1120)
)</f>
        <v>0</v>
      </c>
      <c r="AZ11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+IFERROR(BA1120*C1120,0),
IFERROR(AVERAGEIF(Tabela1[[#This Row],[COMPRA PADRÃO]:[COMPRA &gt;30%]],"&gt;"&amp;0,Tabela1[[#This Row],[COMPRA PADRÃO]:[COMPRA &gt;30%]]),
0))/Tabela1[[#This Row],[U/CX]],0)*Tabela1[[#This Row],[U/CX]]</f>
        <v>0</v>
      </c>
      <c r="BA1120" s="19"/>
      <c r="BB1120" s="19"/>
      <c r="BC1120" s="5"/>
      <c r="BD1120" s="41">
        <v>0.15094339622641509</v>
      </c>
      <c r="BE1120" s="42">
        <v>22.641509433962263</v>
      </c>
      <c r="BF1120" s="42">
        <v>9.9622641509433958</v>
      </c>
      <c r="BG1120" s="42">
        <v>1920</v>
      </c>
      <c r="BH1120" s="43">
        <v>0</v>
      </c>
      <c r="BJ1120" s="32"/>
      <c r="BK1120" s="32"/>
    </row>
    <row r="1121" spans="1:63" s="3" customFormat="1" x14ac:dyDescent="0.2">
      <c r="A1121" s="4" t="s">
        <v>18</v>
      </c>
      <c r="B1121" s="4" t="s">
        <v>883</v>
      </c>
      <c r="C1121" s="4">
        <v>20</v>
      </c>
      <c r="D1121" s="4" t="s">
        <v>83</v>
      </c>
      <c r="E1121" s="5">
        <v>20</v>
      </c>
      <c r="F1121" s="4"/>
      <c r="G1121" s="4">
        <v>20</v>
      </c>
      <c r="H1121" s="4"/>
      <c r="I1121" s="4">
        <v>60</v>
      </c>
      <c r="J1121" s="4">
        <v>20</v>
      </c>
      <c r="K1121" s="4"/>
      <c r="L1121" s="4"/>
      <c r="M1121" s="4">
        <v>20</v>
      </c>
      <c r="N1121" s="4">
        <v>20</v>
      </c>
      <c r="O1121" s="4"/>
      <c r="P1121" s="4"/>
      <c r="Q1121" s="13">
        <v>0.75</v>
      </c>
      <c r="R1121" s="16">
        <v>0</v>
      </c>
      <c r="S1121" s="16">
        <v>0.75</v>
      </c>
      <c r="T1121" s="16">
        <v>0</v>
      </c>
      <c r="U1121" s="16">
        <v>2.25</v>
      </c>
      <c r="V1121" s="16">
        <v>0.75</v>
      </c>
      <c r="W1121" s="16">
        <v>0</v>
      </c>
      <c r="X1121" s="16">
        <v>0</v>
      </c>
      <c r="Y1121" s="16">
        <v>0.75</v>
      </c>
      <c r="Z1121" s="16">
        <v>0.75</v>
      </c>
      <c r="AA1121" s="16">
        <v>0</v>
      </c>
      <c r="AB1121" s="17">
        <v>0</v>
      </c>
      <c r="AC1121" s="15">
        <v>2444</v>
      </c>
      <c r="AD1121" s="14">
        <v>26.666666666666668</v>
      </c>
      <c r="AE1121" s="14">
        <v>26.666666666666668</v>
      </c>
      <c r="AF1121" s="5">
        <v>0</v>
      </c>
      <c r="AG1121" s="6">
        <v>1520</v>
      </c>
      <c r="AH1121" s="4">
        <v>0</v>
      </c>
      <c r="AI1121" s="23">
        <v>1520</v>
      </c>
      <c r="AJ1121" s="4">
        <v>0</v>
      </c>
      <c r="AK1121" s="4">
        <v>0</v>
      </c>
      <c r="AL1121" s="24">
        <v>0</v>
      </c>
      <c r="AM1121" s="7">
        <v>57</v>
      </c>
      <c r="AN1121" s="7">
        <v>0</v>
      </c>
      <c r="AO1121" s="8">
        <v>0</v>
      </c>
      <c r="AP1121" s="9">
        <v>0</v>
      </c>
      <c r="AQ1121" s="25">
        <v>57</v>
      </c>
      <c r="AR1121" s="18">
        <v>57</v>
      </c>
      <c r="AS1121" s="7">
        <v>0</v>
      </c>
      <c r="AT1121" s="8">
        <v>0</v>
      </c>
      <c r="AU1121" s="9">
        <v>0</v>
      </c>
      <c r="AV1121" s="10">
        <v>57</v>
      </c>
      <c r="AW1121" s="22">
        <f t="shared" si="17"/>
        <v>0</v>
      </c>
      <c r="AX1121" s="5">
        <f>IF(OR(AND(Tabela1[[#This Row],[GRUPO | ITEM]]="PALHETAS",MID(Tabela1[[#This Row],[ITEM]],1,5)&lt;&gt;"YN-PC"),AND(Tabela1[[#This Row],[GRUPO | ITEM]]="PALHETAS",MID(Tabela1[[#This Row],[ITEM]],1,5)&lt;&gt;"YN-PF"))=TRUE,0,
IF(
ROUNDUP(
IF(
IF(D1121="A",13-SUM(AM1121:AP1121),IF(D1121="B",11-SUM(AM1121:AP1121),IF(D1121="C",7-SUM(AM1121:AP1121))))
&lt;0,0,
IF(D1121="A",13-SUM(AM1121:AP1121),IF(D1121="B",11-SUM(AM1121:AP1121),IF(D1121="C",7-SUM(AM1121:AP1121)))))
*AD1121/C1121,0)
*C1121
=0,0,
ROUNDUP(
IF(
IF(D1121="A",13-SUM(AM1121:AP1121),IF(D1121="B",11-SUM(AM1121:AP1121),IF(D1121="C",7-SUM(AM1121:AP1121))))
&lt;0,0,
IF(D1121="A",13-SUM(AM1121:AP1121),IF(D1121="B",11-SUM(AM1121:AP1121),IF(D1121="C",7-SUM(AM1121:AP1121)))))
*AD1121/C1121,0)
*C1121)
)</f>
        <v>0</v>
      </c>
      <c r="AY1121" s="4">
        <f>IF(OR(AND(Tabela1[[#This Row],[GRUPO | ITEM]]="PALHETAS",MID(Tabela1[[#This Row],[ITEM]],1,5)&lt;&gt;"YN-PC"),AND(Tabela1[[#This Row],[GRUPO | ITEM]]="PALHETAS",MID(Tabela1[[#This Row],[ITEM]],1,5)&lt;&gt;"YN-PF"))=TRUE,0,
IF(
ROUNDUP(
IF(
IF(D1121="A",13-SUM(AR1121:AU1121),IF(D1121="B",11-SUM(AR1121:AU1121),IF(D1121="C",7-SUM(AR1121:AU1121))))
&lt;0,0,
IF(D1121="A",13-SUM(AR1121:AU1121),IF(D1121="B",11-SUM(AR1121:AU1121),IF(D1121="C",7-SUM(AR1121:AU1121)))))
*AE1121/C1121,0)
*C1121
=0,0,
ROUNDUP(
IF(
IF(D1121="A",13-SUM(AR1121:AU1121),IF(D1121="B",11-SUM(AR1121:AU1121),IF(D1121="C",7-SUM(AR1121:AU1121))))
&lt;0,0,
IF(D1121="A",13-SUM(AR1121:AU1121),IF(D1121="B",11-SUM(AR1121:AU1121),IF(D1121="C",7-SUM(AR1121:AU1121)))))
*AE1121/C1121,0)
*C1121)
)</f>
        <v>0</v>
      </c>
      <c r="AZ11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+IFERROR(BA1121*C1121,0),
IFERROR(AVERAGEIF(Tabela1[[#This Row],[COMPRA PADRÃO]:[COMPRA &gt;30%]],"&gt;"&amp;0,Tabela1[[#This Row],[COMPRA PADRÃO]:[COMPRA &gt;30%]]),
0))/Tabela1[[#This Row],[U/CX]],0)*Tabela1[[#This Row],[U/CX]]</f>
        <v>0</v>
      </c>
      <c r="BA1121" s="19"/>
      <c r="BB1121" s="19"/>
      <c r="BC1121" s="5"/>
      <c r="BD1121" s="41">
        <v>0.60377358490566035</v>
      </c>
      <c r="BE1121" s="42">
        <v>90.566037735849051</v>
      </c>
      <c r="BF1121" s="42">
        <v>39.849056603773583</v>
      </c>
      <c r="BG1121" s="42">
        <v>1520</v>
      </c>
      <c r="BH1121" s="43">
        <v>0</v>
      </c>
      <c r="BJ1121" s="32"/>
      <c r="BK1121" s="32"/>
    </row>
    <row r="1122" spans="1:63" s="3" customFormat="1" x14ac:dyDescent="0.2">
      <c r="A1122" s="4" t="s">
        <v>18</v>
      </c>
      <c r="B1122" s="4" t="s">
        <v>884</v>
      </c>
      <c r="C1122" s="4">
        <v>20</v>
      </c>
      <c r="D1122" s="4" t="s">
        <v>83</v>
      </c>
      <c r="E1122" s="5">
        <v>40</v>
      </c>
      <c r="F1122" s="4"/>
      <c r="G1122" s="4">
        <v>60</v>
      </c>
      <c r="H1122" s="4"/>
      <c r="I1122" s="4">
        <v>60</v>
      </c>
      <c r="J1122" s="4"/>
      <c r="K1122" s="4"/>
      <c r="L1122" s="4">
        <v>20</v>
      </c>
      <c r="M1122" s="4">
        <v>20</v>
      </c>
      <c r="N1122" s="4">
        <v>60</v>
      </c>
      <c r="O1122" s="4"/>
      <c r="P1122" s="4">
        <v>20</v>
      </c>
      <c r="Q1122" s="13">
        <v>1</v>
      </c>
      <c r="R1122" s="16">
        <v>0</v>
      </c>
      <c r="S1122" s="16">
        <v>1.5</v>
      </c>
      <c r="T1122" s="16">
        <v>0</v>
      </c>
      <c r="U1122" s="16">
        <v>1.5</v>
      </c>
      <c r="V1122" s="16">
        <v>0</v>
      </c>
      <c r="W1122" s="16">
        <v>0</v>
      </c>
      <c r="X1122" s="16">
        <v>0.5</v>
      </c>
      <c r="Y1122" s="16">
        <v>0.5</v>
      </c>
      <c r="Z1122" s="16">
        <v>1.5</v>
      </c>
      <c r="AA1122" s="16">
        <v>0</v>
      </c>
      <c r="AB1122" s="17">
        <v>0.5</v>
      </c>
      <c r="AC1122" s="15">
        <v>4367.8</v>
      </c>
      <c r="AD1122" s="14">
        <v>40</v>
      </c>
      <c r="AE1122" s="14">
        <v>40</v>
      </c>
      <c r="AF1122" s="5">
        <v>0</v>
      </c>
      <c r="AG1122" s="6">
        <v>1120</v>
      </c>
      <c r="AH1122" s="4">
        <v>0</v>
      </c>
      <c r="AI1122" s="23">
        <v>1120</v>
      </c>
      <c r="AJ1122" s="4">
        <v>0</v>
      </c>
      <c r="AK1122" s="4">
        <v>0</v>
      </c>
      <c r="AL1122" s="24">
        <v>0</v>
      </c>
      <c r="AM1122" s="7">
        <v>28</v>
      </c>
      <c r="AN1122" s="7">
        <v>0</v>
      </c>
      <c r="AO1122" s="8">
        <v>0</v>
      </c>
      <c r="AP1122" s="9">
        <v>0</v>
      </c>
      <c r="AQ1122" s="25">
        <v>28</v>
      </c>
      <c r="AR1122" s="18">
        <v>28</v>
      </c>
      <c r="AS1122" s="7">
        <v>0</v>
      </c>
      <c r="AT1122" s="8">
        <v>0</v>
      </c>
      <c r="AU1122" s="9">
        <v>0</v>
      </c>
      <c r="AV1122" s="10">
        <v>28</v>
      </c>
      <c r="AW1122" s="22">
        <f t="shared" si="17"/>
        <v>0</v>
      </c>
      <c r="AX1122" s="5">
        <f>IF(OR(AND(Tabela1[[#This Row],[GRUPO | ITEM]]="PALHETAS",MID(Tabela1[[#This Row],[ITEM]],1,5)&lt;&gt;"YN-PC"),AND(Tabela1[[#This Row],[GRUPO | ITEM]]="PALHETAS",MID(Tabela1[[#This Row],[ITEM]],1,5)&lt;&gt;"YN-PF"))=TRUE,0,
IF(
ROUNDUP(
IF(
IF(D1122="A",13-SUM(AM1122:AP1122),IF(D1122="B",11-SUM(AM1122:AP1122),IF(D1122="C",7-SUM(AM1122:AP1122))))
&lt;0,0,
IF(D1122="A",13-SUM(AM1122:AP1122),IF(D1122="B",11-SUM(AM1122:AP1122),IF(D1122="C",7-SUM(AM1122:AP1122)))))
*AD1122/C1122,0)
*C1122
=0,0,
ROUNDUP(
IF(
IF(D1122="A",13-SUM(AM1122:AP1122),IF(D1122="B",11-SUM(AM1122:AP1122),IF(D1122="C",7-SUM(AM1122:AP1122))))
&lt;0,0,
IF(D1122="A",13-SUM(AM1122:AP1122),IF(D1122="B",11-SUM(AM1122:AP1122),IF(D1122="C",7-SUM(AM1122:AP1122)))))
*AD1122/C1122,0)
*C1122)
)</f>
        <v>0</v>
      </c>
      <c r="AY1122" s="4">
        <f>IF(OR(AND(Tabela1[[#This Row],[GRUPO | ITEM]]="PALHETAS",MID(Tabela1[[#This Row],[ITEM]],1,5)&lt;&gt;"YN-PC"),AND(Tabela1[[#This Row],[GRUPO | ITEM]]="PALHETAS",MID(Tabela1[[#This Row],[ITEM]],1,5)&lt;&gt;"YN-PF"))=TRUE,0,
IF(
ROUNDUP(
IF(
IF(D1122="A",13-SUM(AR1122:AU1122),IF(D1122="B",11-SUM(AR1122:AU1122),IF(D1122="C",7-SUM(AR1122:AU1122))))
&lt;0,0,
IF(D1122="A",13-SUM(AR1122:AU1122),IF(D1122="B",11-SUM(AR1122:AU1122),IF(D1122="C",7-SUM(AR1122:AU1122)))))
*AE1122/C1122,0)
*C1122
=0,0,
ROUNDUP(
IF(
IF(D1122="A",13-SUM(AR1122:AU1122),IF(D1122="B",11-SUM(AR1122:AU1122),IF(D1122="C",7-SUM(AR1122:AU1122))))
&lt;0,0,
IF(D1122="A",13-SUM(AR1122:AU1122),IF(D1122="B",11-SUM(AR1122:AU1122),IF(D1122="C",7-SUM(AR1122:AU1122)))))
*AE1122/C1122,0)
*C1122)
)</f>
        <v>0</v>
      </c>
      <c r="AZ11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+IFERROR(BA1122*C1122,0),
IFERROR(AVERAGEIF(Tabela1[[#This Row],[COMPRA PADRÃO]:[COMPRA &gt;30%]],"&gt;"&amp;0,Tabela1[[#This Row],[COMPRA PADRÃO]:[COMPRA &gt;30%]]),
0))/Tabela1[[#This Row],[U/CX]],0)*Tabela1[[#This Row],[U/CX]]</f>
        <v>0</v>
      </c>
      <c r="BA1122" s="19"/>
      <c r="BB1122" s="19"/>
      <c r="BC1122" s="5"/>
      <c r="BD1122" s="41">
        <v>1.0566037735849056</v>
      </c>
      <c r="BE1122" s="42">
        <v>158.49056603773585</v>
      </c>
      <c r="BF1122" s="42">
        <v>69.735849056603769</v>
      </c>
      <c r="BG1122" s="42">
        <v>1120</v>
      </c>
      <c r="BH1122" s="43">
        <v>0</v>
      </c>
      <c r="BJ1122" s="32"/>
      <c r="BK1122" s="32"/>
    </row>
    <row r="1123" spans="1:63" s="3" customFormat="1" x14ac:dyDescent="0.2">
      <c r="A1123" s="4" t="s">
        <v>18</v>
      </c>
      <c r="B1123" s="4" t="s">
        <v>885</v>
      </c>
      <c r="C1123" s="4">
        <v>50</v>
      </c>
      <c r="D1123" s="4" t="s">
        <v>83</v>
      </c>
      <c r="E1123" s="5">
        <v>200</v>
      </c>
      <c r="F1123" s="4">
        <v>500</v>
      </c>
      <c r="G1123" s="4">
        <v>350</v>
      </c>
      <c r="H1123" s="4">
        <v>350</v>
      </c>
      <c r="I1123" s="4">
        <v>500</v>
      </c>
      <c r="J1123" s="4">
        <v>600</v>
      </c>
      <c r="K1123" s="4">
        <v>100</v>
      </c>
      <c r="L1123" s="4">
        <v>450</v>
      </c>
      <c r="M1123" s="4">
        <v>150</v>
      </c>
      <c r="N1123" s="4">
        <v>300</v>
      </c>
      <c r="O1123" s="4">
        <v>50</v>
      </c>
      <c r="P1123" s="4">
        <v>100</v>
      </c>
      <c r="Q1123" s="13">
        <v>0.65753424657534243</v>
      </c>
      <c r="R1123" s="16">
        <v>1.6438356164383561</v>
      </c>
      <c r="S1123" s="16">
        <v>1.1506849315068493</v>
      </c>
      <c r="T1123" s="16">
        <v>1.1506849315068493</v>
      </c>
      <c r="U1123" s="16">
        <v>1.6438356164383561</v>
      </c>
      <c r="V1123" s="16">
        <v>1.9726027397260273</v>
      </c>
      <c r="W1123" s="16">
        <v>0.32876712328767121</v>
      </c>
      <c r="X1123" s="16">
        <v>1.4794520547945205</v>
      </c>
      <c r="Y1123" s="16">
        <v>0.49315068493150682</v>
      </c>
      <c r="Z1123" s="16">
        <v>0.98630136986301364</v>
      </c>
      <c r="AA1123" s="16">
        <v>0.16438356164383561</v>
      </c>
      <c r="AB1123" s="17">
        <v>0.32876712328767121</v>
      </c>
      <c r="AC1123" s="15">
        <v>14674</v>
      </c>
      <c r="AD1123" s="14">
        <v>304.16666666666669</v>
      </c>
      <c r="AE1123" s="14">
        <v>327.27272727272725</v>
      </c>
      <c r="AF1123" s="5">
        <v>2</v>
      </c>
      <c r="AG1123" s="6">
        <v>4150</v>
      </c>
      <c r="AH1123" s="4">
        <v>350</v>
      </c>
      <c r="AI1123" s="23">
        <v>4500</v>
      </c>
      <c r="AJ1123" s="4">
        <v>0</v>
      </c>
      <c r="AK1123" s="4">
        <v>0</v>
      </c>
      <c r="AL1123" s="24">
        <v>0</v>
      </c>
      <c r="AM1123" s="7">
        <v>13.643835616438356</v>
      </c>
      <c r="AN1123" s="7">
        <v>1.1506849315068493</v>
      </c>
      <c r="AO1123" s="8">
        <v>0</v>
      </c>
      <c r="AP1123" s="9">
        <v>0</v>
      </c>
      <c r="AQ1123" s="25">
        <v>14.794520547945204</v>
      </c>
      <c r="AR1123" s="18">
        <v>12.680555555555557</v>
      </c>
      <c r="AS1123" s="7">
        <v>1.0694444444444444</v>
      </c>
      <c r="AT1123" s="8">
        <v>0</v>
      </c>
      <c r="AU1123" s="9">
        <v>0</v>
      </c>
      <c r="AV1123" s="10">
        <v>13.750000000000002</v>
      </c>
      <c r="AW1123" s="22">
        <f t="shared" si="17"/>
        <v>0</v>
      </c>
      <c r="AX1123" s="5">
        <f>IF(OR(AND(Tabela1[[#This Row],[GRUPO | ITEM]]="PALHETAS",MID(Tabela1[[#This Row],[ITEM]],1,5)&lt;&gt;"YN-PC"),AND(Tabela1[[#This Row],[GRUPO | ITEM]]="PALHETAS",MID(Tabela1[[#This Row],[ITEM]],1,5)&lt;&gt;"YN-PF"))=TRUE,0,
IF(
ROUNDUP(
IF(
IF(D1123="A",13-SUM(AM1123:AP1123),IF(D1123="B",11-SUM(AM1123:AP1123),IF(D1123="C",7-SUM(AM1123:AP1123))))
&lt;0,0,
IF(D1123="A",13-SUM(AM1123:AP1123),IF(D1123="B",11-SUM(AM1123:AP1123),IF(D1123="C",7-SUM(AM1123:AP1123)))))
*AD1123/C1123,0)
*C1123
=0,0,
ROUNDUP(
IF(
IF(D1123="A",13-SUM(AM1123:AP1123),IF(D1123="B",11-SUM(AM1123:AP1123),IF(D1123="C",7-SUM(AM1123:AP1123))))
&lt;0,0,
IF(D1123="A",13-SUM(AM1123:AP1123),IF(D1123="B",11-SUM(AM1123:AP1123),IF(D1123="C",7-SUM(AM1123:AP1123)))))
*AD1123/C1123,0)
*C1123)
)</f>
        <v>0</v>
      </c>
      <c r="AY1123" s="4">
        <f>IF(OR(AND(Tabela1[[#This Row],[GRUPO | ITEM]]="PALHETAS",MID(Tabela1[[#This Row],[ITEM]],1,5)&lt;&gt;"YN-PC"),AND(Tabela1[[#This Row],[GRUPO | ITEM]]="PALHETAS",MID(Tabela1[[#This Row],[ITEM]],1,5)&lt;&gt;"YN-PF"))=TRUE,0,
IF(
ROUNDUP(
IF(
IF(D1123="A",13-SUM(AR1123:AU1123),IF(D1123="B",11-SUM(AR1123:AU1123),IF(D1123="C",7-SUM(AR1123:AU1123))))
&lt;0,0,
IF(D1123="A",13-SUM(AR1123:AU1123),IF(D1123="B",11-SUM(AR1123:AU1123),IF(D1123="C",7-SUM(AR1123:AU1123)))))
*AE1123/C1123,0)
*C1123
=0,0,
ROUNDUP(
IF(
IF(D1123="A",13-SUM(AR1123:AU1123),IF(D1123="B",11-SUM(AR1123:AU1123),IF(D1123="C",7-SUM(AR1123:AU1123))))
&lt;0,0,
IF(D1123="A",13-SUM(AR1123:AU1123),IF(D1123="B",11-SUM(AR1123:AU1123),IF(D1123="C",7-SUM(AR1123:AU1123)))))
*AE1123/C1123,0)
*C1123)
)</f>
        <v>0</v>
      </c>
      <c r="AZ11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+IFERROR(BA1123*C1123,0),
IFERROR(AVERAGEIF(Tabela1[[#This Row],[COMPRA PADRÃO]:[COMPRA &gt;30%]],"&gt;"&amp;0,Tabela1[[#This Row],[COMPRA PADRÃO]:[COMPRA &gt;30%]]),
0))/Tabela1[[#This Row],[U/CX]],0)*Tabela1[[#This Row],[U/CX]]</f>
        <v>0</v>
      </c>
      <c r="BA1123" s="19"/>
      <c r="BB1123" s="19"/>
      <c r="BC1123" s="5"/>
      <c r="BD1123" s="41">
        <v>13.773584905660377</v>
      </c>
      <c r="BE1123" s="42">
        <v>2066.0377358490564</v>
      </c>
      <c r="BF1123" s="42">
        <v>909.05660377358481</v>
      </c>
      <c r="BG1123" s="42">
        <v>4500</v>
      </c>
      <c r="BH1123" s="43">
        <v>0</v>
      </c>
      <c r="BJ1123" s="32"/>
      <c r="BK1123" s="32"/>
    </row>
    <row r="1124" spans="1:63" s="3" customFormat="1" x14ac:dyDescent="0.2">
      <c r="A1124" s="4" t="s">
        <v>18</v>
      </c>
      <c r="B1124" s="4" t="s">
        <v>886</v>
      </c>
      <c r="C1124" s="4">
        <v>50</v>
      </c>
      <c r="D1124" s="4" t="s">
        <v>17</v>
      </c>
      <c r="E1124" s="5">
        <v>950</v>
      </c>
      <c r="F1124" s="4">
        <v>1650</v>
      </c>
      <c r="G1124" s="4">
        <v>1850</v>
      </c>
      <c r="H1124" s="4">
        <v>1600</v>
      </c>
      <c r="I1124" s="4">
        <v>1900</v>
      </c>
      <c r="J1124" s="4">
        <v>3050</v>
      </c>
      <c r="K1124" s="4">
        <v>600</v>
      </c>
      <c r="L1124" s="4">
        <v>1400</v>
      </c>
      <c r="M1124" s="4">
        <v>800</v>
      </c>
      <c r="N1124" s="4">
        <v>850</v>
      </c>
      <c r="O1124" s="4">
        <v>600</v>
      </c>
      <c r="P1124" s="4">
        <v>750</v>
      </c>
      <c r="Q1124" s="13">
        <v>0.71250000000000002</v>
      </c>
      <c r="R1124" s="16">
        <v>1.2375</v>
      </c>
      <c r="S1124" s="16">
        <v>1.3875000000000002</v>
      </c>
      <c r="T1124" s="16">
        <v>1.2000000000000002</v>
      </c>
      <c r="U1124" s="16">
        <v>1.425</v>
      </c>
      <c r="V1124" s="16">
        <v>2.2875000000000001</v>
      </c>
      <c r="W1124" s="16">
        <v>0.45</v>
      </c>
      <c r="X1124" s="16">
        <v>1.05</v>
      </c>
      <c r="Y1124" s="16">
        <v>0.60000000000000009</v>
      </c>
      <c r="Z1124" s="16">
        <v>0.63750000000000007</v>
      </c>
      <c r="AA1124" s="16">
        <v>0.45</v>
      </c>
      <c r="AB1124" s="17">
        <v>0.5625</v>
      </c>
      <c r="AC1124" s="15">
        <v>63238.5</v>
      </c>
      <c r="AD1124" s="14">
        <v>1333.3333333333333</v>
      </c>
      <c r="AE1124" s="14">
        <v>1333.3333333333333</v>
      </c>
      <c r="AF1124" s="5">
        <v>0</v>
      </c>
      <c r="AG1124" s="6">
        <v>3150</v>
      </c>
      <c r="AH1124" s="4">
        <v>5350</v>
      </c>
      <c r="AI1124" s="23">
        <v>8500</v>
      </c>
      <c r="AJ1124" s="4">
        <v>0</v>
      </c>
      <c r="AK1124" s="4">
        <v>0</v>
      </c>
      <c r="AL1124" s="24">
        <v>0</v>
      </c>
      <c r="AM1124" s="7">
        <v>2.3625000000000003</v>
      </c>
      <c r="AN1124" s="7">
        <v>4.0125000000000002</v>
      </c>
      <c r="AO1124" s="8">
        <v>0</v>
      </c>
      <c r="AP1124" s="9">
        <v>0</v>
      </c>
      <c r="AQ1124" s="25">
        <v>6.375</v>
      </c>
      <c r="AR1124" s="18">
        <v>2.3625000000000003</v>
      </c>
      <c r="AS1124" s="7">
        <v>4.0125000000000002</v>
      </c>
      <c r="AT1124" s="8">
        <v>0</v>
      </c>
      <c r="AU1124" s="9">
        <v>0</v>
      </c>
      <c r="AV1124" s="10">
        <v>6.375</v>
      </c>
      <c r="AW1124" s="22">
        <f t="shared" si="17"/>
        <v>0</v>
      </c>
      <c r="AX1124" s="5">
        <f>IF(OR(AND(Tabela1[[#This Row],[GRUPO | ITEM]]="PALHETAS",MID(Tabela1[[#This Row],[ITEM]],1,5)&lt;&gt;"YN-PC"),AND(Tabela1[[#This Row],[GRUPO | ITEM]]="PALHETAS",MID(Tabela1[[#This Row],[ITEM]],1,5)&lt;&gt;"YN-PF"))=TRUE,0,
IF(
ROUNDUP(
IF(
IF(D1124="A",13-SUM(AM1124:AP1124),IF(D1124="B",11-SUM(AM1124:AP1124),IF(D1124="C",7-SUM(AM1124:AP1124))))
&lt;0,0,
IF(D1124="A",13-SUM(AM1124:AP1124),IF(D1124="B",11-SUM(AM1124:AP1124),IF(D1124="C",7-SUM(AM1124:AP1124)))))
*AD1124/C1124,0)
*C1124
=0,0,
ROUNDUP(
IF(
IF(D1124="A",13-SUM(AM1124:AP1124),IF(D1124="B",11-SUM(AM1124:AP1124),IF(D1124="C",7-SUM(AM1124:AP1124))))
&lt;0,0,
IF(D1124="A",13-SUM(AM1124:AP1124),IF(D1124="B",11-SUM(AM1124:AP1124),IF(D1124="C",7-SUM(AM1124:AP1124)))))
*AD1124/C1124,0)
*C1124)
)</f>
        <v>0</v>
      </c>
      <c r="AY1124" s="4">
        <f>IF(OR(AND(Tabela1[[#This Row],[GRUPO | ITEM]]="PALHETAS",MID(Tabela1[[#This Row],[ITEM]],1,5)&lt;&gt;"YN-PC"),AND(Tabela1[[#This Row],[GRUPO | ITEM]]="PALHETAS",MID(Tabela1[[#This Row],[ITEM]],1,5)&lt;&gt;"YN-PF"))=TRUE,0,
IF(
ROUNDUP(
IF(
IF(D1124="A",13-SUM(AR1124:AU1124),IF(D1124="B",11-SUM(AR1124:AU1124),IF(D1124="C",7-SUM(AR1124:AU1124))))
&lt;0,0,
IF(D1124="A",13-SUM(AR1124:AU1124),IF(D1124="B",11-SUM(AR1124:AU1124),IF(D1124="C",7-SUM(AR1124:AU1124)))))
*AE1124/C1124,0)
*C1124
=0,0,
ROUNDUP(
IF(
IF(D1124="A",13-SUM(AR1124:AU1124),IF(D1124="B",11-SUM(AR1124:AU1124),IF(D1124="C",7-SUM(AR1124:AU1124))))
&lt;0,0,
IF(D1124="A",13-SUM(AR1124:AU1124),IF(D1124="B",11-SUM(AR1124:AU1124),IF(D1124="C",7-SUM(AR1124:AU1124)))))
*AE1124/C1124,0)
*C1124)
)</f>
        <v>0</v>
      </c>
      <c r="AZ11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+IFERROR(BA1124*C1124,0),
IFERROR(AVERAGEIF(Tabela1[[#This Row],[COMPRA PADRÃO]:[COMPRA &gt;30%]],"&gt;"&amp;0,Tabela1[[#This Row],[COMPRA PADRÃO]:[COMPRA &gt;30%]]),
0))/Tabela1[[#This Row],[U/CX]],0)*Tabela1[[#This Row],[U/CX]]</f>
        <v>0</v>
      </c>
      <c r="BA1124" s="19"/>
      <c r="BB1124" s="19"/>
      <c r="BC1124" s="5"/>
      <c r="BD1124" s="41">
        <v>60.377358490566039</v>
      </c>
      <c r="BE1124" s="42">
        <v>9056.6037735849059</v>
      </c>
      <c r="BF1124" s="42">
        <v>11954.716981132076</v>
      </c>
      <c r="BG1124" s="42">
        <v>8500</v>
      </c>
      <c r="BH1124" s="43">
        <v>12500</v>
      </c>
      <c r="BJ1124" s="32"/>
      <c r="BK1124" s="32"/>
    </row>
    <row r="1125" spans="1:63" s="3" customFormat="1" x14ac:dyDescent="0.2">
      <c r="A1125" s="4" t="s">
        <v>18</v>
      </c>
      <c r="B1125" s="4" t="s">
        <v>887</v>
      </c>
      <c r="C1125" s="4">
        <v>50</v>
      </c>
      <c r="D1125" s="4" t="s">
        <v>17</v>
      </c>
      <c r="E1125" s="5">
        <v>1150</v>
      </c>
      <c r="F1125" s="4">
        <v>1750</v>
      </c>
      <c r="G1125" s="4">
        <v>2950</v>
      </c>
      <c r="H1125" s="4">
        <v>1750</v>
      </c>
      <c r="I1125" s="4">
        <v>3300</v>
      </c>
      <c r="J1125" s="4">
        <v>3950</v>
      </c>
      <c r="K1125" s="4">
        <v>1000</v>
      </c>
      <c r="L1125" s="4">
        <v>2950</v>
      </c>
      <c r="M1125" s="4">
        <v>1000</v>
      </c>
      <c r="N1125" s="4">
        <v>900</v>
      </c>
      <c r="O1125" s="4">
        <v>1650</v>
      </c>
      <c r="P1125" s="4">
        <v>1699</v>
      </c>
      <c r="Q1125" s="13">
        <v>0.57382843361470337</v>
      </c>
      <c r="R1125" s="16">
        <v>0.87321718158759198</v>
      </c>
      <c r="S1125" s="16">
        <v>1.4719946775333694</v>
      </c>
      <c r="T1125" s="16">
        <v>0.87321718158759198</v>
      </c>
      <c r="U1125" s="16">
        <v>1.6466381138508879</v>
      </c>
      <c r="V1125" s="16">
        <v>1.9709759241548506</v>
      </c>
      <c r="W1125" s="16">
        <v>0.49898124662148119</v>
      </c>
      <c r="X1125" s="16">
        <v>1.4719946775333694</v>
      </c>
      <c r="Y1125" s="16">
        <v>0.49898124662148119</v>
      </c>
      <c r="Z1125" s="16">
        <v>0.44908312195933303</v>
      </c>
      <c r="AA1125" s="16">
        <v>0.82331905692544394</v>
      </c>
      <c r="AB1125" s="17">
        <v>0.84776913800989651</v>
      </c>
      <c r="AC1125" s="15">
        <v>95349.49</v>
      </c>
      <c r="AD1125" s="14">
        <v>2004.0833333333333</v>
      </c>
      <c r="AE1125" s="14">
        <v>2004.0833333333333</v>
      </c>
      <c r="AF1125" s="5">
        <v>0</v>
      </c>
      <c r="AG1125" s="6">
        <v>12050</v>
      </c>
      <c r="AH1125" s="4">
        <v>11850</v>
      </c>
      <c r="AI1125" s="23">
        <v>23900</v>
      </c>
      <c r="AJ1125" s="4">
        <v>0</v>
      </c>
      <c r="AK1125" s="4">
        <v>0</v>
      </c>
      <c r="AL1125" s="24">
        <v>0</v>
      </c>
      <c r="AM1125" s="7">
        <v>6.0127240217888476</v>
      </c>
      <c r="AN1125" s="7">
        <v>5.9129277724645517</v>
      </c>
      <c r="AO1125" s="8">
        <v>0</v>
      </c>
      <c r="AP1125" s="9">
        <v>0</v>
      </c>
      <c r="AQ1125" s="25">
        <v>11.925651794253399</v>
      </c>
      <c r="AR1125" s="18">
        <v>6.0127240217888476</v>
      </c>
      <c r="AS1125" s="7">
        <v>5.9129277724645517</v>
      </c>
      <c r="AT1125" s="8">
        <v>0</v>
      </c>
      <c r="AU1125" s="9">
        <v>0</v>
      </c>
      <c r="AV1125" s="10">
        <v>11.925651794253399</v>
      </c>
      <c r="AW1125" s="22">
        <f t="shared" si="17"/>
        <v>0</v>
      </c>
      <c r="AX1125" s="5">
        <f>IF(OR(AND(Tabela1[[#This Row],[GRUPO | ITEM]]="PALHETAS",MID(Tabela1[[#This Row],[ITEM]],1,5)&lt;&gt;"YN-PC"),AND(Tabela1[[#This Row],[GRUPO | ITEM]]="PALHETAS",MID(Tabela1[[#This Row],[ITEM]],1,5)&lt;&gt;"YN-PF"))=TRUE,0,
IF(
ROUNDUP(
IF(
IF(D1125="A",13-SUM(AM1125:AP1125),IF(D1125="B",11-SUM(AM1125:AP1125),IF(D1125="C",7-SUM(AM1125:AP1125))))
&lt;0,0,
IF(D1125="A",13-SUM(AM1125:AP1125),IF(D1125="B",11-SUM(AM1125:AP1125),IF(D1125="C",7-SUM(AM1125:AP1125)))))
*AD1125/C1125,0)
*C1125
=0,0,
ROUNDUP(
IF(
IF(D1125="A",13-SUM(AM1125:AP1125),IF(D1125="B",11-SUM(AM1125:AP1125),IF(D1125="C",7-SUM(AM1125:AP1125))))
&lt;0,0,
IF(D1125="A",13-SUM(AM1125:AP1125),IF(D1125="B",11-SUM(AM1125:AP1125),IF(D1125="C",7-SUM(AM1125:AP1125)))))
*AD1125/C1125,0)
*C1125)
)</f>
        <v>0</v>
      </c>
      <c r="AY1125" s="4">
        <f>IF(OR(AND(Tabela1[[#This Row],[GRUPO | ITEM]]="PALHETAS",MID(Tabela1[[#This Row],[ITEM]],1,5)&lt;&gt;"YN-PC"),AND(Tabela1[[#This Row],[GRUPO | ITEM]]="PALHETAS",MID(Tabela1[[#This Row],[ITEM]],1,5)&lt;&gt;"YN-PF"))=TRUE,0,
IF(
ROUNDUP(
IF(
IF(D1125="A",13-SUM(AR1125:AU1125),IF(D1125="B",11-SUM(AR1125:AU1125),IF(D1125="C",7-SUM(AR1125:AU1125))))
&lt;0,0,
IF(D1125="A",13-SUM(AR1125:AU1125),IF(D1125="B",11-SUM(AR1125:AU1125),IF(D1125="C",7-SUM(AR1125:AU1125)))))
*AE1125/C1125,0)
*C1125
=0,0,
ROUNDUP(
IF(
IF(D1125="A",13-SUM(AR1125:AU1125),IF(D1125="B",11-SUM(AR1125:AU1125),IF(D1125="C",7-SUM(AR1125:AU1125))))
&lt;0,0,
IF(D1125="A",13-SUM(AR1125:AU1125),IF(D1125="B",11-SUM(AR1125:AU1125),IF(D1125="C",7-SUM(AR1125:AU1125)))))
*AE1125/C1125,0)
*C1125)
)</f>
        <v>0</v>
      </c>
      <c r="AZ11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+IFERROR(BA1125*C1125,0),
IFERROR(AVERAGEIF(Tabela1[[#This Row],[COMPRA PADRÃO]:[COMPRA &gt;30%]],"&gt;"&amp;0,Tabela1[[#This Row],[COMPRA PADRÃO]:[COMPRA &gt;30%]]),
0))/Tabela1[[#This Row],[U/CX]],0)*Tabela1[[#This Row],[U/CX]]</f>
        <v>0</v>
      </c>
      <c r="BA1125" s="19"/>
      <c r="BB1125" s="19"/>
      <c r="BC1125" s="5"/>
      <c r="BD1125" s="41">
        <v>90.750943396226418</v>
      </c>
      <c r="BE1125" s="42">
        <v>13612.641509433963</v>
      </c>
      <c r="BF1125" s="42">
        <v>17968.686792452831</v>
      </c>
      <c r="BG1125" s="42">
        <v>23900</v>
      </c>
      <c r="BH1125" s="43">
        <v>7700</v>
      </c>
      <c r="BJ1125" s="32"/>
      <c r="BK1125" s="32"/>
    </row>
    <row r="1126" spans="1:63" s="3" customFormat="1" x14ac:dyDescent="0.2">
      <c r="A1126" s="4" t="s">
        <v>18</v>
      </c>
      <c r="B1126" s="4" t="s">
        <v>888</v>
      </c>
      <c r="C1126" s="4">
        <v>50</v>
      </c>
      <c r="D1126" s="4" t="s">
        <v>20</v>
      </c>
      <c r="E1126" s="5">
        <v>3650</v>
      </c>
      <c r="F1126" s="4">
        <v>4800</v>
      </c>
      <c r="G1126" s="4">
        <v>6150</v>
      </c>
      <c r="H1126" s="4">
        <v>3150</v>
      </c>
      <c r="I1126" s="4">
        <v>8850</v>
      </c>
      <c r="J1126" s="4">
        <v>11000</v>
      </c>
      <c r="K1126" s="4">
        <v>2700</v>
      </c>
      <c r="L1126" s="4">
        <v>8650</v>
      </c>
      <c r="M1126" s="4">
        <v>3200</v>
      </c>
      <c r="N1126" s="4">
        <v>3850</v>
      </c>
      <c r="O1126" s="4">
        <v>3200</v>
      </c>
      <c r="P1126" s="4">
        <v>4650</v>
      </c>
      <c r="Q1126" s="13">
        <v>0.6859827721221613</v>
      </c>
      <c r="R1126" s="16">
        <v>0.90211433046202039</v>
      </c>
      <c r="S1126" s="16">
        <v>1.1558339859044637</v>
      </c>
      <c r="T1126" s="16">
        <v>0.59201252936570092</v>
      </c>
      <c r="U1126" s="16">
        <v>1.6632732967893502</v>
      </c>
      <c r="V1126" s="16">
        <v>2.06734534064213</v>
      </c>
      <c r="W1126" s="16">
        <v>0.50743931088488647</v>
      </c>
      <c r="X1126" s="16">
        <v>1.6256851996867661</v>
      </c>
      <c r="Y1126" s="16">
        <v>0.60140955364134696</v>
      </c>
      <c r="Z1126" s="16">
        <v>0.72357086922474556</v>
      </c>
      <c r="AA1126" s="16">
        <v>0.60140955364134696</v>
      </c>
      <c r="AB1126" s="17">
        <v>0.87392325763508227</v>
      </c>
      <c r="AC1126" s="15">
        <v>252985.5</v>
      </c>
      <c r="AD1126" s="14">
        <v>5320.833333333333</v>
      </c>
      <c r="AE1126" s="14">
        <v>5320.833333333333</v>
      </c>
      <c r="AF1126" s="5">
        <v>3</v>
      </c>
      <c r="AG1126" s="6">
        <v>13900</v>
      </c>
      <c r="AH1126" s="4">
        <v>26150</v>
      </c>
      <c r="AI1126" s="23">
        <v>40050</v>
      </c>
      <c r="AJ1126" s="4">
        <v>17000</v>
      </c>
      <c r="AK1126" s="4">
        <v>0</v>
      </c>
      <c r="AL1126" s="24">
        <v>17000</v>
      </c>
      <c r="AM1126" s="7">
        <v>2.6123727486296007</v>
      </c>
      <c r="AN1126" s="7">
        <v>4.9146436961628819</v>
      </c>
      <c r="AO1126" s="8">
        <v>3.1949882537196554</v>
      </c>
      <c r="AP1126" s="9">
        <v>0</v>
      </c>
      <c r="AQ1126" s="25">
        <v>10.722004698512137</v>
      </c>
      <c r="AR1126" s="18">
        <v>2.6123727486296007</v>
      </c>
      <c r="AS1126" s="7">
        <v>4.9146436961628819</v>
      </c>
      <c r="AT1126" s="8">
        <v>3.1949882537196554</v>
      </c>
      <c r="AU1126" s="9">
        <v>0</v>
      </c>
      <c r="AV1126" s="10">
        <v>10.722004698512137</v>
      </c>
      <c r="AW1126" s="22">
        <f t="shared" si="17"/>
        <v>0</v>
      </c>
      <c r="AX1126" s="5">
        <f>IF(OR(AND(Tabela1[[#This Row],[GRUPO | ITEM]]="PALHETAS",MID(Tabela1[[#This Row],[ITEM]],1,5)&lt;&gt;"YN-PC"),AND(Tabela1[[#This Row],[GRUPO | ITEM]]="PALHETAS",MID(Tabela1[[#This Row],[ITEM]],1,5)&lt;&gt;"YN-PF"))=TRUE,0,
IF(
ROUNDUP(
IF(
IF(D1126="A",13-SUM(AM1126:AP1126),IF(D1126="B",11-SUM(AM1126:AP1126),IF(D1126="C",7-SUM(AM1126:AP1126))))
&lt;0,0,
IF(D1126="A",13-SUM(AM1126:AP1126),IF(D1126="B",11-SUM(AM1126:AP1126),IF(D1126="C",7-SUM(AM1126:AP1126)))))
*AD1126/C1126,0)
*C1126
=0,0,
ROUNDUP(
IF(
IF(D1126="A",13-SUM(AM1126:AP1126),IF(D1126="B",11-SUM(AM1126:AP1126),IF(D1126="C",7-SUM(AM1126:AP1126))))
&lt;0,0,
IF(D1126="A",13-SUM(AM1126:AP1126),IF(D1126="B",11-SUM(AM1126:AP1126),IF(D1126="C",7-SUM(AM1126:AP1126)))))
*AD1126/C1126,0)
*C1126)
)</f>
        <v>0</v>
      </c>
      <c r="AY1126" s="4">
        <f>IF(OR(AND(Tabela1[[#This Row],[GRUPO | ITEM]]="PALHETAS",MID(Tabela1[[#This Row],[ITEM]],1,5)&lt;&gt;"YN-PC"),AND(Tabela1[[#This Row],[GRUPO | ITEM]]="PALHETAS",MID(Tabela1[[#This Row],[ITEM]],1,5)&lt;&gt;"YN-PF"))=TRUE,0,
IF(
ROUNDUP(
IF(
IF(D1126="A",13-SUM(AR1126:AU1126),IF(D1126="B",11-SUM(AR1126:AU1126),IF(D1126="C",7-SUM(AR1126:AU1126))))
&lt;0,0,
IF(D1126="A",13-SUM(AR1126:AU1126),IF(D1126="B",11-SUM(AR1126:AU1126),IF(D1126="C",7-SUM(AR1126:AU1126)))))
*AE1126/C1126,0)
*C1126
=0,0,
ROUNDUP(
IF(
IF(D1126="A",13-SUM(AR1126:AU1126),IF(D1126="B",11-SUM(AR1126:AU1126),IF(D1126="C",7-SUM(AR1126:AU1126))))
&lt;0,0,
IF(D1126="A",13-SUM(AR1126:AU1126),IF(D1126="B",11-SUM(AR1126:AU1126),IF(D1126="C",7-SUM(AR1126:AU1126)))))
*AE1126/C1126,0)
*C1126)
)</f>
        <v>0</v>
      </c>
      <c r="AZ11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+IFERROR(BA1126*C1126,0),
IFERROR(AVERAGEIF(Tabela1[[#This Row],[COMPRA PADRÃO]:[COMPRA &gt;30%]],"&gt;"&amp;0,Tabela1[[#This Row],[COMPRA PADRÃO]:[COMPRA &gt;30%]]),
0))/Tabela1[[#This Row],[U/CX]],0)*Tabela1[[#This Row],[U/CX]]</f>
        <v>0</v>
      </c>
      <c r="BA1126" s="19"/>
      <c r="BB1126" s="19"/>
      <c r="BC1126" s="5"/>
      <c r="BD1126" s="41">
        <v>240.9433962264151</v>
      </c>
      <c r="BE1126" s="42">
        <v>36141.509433962266</v>
      </c>
      <c r="BF1126" s="42">
        <v>68909.811320754714</v>
      </c>
      <c r="BG1126" s="42">
        <v>57050</v>
      </c>
      <c r="BH1126" s="43">
        <v>48000</v>
      </c>
      <c r="BJ1126" s="32"/>
      <c r="BK1126" s="32"/>
    </row>
    <row r="1127" spans="1:63" s="3" customFormat="1" x14ac:dyDescent="0.2">
      <c r="A1127" s="4" t="s">
        <v>18</v>
      </c>
      <c r="B1127" s="4" t="s">
        <v>889</v>
      </c>
      <c r="C1127" s="4">
        <v>100</v>
      </c>
      <c r="D1127" s="4" t="s">
        <v>20</v>
      </c>
      <c r="E1127" s="5">
        <v>11200</v>
      </c>
      <c r="F1127" s="4">
        <v>13400</v>
      </c>
      <c r="G1127" s="4">
        <v>18300</v>
      </c>
      <c r="H1127" s="4">
        <v>11600</v>
      </c>
      <c r="I1127" s="4">
        <v>27500</v>
      </c>
      <c r="J1127" s="4">
        <v>30700</v>
      </c>
      <c r="K1127" s="4">
        <v>9300</v>
      </c>
      <c r="L1127" s="4">
        <v>25100</v>
      </c>
      <c r="M1127" s="4">
        <v>11200</v>
      </c>
      <c r="N1127" s="4">
        <v>9100</v>
      </c>
      <c r="O1127" s="4">
        <v>13700</v>
      </c>
      <c r="P1127" s="4">
        <v>12300</v>
      </c>
      <c r="Q1127" s="13">
        <v>0.69493278179937956</v>
      </c>
      <c r="R1127" s="16">
        <v>0.83143743536711479</v>
      </c>
      <c r="S1127" s="16">
        <v>1.1354705274043433</v>
      </c>
      <c r="T1127" s="16">
        <v>0.71975180972078601</v>
      </c>
      <c r="U1127" s="16">
        <v>1.7063081695966908</v>
      </c>
      <c r="V1127" s="16">
        <v>1.9048603929679422</v>
      </c>
      <c r="W1127" s="16">
        <v>0.57704239917269906</v>
      </c>
      <c r="X1127" s="16">
        <v>1.5573940020682524</v>
      </c>
      <c r="Y1127" s="16">
        <v>0.69493278179937956</v>
      </c>
      <c r="Z1127" s="16">
        <v>0.56463288521199584</v>
      </c>
      <c r="AA1127" s="16">
        <v>0.85005170630816962</v>
      </c>
      <c r="AB1127" s="17">
        <v>0.76318510858324717</v>
      </c>
      <c r="AC1127" s="15">
        <v>768290</v>
      </c>
      <c r="AD1127" s="14">
        <v>16116.666666666666</v>
      </c>
      <c r="AE1127" s="14">
        <v>16116.666666666666</v>
      </c>
      <c r="AF1127" s="5">
        <v>10</v>
      </c>
      <c r="AG1127" s="6">
        <v>50350</v>
      </c>
      <c r="AH1127" s="4">
        <v>56000</v>
      </c>
      <c r="AI1127" s="23">
        <v>106350</v>
      </c>
      <c r="AJ1127" s="4">
        <v>62200</v>
      </c>
      <c r="AK1127" s="4">
        <v>0</v>
      </c>
      <c r="AL1127" s="24">
        <v>62200</v>
      </c>
      <c r="AM1127" s="7">
        <v>3.1240951396070322</v>
      </c>
      <c r="AN1127" s="7">
        <v>3.4746639089968978</v>
      </c>
      <c r="AO1127" s="8">
        <v>3.8593588417786973</v>
      </c>
      <c r="AP1127" s="9">
        <v>0</v>
      </c>
      <c r="AQ1127" s="25">
        <v>10.458117890382628</v>
      </c>
      <c r="AR1127" s="18">
        <v>3.1240951396070322</v>
      </c>
      <c r="AS1127" s="7">
        <v>3.4746639089968978</v>
      </c>
      <c r="AT1127" s="8">
        <v>3.8593588417786973</v>
      </c>
      <c r="AU1127" s="9">
        <v>0</v>
      </c>
      <c r="AV1127" s="10">
        <v>10.458117890382628</v>
      </c>
      <c r="AW1127" s="22">
        <f t="shared" si="17"/>
        <v>0</v>
      </c>
      <c r="AX1127" s="5">
        <f>IF(OR(AND(Tabela1[[#This Row],[GRUPO | ITEM]]="PALHETAS",MID(Tabela1[[#This Row],[ITEM]],1,5)&lt;&gt;"YN-PC"),AND(Tabela1[[#This Row],[GRUPO | ITEM]]="PALHETAS",MID(Tabela1[[#This Row],[ITEM]],1,5)&lt;&gt;"YN-PF"))=TRUE,0,
IF(
ROUNDUP(
IF(
IF(D1127="A",13-SUM(AM1127:AP1127),IF(D1127="B",11-SUM(AM1127:AP1127),IF(D1127="C",7-SUM(AM1127:AP1127))))
&lt;0,0,
IF(D1127="A",13-SUM(AM1127:AP1127),IF(D1127="B",11-SUM(AM1127:AP1127),IF(D1127="C",7-SUM(AM1127:AP1127)))))
*AD1127/C1127,0)
*C1127
=0,0,
ROUNDUP(
IF(
IF(D1127="A",13-SUM(AM1127:AP1127),IF(D1127="B",11-SUM(AM1127:AP1127),IF(D1127="C",7-SUM(AM1127:AP1127))))
&lt;0,0,
IF(D1127="A",13-SUM(AM1127:AP1127),IF(D1127="B",11-SUM(AM1127:AP1127),IF(D1127="C",7-SUM(AM1127:AP1127)))))
*AD1127/C1127,0)
*C1127)
)</f>
        <v>0</v>
      </c>
      <c r="AY1127" s="4">
        <f>IF(OR(AND(Tabela1[[#This Row],[GRUPO | ITEM]]="PALHETAS",MID(Tabela1[[#This Row],[ITEM]],1,5)&lt;&gt;"YN-PC"),AND(Tabela1[[#This Row],[GRUPO | ITEM]]="PALHETAS",MID(Tabela1[[#This Row],[ITEM]],1,5)&lt;&gt;"YN-PF"))=TRUE,0,
IF(
ROUNDUP(
IF(
IF(D1127="A",13-SUM(AR1127:AU1127),IF(D1127="B",11-SUM(AR1127:AU1127),IF(D1127="C",7-SUM(AR1127:AU1127))))
&lt;0,0,
IF(D1127="A",13-SUM(AR1127:AU1127),IF(D1127="B",11-SUM(AR1127:AU1127),IF(D1127="C",7-SUM(AR1127:AU1127)))))
*AE1127/C1127,0)
*C1127
=0,0,
ROUNDUP(
IF(
IF(D1127="A",13-SUM(AR1127:AU1127),IF(D1127="B",11-SUM(AR1127:AU1127),IF(D1127="C",7-SUM(AR1127:AU1127))))
&lt;0,0,
IF(D1127="A",13-SUM(AR1127:AU1127),IF(D1127="B",11-SUM(AR1127:AU1127),IF(D1127="C",7-SUM(AR1127:AU1127)))))
*AE1127/C1127,0)
*C1127)
)</f>
        <v>0</v>
      </c>
      <c r="AZ11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+IFERROR(BA1127*C1127,0),
IFERROR(AVERAGEIF(Tabela1[[#This Row],[COMPRA PADRÃO]:[COMPRA &gt;30%]],"&gt;"&amp;0,Tabela1[[#This Row],[COMPRA PADRÃO]:[COMPRA &gt;30%]]),
0))/Tabela1[[#This Row],[U/CX]],0)*Tabela1[[#This Row],[U/CX]]</f>
        <v>0</v>
      </c>
      <c r="BA1127" s="33"/>
      <c r="BB1127" s="33"/>
      <c r="BC1127" s="5"/>
      <c r="BD1127" s="41">
        <v>729.81132075471703</v>
      </c>
      <c r="BE1127" s="42">
        <v>109471.69811320756</v>
      </c>
      <c r="BF1127" s="42">
        <v>208726.03773584907</v>
      </c>
      <c r="BG1127" s="42">
        <v>168550</v>
      </c>
      <c r="BH1127" s="43">
        <v>149600</v>
      </c>
      <c r="BJ1127" s="32"/>
      <c r="BK1127" s="32"/>
    </row>
    <row r="1128" spans="1:63" s="3" customFormat="1" x14ac:dyDescent="0.2">
      <c r="A1128" s="4" t="s">
        <v>18</v>
      </c>
      <c r="B1128" s="4" t="s">
        <v>890</v>
      </c>
      <c r="C1128" s="4">
        <v>20</v>
      </c>
      <c r="D1128" s="4" t="s">
        <v>83</v>
      </c>
      <c r="E1128" s="5"/>
      <c r="F1128" s="4">
        <v>40</v>
      </c>
      <c r="G1128" s="4"/>
      <c r="H1128" s="4"/>
      <c r="I1128" s="4">
        <v>100</v>
      </c>
      <c r="J1128" s="4">
        <v>20</v>
      </c>
      <c r="K1128" s="4"/>
      <c r="L1128" s="4">
        <v>220</v>
      </c>
      <c r="M1128" s="4">
        <v>40</v>
      </c>
      <c r="N1128" s="4">
        <v>40</v>
      </c>
      <c r="O1128" s="4"/>
      <c r="P1128" s="4"/>
      <c r="Q1128" s="13">
        <v>0</v>
      </c>
      <c r="R1128" s="16">
        <v>0.52173913043478259</v>
      </c>
      <c r="S1128" s="16">
        <v>0</v>
      </c>
      <c r="T1128" s="16">
        <v>0</v>
      </c>
      <c r="U1128" s="16">
        <v>1.3043478260869565</v>
      </c>
      <c r="V1128" s="16">
        <v>0.2608695652173913</v>
      </c>
      <c r="W1128" s="16">
        <v>0</v>
      </c>
      <c r="X1128" s="16">
        <v>2.8695652173913042</v>
      </c>
      <c r="Y1128" s="16">
        <v>0.52173913043478259</v>
      </c>
      <c r="Z1128" s="16">
        <v>0.52173913043478259</v>
      </c>
      <c r="AA1128" s="16">
        <v>0</v>
      </c>
      <c r="AB1128" s="17">
        <v>0</v>
      </c>
      <c r="AC1128" s="15">
        <v>7163.8</v>
      </c>
      <c r="AD1128" s="14">
        <v>76.666666666666671</v>
      </c>
      <c r="AE1128" s="14">
        <v>88</v>
      </c>
      <c r="AF1128" s="5">
        <v>0</v>
      </c>
      <c r="AG1128" s="6">
        <v>1260</v>
      </c>
      <c r="AH1128" s="4">
        <v>1060</v>
      </c>
      <c r="AI1128" s="23">
        <v>2320</v>
      </c>
      <c r="AJ1128" s="4">
        <v>0</v>
      </c>
      <c r="AK1128" s="4">
        <v>0</v>
      </c>
      <c r="AL1128" s="24">
        <v>0</v>
      </c>
      <c r="AM1128" s="7">
        <v>16.434782608695652</v>
      </c>
      <c r="AN1128" s="7">
        <v>13.826086956521738</v>
      </c>
      <c r="AO1128" s="8">
        <v>0</v>
      </c>
      <c r="AP1128" s="9">
        <v>0</v>
      </c>
      <c r="AQ1128" s="25">
        <v>30.260869565217391</v>
      </c>
      <c r="AR1128" s="18">
        <v>14.318181818181818</v>
      </c>
      <c r="AS1128" s="7">
        <v>12.045454545454545</v>
      </c>
      <c r="AT1128" s="8">
        <v>0</v>
      </c>
      <c r="AU1128" s="9">
        <v>0</v>
      </c>
      <c r="AV1128" s="10">
        <v>26.363636363636363</v>
      </c>
      <c r="AW1128" s="22">
        <f t="shared" si="17"/>
        <v>0</v>
      </c>
      <c r="AX1128" s="5">
        <f>IF(OR(AND(Tabela1[[#This Row],[GRUPO | ITEM]]="PALHETAS",MID(Tabela1[[#This Row],[ITEM]],1,5)&lt;&gt;"YN-PC"),AND(Tabela1[[#This Row],[GRUPO | ITEM]]="PALHETAS",MID(Tabela1[[#This Row],[ITEM]],1,5)&lt;&gt;"YN-PF"))=TRUE,0,
IF(
ROUNDUP(
IF(
IF(D1128="A",13-SUM(AM1128:AP1128),IF(D1128="B",11-SUM(AM1128:AP1128),IF(D1128="C",7-SUM(AM1128:AP1128))))
&lt;0,0,
IF(D1128="A",13-SUM(AM1128:AP1128),IF(D1128="B",11-SUM(AM1128:AP1128),IF(D1128="C",7-SUM(AM1128:AP1128)))))
*AD1128/C1128,0)
*C1128
=0,0,
ROUNDUP(
IF(
IF(D1128="A",13-SUM(AM1128:AP1128),IF(D1128="B",11-SUM(AM1128:AP1128),IF(D1128="C",7-SUM(AM1128:AP1128))))
&lt;0,0,
IF(D1128="A",13-SUM(AM1128:AP1128),IF(D1128="B",11-SUM(AM1128:AP1128),IF(D1128="C",7-SUM(AM1128:AP1128)))))
*AD1128/C1128,0)
*C1128)
)</f>
        <v>0</v>
      </c>
      <c r="AY1128" s="4">
        <f>IF(OR(AND(Tabela1[[#This Row],[GRUPO | ITEM]]="PALHETAS",MID(Tabela1[[#This Row],[ITEM]],1,5)&lt;&gt;"YN-PC"),AND(Tabela1[[#This Row],[GRUPO | ITEM]]="PALHETAS",MID(Tabela1[[#This Row],[ITEM]],1,5)&lt;&gt;"YN-PF"))=TRUE,0,
IF(
ROUNDUP(
IF(
IF(D1128="A",13-SUM(AR1128:AU1128),IF(D1128="B",11-SUM(AR1128:AU1128),IF(D1128="C",7-SUM(AR1128:AU1128))))
&lt;0,0,
IF(D1128="A",13-SUM(AR1128:AU1128),IF(D1128="B",11-SUM(AR1128:AU1128),IF(D1128="C",7-SUM(AR1128:AU1128)))))
*AE1128/C1128,0)
*C1128
=0,0,
ROUNDUP(
IF(
IF(D1128="A",13-SUM(AR1128:AU1128),IF(D1128="B",11-SUM(AR1128:AU1128),IF(D1128="C",7-SUM(AR1128:AU1128))))
&lt;0,0,
IF(D1128="A",13-SUM(AR1128:AU1128),IF(D1128="B",11-SUM(AR1128:AU1128),IF(D1128="C",7-SUM(AR1128:AU1128)))))
*AE1128/C1128,0)
*C1128)
)</f>
        <v>0</v>
      </c>
      <c r="AZ11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+IFERROR(BA1128*C1128,0),
IFERROR(AVERAGEIF(Tabela1[[#This Row],[COMPRA PADRÃO]:[COMPRA &gt;30%]],"&gt;"&amp;0,Tabela1[[#This Row],[COMPRA PADRÃO]:[COMPRA &gt;30%]]),
0))/Tabela1[[#This Row],[U/CX]],0)*Tabela1[[#This Row],[U/CX]]</f>
        <v>0</v>
      </c>
      <c r="BA1128" s="19"/>
      <c r="BB1128" s="19"/>
      <c r="BC1128" s="5"/>
      <c r="BD1128" s="41">
        <v>1.7358490566037736</v>
      </c>
      <c r="BE1128" s="42">
        <v>260.37735849056605</v>
      </c>
      <c r="BF1128" s="42">
        <v>114.56603773584906</v>
      </c>
      <c r="BG1128" s="42">
        <v>2320</v>
      </c>
      <c r="BH1128" s="43">
        <v>0</v>
      </c>
      <c r="BJ1128" s="32"/>
      <c r="BK1128" s="32"/>
    </row>
    <row r="1129" spans="1:63" s="3" customFormat="1" x14ac:dyDescent="0.2">
      <c r="A1129" s="4" t="s">
        <v>18</v>
      </c>
      <c r="B1129" s="4" t="s">
        <v>891</v>
      </c>
      <c r="C1129" s="4">
        <v>50</v>
      </c>
      <c r="D1129" s="4" t="s">
        <v>20</v>
      </c>
      <c r="E1129" s="5">
        <v>4950</v>
      </c>
      <c r="F1129" s="4">
        <v>4150</v>
      </c>
      <c r="G1129" s="4">
        <v>4300</v>
      </c>
      <c r="H1129" s="4">
        <v>2900</v>
      </c>
      <c r="I1129" s="4">
        <v>8600</v>
      </c>
      <c r="J1129" s="4">
        <v>9550</v>
      </c>
      <c r="K1129" s="4">
        <v>2800</v>
      </c>
      <c r="L1129" s="4">
        <v>9150</v>
      </c>
      <c r="M1129" s="4">
        <v>2350</v>
      </c>
      <c r="N1129" s="4">
        <v>3200</v>
      </c>
      <c r="O1129" s="4">
        <v>3150</v>
      </c>
      <c r="P1129" s="4">
        <v>3300</v>
      </c>
      <c r="Q1129" s="13">
        <v>1.0171232876712328</v>
      </c>
      <c r="R1129" s="16">
        <v>0.85273972602739723</v>
      </c>
      <c r="S1129" s="16">
        <v>0.88356164383561642</v>
      </c>
      <c r="T1129" s="16">
        <v>0.59589041095890405</v>
      </c>
      <c r="U1129" s="16">
        <v>1.7671232876712328</v>
      </c>
      <c r="V1129" s="16">
        <v>1.9623287671232876</v>
      </c>
      <c r="W1129" s="16">
        <v>0.57534246575342463</v>
      </c>
      <c r="X1129" s="16">
        <v>1.8801369863013697</v>
      </c>
      <c r="Y1129" s="16">
        <v>0.48287671232876711</v>
      </c>
      <c r="Z1129" s="16">
        <v>0.65753424657534243</v>
      </c>
      <c r="AA1129" s="16">
        <v>0.64726027397260266</v>
      </c>
      <c r="AB1129" s="17">
        <v>0.67808219178082185</v>
      </c>
      <c r="AC1129" s="15">
        <v>231103.5</v>
      </c>
      <c r="AD1129" s="14">
        <v>4866.666666666667</v>
      </c>
      <c r="AE1129" s="14">
        <v>4866.666666666667</v>
      </c>
      <c r="AF1129" s="5">
        <v>0</v>
      </c>
      <c r="AG1129" s="6">
        <v>12450</v>
      </c>
      <c r="AH1129" s="4">
        <v>13850</v>
      </c>
      <c r="AI1129" s="23">
        <v>26300</v>
      </c>
      <c r="AJ1129" s="4">
        <v>15000</v>
      </c>
      <c r="AK1129" s="4">
        <v>0</v>
      </c>
      <c r="AL1129" s="24">
        <v>15000</v>
      </c>
      <c r="AM1129" s="7">
        <v>2.5582191780821915</v>
      </c>
      <c r="AN1129" s="7">
        <v>2.845890410958904</v>
      </c>
      <c r="AO1129" s="8">
        <v>3.0821917808219177</v>
      </c>
      <c r="AP1129" s="9">
        <v>0</v>
      </c>
      <c r="AQ1129" s="25">
        <v>8.4863013698630123</v>
      </c>
      <c r="AR1129" s="18">
        <v>2.5582191780821915</v>
      </c>
      <c r="AS1129" s="7">
        <v>2.845890410958904</v>
      </c>
      <c r="AT1129" s="8">
        <v>3.0821917808219177</v>
      </c>
      <c r="AU1129" s="9">
        <v>0</v>
      </c>
      <c r="AV1129" s="10">
        <v>8.4863013698630123</v>
      </c>
      <c r="AW1129" s="22">
        <f t="shared" si="17"/>
        <v>0</v>
      </c>
      <c r="AX1129" s="5">
        <f>IF(OR(AND(Tabela1[[#This Row],[GRUPO | ITEM]]="PALHETAS",MID(Tabela1[[#This Row],[ITEM]],1,5)&lt;&gt;"YN-PC"),AND(Tabela1[[#This Row],[GRUPO | ITEM]]="PALHETAS",MID(Tabela1[[#This Row],[ITEM]],1,5)&lt;&gt;"YN-PF"))=TRUE,0,
IF(
ROUNDUP(
IF(
IF(D1129="A",13-SUM(AM1129:AP1129),IF(D1129="B",11-SUM(AM1129:AP1129),IF(D1129="C",7-SUM(AM1129:AP1129))))
&lt;0,0,
IF(D1129="A",13-SUM(AM1129:AP1129),IF(D1129="B",11-SUM(AM1129:AP1129),IF(D1129="C",7-SUM(AM1129:AP1129)))))
*AD1129/C1129,0)
*C1129
=0,0,
ROUNDUP(
IF(
IF(D1129="A",13-SUM(AM1129:AP1129),IF(D1129="B",11-SUM(AM1129:AP1129),IF(D1129="C",7-SUM(AM1129:AP1129))))
&lt;0,0,
IF(D1129="A",13-SUM(AM1129:AP1129),IF(D1129="B",11-SUM(AM1129:AP1129),IF(D1129="C",7-SUM(AM1129:AP1129)))))
*AD1129/C1129,0)
*C1129)
)</f>
        <v>0</v>
      </c>
      <c r="AY1129" s="4">
        <f>IF(OR(AND(Tabela1[[#This Row],[GRUPO | ITEM]]="PALHETAS",MID(Tabela1[[#This Row],[ITEM]],1,5)&lt;&gt;"YN-PC"),AND(Tabela1[[#This Row],[GRUPO | ITEM]]="PALHETAS",MID(Tabela1[[#This Row],[ITEM]],1,5)&lt;&gt;"YN-PF"))=TRUE,0,
IF(
ROUNDUP(
IF(
IF(D1129="A",13-SUM(AR1129:AU1129),IF(D1129="B",11-SUM(AR1129:AU1129),IF(D1129="C",7-SUM(AR1129:AU1129))))
&lt;0,0,
IF(D1129="A",13-SUM(AR1129:AU1129),IF(D1129="B",11-SUM(AR1129:AU1129),IF(D1129="C",7-SUM(AR1129:AU1129)))))
*AE1129/C1129,0)
*C1129
=0,0,
ROUNDUP(
IF(
IF(D1129="A",13-SUM(AR1129:AU1129),IF(D1129="B",11-SUM(AR1129:AU1129),IF(D1129="C",7-SUM(AR1129:AU1129))))
&lt;0,0,
IF(D1129="A",13-SUM(AR1129:AU1129),IF(D1129="B",11-SUM(AR1129:AU1129),IF(D1129="C",7-SUM(AR1129:AU1129)))))
*AE1129/C1129,0)
*C1129)
)</f>
        <v>0</v>
      </c>
      <c r="AZ11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+IFERROR(BA1129*C1129,0),
IFERROR(AVERAGEIF(Tabela1[[#This Row],[COMPRA PADRÃO]:[COMPRA &gt;30%]],"&gt;"&amp;0,Tabela1[[#This Row],[COMPRA PADRÃO]:[COMPRA &gt;30%]]),
0))/Tabela1[[#This Row],[U/CX]],0)*Tabela1[[#This Row],[U/CX]]</f>
        <v>0</v>
      </c>
      <c r="BA1129" s="19"/>
      <c r="BB1129" s="19"/>
      <c r="BC1129" s="5"/>
      <c r="BD1129" s="41">
        <v>220.37735849056602</v>
      </c>
      <c r="BE1129" s="42">
        <v>33056.603773584902</v>
      </c>
      <c r="BF1129" s="42">
        <v>63027.924528301883</v>
      </c>
      <c r="BG1129" s="42">
        <v>41300</v>
      </c>
      <c r="BH1129" s="43">
        <v>54800</v>
      </c>
      <c r="BJ1129" s="32"/>
      <c r="BK1129" s="32"/>
    </row>
    <row r="1130" spans="1:63" s="3" customFormat="1" x14ac:dyDescent="0.2">
      <c r="A1130" s="4" t="s">
        <v>18</v>
      </c>
      <c r="B1130" s="4" t="s">
        <v>892</v>
      </c>
      <c r="C1130" s="4">
        <v>100</v>
      </c>
      <c r="D1130" s="4" t="s">
        <v>20</v>
      </c>
      <c r="E1130" s="5">
        <v>25400</v>
      </c>
      <c r="F1130" s="4">
        <v>32100</v>
      </c>
      <c r="G1130" s="4">
        <v>43700</v>
      </c>
      <c r="H1130" s="4">
        <v>19900</v>
      </c>
      <c r="I1130" s="4">
        <v>60100</v>
      </c>
      <c r="J1130" s="4">
        <v>63100</v>
      </c>
      <c r="K1130" s="4">
        <v>18300</v>
      </c>
      <c r="L1130" s="4">
        <v>49800</v>
      </c>
      <c r="M1130" s="4">
        <v>24500</v>
      </c>
      <c r="N1130" s="4">
        <v>27300</v>
      </c>
      <c r="O1130" s="4">
        <v>31700</v>
      </c>
      <c r="P1130" s="4">
        <v>30800</v>
      </c>
      <c r="Q1130" s="13">
        <v>0.71431919381298337</v>
      </c>
      <c r="R1130" s="16">
        <v>0.90274197328333716</v>
      </c>
      <c r="S1130" s="16">
        <v>1.2289664869932035</v>
      </c>
      <c r="T1130" s="16">
        <v>0.55964377782985697</v>
      </c>
      <c r="U1130" s="16">
        <v>1.6901804546519803</v>
      </c>
      <c r="V1130" s="16">
        <v>1.774548863370049</v>
      </c>
      <c r="W1130" s="16">
        <v>0.51464729318022029</v>
      </c>
      <c r="X1130" s="16">
        <v>1.4005155847199438</v>
      </c>
      <c r="Y1130" s="16">
        <v>0.68900867119756259</v>
      </c>
      <c r="Z1130" s="16">
        <v>0.7677525193344269</v>
      </c>
      <c r="AA1130" s="16">
        <v>0.89149285212092799</v>
      </c>
      <c r="AB1130" s="17">
        <v>0.86618232950550733</v>
      </c>
      <c r="AC1130" s="15">
        <v>1691202</v>
      </c>
      <c r="AD1130" s="14">
        <v>35558.333333333336</v>
      </c>
      <c r="AE1130" s="14">
        <v>35558.333333333336</v>
      </c>
      <c r="AF1130" s="5">
        <v>9</v>
      </c>
      <c r="AG1130" s="6">
        <v>76700</v>
      </c>
      <c r="AH1130" s="4">
        <v>150300</v>
      </c>
      <c r="AI1130" s="23">
        <v>227000</v>
      </c>
      <c r="AJ1130" s="4">
        <v>98800</v>
      </c>
      <c r="AK1130" s="4">
        <v>0</v>
      </c>
      <c r="AL1130" s="24">
        <v>98800</v>
      </c>
      <c r="AM1130" s="7">
        <v>2.1570189828919615</v>
      </c>
      <c r="AN1130" s="7">
        <v>4.2268572767752515</v>
      </c>
      <c r="AO1130" s="8">
        <v>2.7785329271150689</v>
      </c>
      <c r="AP1130" s="9">
        <v>0</v>
      </c>
      <c r="AQ1130" s="25">
        <v>9.1624091867822823</v>
      </c>
      <c r="AR1130" s="18">
        <v>2.1570189828919615</v>
      </c>
      <c r="AS1130" s="7">
        <v>4.2268572767752515</v>
      </c>
      <c r="AT1130" s="8">
        <v>2.7785329271150689</v>
      </c>
      <c r="AU1130" s="9">
        <v>0</v>
      </c>
      <c r="AV1130" s="10">
        <v>9.1624091867822823</v>
      </c>
      <c r="AW1130" s="22">
        <f t="shared" si="17"/>
        <v>0</v>
      </c>
      <c r="AX1130" s="5">
        <f>IF(OR(AND(Tabela1[[#This Row],[GRUPO | ITEM]]="PALHETAS",MID(Tabela1[[#This Row],[ITEM]],1,5)&lt;&gt;"YN-PC"),AND(Tabela1[[#This Row],[GRUPO | ITEM]]="PALHETAS",MID(Tabela1[[#This Row],[ITEM]],1,5)&lt;&gt;"YN-PF"))=TRUE,0,
IF(
ROUNDUP(
IF(
IF(D1130="A",13-SUM(AM1130:AP1130),IF(D1130="B",11-SUM(AM1130:AP1130),IF(D1130="C",7-SUM(AM1130:AP1130))))
&lt;0,0,
IF(D1130="A",13-SUM(AM1130:AP1130),IF(D1130="B",11-SUM(AM1130:AP1130),IF(D1130="C",7-SUM(AM1130:AP1130)))))
*AD1130/C1130,0)
*C1130
=0,0,
ROUNDUP(
IF(
IF(D1130="A",13-SUM(AM1130:AP1130),IF(D1130="B",11-SUM(AM1130:AP1130),IF(D1130="C",7-SUM(AM1130:AP1130))))
&lt;0,0,
IF(D1130="A",13-SUM(AM1130:AP1130),IF(D1130="B",11-SUM(AM1130:AP1130),IF(D1130="C",7-SUM(AM1130:AP1130)))))
*AD1130/C1130,0)
*C1130)
)</f>
        <v>0</v>
      </c>
      <c r="AY1130" s="4">
        <f>IF(OR(AND(Tabela1[[#This Row],[GRUPO | ITEM]]="PALHETAS",MID(Tabela1[[#This Row],[ITEM]],1,5)&lt;&gt;"YN-PC"),AND(Tabela1[[#This Row],[GRUPO | ITEM]]="PALHETAS",MID(Tabela1[[#This Row],[ITEM]],1,5)&lt;&gt;"YN-PF"))=TRUE,0,
IF(
ROUNDUP(
IF(
IF(D1130="A",13-SUM(AR1130:AU1130),IF(D1130="B",11-SUM(AR1130:AU1130),IF(D1130="C",7-SUM(AR1130:AU1130))))
&lt;0,0,
IF(D1130="A",13-SUM(AR1130:AU1130),IF(D1130="B",11-SUM(AR1130:AU1130),IF(D1130="C",7-SUM(AR1130:AU1130)))))
*AE1130/C1130,0)
*C1130
=0,0,
ROUNDUP(
IF(
IF(D1130="A",13-SUM(AR1130:AU1130),IF(D1130="B",11-SUM(AR1130:AU1130),IF(D1130="C",7-SUM(AR1130:AU1130))))
&lt;0,0,
IF(D1130="A",13-SUM(AR1130:AU1130),IF(D1130="B",11-SUM(AR1130:AU1130),IF(D1130="C",7-SUM(AR1130:AU1130)))))
*AE1130/C1130,0)
*C1130)
)</f>
        <v>0</v>
      </c>
      <c r="AZ11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+IFERROR(BA1130*C1130,0),
IFERROR(AVERAGEIF(Tabela1[[#This Row],[COMPRA PADRÃO]:[COMPRA &gt;30%]],"&gt;"&amp;0,Tabela1[[#This Row],[COMPRA PADRÃO]:[COMPRA &gt;30%]]),
0))/Tabela1[[#This Row],[U/CX]],0)*Tabela1[[#This Row],[U/CX]]</f>
        <v>0</v>
      </c>
      <c r="BA1130" s="19"/>
      <c r="BB1130" s="19"/>
      <c r="BC1130" s="5"/>
      <c r="BD1130" s="41">
        <v>1610.1886792452831</v>
      </c>
      <c r="BE1130" s="42">
        <v>241528.30188679247</v>
      </c>
      <c r="BF1130" s="42">
        <v>460513.96226415096</v>
      </c>
      <c r="BG1130" s="42">
        <v>325800</v>
      </c>
      <c r="BH1130" s="43">
        <v>376200</v>
      </c>
      <c r="BJ1130" s="32"/>
      <c r="BK1130" s="32"/>
    </row>
    <row r="1131" spans="1:63" s="3" customFormat="1" x14ac:dyDescent="0.2">
      <c r="A1131" s="4" t="s">
        <v>18</v>
      </c>
      <c r="B1131" s="4" t="s">
        <v>893</v>
      </c>
      <c r="C1131" s="4">
        <v>100</v>
      </c>
      <c r="D1131" s="4" t="s">
        <v>20</v>
      </c>
      <c r="E1131" s="5">
        <v>8000</v>
      </c>
      <c r="F1131" s="4">
        <v>10010</v>
      </c>
      <c r="G1131" s="4">
        <v>12600</v>
      </c>
      <c r="H1131" s="4">
        <v>7600</v>
      </c>
      <c r="I1131" s="4">
        <v>15800</v>
      </c>
      <c r="J1131" s="4">
        <v>18300</v>
      </c>
      <c r="K1131" s="4">
        <v>5100</v>
      </c>
      <c r="L1131" s="4">
        <v>17500</v>
      </c>
      <c r="M1131" s="4">
        <v>6700</v>
      </c>
      <c r="N1131" s="4">
        <v>5100</v>
      </c>
      <c r="O1131" s="4">
        <v>11100</v>
      </c>
      <c r="P1131" s="4">
        <v>9000</v>
      </c>
      <c r="Q1131" s="13">
        <v>0.75703808847882659</v>
      </c>
      <c r="R1131" s="16">
        <v>0.94724390820913174</v>
      </c>
      <c r="S1131" s="16">
        <v>1.1923349893541519</v>
      </c>
      <c r="T1131" s="16">
        <v>0.71918618405488521</v>
      </c>
      <c r="U1131" s="16">
        <v>1.4951502247456825</v>
      </c>
      <c r="V1131" s="16">
        <v>1.7317246273953157</v>
      </c>
      <c r="W1131" s="16">
        <v>0.48261178140525196</v>
      </c>
      <c r="X1131" s="16">
        <v>1.6560208185474332</v>
      </c>
      <c r="Y1131" s="16">
        <v>0.63401939910101723</v>
      </c>
      <c r="Z1131" s="16">
        <v>0.48261178140525196</v>
      </c>
      <c r="AA1131" s="16">
        <v>1.0503903477643719</v>
      </c>
      <c r="AB1131" s="17">
        <v>0.85166784953867991</v>
      </c>
      <c r="AC1131" s="15">
        <v>548887.6</v>
      </c>
      <c r="AD1131" s="14">
        <v>10567.5</v>
      </c>
      <c r="AE1131" s="14">
        <v>10567.5</v>
      </c>
      <c r="AF1131" s="5">
        <v>9</v>
      </c>
      <c r="AG1131" s="6">
        <v>43500</v>
      </c>
      <c r="AH1131" s="4">
        <v>43100</v>
      </c>
      <c r="AI1131" s="23">
        <v>86600</v>
      </c>
      <c r="AJ1131" s="4">
        <v>28300</v>
      </c>
      <c r="AK1131" s="4">
        <v>0</v>
      </c>
      <c r="AL1131" s="24">
        <v>28300</v>
      </c>
      <c r="AM1131" s="7">
        <v>4.1163946061036194</v>
      </c>
      <c r="AN1131" s="7">
        <v>4.0785427016796785</v>
      </c>
      <c r="AO1131" s="8">
        <v>2.678022237993849</v>
      </c>
      <c r="AP1131" s="9">
        <v>0</v>
      </c>
      <c r="AQ1131" s="25">
        <v>10.872959545777148</v>
      </c>
      <c r="AR1131" s="18">
        <v>4.1163946061036194</v>
      </c>
      <c r="AS1131" s="7">
        <v>4.0785427016796785</v>
      </c>
      <c r="AT1131" s="8">
        <v>2.678022237993849</v>
      </c>
      <c r="AU1131" s="9">
        <v>0</v>
      </c>
      <c r="AV1131" s="10">
        <v>10.872959545777148</v>
      </c>
      <c r="AW1131" s="22">
        <f t="shared" si="17"/>
        <v>0</v>
      </c>
      <c r="AX1131" s="5">
        <f>IF(OR(AND(Tabela1[[#This Row],[GRUPO | ITEM]]="PALHETAS",MID(Tabela1[[#This Row],[ITEM]],1,5)&lt;&gt;"YN-PC"),AND(Tabela1[[#This Row],[GRUPO | ITEM]]="PALHETAS",MID(Tabela1[[#This Row],[ITEM]],1,5)&lt;&gt;"YN-PF"))=TRUE,0,
IF(
ROUNDUP(
IF(
IF(D1131="A",13-SUM(AM1131:AP1131),IF(D1131="B",11-SUM(AM1131:AP1131),IF(D1131="C",7-SUM(AM1131:AP1131))))
&lt;0,0,
IF(D1131="A",13-SUM(AM1131:AP1131),IF(D1131="B",11-SUM(AM1131:AP1131),IF(D1131="C",7-SUM(AM1131:AP1131)))))
*AD1131/C1131,0)
*C1131
=0,0,
ROUNDUP(
IF(
IF(D1131="A",13-SUM(AM1131:AP1131),IF(D1131="B",11-SUM(AM1131:AP1131),IF(D1131="C",7-SUM(AM1131:AP1131))))
&lt;0,0,
IF(D1131="A",13-SUM(AM1131:AP1131),IF(D1131="B",11-SUM(AM1131:AP1131),IF(D1131="C",7-SUM(AM1131:AP1131)))))
*AD1131/C1131,0)
*C1131)
)</f>
        <v>0</v>
      </c>
      <c r="AY1131" s="4">
        <f>IF(OR(AND(Tabela1[[#This Row],[GRUPO | ITEM]]="PALHETAS",MID(Tabela1[[#This Row],[ITEM]],1,5)&lt;&gt;"YN-PC"),AND(Tabela1[[#This Row],[GRUPO | ITEM]]="PALHETAS",MID(Tabela1[[#This Row],[ITEM]],1,5)&lt;&gt;"YN-PF"))=TRUE,0,
IF(
ROUNDUP(
IF(
IF(D1131="A",13-SUM(AR1131:AU1131),IF(D1131="B",11-SUM(AR1131:AU1131),IF(D1131="C",7-SUM(AR1131:AU1131))))
&lt;0,0,
IF(D1131="A",13-SUM(AR1131:AU1131),IF(D1131="B",11-SUM(AR1131:AU1131),IF(D1131="C",7-SUM(AR1131:AU1131)))))
*AE1131/C1131,0)
*C1131
=0,0,
ROUNDUP(
IF(
IF(D1131="A",13-SUM(AR1131:AU1131),IF(D1131="B",11-SUM(AR1131:AU1131),IF(D1131="C",7-SUM(AR1131:AU1131))))
&lt;0,0,
IF(D1131="A",13-SUM(AR1131:AU1131),IF(D1131="B",11-SUM(AR1131:AU1131),IF(D1131="C",7-SUM(AR1131:AU1131)))))
*AE1131/C1131,0)
*C1131)
)</f>
        <v>0</v>
      </c>
      <c r="AZ11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+IFERROR(BA1131*C1131,0),
IFERROR(AVERAGEIF(Tabela1[[#This Row],[COMPRA PADRÃO]:[COMPRA &gt;30%]],"&gt;"&amp;0,Tabela1[[#This Row],[COMPRA PADRÃO]:[COMPRA &gt;30%]]),
0))/Tabela1[[#This Row],[U/CX]],0)*Tabela1[[#This Row],[U/CX]]</f>
        <v>0</v>
      </c>
      <c r="BA1131" s="19"/>
      <c r="BB1131" s="19"/>
      <c r="BC1131" s="5"/>
      <c r="BD1131" s="41">
        <v>478.52830188679246</v>
      </c>
      <c r="BE1131" s="42">
        <v>71779.24528301887</v>
      </c>
      <c r="BF1131" s="42">
        <v>136859.09433962265</v>
      </c>
      <c r="BG1131" s="42">
        <v>114900</v>
      </c>
      <c r="BH1131" s="43">
        <v>93700</v>
      </c>
      <c r="BJ1131" s="32"/>
      <c r="BK1131" s="32"/>
    </row>
    <row r="1132" spans="1:63" s="3" customFormat="1" x14ac:dyDescent="0.2">
      <c r="A1132" s="4" t="s">
        <v>18</v>
      </c>
      <c r="B1132" s="4" t="s">
        <v>894</v>
      </c>
      <c r="C1132" s="4">
        <v>100</v>
      </c>
      <c r="D1132" s="4" t="s">
        <v>20</v>
      </c>
      <c r="E1132" s="5">
        <v>14200</v>
      </c>
      <c r="F1132" s="4">
        <v>16000</v>
      </c>
      <c r="G1132" s="4">
        <v>18500</v>
      </c>
      <c r="H1132" s="4">
        <v>9800</v>
      </c>
      <c r="I1132" s="4">
        <v>27700</v>
      </c>
      <c r="J1132" s="4">
        <v>32000</v>
      </c>
      <c r="K1132" s="4">
        <v>9800</v>
      </c>
      <c r="L1132" s="4">
        <v>25700</v>
      </c>
      <c r="M1132" s="4">
        <v>9000</v>
      </c>
      <c r="N1132" s="4">
        <v>9300</v>
      </c>
      <c r="O1132" s="4">
        <v>13300</v>
      </c>
      <c r="P1132" s="4">
        <v>13000</v>
      </c>
      <c r="Q1132" s="13">
        <v>0.85930408472012099</v>
      </c>
      <c r="R1132" s="16">
        <v>0.9682299546142209</v>
      </c>
      <c r="S1132" s="16">
        <v>1.1195158850226929</v>
      </c>
      <c r="T1132" s="16">
        <v>0.59304084720121031</v>
      </c>
      <c r="U1132" s="16">
        <v>1.6762481089258698</v>
      </c>
      <c r="V1132" s="16">
        <v>1.9364599092284418</v>
      </c>
      <c r="W1132" s="16">
        <v>0.59304084720121031</v>
      </c>
      <c r="X1132" s="16">
        <v>1.5552193645990924</v>
      </c>
      <c r="Y1132" s="16">
        <v>0.54462934947049924</v>
      </c>
      <c r="Z1132" s="16">
        <v>0.56278366111951583</v>
      </c>
      <c r="AA1132" s="16">
        <v>0.80484114977307109</v>
      </c>
      <c r="AB1132" s="17">
        <v>0.78668683812405449</v>
      </c>
      <c r="AC1132" s="15">
        <v>856748</v>
      </c>
      <c r="AD1132" s="14">
        <v>16525</v>
      </c>
      <c r="AE1132" s="14">
        <v>16525</v>
      </c>
      <c r="AF1132" s="5">
        <v>6</v>
      </c>
      <c r="AG1132" s="6">
        <v>51350</v>
      </c>
      <c r="AH1132" s="4">
        <v>60200</v>
      </c>
      <c r="AI1132" s="23">
        <v>111550</v>
      </c>
      <c r="AJ1132" s="4">
        <v>75700</v>
      </c>
      <c r="AK1132" s="4">
        <v>0</v>
      </c>
      <c r="AL1132" s="24">
        <v>75700</v>
      </c>
      <c r="AM1132" s="7">
        <v>3.1074130105900153</v>
      </c>
      <c r="AN1132" s="7">
        <v>3.6429652042360061</v>
      </c>
      <c r="AO1132" s="8">
        <v>4.5809379727685329</v>
      </c>
      <c r="AP1132" s="9">
        <v>0</v>
      </c>
      <c r="AQ1132" s="25">
        <v>11.331316187594554</v>
      </c>
      <c r="AR1132" s="18">
        <v>3.1074130105900153</v>
      </c>
      <c r="AS1132" s="7">
        <v>3.6429652042360061</v>
      </c>
      <c r="AT1132" s="8">
        <v>4.5809379727685329</v>
      </c>
      <c r="AU1132" s="9">
        <v>0</v>
      </c>
      <c r="AV1132" s="10">
        <v>11.331316187594554</v>
      </c>
      <c r="AW1132" s="22">
        <f t="shared" si="17"/>
        <v>0</v>
      </c>
      <c r="AX1132" s="5">
        <f>IF(OR(AND(Tabela1[[#This Row],[GRUPO | ITEM]]="PALHETAS",MID(Tabela1[[#This Row],[ITEM]],1,5)&lt;&gt;"YN-PC"),AND(Tabela1[[#This Row],[GRUPO | ITEM]]="PALHETAS",MID(Tabela1[[#This Row],[ITEM]],1,5)&lt;&gt;"YN-PF"))=TRUE,0,
IF(
ROUNDUP(
IF(
IF(D1132="A",13-SUM(AM1132:AP1132),IF(D1132="B",11-SUM(AM1132:AP1132),IF(D1132="C",7-SUM(AM1132:AP1132))))
&lt;0,0,
IF(D1132="A",13-SUM(AM1132:AP1132),IF(D1132="B",11-SUM(AM1132:AP1132),IF(D1132="C",7-SUM(AM1132:AP1132)))))
*AD1132/C1132,0)
*C1132
=0,0,
ROUNDUP(
IF(
IF(D1132="A",13-SUM(AM1132:AP1132),IF(D1132="B",11-SUM(AM1132:AP1132),IF(D1132="C",7-SUM(AM1132:AP1132))))
&lt;0,0,
IF(D1132="A",13-SUM(AM1132:AP1132),IF(D1132="B",11-SUM(AM1132:AP1132),IF(D1132="C",7-SUM(AM1132:AP1132)))))
*AD1132/C1132,0)
*C1132)
)</f>
        <v>0</v>
      </c>
      <c r="AY1132" s="4">
        <f>IF(OR(AND(Tabela1[[#This Row],[GRUPO | ITEM]]="PALHETAS",MID(Tabela1[[#This Row],[ITEM]],1,5)&lt;&gt;"YN-PC"),AND(Tabela1[[#This Row],[GRUPO | ITEM]]="PALHETAS",MID(Tabela1[[#This Row],[ITEM]],1,5)&lt;&gt;"YN-PF"))=TRUE,0,
IF(
ROUNDUP(
IF(
IF(D1132="A",13-SUM(AR1132:AU1132),IF(D1132="B",11-SUM(AR1132:AU1132),IF(D1132="C",7-SUM(AR1132:AU1132))))
&lt;0,0,
IF(D1132="A",13-SUM(AR1132:AU1132),IF(D1132="B",11-SUM(AR1132:AU1132),IF(D1132="C",7-SUM(AR1132:AU1132)))))
*AE1132/C1132,0)
*C1132
=0,0,
ROUNDUP(
IF(
IF(D1132="A",13-SUM(AR1132:AU1132),IF(D1132="B",11-SUM(AR1132:AU1132),IF(D1132="C",7-SUM(AR1132:AU1132))))
&lt;0,0,
IF(D1132="A",13-SUM(AR1132:AU1132),IF(D1132="B",11-SUM(AR1132:AU1132),IF(D1132="C",7-SUM(AR1132:AU1132)))))
*AE1132/C1132,0)
*C1132)
)</f>
        <v>0</v>
      </c>
      <c r="AZ11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+IFERROR(BA1132*C1132,0),
IFERROR(AVERAGEIF(Tabela1[[#This Row],[COMPRA PADRÃO]:[COMPRA &gt;30%]],"&gt;"&amp;0,Tabela1[[#This Row],[COMPRA PADRÃO]:[COMPRA &gt;30%]]),
0))/Tabela1[[#This Row],[U/CX]],0)*Tabela1[[#This Row],[U/CX]]</f>
        <v>0</v>
      </c>
      <c r="BA1132" s="19"/>
      <c r="BB1132" s="19"/>
      <c r="BC1132" s="5"/>
      <c r="BD1132" s="41">
        <v>748.30188679245282</v>
      </c>
      <c r="BE1132" s="42">
        <v>112245.28301886792</v>
      </c>
      <c r="BF1132" s="42">
        <v>214014.33962264151</v>
      </c>
      <c r="BG1132" s="42">
        <v>187250</v>
      </c>
      <c r="BH1132" s="43">
        <v>139000</v>
      </c>
      <c r="BJ1132" s="32"/>
      <c r="BK1132" s="32"/>
    </row>
    <row r="1133" spans="1:63" s="3" customFormat="1" x14ac:dyDescent="0.2">
      <c r="A1133" s="4" t="s">
        <v>18</v>
      </c>
      <c r="B1133" s="4" t="s">
        <v>895</v>
      </c>
      <c r="C1133" s="4">
        <v>100</v>
      </c>
      <c r="D1133" s="4" t="s">
        <v>20</v>
      </c>
      <c r="E1133" s="5">
        <v>7100</v>
      </c>
      <c r="F1133" s="4">
        <v>9100</v>
      </c>
      <c r="G1133" s="4">
        <v>8500</v>
      </c>
      <c r="H1133" s="4">
        <v>5200</v>
      </c>
      <c r="I1133" s="4">
        <v>15000</v>
      </c>
      <c r="J1133" s="4">
        <v>17200</v>
      </c>
      <c r="K1133" s="4">
        <v>4400</v>
      </c>
      <c r="L1133" s="4">
        <v>13600</v>
      </c>
      <c r="M1133" s="4">
        <v>7100</v>
      </c>
      <c r="N1133" s="4">
        <v>4100</v>
      </c>
      <c r="O1133" s="4">
        <v>6300</v>
      </c>
      <c r="P1133" s="4">
        <v>6900</v>
      </c>
      <c r="Q1133" s="13">
        <v>0.81531100478468899</v>
      </c>
      <c r="R1133" s="16">
        <v>1.0449760765550238</v>
      </c>
      <c r="S1133" s="16">
        <v>0.97607655502392343</v>
      </c>
      <c r="T1133" s="16">
        <v>0.59712918660287073</v>
      </c>
      <c r="U1133" s="16">
        <v>1.7224880382775118</v>
      </c>
      <c r="V1133" s="16">
        <v>1.9751196172248802</v>
      </c>
      <c r="W1133" s="16">
        <v>0.50526315789473686</v>
      </c>
      <c r="X1133" s="16">
        <v>1.5617224880382774</v>
      </c>
      <c r="Y1133" s="16">
        <v>0.81531100478468899</v>
      </c>
      <c r="Z1133" s="16">
        <v>0.47081339712918657</v>
      </c>
      <c r="AA1133" s="16">
        <v>0.723444976076555</v>
      </c>
      <c r="AB1133" s="17">
        <v>0.79234449760765546</v>
      </c>
      <c r="AC1133" s="15">
        <v>452763</v>
      </c>
      <c r="AD1133" s="14">
        <v>8708.3333333333339</v>
      </c>
      <c r="AE1133" s="14">
        <v>8708.3333333333339</v>
      </c>
      <c r="AF1133" s="5">
        <v>4</v>
      </c>
      <c r="AG1133" s="6">
        <v>22700</v>
      </c>
      <c r="AH1133" s="4">
        <v>33900</v>
      </c>
      <c r="AI1133" s="23">
        <v>56600</v>
      </c>
      <c r="AJ1133" s="4">
        <v>42000</v>
      </c>
      <c r="AK1133" s="4">
        <v>0</v>
      </c>
      <c r="AL1133" s="24">
        <v>42000</v>
      </c>
      <c r="AM1133" s="7">
        <v>2.6066985645933012</v>
      </c>
      <c r="AN1133" s="7">
        <v>3.8928229665071767</v>
      </c>
      <c r="AO1133" s="8">
        <v>4.8229665071770329</v>
      </c>
      <c r="AP1133" s="9">
        <v>0</v>
      </c>
      <c r="AQ1133" s="25">
        <v>11.322488038277511</v>
      </c>
      <c r="AR1133" s="18">
        <v>2.6066985645933012</v>
      </c>
      <c r="AS1133" s="7">
        <v>3.8928229665071767</v>
      </c>
      <c r="AT1133" s="8">
        <v>4.8229665071770329</v>
      </c>
      <c r="AU1133" s="9">
        <v>0</v>
      </c>
      <c r="AV1133" s="10">
        <v>11.322488038277511</v>
      </c>
      <c r="AW1133" s="22">
        <f t="shared" si="17"/>
        <v>0</v>
      </c>
      <c r="AX1133" s="5">
        <f>IF(OR(AND(Tabela1[[#This Row],[GRUPO | ITEM]]="PALHETAS",MID(Tabela1[[#This Row],[ITEM]],1,5)&lt;&gt;"YN-PC"),AND(Tabela1[[#This Row],[GRUPO | ITEM]]="PALHETAS",MID(Tabela1[[#This Row],[ITEM]],1,5)&lt;&gt;"YN-PF"))=TRUE,0,
IF(
ROUNDUP(
IF(
IF(D1133="A",13-SUM(AM1133:AP1133),IF(D1133="B",11-SUM(AM1133:AP1133),IF(D1133="C",7-SUM(AM1133:AP1133))))
&lt;0,0,
IF(D1133="A",13-SUM(AM1133:AP1133),IF(D1133="B",11-SUM(AM1133:AP1133),IF(D1133="C",7-SUM(AM1133:AP1133)))))
*AD1133/C1133,0)
*C1133
=0,0,
ROUNDUP(
IF(
IF(D1133="A",13-SUM(AM1133:AP1133),IF(D1133="B",11-SUM(AM1133:AP1133),IF(D1133="C",7-SUM(AM1133:AP1133))))
&lt;0,0,
IF(D1133="A",13-SUM(AM1133:AP1133),IF(D1133="B",11-SUM(AM1133:AP1133),IF(D1133="C",7-SUM(AM1133:AP1133)))))
*AD1133/C1133,0)
*C1133)
)</f>
        <v>0</v>
      </c>
      <c r="AY1133" s="4">
        <f>IF(OR(AND(Tabela1[[#This Row],[GRUPO | ITEM]]="PALHETAS",MID(Tabela1[[#This Row],[ITEM]],1,5)&lt;&gt;"YN-PC"),AND(Tabela1[[#This Row],[GRUPO | ITEM]]="PALHETAS",MID(Tabela1[[#This Row],[ITEM]],1,5)&lt;&gt;"YN-PF"))=TRUE,0,
IF(
ROUNDUP(
IF(
IF(D1133="A",13-SUM(AR1133:AU1133),IF(D1133="B",11-SUM(AR1133:AU1133),IF(D1133="C",7-SUM(AR1133:AU1133))))
&lt;0,0,
IF(D1133="A",13-SUM(AR1133:AU1133),IF(D1133="B",11-SUM(AR1133:AU1133),IF(D1133="C",7-SUM(AR1133:AU1133)))))
*AE1133/C1133,0)
*C1133
=0,0,
ROUNDUP(
IF(
IF(D1133="A",13-SUM(AR1133:AU1133),IF(D1133="B",11-SUM(AR1133:AU1133),IF(D1133="C",7-SUM(AR1133:AU1133))))
&lt;0,0,
IF(D1133="A",13-SUM(AR1133:AU1133),IF(D1133="B",11-SUM(AR1133:AU1133),IF(D1133="C",7-SUM(AR1133:AU1133)))))
*AE1133/C1133,0)
*C1133)
)</f>
        <v>0</v>
      </c>
      <c r="AZ11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+IFERROR(BA1133*C1133,0),
IFERROR(AVERAGEIF(Tabela1[[#This Row],[COMPRA PADRÃO]:[COMPRA &gt;30%]],"&gt;"&amp;0,Tabela1[[#This Row],[COMPRA PADRÃO]:[COMPRA &gt;30%]]),
0))/Tabela1[[#This Row],[U/CX]],0)*Tabela1[[#This Row],[U/CX]]</f>
        <v>0</v>
      </c>
      <c r="BA1133" s="19"/>
      <c r="BB1133" s="19"/>
      <c r="BC1133" s="5"/>
      <c r="BD1133" s="41">
        <v>394.33962264150944</v>
      </c>
      <c r="BE1133" s="42">
        <v>59150.943396226416</v>
      </c>
      <c r="BF1133" s="42">
        <v>112781.1320754717</v>
      </c>
      <c r="BG1133" s="42">
        <v>98600</v>
      </c>
      <c r="BH1133" s="43">
        <v>73300</v>
      </c>
      <c r="BJ1133" s="32"/>
      <c r="BK1133" s="32"/>
    </row>
    <row r="1134" spans="1:63" s="3" customFormat="1" x14ac:dyDescent="0.2">
      <c r="A1134" s="4" t="s">
        <v>18</v>
      </c>
      <c r="B1134" s="4" t="s">
        <v>896</v>
      </c>
      <c r="C1134" s="4">
        <v>100</v>
      </c>
      <c r="D1134" s="4" t="s">
        <v>20</v>
      </c>
      <c r="E1134" s="5">
        <v>14500</v>
      </c>
      <c r="F1134" s="4">
        <v>16900</v>
      </c>
      <c r="G1134" s="4">
        <v>18200</v>
      </c>
      <c r="H1134" s="4">
        <v>13700</v>
      </c>
      <c r="I1134" s="4">
        <v>36500</v>
      </c>
      <c r="J1134" s="4">
        <v>34800</v>
      </c>
      <c r="K1134" s="4">
        <v>8600</v>
      </c>
      <c r="L1134" s="4">
        <v>29200</v>
      </c>
      <c r="M1134" s="4">
        <v>13700</v>
      </c>
      <c r="N1134" s="4">
        <v>10400</v>
      </c>
      <c r="O1134" s="4">
        <v>13400</v>
      </c>
      <c r="P1134" s="4">
        <v>14600</v>
      </c>
      <c r="Q1134" s="13">
        <v>0.77505567928730512</v>
      </c>
      <c r="R1134" s="16">
        <v>0.90334075723830742</v>
      </c>
      <c r="S1134" s="16">
        <v>0.97282850779510033</v>
      </c>
      <c r="T1134" s="16">
        <v>0.73229398663697109</v>
      </c>
      <c r="U1134" s="16">
        <v>1.9510022271714924</v>
      </c>
      <c r="V1134" s="16">
        <v>1.8601336302895324</v>
      </c>
      <c r="W1134" s="16">
        <v>0.45968819599109134</v>
      </c>
      <c r="X1134" s="16">
        <v>1.560801781737194</v>
      </c>
      <c r="Y1134" s="16">
        <v>0.73229398663697109</v>
      </c>
      <c r="Z1134" s="16">
        <v>0.55590200445434301</v>
      </c>
      <c r="AA1134" s="16">
        <v>0.71625835189309583</v>
      </c>
      <c r="AB1134" s="17">
        <v>0.78040089086859699</v>
      </c>
      <c r="AC1134" s="15">
        <v>971351</v>
      </c>
      <c r="AD1134" s="14">
        <v>18708.333333333332</v>
      </c>
      <c r="AE1134" s="14">
        <v>18708.333333333332</v>
      </c>
      <c r="AF1134" s="5">
        <v>8</v>
      </c>
      <c r="AG1134" s="6">
        <v>42300</v>
      </c>
      <c r="AH1134" s="4">
        <v>92900</v>
      </c>
      <c r="AI1134" s="23">
        <v>135200</v>
      </c>
      <c r="AJ1134" s="4">
        <v>80200</v>
      </c>
      <c r="AK1134" s="4">
        <v>0</v>
      </c>
      <c r="AL1134" s="24">
        <v>80200</v>
      </c>
      <c r="AM1134" s="7">
        <v>2.2610244988864143</v>
      </c>
      <c r="AN1134" s="7">
        <v>4.9657015590200446</v>
      </c>
      <c r="AO1134" s="8">
        <v>4.2868596881959915</v>
      </c>
      <c r="AP1134" s="9">
        <v>0</v>
      </c>
      <c r="AQ1134" s="25">
        <v>11.51358574610245</v>
      </c>
      <c r="AR1134" s="18">
        <v>2.2610244988864143</v>
      </c>
      <c r="AS1134" s="7">
        <v>4.9657015590200446</v>
      </c>
      <c r="AT1134" s="8">
        <v>4.2868596881959915</v>
      </c>
      <c r="AU1134" s="9">
        <v>0</v>
      </c>
      <c r="AV1134" s="10">
        <v>11.51358574610245</v>
      </c>
      <c r="AW1134" s="22">
        <f t="shared" si="17"/>
        <v>0</v>
      </c>
      <c r="AX1134" s="5">
        <f>IF(OR(AND(Tabela1[[#This Row],[GRUPO | ITEM]]="PALHETAS",MID(Tabela1[[#This Row],[ITEM]],1,5)&lt;&gt;"YN-PC"),AND(Tabela1[[#This Row],[GRUPO | ITEM]]="PALHETAS",MID(Tabela1[[#This Row],[ITEM]],1,5)&lt;&gt;"YN-PF"))=TRUE,0,
IF(
ROUNDUP(
IF(
IF(D1134="A",13-SUM(AM1134:AP1134),IF(D1134="B",11-SUM(AM1134:AP1134),IF(D1134="C",7-SUM(AM1134:AP1134))))
&lt;0,0,
IF(D1134="A",13-SUM(AM1134:AP1134),IF(D1134="B",11-SUM(AM1134:AP1134),IF(D1134="C",7-SUM(AM1134:AP1134)))))
*AD1134/C1134,0)
*C1134
=0,0,
ROUNDUP(
IF(
IF(D1134="A",13-SUM(AM1134:AP1134),IF(D1134="B",11-SUM(AM1134:AP1134),IF(D1134="C",7-SUM(AM1134:AP1134))))
&lt;0,0,
IF(D1134="A",13-SUM(AM1134:AP1134),IF(D1134="B",11-SUM(AM1134:AP1134),IF(D1134="C",7-SUM(AM1134:AP1134)))))
*AD1134/C1134,0)
*C1134)
)</f>
        <v>0</v>
      </c>
      <c r="AY1134" s="4">
        <f>IF(OR(AND(Tabela1[[#This Row],[GRUPO | ITEM]]="PALHETAS",MID(Tabela1[[#This Row],[ITEM]],1,5)&lt;&gt;"YN-PC"),AND(Tabela1[[#This Row],[GRUPO | ITEM]]="PALHETAS",MID(Tabela1[[#This Row],[ITEM]],1,5)&lt;&gt;"YN-PF"))=TRUE,0,
IF(
ROUNDUP(
IF(
IF(D1134="A",13-SUM(AR1134:AU1134),IF(D1134="B",11-SUM(AR1134:AU1134),IF(D1134="C",7-SUM(AR1134:AU1134))))
&lt;0,0,
IF(D1134="A",13-SUM(AR1134:AU1134),IF(D1134="B",11-SUM(AR1134:AU1134),IF(D1134="C",7-SUM(AR1134:AU1134)))))
*AE1134/C1134,0)
*C1134
=0,0,
ROUNDUP(
IF(
IF(D1134="A",13-SUM(AR1134:AU1134),IF(D1134="B",11-SUM(AR1134:AU1134),IF(D1134="C",7-SUM(AR1134:AU1134))))
&lt;0,0,
IF(D1134="A",13-SUM(AR1134:AU1134),IF(D1134="B",11-SUM(AR1134:AU1134),IF(D1134="C",7-SUM(AR1134:AU1134)))))
*AE1134/C1134,0)
*C1134)
)</f>
        <v>0</v>
      </c>
      <c r="AZ11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+IFERROR(BA1134*C1134,0),
IFERROR(AVERAGEIF(Tabela1[[#This Row],[COMPRA PADRÃO]:[COMPRA &gt;30%]],"&gt;"&amp;0,Tabela1[[#This Row],[COMPRA PADRÃO]:[COMPRA &gt;30%]]),
0))/Tabela1[[#This Row],[U/CX]],0)*Tabela1[[#This Row],[U/CX]]</f>
        <v>0</v>
      </c>
      <c r="BA1134" s="33"/>
      <c r="BB1134" s="33"/>
      <c r="BC1134" s="44"/>
      <c r="BD1134" s="41">
        <v>847.16981132075466</v>
      </c>
      <c r="BE1134" s="42">
        <v>127075.47169811319</v>
      </c>
      <c r="BF1134" s="42">
        <v>242290.56603773584</v>
      </c>
      <c r="BG1134" s="42">
        <v>215400</v>
      </c>
      <c r="BH1134" s="43">
        <v>154000</v>
      </c>
      <c r="BJ1134" s="32"/>
      <c r="BK1134" s="32"/>
    </row>
    <row r="1135" spans="1:63" s="3" customFormat="1" x14ac:dyDescent="0.2">
      <c r="A1135" s="4" t="s">
        <v>18</v>
      </c>
      <c r="B1135" s="4" t="s">
        <v>897</v>
      </c>
      <c r="C1135" s="4">
        <v>50</v>
      </c>
      <c r="D1135" s="4" t="s">
        <v>20</v>
      </c>
      <c r="E1135" s="5">
        <v>5300</v>
      </c>
      <c r="F1135" s="4">
        <v>6500</v>
      </c>
      <c r="G1135" s="4">
        <v>4900</v>
      </c>
      <c r="H1135" s="4">
        <v>4350</v>
      </c>
      <c r="I1135" s="4">
        <v>9800</v>
      </c>
      <c r="J1135" s="4">
        <v>11300</v>
      </c>
      <c r="K1135" s="4">
        <v>2650</v>
      </c>
      <c r="L1135" s="4">
        <v>9950</v>
      </c>
      <c r="M1135" s="4">
        <v>4950</v>
      </c>
      <c r="N1135" s="4">
        <v>3200</v>
      </c>
      <c r="O1135" s="4">
        <v>5000</v>
      </c>
      <c r="P1135" s="4">
        <v>4450</v>
      </c>
      <c r="Q1135" s="13">
        <v>0.87906012439530057</v>
      </c>
      <c r="R1135" s="16">
        <v>1.0780926053904629</v>
      </c>
      <c r="S1135" s="16">
        <v>0.81271596406357982</v>
      </c>
      <c r="T1135" s="16">
        <v>0.72149274360746363</v>
      </c>
      <c r="U1135" s="16">
        <v>1.6254319281271596</v>
      </c>
      <c r="V1135" s="16">
        <v>1.8742225293711126</v>
      </c>
      <c r="W1135" s="16">
        <v>0.43953006219765028</v>
      </c>
      <c r="X1135" s="16">
        <v>1.6503109882515548</v>
      </c>
      <c r="Y1135" s="16">
        <v>0.82100898410504486</v>
      </c>
      <c r="Z1135" s="16">
        <v>0.53075328265376642</v>
      </c>
      <c r="AA1135" s="16">
        <v>0.82930200414651001</v>
      </c>
      <c r="AB1135" s="17">
        <v>0.73807878369039392</v>
      </c>
      <c r="AC1135" s="15">
        <v>361099.5</v>
      </c>
      <c r="AD1135" s="14">
        <v>6029.166666666667</v>
      </c>
      <c r="AE1135" s="14">
        <v>6029.166666666667</v>
      </c>
      <c r="AF1135" s="5">
        <v>2</v>
      </c>
      <c r="AG1135" s="6">
        <v>12700</v>
      </c>
      <c r="AH1135" s="4">
        <v>33200</v>
      </c>
      <c r="AI1135" s="23">
        <v>45900</v>
      </c>
      <c r="AJ1135" s="4">
        <v>19950</v>
      </c>
      <c r="AK1135" s="4">
        <v>0</v>
      </c>
      <c r="AL1135" s="24">
        <v>19950</v>
      </c>
      <c r="AM1135" s="7">
        <v>2.1064270905321352</v>
      </c>
      <c r="AN1135" s="7">
        <v>5.506565307532826</v>
      </c>
      <c r="AO1135" s="8">
        <v>3.308914996544575</v>
      </c>
      <c r="AP1135" s="9">
        <v>0</v>
      </c>
      <c r="AQ1135" s="25">
        <v>10.921907394609535</v>
      </c>
      <c r="AR1135" s="18">
        <v>2.1064270905321352</v>
      </c>
      <c r="AS1135" s="7">
        <v>5.506565307532826</v>
      </c>
      <c r="AT1135" s="8">
        <v>3.308914996544575</v>
      </c>
      <c r="AU1135" s="9">
        <v>0</v>
      </c>
      <c r="AV1135" s="10">
        <v>10.921907394609535</v>
      </c>
      <c r="AW1135" s="22">
        <f t="shared" si="17"/>
        <v>0</v>
      </c>
      <c r="AX1135" s="5">
        <f>IF(OR(AND(Tabela1[[#This Row],[GRUPO | ITEM]]="PALHETAS",MID(Tabela1[[#This Row],[ITEM]],1,5)&lt;&gt;"YN-PC"),AND(Tabela1[[#This Row],[GRUPO | ITEM]]="PALHETAS",MID(Tabela1[[#This Row],[ITEM]],1,5)&lt;&gt;"YN-PF"))=TRUE,0,
IF(
ROUNDUP(
IF(
IF(D1135="A",13-SUM(AM1135:AP1135),IF(D1135="B",11-SUM(AM1135:AP1135),IF(D1135="C",7-SUM(AM1135:AP1135))))
&lt;0,0,
IF(D1135="A",13-SUM(AM1135:AP1135),IF(D1135="B",11-SUM(AM1135:AP1135),IF(D1135="C",7-SUM(AM1135:AP1135)))))
*AD1135/C1135,0)
*C1135
=0,0,
ROUNDUP(
IF(
IF(D1135="A",13-SUM(AM1135:AP1135),IF(D1135="B",11-SUM(AM1135:AP1135),IF(D1135="C",7-SUM(AM1135:AP1135))))
&lt;0,0,
IF(D1135="A",13-SUM(AM1135:AP1135),IF(D1135="B",11-SUM(AM1135:AP1135),IF(D1135="C",7-SUM(AM1135:AP1135)))))
*AD1135/C1135,0)
*C1135)
)</f>
        <v>0</v>
      </c>
      <c r="AY1135" s="4">
        <f>IF(OR(AND(Tabela1[[#This Row],[GRUPO | ITEM]]="PALHETAS",MID(Tabela1[[#This Row],[ITEM]],1,5)&lt;&gt;"YN-PC"),AND(Tabela1[[#This Row],[GRUPO | ITEM]]="PALHETAS",MID(Tabela1[[#This Row],[ITEM]],1,5)&lt;&gt;"YN-PF"))=TRUE,0,
IF(
ROUNDUP(
IF(
IF(D1135="A",13-SUM(AR1135:AU1135),IF(D1135="B",11-SUM(AR1135:AU1135),IF(D1135="C",7-SUM(AR1135:AU1135))))
&lt;0,0,
IF(D1135="A",13-SUM(AR1135:AU1135),IF(D1135="B",11-SUM(AR1135:AU1135),IF(D1135="C",7-SUM(AR1135:AU1135)))))
*AE1135/C1135,0)
*C1135
=0,0,
ROUNDUP(
IF(
IF(D1135="A",13-SUM(AR1135:AU1135),IF(D1135="B",11-SUM(AR1135:AU1135),IF(D1135="C",7-SUM(AR1135:AU1135))))
&lt;0,0,
IF(D1135="A",13-SUM(AR1135:AU1135),IF(D1135="B",11-SUM(AR1135:AU1135),IF(D1135="C",7-SUM(AR1135:AU1135)))))
*AE1135/C1135,0)
*C1135)
)</f>
        <v>0</v>
      </c>
      <c r="AZ11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+IFERROR(BA1135*C1135,0),
IFERROR(AVERAGEIF(Tabela1[[#This Row],[COMPRA PADRÃO]:[COMPRA &gt;30%]],"&gt;"&amp;0,Tabela1[[#This Row],[COMPRA PADRÃO]:[COMPRA &gt;30%]]),
0))/Tabela1[[#This Row],[U/CX]],0)*Tabela1[[#This Row],[U/CX]]</f>
        <v>0</v>
      </c>
      <c r="BA1135" s="19"/>
      <c r="BB1135" s="19"/>
      <c r="BC1135" s="5"/>
      <c r="BD1135" s="41">
        <v>273.01886792452831</v>
      </c>
      <c r="BE1135" s="42">
        <v>40952.830188679247</v>
      </c>
      <c r="BF1135" s="42">
        <v>78083.39622641509</v>
      </c>
      <c r="BG1135" s="42">
        <v>65850</v>
      </c>
      <c r="BH1135" s="43">
        <v>53200</v>
      </c>
      <c r="BJ1135" s="32"/>
      <c r="BK1135" s="32"/>
    </row>
    <row r="1136" spans="1:63" s="3" customFormat="1" x14ac:dyDescent="0.2">
      <c r="A1136" s="4" t="s">
        <v>18</v>
      </c>
      <c r="B1136" s="4" t="s">
        <v>898</v>
      </c>
      <c r="C1136" s="4">
        <v>50</v>
      </c>
      <c r="D1136" s="4" t="s">
        <v>20</v>
      </c>
      <c r="E1136" s="5">
        <v>5650</v>
      </c>
      <c r="F1136" s="4">
        <v>7450</v>
      </c>
      <c r="G1136" s="4">
        <v>9000</v>
      </c>
      <c r="H1136" s="4">
        <v>6100</v>
      </c>
      <c r="I1136" s="4">
        <v>12700</v>
      </c>
      <c r="J1136" s="4">
        <v>14400</v>
      </c>
      <c r="K1136" s="4">
        <v>5050</v>
      </c>
      <c r="L1136" s="4">
        <v>12000</v>
      </c>
      <c r="M1136" s="4">
        <v>8050</v>
      </c>
      <c r="N1136" s="4">
        <v>5200</v>
      </c>
      <c r="O1136" s="4">
        <v>5050</v>
      </c>
      <c r="P1136" s="4">
        <v>5499</v>
      </c>
      <c r="Q1136" s="13">
        <v>0.70515553983920787</v>
      </c>
      <c r="R1136" s="16">
        <v>0.92980686226585818</v>
      </c>
      <c r="S1136" s="16">
        <v>1.1232566121332515</v>
      </c>
      <c r="T1136" s="16">
        <v>0.76131837044587047</v>
      </c>
      <c r="U1136" s="16">
        <v>1.5850398860102548</v>
      </c>
      <c r="V1136" s="16">
        <v>1.7972105794132023</v>
      </c>
      <c r="W1136" s="16">
        <v>0.63027176569699106</v>
      </c>
      <c r="X1136" s="16">
        <v>1.4976754828443353</v>
      </c>
      <c r="Y1136" s="16">
        <v>1.004690636408075</v>
      </c>
      <c r="Z1136" s="16">
        <v>0.64899270923254526</v>
      </c>
      <c r="AA1136" s="16">
        <v>0.63027176569699106</v>
      </c>
      <c r="AB1136" s="17">
        <v>0.68630979001341663</v>
      </c>
      <c r="AC1136" s="15">
        <v>481289.46</v>
      </c>
      <c r="AD1136" s="14">
        <v>8012.416666666667</v>
      </c>
      <c r="AE1136" s="14">
        <v>8012.416666666667</v>
      </c>
      <c r="AF1136" s="5">
        <v>16</v>
      </c>
      <c r="AG1136" s="6">
        <v>20350</v>
      </c>
      <c r="AH1136" s="4">
        <v>47550</v>
      </c>
      <c r="AI1136" s="23">
        <v>67900</v>
      </c>
      <c r="AJ1136" s="4">
        <v>17600</v>
      </c>
      <c r="AK1136" s="4">
        <v>0</v>
      </c>
      <c r="AL1136" s="24">
        <v>17600</v>
      </c>
      <c r="AM1136" s="7">
        <v>2.5398080063235184</v>
      </c>
      <c r="AN1136" s="7">
        <v>5.9345391007706789</v>
      </c>
      <c r="AO1136" s="8">
        <v>2.1965907081716916</v>
      </c>
      <c r="AP1136" s="9">
        <v>0</v>
      </c>
      <c r="AQ1136" s="25">
        <v>10.670937815265887</v>
      </c>
      <c r="AR1136" s="18">
        <v>2.5398080063235184</v>
      </c>
      <c r="AS1136" s="7">
        <v>5.9345391007706789</v>
      </c>
      <c r="AT1136" s="8">
        <v>2.1965907081716916</v>
      </c>
      <c r="AU1136" s="9">
        <v>0</v>
      </c>
      <c r="AV1136" s="10">
        <v>10.670937815265887</v>
      </c>
      <c r="AW1136" s="22">
        <f t="shared" si="17"/>
        <v>0</v>
      </c>
      <c r="AX1136" s="5">
        <f>IF(OR(AND(Tabela1[[#This Row],[GRUPO | ITEM]]="PALHETAS",MID(Tabela1[[#This Row],[ITEM]],1,5)&lt;&gt;"YN-PC"),AND(Tabela1[[#This Row],[GRUPO | ITEM]]="PALHETAS",MID(Tabela1[[#This Row],[ITEM]],1,5)&lt;&gt;"YN-PF"))=TRUE,0,
IF(
ROUNDUP(
IF(
IF(D1136="A",13-SUM(AM1136:AP1136),IF(D1136="B",11-SUM(AM1136:AP1136),IF(D1136="C",7-SUM(AM1136:AP1136))))
&lt;0,0,
IF(D1136="A",13-SUM(AM1136:AP1136),IF(D1136="B",11-SUM(AM1136:AP1136),IF(D1136="C",7-SUM(AM1136:AP1136)))))
*AD1136/C1136,0)
*C1136
=0,0,
ROUNDUP(
IF(
IF(D1136="A",13-SUM(AM1136:AP1136),IF(D1136="B",11-SUM(AM1136:AP1136),IF(D1136="C",7-SUM(AM1136:AP1136))))
&lt;0,0,
IF(D1136="A",13-SUM(AM1136:AP1136),IF(D1136="B",11-SUM(AM1136:AP1136),IF(D1136="C",7-SUM(AM1136:AP1136)))))
*AD1136/C1136,0)
*C1136)
)</f>
        <v>0</v>
      </c>
      <c r="AY1136" s="4">
        <f>IF(OR(AND(Tabela1[[#This Row],[GRUPO | ITEM]]="PALHETAS",MID(Tabela1[[#This Row],[ITEM]],1,5)&lt;&gt;"YN-PC"),AND(Tabela1[[#This Row],[GRUPO | ITEM]]="PALHETAS",MID(Tabela1[[#This Row],[ITEM]],1,5)&lt;&gt;"YN-PF"))=TRUE,0,
IF(
ROUNDUP(
IF(
IF(D1136="A",13-SUM(AR1136:AU1136),IF(D1136="B",11-SUM(AR1136:AU1136),IF(D1136="C",7-SUM(AR1136:AU1136))))
&lt;0,0,
IF(D1136="A",13-SUM(AR1136:AU1136),IF(D1136="B",11-SUM(AR1136:AU1136),IF(D1136="C",7-SUM(AR1136:AU1136)))))
*AE1136/C1136,0)
*C1136
=0,0,
ROUNDUP(
IF(
IF(D1136="A",13-SUM(AR1136:AU1136),IF(D1136="B",11-SUM(AR1136:AU1136),IF(D1136="C",7-SUM(AR1136:AU1136))))
&lt;0,0,
IF(D1136="A",13-SUM(AR1136:AU1136),IF(D1136="B",11-SUM(AR1136:AU1136),IF(D1136="C",7-SUM(AR1136:AU1136)))))
*AE1136/C1136,0)
*C1136)
)</f>
        <v>0</v>
      </c>
      <c r="AZ11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+IFERROR(BA1136*C1136,0),
IFERROR(AVERAGEIF(Tabela1[[#This Row],[COMPRA PADRÃO]:[COMPRA &gt;30%]],"&gt;"&amp;0,Tabela1[[#This Row],[COMPRA PADRÃO]:[COMPRA &gt;30%]]),
0))/Tabela1[[#This Row],[U/CX]],0)*Tabela1[[#This Row],[U/CX]]</f>
        <v>0</v>
      </c>
      <c r="BA1136" s="19"/>
      <c r="BB1136" s="19"/>
      <c r="BC1136" s="5"/>
      <c r="BD1136" s="41">
        <v>362.82641509433961</v>
      </c>
      <c r="BE1136" s="42">
        <v>54423.962264150941</v>
      </c>
      <c r="BF1136" s="42">
        <v>103768.35471698112</v>
      </c>
      <c r="BG1136" s="42">
        <v>85500</v>
      </c>
      <c r="BH1136" s="43">
        <v>72700</v>
      </c>
      <c r="BJ1136" s="32"/>
      <c r="BK1136" s="32"/>
    </row>
    <row r="1137" spans="1:63" s="3" customFormat="1" x14ac:dyDescent="0.2">
      <c r="A1137" s="4" t="s">
        <v>18</v>
      </c>
      <c r="B1137" s="4" t="s">
        <v>899</v>
      </c>
      <c r="C1137" s="4">
        <v>50</v>
      </c>
      <c r="D1137" s="4" t="s">
        <v>20</v>
      </c>
      <c r="E1137" s="5">
        <v>2900</v>
      </c>
      <c r="F1137" s="4">
        <v>4050</v>
      </c>
      <c r="G1137" s="4">
        <v>4000</v>
      </c>
      <c r="H1137" s="4">
        <v>2400</v>
      </c>
      <c r="I1137" s="4">
        <v>5050</v>
      </c>
      <c r="J1137" s="4">
        <v>8700</v>
      </c>
      <c r="K1137" s="4">
        <v>1150</v>
      </c>
      <c r="L1137" s="4">
        <v>5350</v>
      </c>
      <c r="M1137" s="4">
        <v>3400</v>
      </c>
      <c r="N1137" s="4">
        <v>2300</v>
      </c>
      <c r="O1137" s="4">
        <v>2850</v>
      </c>
      <c r="P1137" s="4">
        <v>2800</v>
      </c>
      <c r="Q1137" s="13">
        <v>0.77419354838709675</v>
      </c>
      <c r="R1137" s="16">
        <v>1.0812013348164626</v>
      </c>
      <c r="S1137" s="16">
        <v>1.067853170189099</v>
      </c>
      <c r="T1137" s="16">
        <v>0.64071190211345941</v>
      </c>
      <c r="U1137" s="16">
        <v>1.3481646273637373</v>
      </c>
      <c r="V1137" s="16">
        <v>2.32258064516129</v>
      </c>
      <c r="W1137" s="16">
        <v>0.30700778642936594</v>
      </c>
      <c r="X1137" s="16">
        <v>1.4282536151279199</v>
      </c>
      <c r="Y1137" s="16">
        <v>0.9076751946607341</v>
      </c>
      <c r="Z1137" s="16">
        <v>0.61401557285873187</v>
      </c>
      <c r="AA1137" s="16">
        <v>0.76084538375973298</v>
      </c>
      <c r="AB1137" s="17">
        <v>0.74749721913236922</v>
      </c>
      <c r="AC1137" s="15">
        <v>224513</v>
      </c>
      <c r="AD1137" s="14">
        <v>3745.8333333333335</v>
      </c>
      <c r="AE1137" s="14">
        <v>3745.8333333333335</v>
      </c>
      <c r="AF1137" s="5">
        <v>9</v>
      </c>
      <c r="AG1137" s="6">
        <v>10600</v>
      </c>
      <c r="AH1137" s="4">
        <v>24650</v>
      </c>
      <c r="AI1137" s="23">
        <v>35250</v>
      </c>
      <c r="AJ1137" s="4">
        <v>4000</v>
      </c>
      <c r="AK1137" s="4">
        <v>0</v>
      </c>
      <c r="AL1137" s="24">
        <v>4000</v>
      </c>
      <c r="AM1137" s="7">
        <v>2.8298109010011121</v>
      </c>
      <c r="AN1137" s="7">
        <v>6.5806451612903221</v>
      </c>
      <c r="AO1137" s="8">
        <v>1.067853170189099</v>
      </c>
      <c r="AP1137" s="9">
        <v>0</v>
      </c>
      <c r="AQ1137" s="25">
        <v>10.478309232480534</v>
      </c>
      <c r="AR1137" s="18">
        <v>2.8298109010011121</v>
      </c>
      <c r="AS1137" s="7">
        <v>6.5806451612903221</v>
      </c>
      <c r="AT1137" s="8">
        <v>1.067853170189099</v>
      </c>
      <c r="AU1137" s="9">
        <v>0</v>
      </c>
      <c r="AV1137" s="10">
        <v>10.478309232480534</v>
      </c>
      <c r="AW1137" s="22">
        <f t="shared" si="17"/>
        <v>0</v>
      </c>
      <c r="AX1137" s="5">
        <f>IF(OR(AND(Tabela1[[#This Row],[GRUPO | ITEM]]="PALHETAS",MID(Tabela1[[#This Row],[ITEM]],1,5)&lt;&gt;"YN-PC"),AND(Tabela1[[#This Row],[GRUPO | ITEM]]="PALHETAS",MID(Tabela1[[#This Row],[ITEM]],1,5)&lt;&gt;"YN-PF"))=TRUE,0,
IF(
ROUNDUP(
IF(
IF(D1137="A",13-SUM(AM1137:AP1137),IF(D1137="B",11-SUM(AM1137:AP1137),IF(D1137="C",7-SUM(AM1137:AP1137))))
&lt;0,0,
IF(D1137="A",13-SUM(AM1137:AP1137),IF(D1137="B",11-SUM(AM1137:AP1137),IF(D1137="C",7-SUM(AM1137:AP1137)))))
*AD1137/C1137,0)
*C1137
=0,0,
ROUNDUP(
IF(
IF(D1137="A",13-SUM(AM1137:AP1137),IF(D1137="B",11-SUM(AM1137:AP1137),IF(D1137="C",7-SUM(AM1137:AP1137))))
&lt;0,0,
IF(D1137="A",13-SUM(AM1137:AP1137),IF(D1137="B",11-SUM(AM1137:AP1137),IF(D1137="C",7-SUM(AM1137:AP1137)))))
*AD1137/C1137,0)
*C1137)
)</f>
        <v>0</v>
      </c>
      <c r="AY1137" s="4">
        <f>IF(OR(AND(Tabela1[[#This Row],[GRUPO | ITEM]]="PALHETAS",MID(Tabela1[[#This Row],[ITEM]],1,5)&lt;&gt;"YN-PC"),AND(Tabela1[[#This Row],[GRUPO | ITEM]]="PALHETAS",MID(Tabela1[[#This Row],[ITEM]],1,5)&lt;&gt;"YN-PF"))=TRUE,0,
IF(
ROUNDUP(
IF(
IF(D1137="A",13-SUM(AR1137:AU1137),IF(D1137="B",11-SUM(AR1137:AU1137),IF(D1137="C",7-SUM(AR1137:AU1137))))
&lt;0,0,
IF(D1137="A",13-SUM(AR1137:AU1137),IF(D1137="B",11-SUM(AR1137:AU1137),IF(D1137="C",7-SUM(AR1137:AU1137)))))
*AE1137/C1137,0)
*C1137
=0,0,
ROUNDUP(
IF(
IF(D1137="A",13-SUM(AR1137:AU1137),IF(D1137="B",11-SUM(AR1137:AU1137),IF(D1137="C",7-SUM(AR1137:AU1137))))
&lt;0,0,
IF(D1137="A",13-SUM(AR1137:AU1137),IF(D1137="B",11-SUM(AR1137:AU1137),IF(D1137="C",7-SUM(AR1137:AU1137)))))
*AE1137/C1137,0)
*C1137)
)</f>
        <v>0</v>
      </c>
      <c r="AZ11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+IFERROR(BA1137*C1137,0),
IFERROR(AVERAGEIF(Tabela1[[#This Row],[COMPRA PADRÃO]:[COMPRA &gt;30%]],"&gt;"&amp;0,Tabela1[[#This Row],[COMPRA PADRÃO]:[COMPRA &gt;30%]]),
0))/Tabela1[[#This Row],[U/CX]],0)*Tabela1[[#This Row],[U/CX]]</f>
        <v>0</v>
      </c>
      <c r="BA1137" s="19"/>
      <c r="BB1137" s="19"/>
      <c r="BC1137" s="5"/>
      <c r="BD1137" s="41">
        <v>169.62264150943398</v>
      </c>
      <c r="BE1137" s="42">
        <v>25443.396226415098</v>
      </c>
      <c r="BF1137" s="42">
        <v>48512.075471698117</v>
      </c>
      <c r="BG1137" s="42">
        <v>39250</v>
      </c>
      <c r="BH1137" s="43">
        <v>34700</v>
      </c>
      <c r="BJ1137" s="32"/>
      <c r="BK1137" s="32"/>
    </row>
    <row r="1138" spans="1:63" s="3" customFormat="1" x14ac:dyDescent="0.2">
      <c r="A1138" s="4" t="s">
        <v>18</v>
      </c>
      <c r="B1138" s="4" t="s">
        <v>900</v>
      </c>
      <c r="C1138" s="4">
        <v>20</v>
      </c>
      <c r="D1138" s="4" t="s">
        <v>83</v>
      </c>
      <c r="E1138" s="5">
        <v>20</v>
      </c>
      <c r="F1138" s="4">
        <v>20</v>
      </c>
      <c r="G1138" s="4">
        <v>40</v>
      </c>
      <c r="H1138" s="4">
        <v>40</v>
      </c>
      <c r="I1138" s="4">
        <v>160</v>
      </c>
      <c r="J1138" s="4">
        <v>220</v>
      </c>
      <c r="K1138" s="4">
        <v>20</v>
      </c>
      <c r="L1138" s="4">
        <v>80</v>
      </c>
      <c r="M1138" s="4">
        <v>20</v>
      </c>
      <c r="N1138" s="4">
        <v>20</v>
      </c>
      <c r="O1138" s="4">
        <v>20</v>
      </c>
      <c r="P1138" s="4">
        <v>40</v>
      </c>
      <c r="Q1138" s="13">
        <v>0.34285714285714286</v>
      </c>
      <c r="R1138" s="16">
        <v>0.34285714285714286</v>
      </c>
      <c r="S1138" s="16">
        <v>0.68571428571428572</v>
      </c>
      <c r="T1138" s="16">
        <v>0.68571428571428572</v>
      </c>
      <c r="U1138" s="16">
        <v>2.7428571428571429</v>
      </c>
      <c r="V1138" s="16">
        <v>3.7714285714285714</v>
      </c>
      <c r="W1138" s="16">
        <v>0.34285714285714286</v>
      </c>
      <c r="X1138" s="16">
        <v>1.3714285714285714</v>
      </c>
      <c r="Y1138" s="16">
        <v>0.34285714285714286</v>
      </c>
      <c r="Z1138" s="16">
        <v>0.34285714285714286</v>
      </c>
      <c r="AA1138" s="16">
        <v>0.34285714285714286</v>
      </c>
      <c r="AB1138" s="17">
        <v>0.68571428571428572</v>
      </c>
      <c r="AC1138" s="15">
        <v>10567.8</v>
      </c>
      <c r="AD1138" s="14">
        <v>58.333333333333336</v>
      </c>
      <c r="AE1138" s="14">
        <v>58.333333333333336</v>
      </c>
      <c r="AF1138" s="5">
        <v>1</v>
      </c>
      <c r="AG1138" s="6">
        <v>1000</v>
      </c>
      <c r="AH1138" s="4">
        <v>680</v>
      </c>
      <c r="AI1138" s="23">
        <v>1680</v>
      </c>
      <c r="AJ1138" s="4">
        <v>0</v>
      </c>
      <c r="AK1138" s="4">
        <v>0</v>
      </c>
      <c r="AL1138" s="24">
        <v>0</v>
      </c>
      <c r="AM1138" s="7">
        <v>17.142857142857142</v>
      </c>
      <c r="AN1138" s="7">
        <v>11.657142857142857</v>
      </c>
      <c r="AO1138" s="8">
        <v>0</v>
      </c>
      <c r="AP1138" s="9">
        <v>0</v>
      </c>
      <c r="AQ1138" s="25">
        <v>28.799999999999997</v>
      </c>
      <c r="AR1138" s="18">
        <v>17.142857142857142</v>
      </c>
      <c r="AS1138" s="7">
        <v>11.657142857142857</v>
      </c>
      <c r="AT1138" s="8">
        <v>0</v>
      </c>
      <c r="AU1138" s="9">
        <v>0</v>
      </c>
      <c r="AV1138" s="10">
        <v>28.799999999999997</v>
      </c>
      <c r="AW1138" s="22">
        <f t="shared" si="17"/>
        <v>0</v>
      </c>
      <c r="AX1138" s="5">
        <f>IF(OR(AND(Tabela1[[#This Row],[GRUPO | ITEM]]="PALHETAS",MID(Tabela1[[#This Row],[ITEM]],1,5)&lt;&gt;"YN-PC"),AND(Tabela1[[#This Row],[GRUPO | ITEM]]="PALHETAS",MID(Tabela1[[#This Row],[ITEM]],1,5)&lt;&gt;"YN-PF"))=TRUE,0,
IF(
ROUNDUP(
IF(
IF(D1138="A",13-SUM(AM1138:AP1138),IF(D1138="B",11-SUM(AM1138:AP1138),IF(D1138="C",7-SUM(AM1138:AP1138))))
&lt;0,0,
IF(D1138="A",13-SUM(AM1138:AP1138),IF(D1138="B",11-SUM(AM1138:AP1138),IF(D1138="C",7-SUM(AM1138:AP1138)))))
*AD1138/C1138,0)
*C1138
=0,0,
ROUNDUP(
IF(
IF(D1138="A",13-SUM(AM1138:AP1138),IF(D1138="B",11-SUM(AM1138:AP1138),IF(D1138="C",7-SUM(AM1138:AP1138))))
&lt;0,0,
IF(D1138="A",13-SUM(AM1138:AP1138),IF(D1138="B",11-SUM(AM1138:AP1138),IF(D1138="C",7-SUM(AM1138:AP1138)))))
*AD1138/C1138,0)
*C1138)
)</f>
        <v>0</v>
      </c>
      <c r="AY1138" s="4">
        <f>IF(OR(AND(Tabela1[[#This Row],[GRUPO | ITEM]]="PALHETAS",MID(Tabela1[[#This Row],[ITEM]],1,5)&lt;&gt;"YN-PC"),AND(Tabela1[[#This Row],[GRUPO | ITEM]]="PALHETAS",MID(Tabela1[[#This Row],[ITEM]],1,5)&lt;&gt;"YN-PF"))=TRUE,0,
IF(
ROUNDUP(
IF(
IF(D1138="A",13-SUM(AR1138:AU1138),IF(D1138="B",11-SUM(AR1138:AU1138),IF(D1138="C",7-SUM(AR1138:AU1138))))
&lt;0,0,
IF(D1138="A",13-SUM(AR1138:AU1138),IF(D1138="B",11-SUM(AR1138:AU1138),IF(D1138="C",7-SUM(AR1138:AU1138)))))
*AE1138/C1138,0)
*C1138
=0,0,
ROUNDUP(
IF(
IF(D1138="A",13-SUM(AR1138:AU1138),IF(D1138="B",11-SUM(AR1138:AU1138),IF(D1138="C",7-SUM(AR1138:AU1138))))
&lt;0,0,
IF(D1138="A",13-SUM(AR1138:AU1138),IF(D1138="B",11-SUM(AR1138:AU1138),IF(D1138="C",7-SUM(AR1138:AU1138)))))
*AE1138/C1138,0)
*C1138)
)</f>
        <v>0</v>
      </c>
      <c r="AZ11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+IFERROR(BA1138*C1138,0),
IFERROR(AVERAGEIF(Tabela1[[#This Row],[COMPRA PADRÃO]:[COMPRA &gt;30%]],"&gt;"&amp;0,Tabela1[[#This Row],[COMPRA PADRÃO]:[COMPRA &gt;30%]]),
0))/Tabela1[[#This Row],[U/CX]],0)*Tabela1[[#This Row],[U/CX]]</f>
        <v>0</v>
      </c>
      <c r="BA1138" s="19"/>
      <c r="BB1138" s="19"/>
      <c r="BC1138" s="5"/>
      <c r="BD1138" s="41">
        <v>2.641509433962264</v>
      </c>
      <c r="BE1138" s="42">
        <v>396.22641509433959</v>
      </c>
      <c r="BF1138" s="42">
        <v>174.33962264150944</v>
      </c>
      <c r="BG1138" s="42">
        <v>1680</v>
      </c>
      <c r="BH1138" s="43">
        <v>0</v>
      </c>
      <c r="BJ1138" s="32"/>
      <c r="BK1138" s="32"/>
    </row>
    <row r="1139" spans="1:63" s="3" customFormat="1" x14ac:dyDescent="0.2">
      <c r="A1139" s="4" t="s">
        <v>18</v>
      </c>
      <c r="B1139" s="4" t="s">
        <v>87</v>
      </c>
      <c r="C1139" s="4">
        <v>20</v>
      </c>
      <c r="D1139" s="4" t="s">
        <v>20</v>
      </c>
      <c r="E1139" s="5">
        <v>880</v>
      </c>
      <c r="F1139" s="4">
        <v>1200</v>
      </c>
      <c r="G1139" s="4">
        <v>1220</v>
      </c>
      <c r="H1139" s="4">
        <v>820</v>
      </c>
      <c r="I1139" s="4">
        <v>1600</v>
      </c>
      <c r="J1139" s="4">
        <v>1960</v>
      </c>
      <c r="K1139" s="4">
        <v>320</v>
      </c>
      <c r="L1139" s="4">
        <v>1240</v>
      </c>
      <c r="M1139" s="4">
        <v>1120</v>
      </c>
      <c r="N1139" s="4">
        <v>700</v>
      </c>
      <c r="O1139" s="4">
        <v>620</v>
      </c>
      <c r="P1139" s="4">
        <v>560</v>
      </c>
      <c r="Q1139" s="13">
        <v>0.86274509803921573</v>
      </c>
      <c r="R1139" s="16">
        <v>1.1764705882352942</v>
      </c>
      <c r="S1139" s="16">
        <v>1.196078431372549</v>
      </c>
      <c r="T1139" s="16">
        <v>0.80392156862745101</v>
      </c>
      <c r="U1139" s="16">
        <v>1.5686274509803921</v>
      </c>
      <c r="V1139" s="16">
        <v>1.9215686274509804</v>
      </c>
      <c r="W1139" s="16">
        <v>0.31372549019607843</v>
      </c>
      <c r="X1139" s="16">
        <v>1.2156862745098038</v>
      </c>
      <c r="Y1139" s="16">
        <v>1.0980392156862746</v>
      </c>
      <c r="Z1139" s="16">
        <v>0.68627450980392157</v>
      </c>
      <c r="AA1139" s="16">
        <v>0.60784313725490191</v>
      </c>
      <c r="AB1139" s="17">
        <v>0.5490196078431373</v>
      </c>
      <c r="AC1139" s="15">
        <v>186722.4</v>
      </c>
      <c r="AD1139" s="14">
        <v>1020</v>
      </c>
      <c r="AE1139" s="14">
        <v>1020</v>
      </c>
      <c r="AF1139" s="5">
        <v>0</v>
      </c>
      <c r="AG1139" s="6">
        <v>3580</v>
      </c>
      <c r="AH1139" s="4">
        <v>4080</v>
      </c>
      <c r="AI1139" s="23">
        <v>7660</v>
      </c>
      <c r="AJ1139" s="4">
        <v>0</v>
      </c>
      <c r="AK1139" s="4">
        <v>0</v>
      </c>
      <c r="AL1139" s="24">
        <v>0</v>
      </c>
      <c r="AM1139" s="7">
        <v>3.5098039215686274</v>
      </c>
      <c r="AN1139" s="7">
        <v>4</v>
      </c>
      <c r="AO1139" s="8">
        <v>0</v>
      </c>
      <c r="AP1139" s="9">
        <v>0</v>
      </c>
      <c r="AQ1139" s="25">
        <v>7.5098039215686274</v>
      </c>
      <c r="AR1139" s="18">
        <v>3.5098039215686274</v>
      </c>
      <c r="AS1139" s="7">
        <v>4</v>
      </c>
      <c r="AT1139" s="8">
        <v>0</v>
      </c>
      <c r="AU1139" s="9">
        <v>0</v>
      </c>
      <c r="AV1139" s="10">
        <v>7.5098039215686274</v>
      </c>
      <c r="AW1139" s="22">
        <f t="shared" si="17"/>
        <v>0</v>
      </c>
      <c r="AX1139" s="5">
        <f>IF(OR(AND(Tabela1[[#This Row],[GRUPO | ITEM]]="PALHETAS",MID(Tabela1[[#This Row],[ITEM]],1,5)&lt;&gt;"YN-PC"),AND(Tabela1[[#This Row],[GRUPO | ITEM]]="PALHETAS",MID(Tabela1[[#This Row],[ITEM]],1,5)&lt;&gt;"YN-PF"))=TRUE,0,
IF(
ROUNDUP(
IF(
IF(D1139="A",13-SUM(AM1139:AP1139),IF(D1139="B",11-SUM(AM1139:AP1139),IF(D1139="C",7-SUM(AM1139:AP1139))))
&lt;0,0,
IF(D1139="A",13-SUM(AM1139:AP1139),IF(D1139="B",11-SUM(AM1139:AP1139),IF(D1139="C",7-SUM(AM1139:AP1139)))))
*AD1139/C1139,0)
*C1139
=0,0,
ROUNDUP(
IF(
IF(D1139="A",13-SUM(AM1139:AP1139),IF(D1139="B",11-SUM(AM1139:AP1139),IF(D1139="C",7-SUM(AM1139:AP1139))))
&lt;0,0,
IF(D1139="A",13-SUM(AM1139:AP1139),IF(D1139="B",11-SUM(AM1139:AP1139),IF(D1139="C",7-SUM(AM1139:AP1139)))))
*AD1139/C1139,0)
*C1139)
)</f>
        <v>0</v>
      </c>
      <c r="AY1139" s="4">
        <f>IF(OR(AND(Tabela1[[#This Row],[GRUPO | ITEM]]="PALHETAS",MID(Tabela1[[#This Row],[ITEM]],1,5)&lt;&gt;"YN-PC"),AND(Tabela1[[#This Row],[GRUPO | ITEM]]="PALHETAS",MID(Tabela1[[#This Row],[ITEM]],1,5)&lt;&gt;"YN-PF"))=TRUE,0,
IF(
ROUNDUP(
IF(
IF(D1139="A",13-SUM(AR1139:AU1139),IF(D1139="B",11-SUM(AR1139:AU1139),IF(D1139="C",7-SUM(AR1139:AU1139))))
&lt;0,0,
IF(D1139="A",13-SUM(AR1139:AU1139),IF(D1139="B",11-SUM(AR1139:AU1139),IF(D1139="C",7-SUM(AR1139:AU1139)))))
*AE1139/C1139,0)
*C1139
=0,0,
ROUNDUP(
IF(
IF(D1139="A",13-SUM(AR1139:AU1139),IF(D1139="B",11-SUM(AR1139:AU1139),IF(D1139="C",7-SUM(AR1139:AU1139))))
&lt;0,0,
IF(D1139="A",13-SUM(AR1139:AU1139),IF(D1139="B",11-SUM(AR1139:AU1139),IF(D1139="C",7-SUM(AR1139:AU1139)))))
*AE1139/C1139,0)
*C1139)
)</f>
        <v>0</v>
      </c>
      <c r="AZ11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+IFERROR(BA1139*C1139,0),
IFERROR(AVERAGEIF(Tabela1[[#This Row],[COMPRA PADRÃO]:[COMPRA &gt;30%]],"&gt;"&amp;0,Tabela1[[#This Row],[COMPRA PADRÃO]:[COMPRA &gt;30%]]),
0))/Tabela1[[#This Row],[U/CX]],0)*Tabela1[[#This Row],[U/CX]]</f>
        <v>0</v>
      </c>
      <c r="BA1139" s="19"/>
      <c r="BB1139" s="19"/>
      <c r="BC1139" s="5"/>
      <c r="BD1139" s="41">
        <v>46.188679245283019</v>
      </c>
      <c r="BE1139" s="42">
        <v>6928.3018867924529</v>
      </c>
      <c r="BF1139" s="42">
        <v>13209.962264150943</v>
      </c>
      <c r="BG1139" s="42">
        <v>7660</v>
      </c>
      <c r="BH1139" s="43">
        <v>12480</v>
      </c>
      <c r="BJ1139" s="32"/>
      <c r="BK1139" s="32"/>
    </row>
    <row r="1140" spans="1:63" s="3" customFormat="1" x14ac:dyDescent="0.2">
      <c r="A1140" s="4" t="s">
        <v>18</v>
      </c>
      <c r="B1140" s="4" t="s">
        <v>901</v>
      </c>
      <c r="C1140" s="4">
        <v>20</v>
      </c>
      <c r="D1140" s="4" t="s">
        <v>17</v>
      </c>
      <c r="E1140" s="5">
        <v>360</v>
      </c>
      <c r="F1140" s="4">
        <v>380</v>
      </c>
      <c r="G1140" s="4">
        <v>280</v>
      </c>
      <c r="H1140" s="4">
        <v>220</v>
      </c>
      <c r="I1140" s="4">
        <v>420</v>
      </c>
      <c r="J1140" s="4">
        <v>260</v>
      </c>
      <c r="K1140" s="4">
        <v>60</v>
      </c>
      <c r="L1140" s="4">
        <v>260</v>
      </c>
      <c r="M1140" s="4">
        <v>240</v>
      </c>
      <c r="N1140" s="4">
        <v>20</v>
      </c>
      <c r="O1140" s="4">
        <v>20</v>
      </c>
      <c r="P1140" s="4">
        <v>220</v>
      </c>
      <c r="Q1140" s="13">
        <v>1.5766423357664232</v>
      </c>
      <c r="R1140" s="16">
        <v>1.6642335766423357</v>
      </c>
      <c r="S1140" s="16">
        <v>1.2262773722627738</v>
      </c>
      <c r="T1140" s="16">
        <v>0.96350364963503643</v>
      </c>
      <c r="U1140" s="16">
        <v>1.8394160583941606</v>
      </c>
      <c r="V1140" s="16">
        <v>1.1386861313868613</v>
      </c>
      <c r="W1140" s="16">
        <v>0.26277372262773724</v>
      </c>
      <c r="X1140" s="16">
        <v>1.1386861313868613</v>
      </c>
      <c r="Y1140" s="16">
        <v>1.051094890510949</v>
      </c>
      <c r="Z1140" s="16">
        <v>8.7591240875912399E-2</v>
      </c>
      <c r="AA1140" s="16">
        <v>8.7591240875912399E-2</v>
      </c>
      <c r="AB1140" s="17">
        <v>0.96350364963503643</v>
      </c>
      <c r="AC1140" s="15">
        <v>41930</v>
      </c>
      <c r="AD1140" s="14">
        <v>228.33333333333334</v>
      </c>
      <c r="AE1140" s="14">
        <v>293.33333333333331</v>
      </c>
      <c r="AF1140" s="5">
        <v>0</v>
      </c>
      <c r="AG1140" s="6">
        <v>2740</v>
      </c>
      <c r="AH1140" s="4">
        <v>2680</v>
      </c>
      <c r="AI1140" s="23">
        <v>5420</v>
      </c>
      <c r="AJ1140" s="4">
        <v>0</v>
      </c>
      <c r="AK1140" s="4">
        <v>0</v>
      </c>
      <c r="AL1140" s="24">
        <v>0</v>
      </c>
      <c r="AM1140" s="7">
        <v>12</v>
      </c>
      <c r="AN1140" s="7">
        <v>11.737226277372262</v>
      </c>
      <c r="AO1140" s="8">
        <v>0</v>
      </c>
      <c r="AP1140" s="9">
        <v>0</v>
      </c>
      <c r="AQ1140" s="25">
        <v>23.737226277372262</v>
      </c>
      <c r="AR1140" s="18">
        <v>9.3409090909090917</v>
      </c>
      <c r="AS1140" s="7">
        <v>9.1363636363636367</v>
      </c>
      <c r="AT1140" s="8">
        <v>0</v>
      </c>
      <c r="AU1140" s="9">
        <v>0</v>
      </c>
      <c r="AV1140" s="10">
        <v>18.477272727272727</v>
      </c>
      <c r="AW1140" s="22">
        <f t="shared" si="17"/>
        <v>0</v>
      </c>
      <c r="AX1140" s="5">
        <f>IF(OR(AND(Tabela1[[#This Row],[GRUPO | ITEM]]="PALHETAS",MID(Tabela1[[#This Row],[ITEM]],1,5)&lt;&gt;"YN-PC"),AND(Tabela1[[#This Row],[GRUPO | ITEM]]="PALHETAS",MID(Tabela1[[#This Row],[ITEM]],1,5)&lt;&gt;"YN-PF"))=TRUE,0,
IF(
ROUNDUP(
IF(
IF(D1140="A",13-SUM(AM1140:AP1140),IF(D1140="B",11-SUM(AM1140:AP1140),IF(D1140="C",7-SUM(AM1140:AP1140))))
&lt;0,0,
IF(D1140="A",13-SUM(AM1140:AP1140),IF(D1140="B",11-SUM(AM1140:AP1140),IF(D1140="C",7-SUM(AM1140:AP1140)))))
*AD1140/C1140,0)
*C1140
=0,0,
ROUNDUP(
IF(
IF(D1140="A",13-SUM(AM1140:AP1140),IF(D1140="B",11-SUM(AM1140:AP1140),IF(D1140="C",7-SUM(AM1140:AP1140))))
&lt;0,0,
IF(D1140="A",13-SUM(AM1140:AP1140),IF(D1140="B",11-SUM(AM1140:AP1140),IF(D1140="C",7-SUM(AM1140:AP1140)))))
*AD1140/C1140,0)
*C1140)
)</f>
        <v>0</v>
      </c>
      <c r="AY1140" s="4">
        <f>IF(OR(AND(Tabela1[[#This Row],[GRUPO | ITEM]]="PALHETAS",MID(Tabela1[[#This Row],[ITEM]],1,5)&lt;&gt;"YN-PC"),AND(Tabela1[[#This Row],[GRUPO | ITEM]]="PALHETAS",MID(Tabela1[[#This Row],[ITEM]],1,5)&lt;&gt;"YN-PF"))=TRUE,0,
IF(
ROUNDUP(
IF(
IF(D1140="A",13-SUM(AR1140:AU1140),IF(D1140="B",11-SUM(AR1140:AU1140),IF(D1140="C",7-SUM(AR1140:AU1140))))
&lt;0,0,
IF(D1140="A",13-SUM(AR1140:AU1140),IF(D1140="B",11-SUM(AR1140:AU1140),IF(D1140="C",7-SUM(AR1140:AU1140)))))
*AE1140/C1140,0)
*C1140
=0,0,
ROUNDUP(
IF(
IF(D1140="A",13-SUM(AR1140:AU1140),IF(D1140="B",11-SUM(AR1140:AU1140),IF(D1140="C",7-SUM(AR1140:AU1140))))
&lt;0,0,
IF(D1140="A",13-SUM(AR1140:AU1140),IF(D1140="B",11-SUM(AR1140:AU1140),IF(D1140="C",7-SUM(AR1140:AU1140)))))
*AE1140/C1140,0)
*C1140)
)</f>
        <v>0</v>
      </c>
      <c r="AZ11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+IFERROR(BA1140*C1140,0),
IFERROR(AVERAGEIF(Tabela1[[#This Row],[COMPRA PADRÃO]:[COMPRA &gt;30%]],"&gt;"&amp;0,Tabela1[[#This Row],[COMPRA PADRÃO]:[COMPRA &gt;30%]]),
0))/Tabela1[[#This Row],[U/CX]],0)*Tabela1[[#This Row],[U/CX]]</f>
        <v>0</v>
      </c>
      <c r="BA1140" s="19"/>
      <c r="BB1140" s="19"/>
      <c r="BC1140" s="5"/>
      <c r="BD1140" s="41">
        <v>10.339622641509434</v>
      </c>
      <c r="BE1140" s="42">
        <v>1550.9433962264152</v>
      </c>
      <c r="BF1140" s="42">
        <v>2047.2452830188679</v>
      </c>
      <c r="BG1140" s="42">
        <v>5420</v>
      </c>
      <c r="BH1140" s="43">
        <v>0</v>
      </c>
      <c r="BJ1140" s="32"/>
      <c r="BK1140" s="32"/>
    </row>
    <row r="1141" spans="1:63" s="3" customFormat="1" x14ac:dyDescent="0.2">
      <c r="A1141" s="4" t="s">
        <v>18</v>
      </c>
      <c r="B1141" s="4" t="s">
        <v>902</v>
      </c>
      <c r="C1141" s="4">
        <v>20</v>
      </c>
      <c r="D1141" s="4" t="s">
        <v>83</v>
      </c>
      <c r="E1141" s="5">
        <v>80</v>
      </c>
      <c r="F1141" s="4">
        <v>80</v>
      </c>
      <c r="G1141" s="4">
        <v>180</v>
      </c>
      <c r="H1141" s="4">
        <v>140</v>
      </c>
      <c r="I1141" s="4">
        <v>160</v>
      </c>
      <c r="J1141" s="4">
        <v>140</v>
      </c>
      <c r="K1141" s="4"/>
      <c r="L1141" s="4"/>
      <c r="M1141" s="4">
        <v>80</v>
      </c>
      <c r="N1141" s="4">
        <v>20</v>
      </c>
      <c r="O1141" s="4">
        <v>60</v>
      </c>
      <c r="P1141" s="4"/>
      <c r="Q1141" s="13">
        <v>0.76595744680851063</v>
      </c>
      <c r="R1141" s="16">
        <v>0.76595744680851063</v>
      </c>
      <c r="S1141" s="16">
        <v>1.7234042553191489</v>
      </c>
      <c r="T1141" s="16">
        <v>1.3404255319148937</v>
      </c>
      <c r="U1141" s="16">
        <v>1.5319148936170213</v>
      </c>
      <c r="V1141" s="16">
        <v>1.3404255319148937</v>
      </c>
      <c r="W1141" s="16">
        <v>0</v>
      </c>
      <c r="X1141" s="16">
        <v>0</v>
      </c>
      <c r="Y1141" s="16">
        <v>0.76595744680851063</v>
      </c>
      <c r="Z1141" s="16">
        <v>0.19148936170212766</v>
      </c>
      <c r="AA1141" s="16">
        <v>0.57446808510638303</v>
      </c>
      <c r="AB1141" s="17">
        <v>0</v>
      </c>
      <c r="AC1141" s="15">
        <v>14209.4</v>
      </c>
      <c r="AD1141" s="14">
        <v>104.44444444444444</v>
      </c>
      <c r="AE1141" s="14">
        <v>115</v>
      </c>
      <c r="AF1141" s="5">
        <v>0</v>
      </c>
      <c r="AG1141" s="6">
        <v>520</v>
      </c>
      <c r="AH1141" s="4">
        <v>640</v>
      </c>
      <c r="AI1141" s="23">
        <v>1160</v>
      </c>
      <c r="AJ1141" s="4">
        <v>0</v>
      </c>
      <c r="AK1141" s="4">
        <v>0</v>
      </c>
      <c r="AL1141" s="24">
        <v>0</v>
      </c>
      <c r="AM1141" s="7">
        <v>4.9787234042553195</v>
      </c>
      <c r="AN1141" s="7">
        <v>6.1276595744680851</v>
      </c>
      <c r="AO1141" s="8">
        <v>0</v>
      </c>
      <c r="AP1141" s="9">
        <v>0</v>
      </c>
      <c r="AQ1141" s="25">
        <v>11.106382978723405</v>
      </c>
      <c r="AR1141" s="18">
        <v>4.5217391304347823</v>
      </c>
      <c r="AS1141" s="7">
        <v>5.5652173913043477</v>
      </c>
      <c r="AT1141" s="8">
        <v>0</v>
      </c>
      <c r="AU1141" s="9">
        <v>0</v>
      </c>
      <c r="AV1141" s="10">
        <v>10.086956521739129</v>
      </c>
      <c r="AW1141" s="22">
        <f t="shared" si="17"/>
        <v>0</v>
      </c>
      <c r="AX1141" s="5">
        <f>IF(OR(AND(Tabela1[[#This Row],[GRUPO | ITEM]]="PALHETAS",MID(Tabela1[[#This Row],[ITEM]],1,5)&lt;&gt;"YN-PC"),AND(Tabela1[[#This Row],[GRUPO | ITEM]]="PALHETAS",MID(Tabela1[[#This Row],[ITEM]],1,5)&lt;&gt;"YN-PF"))=TRUE,0,
IF(
ROUNDUP(
IF(
IF(D1141="A",13-SUM(AM1141:AP1141),IF(D1141="B",11-SUM(AM1141:AP1141),IF(D1141="C",7-SUM(AM1141:AP1141))))
&lt;0,0,
IF(D1141="A",13-SUM(AM1141:AP1141),IF(D1141="B",11-SUM(AM1141:AP1141),IF(D1141="C",7-SUM(AM1141:AP1141)))))
*AD1141/C1141,0)
*C1141
=0,0,
ROUNDUP(
IF(
IF(D1141="A",13-SUM(AM1141:AP1141),IF(D1141="B",11-SUM(AM1141:AP1141),IF(D1141="C",7-SUM(AM1141:AP1141))))
&lt;0,0,
IF(D1141="A",13-SUM(AM1141:AP1141),IF(D1141="B",11-SUM(AM1141:AP1141),IF(D1141="C",7-SUM(AM1141:AP1141)))))
*AD1141/C1141,0)
*C1141)
)</f>
        <v>0</v>
      </c>
      <c r="AY1141" s="4">
        <f>IF(OR(AND(Tabela1[[#This Row],[GRUPO | ITEM]]="PALHETAS",MID(Tabela1[[#This Row],[ITEM]],1,5)&lt;&gt;"YN-PC"),AND(Tabela1[[#This Row],[GRUPO | ITEM]]="PALHETAS",MID(Tabela1[[#This Row],[ITEM]],1,5)&lt;&gt;"YN-PF"))=TRUE,0,
IF(
ROUNDUP(
IF(
IF(D1141="A",13-SUM(AR1141:AU1141),IF(D1141="B",11-SUM(AR1141:AU1141),IF(D1141="C",7-SUM(AR1141:AU1141))))
&lt;0,0,
IF(D1141="A",13-SUM(AR1141:AU1141),IF(D1141="B",11-SUM(AR1141:AU1141),IF(D1141="C",7-SUM(AR1141:AU1141)))))
*AE1141/C1141,0)
*C1141
=0,0,
ROUNDUP(
IF(
IF(D1141="A",13-SUM(AR1141:AU1141),IF(D1141="B",11-SUM(AR1141:AU1141),IF(D1141="C",7-SUM(AR1141:AU1141))))
&lt;0,0,
IF(D1141="A",13-SUM(AR1141:AU1141),IF(D1141="B",11-SUM(AR1141:AU1141),IF(D1141="C",7-SUM(AR1141:AU1141)))))
*AE1141/C1141,0)
*C1141)
)</f>
        <v>0</v>
      </c>
      <c r="AZ11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+IFERROR(BA1141*C1141,0),
IFERROR(AVERAGEIF(Tabela1[[#This Row],[COMPRA PADRÃO]:[COMPRA &gt;30%]],"&gt;"&amp;0,Tabela1[[#This Row],[COMPRA PADRÃO]:[COMPRA &gt;30%]]),
0))/Tabela1[[#This Row],[U/CX]],0)*Tabela1[[#This Row],[U/CX]]</f>
        <v>0</v>
      </c>
      <c r="BA1141" s="19"/>
      <c r="BB1141" s="19"/>
      <c r="BC1141" s="5"/>
      <c r="BD1141" s="41">
        <v>3.5471698113207548</v>
      </c>
      <c r="BE1141" s="42">
        <v>532.07547169811323</v>
      </c>
      <c r="BF1141" s="42">
        <v>234.11320754716982</v>
      </c>
      <c r="BG1141" s="42">
        <v>1160</v>
      </c>
      <c r="BH1141" s="43">
        <v>0</v>
      </c>
      <c r="BJ1141" s="32"/>
      <c r="BK1141" s="32"/>
    </row>
    <row r="1142" spans="1:63" x14ac:dyDescent="0.2">
      <c r="A1142" s="4" t="s">
        <v>18</v>
      </c>
      <c r="B1142" s="4" t="s">
        <v>53</v>
      </c>
      <c r="C1142" s="4">
        <v>20</v>
      </c>
      <c r="D1142" s="4" t="s">
        <v>20</v>
      </c>
      <c r="E1142" s="5">
        <v>1520</v>
      </c>
      <c r="F1142" s="4">
        <v>2440</v>
      </c>
      <c r="G1142" s="4">
        <v>2000</v>
      </c>
      <c r="H1142" s="4">
        <v>1100</v>
      </c>
      <c r="I1142" s="4">
        <v>3220</v>
      </c>
      <c r="J1142" s="4">
        <v>3760</v>
      </c>
      <c r="K1142" s="4">
        <v>640</v>
      </c>
      <c r="L1142" s="4">
        <v>2580</v>
      </c>
      <c r="M1142" s="4">
        <v>1380</v>
      </c>
      <c r="N1142" s="4">
        <v>1160</v>
      </c>
      <c r="O1142" s="4">
        <v>940</v>
      </c>
      <c r="P1142" s="4">
        <v>1200</v>
      </c>
      <c r="Q1142" s="13">
        <v>0.83135824977210582</v>
      </c>
      <c r="R1142" s="16">
        <v>1.3345487693710119</v>
      </c>
      <c r="S1142" s="16">
        <v>1.0938924339106655</v>
      </c>
      <c r="T1142" s="16">
        <v>0.60164083865086604</v>
      </c>
      <c r="U1142" s="16">
        <v>1.7611668185961715</v>
      </c>
      <c r="V1142" s="16">
        <v>2.056517775752051</v>
      </c>
      <c r="W1142" s="16">
        <v>0.35004557885141296</v>
      </c>
      <c r="X1142" s="16">
        <v>1.4111212397447586</v>
      </c>
      <c r="Y1142" s="16">
        <v>0.75478577939835922</v>
      </c>
      <c r="Z1142" s="16">
        <v>0.63445761166818604</v>
      </c>
      <c r="AA1142" s="16">
        <v>0.51412944393801274</v>
      </c>
      <c r="AB1142" s="17">
        <v>0.65633546034639934</v>
      </c>
      <c r="AC1142" s="15">
        <v>334864.59999999998</v>
      </c>
      <c r="AD1142" s="14">
        <v>1828.3333333333333</v>
      </c>
      <c r="AE1142" s="14">
        <v>1828.3333333333333</v>
      </c>
      <c r="AF1142" s="5">
        <v>2</v>
      </c>
      <c r="AG1142" s="6">
        <v>3020</v>
      </c>
      <c r="AH1142" s="4">
        <v>5880</v>
      </c>
      <c r="AI1142" s="23">
        <v>8900</v>
      </c>
      <c r="AJ1142" s="4">
        <v>4000</v>
      </c>
      <c r="AK1142" s="4">
        <v>0</v>
      </c>
      <c r="AL1142" s="24">
        <v>4000</v>
      </c>
      <c r="AM1142" s="7">
        <v>1.6517775752051049</v>
      </c>
      <c r="AN1142" s="7">
        <v>3.2160437556973567</v>
      </c>
      <c r="AO1142" s="8">
        <v>2.187784867821331</v>
      </c>
      <c r="AP1142" s="9">
        <v>0</v>
      </c>
      <c r="AQ1142" s="25">
        <v>7.055606198723793</v>
      </c>
      <c r="AR1142" s="18">
        <v>1.6517775752051049</v>
      </c>
      <c r="AS1142" s="7">
        <v>3.2160437556973567</v>
      </c>
      <c r="AT1142" s="8">
        <v>2.187784867821331</v>
      </c>
      <c r="AU1142" s="9">
        <v>0</v>
      </c>
      <c r="AV1142" s="10">
        <v>7.055606198723793</v>
      </c>
      <c r="AW1142" s="22">
        <f t="shared" si="17"/>
        <v>0</v>
      </c>
      <c r="AX1142" s="5">
        <f>IF(OR(AND(Tabela1[[#This Row],[GRUPO | ITEM]]="PALHETAS",MID(Tabela1[[#This Row],[ITEM]],1,5)&lt;&gt;"YN-PC"),AND(Tabela1[[#This Row],[GRUPO | ITEM]]="PALHETAS",MID(Tabela1[[#This Row],[ITEM]],1,5)&lt;&gt;"YN-PF"))=TRUE,0,
IF(
ROUNDUP(
IF(
IF(D1142="A",13-SUM(AM1142:AP1142),IF(D1142="B",11-SUM(AM1142:AP1142),IF(D1142="C",7-SUM(AM1142:AP1142))))
&lt;0,0,
IF(D1142="A",13-SUM(AM1142:AP1142),IF(D1142="B",11-SUM(AM1142:AP1142),IF(D1142="C",7-SUM(AM1142:AP1142)))))
*AD1142/C1142,0)
*C1142
=0,0,
ROUNDUP(
IF(
IF(D1142="A",13-SUM(AM1142:AP1142),IF(D1142="B",11-SUM(AM1142:AP1142),IF(D1142="C",7-SUM(AM1142:AP1142))))
&lt;0,0,
IF(D1142="A",13-SUM(AM1142:AP1142),IF(D1142="B",11-SUM(AM1142:AP1142),IF(D1142="C",7-SUM(AM1142:AP1142)))))
*AD1142/C1142,0)
*C1142)
)</f>
        <v>0</v>
      </c>
      <c r="AY1142" s="4">
        <f>IF(OR(AND(Tabela1[[#This Row],[GRUPO | ITEM]]="PALHETAS",MID(Tabela1[[#This Row],[ITEM]],1,5)&lt;&gt;"YN-PC"),AND(Tabela1[[#This Row],[GRUPO | ITEM]]="PALHETAS",MID(Tabela1[[#This Row],[ITEM]],1,5)&lt;&gt;"YN-PF"))=TRUE,0,
IF(
ROUNDUP(
IF(
IF(D1142="A",13-SUM(AR1142:AU1142),IF(D1142="B",11-SUM(AR1142:AU1142),IF(D1142="C",7-SUM(AR1142:AU1142))))
&lt;0,0,
IF(D1142="A",13-SUM(AR1142:AU1142),IF(D1142="B",11-SUM(AR1142:AU1142),IF(D1142="C",7-SUM(AR1142:AU1142)))))
*AE1142/C1142,0)
*C1142
=0,0,
ROUNDUP(
IF(
IF(D1142="A",13-SUM(AR1142:AU1142),IF(D1142="B",11-SUM(AR1142:AU1142),IF(D1142="C",7-SUM(AR1142:AU1142))))
&lt;0,0,
IF(D1142="A",13-SUM(AR1142:AU1142),IF(D1142="B",11-SUM(AR1142:AU1142),IF(D1142="C",7-SUM(AR1142:AU1142)))))
*AE1142/C1142,0)
*C1142)
)</f>
        <v>0</v>
      </c>
      <c r="AZ11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+IFERROR(BA1142*C1142,0),
IFERROR(AVERAGEIF(Tabela1[[#This Row],[COMPRA PADRÃO]:[COMPRA &gt;30%]],"&gt;"&amp;0,Tabela1[[#This Row],[COMPRA PADRÃO]:[COMPRA &gt;30%]]),
0))/Tabela1[[#This Row],[U/CX]],0)*Tabela1[[#This Row],[U/CX]]</f>
        <v>0</v>
      </c>
      <c r="BA1142" s="39"/>
      <c r="BB1142" s="33"/>
      <c r="BC1142" s="44"/>
      <c r="BD1142" s="41">
        <v>82.79245283018868</v>
      </c>
      <c r="BE1142" s="42">
        <v>12418.867924528302</v>
      </c>
      <c r="BF1142" s="42">
        <v>23678.641509433961</v>
      </c>
      <c r="BG1142" s="42">
        <v>12900</v>
      </c>
      <c r="BH1142" s="43">
        <v>23200</v>
      </c>
    </row>
    <row r="1143" spans="1:63" x14ac:dyDescent="0.2">
      <c r="A1143" s="4" t="s">
        <v>18</v>
      </c>
      <c r="B1143" s="4" t="s">
        <v>903</v>
      </c>
      <c r="C1143" s="4">
        <v>20</v>
      </c>
      <c r="D1143" s="4" t="s">
        <v>17</v>
      </c>
      <c r="E1143" s="5">
        <v>260</v>
      </c>
      <c r="F1143" s="4">
        <v>360</v>
      </c>
      <c r="G1143" s="4">
        <v>340</v>
      </c>
      <c r="H1143" s="4">
        <v>140</v>
      </c>
      <c r="I1143" s="4">
        <v>380</v>
      </c>
      <c r="J1143" s="4">
        <v>340</v>
      </c>
      <c r="K1143" s="4">
        <v>80</v>
      </c>
      <c r="L1143" s="4">
        <v>280</v>
      </c>
      <c r="M1143" s="4">
        <v>260</v>
      </c>
      <c r="N1143" s="4">
        <v>280</v>
      </c>
      <c r="O1143" s="4">
        <v>140</v>
      </c>
      <c r="P1143" s="4">
        <v>240</v>
      </c>
      <c r="Q1143" s="13">
        <v>1.0064516129032259</v>
      </c>
      <c r="R1143" s="16">
        <v>1.3935483870967742</v>
      </c>
      <c r="S1143" s="16">
        <v>1.3161290322580645</v>
      </c>
      <c r="T1143" s="16">
        <v>0.54193548387096779</v>
      </c>
      <c r="U1143" s="16">
        <v>1.4709677419354841</v>
      </c>
      <c r="V1143" s="16">
        <v>1.3161290322580645</v>
      </c>
      <c r="W1143" s="16">
        <v>0.30967741935483872</v>
      </c>
      <c r="X1143" s="16">
        <v>1.0838709677419356</v>
      </c>
      <c r="Y1143" s="16">
        <v>1.0064516129032259</v>
      </c>
      <c r="Z1143" s="16">
        <v>1.0838709677419356</v>
      </c>
      <c r="AA1143" s="16">
        <v>0.54193548387096779</v>
      </c>
      <c r="AB1143" s="17">
        <v>0.92903225806451617</v>
      </c>
      <c r="AC1143" s="15">
        <v>47469.599999999999</v>
      </c>
      <c r="AD1143" s="14">
        <v>258.33333333333331</v>
      </c>
      <c r="AE1143" s="14">
        <v>258.33333333333331</v>
      </c>
      <c r="AF1143" s="5">
        <v>0</v>
      </c>
      <c r="AG1143" s="6">
        <v>2280</v>
      </c>
      <c r="AH1143" s="4">
        <v>3700</v>
      </c>
      <c r="AI1143" s="23">
        <v>5980</v>
      </c>
      <c r="AJ1143" s="4">
        <v>0</v>
      </c>
      <c r="AK1143" s="4">
        <v>0</v>
      </c>
      <c r="AL1143" s="24">
        <v>0</v>
      </c>
      <c r="AM1143" s="7">
        <v>8.8258064516129036</v>
      </c>
      <c r="AN1143" s="7">
        <v>14.322580645161292</v>
      </c>
      <c r="AO1143" s="8">
        <v>0</v>
      </c>
      <c r="AP1143" s="9">
        <v>0</v>
      </c>
      <c r="AQ1143" s="25">
        <v>23.148387096774194</v>
      </c>
      <c r="AR1143" s="18">
        <v>8.8258064516129036</v>
      </c>
      <c r="AS1143" s="7">
        <v>14.322580645161292</v>
      </c>
      <c r="AT1143" s="8">
        <v>0</v>
      </c>
      <c r="AU1143" s="9">
        <v>0</v>
      </c>
      <c r="AV1143" s="10">
        <v>23.148387096774194</v>
      </c>
      <c r="AW1143" s="22">
        <f t="shared" si="17"/>
        <v>0</v>
      </c>
      <c r="AX1143" s="5">
        <f>IF(OR(AND(Tabela1[[#This Row],[GRUPO | ITEM]]="PALHETAS",MID(Tabela1[[#This Row],[ITEM]],1,5)&lt;&gt;"YN-PC"),AND(Tabela1[[#This Row],[GRUPO | ITEM]]="PALHETAS",MID(Tabela1[[#This Row],[ITEM]],1,5)&lt;&gt;"YN-PF"))=TRUE,0,
IF(
ROUNDUP(
IF(
IF(D1143="A",13-SUM(AM1143:AP1143),IF(D1143="B",11-SUM(AM1143:AP1143),IF(D1143="C",7-SUM(AM1143:AP1143))))
&lt;0,0,
IF(D1143="A",13-SUM(AM1143:AP1143),IF(D1143="B",11-SUM(AM1143:AP1143),IF(D1143="C",7-SUM(AM1143:AP1143)))))
*AD1143/C1143,0)
*C1143
=0,0,
ROUNDUP(
IF(
IF(D1143="A",13-SUM(AM1143:AP1143),IF(D1143="B",11-SUM(AM1143:AP1143),IF(D1143="C",7-SUM(AM1143:AP1143))))
&lt;0,0,
IF(D1143="A",13-SUM(AM1143:AP1143),IF(D1143="B",11-SUM(AM1143:AP1143),IF(D1143="C",7-SUM(AM1143:AP1143)))))
*AD1143/C1143,0)
*C1143)
)</f>
        <v>0</v>
      </c>
      <c r="AY1143" s="4">
        <f>IF(OR(AND(Tabela1[[#This Row],[GRUPO | ITEM]]="PALHETAS",MID(Tabela1[[#This Row],[ITEM]],1,5)&lt;&gt;"YN-PC"),AND(Tabela1[[#This Row],[GRUPO | ITEM]]="PALHETAS",MID(Tabela1[[#This Row],[ITEM]],1,5)&lt;&gt;"YN-PF"))=TRUE,0,
IF(
ROUNDUP(
IF(
IF(D1143="A",13-SUM(AR1143:AU1143),IF(D1143="B",11-SUM(AR1143:AU1143),IF(D1143="C",7-SUM(AR1143:AU1143))))
&lt;0,0,
IF(D1143="A",13-SUM(AR1143:AU1143),IF(D1143="B",11-SUM(AR1143:AU1143),IF(D1143="C",7-SUM(AR1143:AU1143)))))
*AE1143/C1143,0)
*C1143
=0,0,
ROUNDUP(
IF(
IF(D1143="A",13-SUM(AR1143:AU1143),IF(D1143="B",11-SUM(AR1143:AU1143),IF(D1143="C",7-SUM(AR1143:AU1143))))
&lt;0,0,
IF(D1143="A",13-SUM(AR1143:AU1143),IF(D1143="B",11-SUM(AR1143:AU1143),IF(D1143="C",7-SUM(AR1143:AU1143)))))
*AE1143/C1143,0)
*C1143)
)</f>
        <v>0</v>
      </c>
      <c r="AZ11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+IFERROR(BA1143*C1143,0),
IFERROR(AVERAGEIF(Tabela1[[#This Row],[COMPRA PADRÃO]:[COMPRA &gt;30%]],"&gt;"&amp;0,Tabela1[[#This Row],[COMPRA PADRÃO]:[COMPRA &gt;30%]]),
0))/Tabela1[[#This Row],[U/CX]],0)*Tabela1[[#This Row],[U/CX]]</f>
        <v>0</v>
      </c>
      <c r="BA1143" s="36"/>
      <c r="BB1143" s="19"/>
      <c r="BC1143" s="5"/>
      <c r="BD1143" s="41">
        <v>11.69811320754717</v>
      </c>
      <c r="BE1143" s="42">
        <v>1754.7169811320755</v>
      </c>
      <c r="BF1143" s="42">
        <v>2316.2264150943397</v>
      </c>
      <c r="BG1143" s="42">
        <v>5980</v>
      </c>
      <c r="BH1143" s="43">
        <v>0</v>
      </c>
    </row>
    <row r="1144" spans="1:63" x14ac:dyDescent="0.2">
      <c r="A1144" s="4" t="s">
        <v>18</v>
      </c>
      <c r="B1144" s="4" t="s">
        <v>904</v>
      </c>
      <c r="C1144" s="4">
        <v>20</v>
      </c>
      <c r="D1144" s="4" t="s">
        <v>20</v>
      </c>
      <c r="E1144" s="5">
        <v>1240</v>
      </c>
      <c r="F1144" s="4">
        <v>1640</v>
      </c>
      <c r="G1144" s="4">
        <v>1320</v>
      </c>
      <c r="H1144" s="4">
        <v>700</v>
      </c>
      <c r="I1144" s="4">
        <v>1580</v>
      </c>
      <c r="J1144" s="4">
        <v>2560</v>
      </c>
      <c r="K1144" s="4">
        <v>400</v>
      </c>
      <c r="L1144" s="4">
        <v>2120</v>
      </c>
      <c r="M1144" s="4">
        <v>1060</v>
      </c>
      <c r="N1144" s="4">
        <v>800</v>
      </c>
      <c r="O1144" s="4">
        <v>760</v>
      </c>
      <c r="P1144" s="4">
        <v>1020</v>
      </c>
      <c r="Q1144" s="13">
        <v>0.97894736842105257</v>
      </c>
      <c r="R1144" s="16">
        <v>1.2947368421052632</v>
      </c>
      <c r="S1144" s="16">
        <v>1.0421052631578946</v>
      </c>
      <c r="T1144" s="16">
        <v>0.55263157894736836</v>
      </c>
      <c r="U1144" s="16">
        <v>1.2473684210526315</v>
      </c>
      <c r="V1144" s="16">
        <v>2.0210526315789474</v>
      </c>
      <c r="W1144" s="16">
        <v>0.31578947368421051</v>
      </c>
      <c r="X1144" s="16">
        <v>1.6736842105263157</v>
      </c>
      <c r="Y1144" s="16">
        <v>0.83684210526315783</v>
      </c>
      <c r="Z1144" s="16">
        <v>0.63157894736842102</v>
      </c>
      <c r="AA1144" s="16">
        <v>0.6</v>
      </c>
      <c r="AB1144" s="17">
        <v>0.80526315789473679</v>
      </c>
      <c r="AC1144" s="15">
        <v>232604.79999999999</v>
      </c>
      <c r="AD1144" s="14">
        <v>1266.6666666666667</v>
      </c>
      <c r="AE1144" s="14">
        <v>1266.6666666666667</v>
      </c>
      <c r="AF1144" s="5">
        <v>1</v>
      </c>
      <c r="AG1144" s="6">
        <v>2920</v>
      </c>
      <c r="AH1144" s="4">
        <v>7460</v>
      </c>
      <c r="AI1144" s="23">
        <v>10380</v>
      </c>
      <c r="AJ1144" s="4">
        <v>0</v>
      </c>
      <c r="AK1144" s="4">
        <v>0</v>
      </c>
      <c r="AL1144" s="24">
        <v>0</v>
      </c>
      <c r="AM1144" s="7">
        <v>2.3052631578947369</v>
      </c>
      <c r="AN1144" s="7">
        <v>5.8894736842105262</v>
      </c>
      <c r="AO1144" s="8">
        <v>0</v>
      </c>
      <c r="AP1144" s="9">
        <v>0</v>
      </c>
      <c r="AQ1144" s="25">
        <v>8.1947368421052627</v>
      </c>
      <c r="AR1144" s="18">
        <v>2.3052631578947369</v>
      </c>
      <c r="AS1144" s="7">
        <v>5.8894736842105262</v>
      </c>
      <c r="AT1144" s="8">
        <v>0</v>
      </c>
      <c r="AU1144" s="9">
        <v>0</v>
      </c>
      <c r="AV1144" s="10">
        <v>8.1947368421052627</v>
      </c>
      <c r="AW1144" s="22">
        <f t="shared" si="17"/>
        <v>0</v>
      </c>
      <c r="AX1144" s="5">
        <f>IF(OR(AND(Tabela1[[#This Row],[GRUPO | ITEM]]="PALHETAS",MID(Tabela1[[#This Row],[ITEM]],1,5)&lt;&gt;"YN-PC"),AND(Tabela1[[#This Row],[GRUPO | ITEM]]="PALHETAS",MID(Tabela1[[#This Row],[ITEM]],1,5)&lt;&gt;"YN-PF"))=TRUE,0,
IF(
ROUNDUP(
IF(
IF(D1144="A",13-SUM(AM1144:AP1144),IF(D1144="B",11-SUM(AM1144:AP1144),IF(D1144="C",7-SUM(AM1144:AP1144))))
&lt;0,0,
IF(D1144="A",13-SUM(AM1144:AP1144),IF(D1144="B",11-SUM(AM1144:AP1144),IF(D1144="C",7-SUM(AM1144:AP1144)))))
*AD1144/C1144,0)
*C1144
=0,0,
ROUNDUP(
IF(
IF(D1144="A",13-SUM(AM1144:AP1144),IF(D1144="B",11-SUM(AM1144:AP1144),IF(D1144="C",7-SUM(AM1144:AP1144))))
&lt;0,0,
IF(D1144="A",13-SUM(AM1144:AP1144),IF(D1144="B",11-SUM(AM1144:AP1144),IF(D1144="C",7-SUM(AM1144:AP1144)))))
*AD1144/C1144,0)
*C1144)
)</f>
        <v>0</v>
      </c>
      <c r="AY1144" s="4">
        <f>IF(OR(AND(Tabela1[[#This Row],[GRUPO | ITEM]]="PALHETAS",MID(Tabela1[[#This Row],[ITEM]],1,5)&lt;&gt;"YN-PC"),AND(Tabela1[[#This Row],[GRUPO | ITEM]]="PALHETAS",MID(Tabela1[[#This Row],[ITEM]],1,5)&lt;&gt;"YN-PF"))=TRUE,0,
IF(
ROUNDUP(
IF(
IF(D1144="A",13-SUM(AR1144:AU1144),IF(D1144="B",11-SUM(AR1144:AU1144),IF(D1144="C",7-SUM(AR1144:AU1144))))
&lt;0,0,
IF(D1144="A",13-SUM(AR1144:AU1144),IF(D1144="B",11-SUM(AR1144:AU1144),IF(D1144="C",7-SUM(AR1144:AU1144)))))
*AE1144/C1144,0)
*C1144
=0,0,
ROUNDUP(
IF(
IF(D1144="A",13-SUM(AR1144:AU1144),IF(D1144="B",11-SUM(AR1144:AU1144),IF(D1144="C",7-SUM(AR1144:AU1144))))
&lt;0,0,
IF(D1144="A",13-SUM(AR1144:AU1144),IF(D1144="B",11-SUM(AR1144:AU1144),IF(D1144="C",7-SUM(AR1144:AU1144)))))
*AE1144/C1144,0)
*C1144)
)</f>
        <v>0</v>
      </c>
      <c r="AZ11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+IFERROR(BA1144*C1144,0),
IFERROR(AVERAGEIF(Tabela1[[#This Row],[COMPRA PADRÃO]:[COMPRA &gt;30%]],"&gt;"&amp;0,Tabela1[[#This Row],[COMPRA PADRÃO]:[COMPRA &gt;30%]]),
0))/Tabela1[[#This Row],[U/CX]],0)*Tabela1[[#This Row],[U/CX]]</f>
        <v>0</v>
      </c>
      <c r="BA1144" s="36"/>
      <c r="BB1144" s="19"/>
      <c r="BC1144" s="5"/>
      <c r="BD1144" s="41">
        <v>57.358490566037737</v>
      </c>
      <c r="BE1144" s="42">
        <v>8603.7735849056608</v>
      </c>
      <c r="BF1144" s="42">
        <v>16404.528301886792</v>
      </c>
      <c r="BG1144" s="42">
        <v>10380</v>
      </c>
      <c r="BH1144" s="43">
        <v>14620</v>
      </c>
    </row>
    <row r="1145" spans="1:63" x14ac:dyDescent="0.2">
      <c r="A1145" s="4" t="s">
        <v>18</v>
      </c>
      <c r="B1145" s="4" t="s">
        <v>154</v>
      </c>
      <c r="C1145" s="4">
        <v>20</v>
      </c>
      <c r="D1145" s="4" t="s">
        <v>17</v>
      </c>
      <c r="E1145" s="5">
        <v>440</v>
      </c>
      <c r="F1145" s="4">
        <v>540</v>
      </c>
      <c r="G1145" s="4">
        <v>660</v>
      </c>
      <c r="H1145" s="4">
        <v>440</v>
      </c>
      <c r="I1145" s="4">
        <v>1100</v>
      </c>
      <c r="J1145" s="4">
        <v>640</v>
      </c>
      <c r="K1145" s="4">
        <v>140</v>
      </c>
      <c r="L1145" s="4">
        <v>700</v>
      </c>
      <c r="M1145" s="4">
        <v>360</v>
      </c>
      <c r="N1145" s="4">
        <v>380</v>
      </c>
      <c r="O1145" s="4">
        <v>400</v>
      </c>
      <c r="P1145" s="4">
        <v>400</v>
      </c>
      <c r="Q1145" s="13">
        <v>0.85161290322580652</v>
      </c>
      <c r="R1145" s="16">
        <v>1.0451612903225806</v>
      </c>
      <c r="S1145" s="16">
        <v>1.2774193548387098</v>
      </c>
      <c r="T1145" s="16">
        <v>0.85161290322580652</v>
      </c>
      <c r="U1145" s="16">
        <v>2.1290322580645165</v>
      </c>
      <c r="V1145" s="16">
        <v>1.2387096774193549</v>
      </c>
      <c r="W1145" s="16">
        <v>0.2709677419354839</v>
      </c>
      <c r="X1145" s="16">
        <v>1.3548387096774195</v>
      </c>
      <c r="Y1145" s="16">
        <v>0.6967741935483871</v>
      </c>
      <c r="Z1145" s="16">
        <v>0.73548387096774204</v>
      </c>
      <c r="AA1145" s="16">
        <v>0.77419354838709686</v>
      </c>
      <c r="AB1145" s="17">
        <v>0.77419354838709686</v>
      </c>
      <c r="AC1145" s="15">
        <v>93753</v>
      </c>
      <c r="AD1145" s="14">
        <v>516.66666666666663</v>
      </c>
      <c r="AE1145" s="14">
        <v>550.90909090909088</v>
      </c>
      <c r="AF1145" s="5">
        <v>1</v>
      </c>
      <c r="AG1145" s="6">
        <v>2040</v>
      </c>
      <c r="AH1145" s="4">
        <v>3460</v>
      </c>
      <c r="AI1145" s="23">
        <v>5500</v>
      </c>
      <c r="AJ1145" s="4">
        <v>160</v>
      </c>
      <c r="AK1145" s="4">
        <v>0</v>
      </c>
      <c r="AL1145" s="24">
        <v>160</v>
      </c>
      <c r="AM1145" s="7">
        <v>3.9483870967741939</v>
      </c>
      <c r="AN1145" s="7">
        <v>6.6967741935483875</v>
      </c>
      <c r="AO1145" s="8">
        <v>0.30967741935483872</v>
      </c>
      <c r="AP1145" s="9">
        <v>0</v>
      </c>
      <c r="AQ1145" s="25">
        <v>10.954838709677421</v>
      </c>
      <c r="AR1145" s="18">
        <v>3.7029702970297032</v>
      </c>
      <c r="AS1145" s="7">
        <v>6.2805280528052805</v>
      </c>
      <c r="AT1145" s="8">
        <v>0.29042904290429045</v>
      </c>
      <c r="AU1145" s="9">
        <v>0</v>
      </c>
      <c r="AV1145" s="10">
        <v>10.273927392739274</v>
      </c>
      <c r="AW1145" s="22">
        <f t="shared" si="17"/>
        <v>0</v>
      </c>
      <c r="AX1145" s="5">
        <f>IF(OR(AND(Tabela1[[#This Row],[GRUPO | ITEM]]="PALHETAS",MID(Tabela1[[#This Row],[ITEM]],1,5)&lt;&gt;"YN-PC"),AND(Tabela1[[#This Row],[GRUPO | ITEM]]="PALHETAS",MID(Tabela1[[#This Row],[ITEM]],1,5)&lt;&gt;"YN-PF"))=TRUE,0,
IF(
ROUNDUP(
IF(
IF(D1145="A",13-SUM(AM1145:AP1145),IF(D1145="B",11-SUM(AM1145:AP1145),IF(D1145="C",7-SUM(AM1145:AP1145))))
&lt;0,0,
IF(D1145="A",13-SUM(AM1145:AP1145),IF(D1145="B",11-SUM(AM1145:AP1145),IF(D1145="C",7-SUM(AM1145:AP1145)))))
*AD1145/C1145,0)
*C1145
=0,0,
ROUNDUP(
IF(
IF(D1145="A",13-SUM(AM1145:AP1145),IF(D1145="B",11-SUM(AM1145:AP1145),IF(D1145="C",7-SUM(AM1145:AP1145))))
&lt;0,0,
IF(D1145="A",13-SUM(AM1145:AP1145),IF(D1145="B",11-SUM(AM1145:AP1145),IF(D1145="C",7-SUM(AM1145:AP1145)))))
*AD1145/C1145,0)
*C1145)
)</f>
        <v>0</v>
      </c>
      <c r="AY1145" s="4">
        <f>IF(OR(AND(Tabela1[[#This Row],[GRUPO | ITEM]]="PALHETAS",MID(Tabela1[[#This Row],[ITEM]],1,5)&lt;&gt;"YN-PC"),AND(Tabela1[[#This Row],[GRUPO | ITEM]]="PALHETAS",MID(Tabela1[[#This Row],[ITEM]],1,5)&lt;&gt;"YN-PF"))=TRUE,0,
IF(
ROUNDUP(
IF(
IF(D1145="A",13-SUM(AR1145:AU1145),IF(D1145="B",11-SUM(AR1145:AU1145),IF(D1145="C",7-SUM(AR1145:AU1145))))
&lt;0,0,
IF(D1145="A",13-SUM(AR1145:AU1145),IF(D1145="B",11-SUM(AR1145:AU1145),IF(D1145="C",7-SUM(AR1145:AU1145)))))
*AE1145/C1145,0)
*C1145
=0,0,
ROUNDUP(
IF(
IF(D1145="A",13-SUM(AR1145:AU1145),IF(D1145="B",11-SUM(AR1145:AU1145),IF(D1145="C",7-SUM(AR1145:AU1145))))
&lt;0,0,
IF(D1145="A",13-SUM(AR1145:AU1145),IF(D1145="B",11-SUM(AR1145:AU1145),IF(D1145="C",7-SUM(AR1145:AU1145)))))
*AE1145/C1145,0)
*C1145)
)</f>
        <v>0</v>
      </c>
      <c r="AZ11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+IFERROR(BA1145*C1145,0),
IFERROR(AVERAGEIF(Tabela1[[#This Row],[COMPRA PADRÃO]:[COMPRA &gt;30%]],"&gt;"&amp;0,Tabela1[[#This Row],[COMPRA PADRÃO]:[COMPRA &gt;30%]]),
0))/Tabela1[[#This Row],[U/CX]],0)*Tabela1[[#This Row],[U/CX]]</f>
        <v>0</v>
      </c>
      <c r="BA1145" s="36"/>
      <c r="BB1145" s="19"/>
      <c r="BC1145" s="5"/>
      <c r="BD1145" s="41">
        <v>23.39622641509434</v>
      </c>
      <c r="BE1145" s="42">
        <v>3509.433962264151</v>
      </c>
      <c r="BF1145" s="42">
        <v>4632.4528301886794</v>
      </c>
      <c r="BG1145" s="42">
        <v>5660</v>
      </c>
      <c r="BH1145" s="43">
        <v>2480</v>
      </c>
    </row>
    <row r="1146" spans="1:63" x14ac:dyDescent="0.2">
      <c r="A1146" s="4" t="s">
        <v>18</v>
      </c>
      <c r="B1146" s="4" t="s">
        <v>134</v>
      </c>
      <c r="C1146" s="4">
        <v>20</v>
      </c>
      <c r="D1146" s="4" t="s">
        <v>17</v>
      </c>
      <c r="E1146" s="5">
        <v>340</v>
      </c>
      <c r="F1146" s="4">
        <v>580</v>
      </c>
      <c r="G1146" s="4">
        <v>380</v>
      </c>
      <c r="H1146" s="4">
        <v>520</v>
      </c>
      <c r="I1146" s="4">
        <v>900</v>
      </c>
      <c r="J1146" s="4">
        <v>780</v>
      </c>
      <c r="K1146" s="4">
        <v>180</v>
      </c>
      <c r="L1146" s="4">
        <v>420</v>
      </c>
      <c r="M1146" s="4">
        <v>520</v>
      </c>
      <c r="N1146" s="4">
        <v>520</v>
      </c>
      <c r="O1146" s="4">
        <v>300</v>
      </c>
      <c r="P1146" s="4">
        <v>440</v>
      </c>
      <c r="Q1146" s="13">
        <v>0.69387755102040816</v>
      </c>
      <c r="R1146" s="16">
        <v>1.1836734693877551</v>
      </c>
      <c r="S1146" s="16">
        <v>0.77551020408163263</v>
      </c>
      <c r="T1146" s="16">
        <v>1.0612244897959184</v>
      </c>
      <c r="U1146" s="16">
        <v>1.8367346938775511</v>
      </c>
      <c r="V1146" s="16">
        <v>1.5918367346938775</v>
      </c>
      <c r="W1146" s="16">
        <v>0.36734693877551022</v>
      </c>
      <c r="X1146" s="16">
        <v>0.8571428571428571</v>
      </c>
      <c r="Y1146" s="16">
        <v>1.0612244897959184</v>
      </c>
      <c r="Z1146" s="16">
        <v>1.0612244897959184</v>
      </c>
      <c r="AA1146" s="16">
        <v>0.61224489795918369</v>
      </c>
      <c r="AB1146" s="17">
        <v>0.89795918367346939</v>
      </c>
      <c r="AC1146" s="15">
        <v>88822.6</v>
      </c>
      <c r="AD1146" s="14">
        <v>490</v>
      </c>
      <c r="AE1146" s="14">
        <v>490</v>
      </c>
      <c r="AF1146" s="5">
        <v>2</v>
      </c>
      <c r="AG1146" s="6">
        <v>840</v>
      </c>
      <c r="AH1146" s="4">
        <v>500</v>
      </c>
      <c r="AI1146" s="23">
        <v>1340</v>
      </c>
      <c r="AJ1146" s="4">
        <v>2000</v>
      </c>
      <c r="AK1146" s="4">
        <v>0</v>
      </c>
      <c r="AL1146" s="24">
        <v>2000</v>
      </c>
      <c r="AM1146" s="7">
        <v>1.7142857142857142</v>
      </c>
      <c r="AN1146" s="7">
        <v>1.0204081632653061</v>
      </c>
      <c r="AO1146" s="8">
        <v>4.0816326530612246</v>
      </c>
      <c r="AP1146" s="9">
        <v>0</v>
      </c>
      <c r="AQ1146" s="25">
        <v>6.8163265306122449</v>
      </c>
      <c r="AR1146" s="18">
        <v>1.7142857142857142</v>
      </c>
      <c r="AS1146" s="7">
        <v>1.0204081632653061</v>
      </c>
      <c r="AT1146" s="8">
        <v>4.0816326530612246</v>
      </c>
      <c r="AU1146" s="9">
        <v>0</v>
      </c>
      <c r="AV1146" s="10">
        <v>6.8163265306122449</v>
      </c>
      <c r="AW1146" s="22">
        <f t="shared" si="17"/>
        <v>0</v>
      </c>
      <c r="AX1146" s="5">
        <f>IF(OR(AND(Tabela1[[#This Row],[GRUPO | ITEM]]="PALHETAS",MID(Tabela1[[#This Row],[ITEM]],1,5)&lt;&gt;"YN-PC"),AND(Tabela1[[#This Row],[GRUPO | ITEM]]="PALHETAS",MID(Tabela1[[#This Row],[ITEM]],1,5)&lt;&gt;"YN-PF"))=TRUE,0,
IF(
ROUNDUP(
IF(
IF(D1146="A",13-SUM(AM1146:AP1146),IF(D1146="B",11-SUM(AM1146:AP1146),IF(D1146="C",7-SUM(AM1146:AP1146))))
&lt;0,0,
IF(D1146="A",13-SUM(AM1146:AP1146),IF(D1146="B",11-SUM(AM1146:AP1146),IF(D1146="C",7-SUM(AM1146:AP1146)))))
*AD1146/C1146,0)
*C1146
=0,0,
ROUNDUP(
IF(
IF(D1146="A",13-SUM(AM1146:AP1146),IF(D1146="B",11-SUM(AM1146:AP1146),IF(D1146="C",7-SUM(AM1146:AP1146))))
&lt;0,0,
IF(D1146="A",13-SUM(AM1146:AP1146),IF(D1146="B",11-SUM(AM1146:AP1146),IF(D1146="C",7-SUM(AM1146:AP1146)))))
*AD1146/C1146,0)
*C1146)
)</f>
        <v>0</v>
      </c>
      <c r="AY1146" s="4">
        <f>IF(OR(AND(Tabela1[[#This Row],[GRUPO | ITEM]]="PALHETAS",MID(Tabela1[[#This Row],[ITEM]],1,5)&lt;&gt;"YN-PC"),AND(Tabela1[[#This Row],[GRUPO | ITEM]]="PALHETAS",MID(Tabela1[[#This Row],[ITEM]],1,5)&lt;&gt;"YN-PF"))=TRUE,0,
IF(
ROUNDUP(
IF(
IF(D1146="A",13-SUM(AR1146:AU1146),IF(D1146="B",11-SUM(AR1146:AU1146),IF(D1146="C",7-SUM(AR1146:AU1146))))
&lt;0,0,
IF(D1146="A",13-SUM(AR1146:AU1146),IF(D1146="B",11-SUM(AR1146:AU1146),IF(D1146="C",7-SUM(AR1146:AU1146)))))
*AE1146/C1146,0)
*C1146
=0,0,
ROUNDUP(
IF(
IF(D1146="A",13-SUM(AR1146:AU1146),IF(D1146="B",11-SUM(AR1146:AU1146),IF(D1146="C",7-SUM(AR1146:AU1146))))
&lt;0,0,
IF(D1146="A",13-SUM(AR1146:AU1146),IF(D1146="B",11-SUM(AR1146:AU1146),IF(D1146="C",7-SUM(AR1146:AU1146)))))
*AE1146/C1146,0)
*C1146)
)</f>
        <v>0</v>
      </c>
      <c r="AZ11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+IFERROR(BA1146*C1146,0),
IFERROR(AVERAGEIF(Tabela1[[#This Row],[COMPRA PADRÃO]:[COMPRA &gt;30%]],"&gt;"&amp;0,Tabela1[[#This Row],[COMPRA PADRÃO]:[COMPRA &gt;30%]]),
0))/Tabela1[[#This Row],[U/CX]],0)*Tabela1[[#This Row],[U/CX]]</f>
        <v>0</v>
      </c>
      <c r="BA1146" s="36"/>
      <c r="BB1146" s="19"/>
      <c r="BC1146" s="5"/>
      <c r="BD1146" s="41">
        <v>22.188679245283019</v>
      </c>
      <c r="BE1146" s="42">
        <v>3328.3018867924529</v>
      </c>
      <c r="BF1146" s="42">
        <v>4393.3584905660382</v>
      </c>
      <c r="BG1146" s="42">
        <v>3340</v>
      </c>
      <c r="BH1146" s="43">
        <v>4380</v>
      </c>
    </row>
    <row r="1147" spans="1:63" x14ac:dyDescent="0.2">
      <c r="A1147" s="4" t="s">
        <v>18</v>
      </c>
      <c r="B1147" s="4" t="s">
        <v>41</v>
      </c>
      <c r="C1147" s="4">
        <v>20</v>
      </c>
      <c r="D1147" s="4" t="s">
        <v>20</v>
      </c>
      <c r="E1147" s="5">
        <v>3080</v>
      </c>
      <c r="F1147" s="4">
        <v>3960</v>
      </c>
      <c r="G1147" s="4">
        <v>3320</v>
      </c>
      <c r="H1147" s="4">
        <v>1840</v>
      </c>
      <c r="I1147" s="4">
        <v>6100</v>
      </c>
      <c r="J1147" s="4">
        <v>7240</v>
      </c>
      <c r="K1147" s="4">
        <v>1000</v>
      </c>
      <c r="L1147" s="4">
        <v>5520</v>
      </c>
      <c r="M1147" s="4">
        <v>2840</v>
      </c>
      <c r="N1147" s="4">
        <v>2720</v>
      </c>
      <c r="O1147" s="4">
        <v>1680</v>
      </c>
      <c r="P1147" s="4">
        <v>2500</v>
      </c>
      <c r="Q1147" s="13">
        <v>0.88421052631578945</v>
      </c>
      <c r="R1147" s="16">
        <v>1.1368421052631579</v>
      </c>
      <c r="S1147" s="16">
        <v>0.95311004784688991</v>
      </c>
      <c r="T1147" s="16">
        <v>0.52822966507177027</v>
      </c>
      <c r="U1147" s="16">
        <v>1.7511961722488039</v>
      </c>
      <c r="V1147" s="16">
        <v>2.078468899521531</v>
      </c>
      <c r="W1147" s="16">
        <v>0.28708133971291866</v>
      </c>
      <c r="X1147" s="16">
        <v>1.5846889952153109</v>
      </c>
      <c r="Y1147" s="16">
        <v>0.81531100478468899</v>
      </c>
      <c r="Z1147" s="16">
        <v>0.7808612440191387</v>
      </c>
      <c r="AA1147" s="16">
        <v>0.48229665071770333</v>
      </c>
      <c r="AB1147" s="17">
        <v>0.71770334928229662</v>
      </c>
      <c r="AC1147" s="15">
        <v>639633</v>
      </c>
      <c r="AD1147" s="14">
        <v>3483.3333333333335</v>
      </c>
      <c r="AE1147" s="14">
        <v>3709.090909090909</v>
      </c>
      <c r="AF1147" s="5">
        <v>5</v>
      </c>
      <c r="AG1147" s="6">
        <v>9740</v>
      </c>
      <c r="AH1147" s="4">
        <v>13700</v>
      </c>
      <c r="AI1147" s="23">
        <v>23440</v>
      </c>
      <c r="AJ1147" s="4">
        <v>7480</v>
      </c>
      <c r="AK1147" s="4">
        <v>0</v>
      </c>
      <c r="AL1147" s="24">
        <v>7480</v>
      </c>
      <c r="AM1147" s="7">
        <v>2.7961722488038276</v>
      </c>
      <c r="AN1147" s="7">
        <v>3.9330143540669855</v>
      </c>
      <c r="AO1147" s="8">
        <v>2.1473684210526316</v>
      </c>
      <c r="AP1147" s="9">
        <v>0</v>
      </c>
      <c r="AQ1147" s="25">
        <v>8.8765550239234443</v>
      </c>
      <c r="AR1147" s="18">
        <v>2.6259803921568627</v>
      </c>
      <c r="AS1147" s="7">
        <v>3.6936274509803924</v>
      </c>
      <c r="AT1147" s="8">
        <v>2.0166666666666666</v>
      </c>
      <c r="AU1147" s="9">
        <v>0</v>
      </c>
      <c r="AV1147" s="10">
        <v>8.3362745098039213</v>
      </c>
      <c r="AW1147" s="22">
        <f t="shared" si="17"/>
        <v>0</v>
      </c>
      <c r="AX1147" s="5">
        <f>IF(OR(AND(Tabela1[[#This Row],[GRUPO | ITEM]]="PALHETAS",MID(Tabela1[[#This Row],[ITEM]],1,5)&lt;&gt;"YN-PC"),AND(Tabela1[[#This Row],[GRUPO | ITEM]]="PALHETAS",MID(Tabela1[[#This Row],[ITEM]],1,5)&lt;&gt;"YN-PF"))=TRUE,0,
IF(
ROUNDUP(
IF(
IF(D1147="A",13-SUM(AM1147:AP1147),IF(D1147="B",11-SUM(AM1147:AP1147),IF(D1147="C",7-SUM(AM1147:AP1147))))
&lt;0,0,
IF(D1147="A",13-SUM(AM1147:AP1147),IF(D1147="B",11-SUM(AM1147:AP1147),IF(D1147="C",7-SUM(AM1147:AP1147)))))
*AD1147/C1147,0)
*C1147
=0,0,
ROUNDUP(
IF(
IF(D1147="A",13-SUM(AM1147:AP1147),IF(D1147="B",11-SUM(AM1147:AP1147),IF(D1147="C",7-SUM(AM1147:AP1147))))
&lt;0,0,
IF(D1147="A",13-SUM(AM1147:AP1147),IF(D1147="B",11-SUM(AM1147:AP1147),IF(D1147="C",7-SUM(AM1147:AP1147)))))
*AD1147/C1147,0)
*C1147)
)</f>
        <v>0</v>
      </c>
      <c r="AY1147" s="4">
        <f>IF(OR(AND(Tabela1[[#This Row],[GRUPO | ITEM]]="PALHETAS",MID(Tabela1[[#This Row],[ITEM]],1,5)&lt;&gt;"YN-PC"),AND(Tabela1[[#This Row],[GRUPO | ITEM]]="PALHETAS",MID(Tabela1[[#This Row],[ITEM]],1,5)&lt;&gt;"YN-PF"))=TRUE,0,
IF(
ROUNDUP(
IF(
IF(D1147="A",13-SUM(AR1147:AU1147),IF(D1147="B",11-SUM(AR1147:AU1147),IF(D1147="C",7-SUM(AR1147:AU1147))))
&lt;0,0,
IF(D1147="A",13-SUM(AR1147:AU1147),IF(D1147="B",11-SUM(AR1147:AU1147),IF(D1147="C",7-SUM(AR1147:AU1147)))))
*AE1147/C1147,0)
*C1147
=0,0,
ROUNDUP(
IF(
IF(D1147="A",13-SUM(AR1147:AU1147),IF(D1147="B",11-SUM(AR1147:AU1147),IF(D1147="C",7-SUM(AR1147:AU1147))))
&lt;0,0,
IF(D1147="A",13-SUM(AR1147:AU1147),IF(D1147="B",11-SUM(AR1147:AU1147),IF(D1147="C",7-SUM(AR1147:AU1147)))))
*AE1147/C1147,0)
*C1147)
)</f>
        <v>0</v>
      </c>
      <c r="AZ11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+IFERROR(BA1147*C1147,0),
IFERROR(AVERAGEIF(Tabela1[[#This Row],[COMPRA PADRÃO]:[COMPRA &gt;30%]],"&gt;"&amp;0,Tabela1[[#This Row],[COMPRA PADRÃO]:[COMPRA &gt;30%]]),
0))/Tabela1[[#This Row],[U/CX]],0)*Tabela1[[#This Row],[U/CX]]</f>
        <v>0</v>
      </c>
      <c r="BA1147" s="36"/>
      <c r="BB1147" s="19"/>
      <c r="BC1147" s="5"/>
      <c r="BD1147" s="41">
        <v>157.73584905660377</v>
      </c>
      <c r="BE1147" s="42">
        <v>23660.377358490565</v>
      </c>
      <c r="BF1147" s="42">
        <v>45112.452830188675</v>
      </c>
      <c r="BG1147" s="42">
        <v>30920</v>
      </c>
      <c r="BH1147" s="43">
        <v>37860</v>
      </c>
    </row>
    <row r="1148" spans="1:63" x14ac:dyDescent="0.2">
      <c r="A1148" s="4" t="s">
        <v>18</v>
      </c>
      <c r="B1148" s="4" t="s">
        <v>22</v>
      </c>
      <c r="C1148" s="4">
        <v>20</v>
      </c>
      <c r="D1148" s="4" t="s">
        <v>20</v>
      </c>
      <c r="E1148" s="5">
        <v>3500</v>
      </c>
      <c r="F1148" s="4">
        <v>4820</v>
      </c>
      <c r="G1148" s="4">
        <v>3280</v>
      </c>
      <c r="H1148" s="4">
        <v>3060</v>
      </c>
      <c r="I1148" s="4">
        <v>7020</v>
      </c>
      <c r="J1148" s="4">
        <v>9339</v>
      </c>
      <c r="K1148" s="4">
        <v>1720</v>
      </c>
      <c r="L1148" s="4">
        <v>5620</v>
      </c>
      <c r="M1148" s="4">
        <v>3440</v>
      </c>
      <c r="N1148" s="4">
        <v>3020</v>
      </c>
      <c r="O1148" s="4">
        <v>2640</v>
      </c>
      <c r="P1148" s="4">
        <v>2680</v>
      </c>
      <c r="Q1148" s="13">
        <v>0.8376712738586729</v>
      </c>
      <c r="R1148" s="16">
        <v>1.1535930114282296</v>
      </c>
      <c r="S1148" s="16">
        <v>0.78501765093041342</v>
      </c>
      <c r="T1148" s="16">
        <v>0.73236402800215405</v>
      </c>
      <c r="U1148" s="16">
        <v>1.6801292407108239</v>
      </c>
      <c r="V1148" s="16">
        <v>2.2351462933046133</v>
      </c>
      <c r="W1148" s="16">
        <v>0.41165559743911923</v>
      </c>
      <c r="X1148" s="16">
        <v>1.3450607311673548</v>
      </c>
      <c r="Y1148" s="16">
        <v>0.82331119487823845</v>
      </c>
      <c r="Z1148" s="16">
        <v>0.72279064201519772</v>
      </c>
      <c r="AA1148" s="16">
        <v>0.63184347513911332</v>
      </c>
      <c r="AB1148" s="17">
        <v>0.64141686112606955</v>
      </c>
      <c r="AC1148" s="15">
        <v>767548.06</v>
      </c>
      <c r="AD1148" s="14">
        <v>4178.25</v>
      </c>
      <c r="AE1148" s="14">
        <v>4178.25</v>
      </c>
      <c r="AF1148" s="5">
        <v>3</v>
      </c>
      <c r="AG1148" s="6">
        <v>4780</v>
      </c>
      <c r="AH1148" s="4">
        <v>6880</v>
      </c>
      <c r="AI1148" s="23">
        <v>11660</v>
      </c>
      <c r="AJ1148" s="4">
        <v>5000</v>
      </c>
      <c r="AK1148" s="4">
        <v>0</v>
      </c>
      <c r="AL1148" s="24">
        <v>5000</v>
      </c>
      <c r="AM1148" s="7">
        <v>1.1440196254412733</v>
      </c>
      <c r="AN1148" s="7">
        <v>1.6466223897564769</v>
      </c>
      <c r="AO1148" s="8">
        <v>1.1966732483695326</v>
      </c>
      <c r="AP1148" s="9">
        <v>0</v>
      </c>
      <c r="AQ1148" s="25">
        <v>3.9873152635672828</v>
      </c>
      <c r="AR1148" s="18">
        <v>1.1440196254412733</v>
      </c>
      <c r="AS1148" s="7">
        <v>1.6466223897564769</v>
      </c>
      <c r="AT1148" s="8">
        <v>1.1966732483695326</v>
      </c>
      <c r="AU1148" s="9">
        <v>0</v>
      </c>
      <c r="AV1148" s="10">
        <v>3.9873152635672828</v>
      </c>
      <c r="AW1148" s="22">
        <f t="shared" si="17"/>
        <v>0</v>
      </c>
      <c r="AX1148" s="5">
        <f>IF(OR(AND(Tabela1[[#This Row],[GRUPO | ITEM]]="PALHETAS",MID(Tabela1[[#This Row],[ITEM]],1,5)&lt;&gt;"YN-PC"),AND(Tabela1[[#This Row],[GRUPO | ITEM]]="PALHETAS",MID(Tabela1[[#This Row],[ITEM]],1,5)&lt;&gt;"YN-PF"))=TRUE,0,
IF(
ROUNDUP(
IF(
IF(D1148="A",13-SUM(AM1148:AP1148),IF(D1148="B",11-SUM(AM1148:AP1148),IF(D1148="C",7-SUM(AM1148:AP1148))))
&lt;0,0,
IF(D1148="A",13-SUM(AM1148:AP1148),IF(D1148="B",11-SUM(AM1148:AP1148),IF(D1148="C",7-SUM(AM1148:AP1148)))))
*AD1148/C1148,0)
*C1148
=0,0,
ROUNDUP(
IF(
IF(D1148="A",13-SUM(AM1148:AP1148),IF(D1148="B",11-SUM(AM1148:AP1148),IF(D1148="C",7-SUM(AM1148:AP1148))))
&lt;0,0,
IF(D1148="A",13-SUM(AM1148:AP1148),IF(D1148="B",11-SUM(AM1148:AP1148),IF(D1148="C",7-SUM(AM1148:AP1148)))))
*AD1148/C1148,0)
*C1148)
)</f>
        <v>0</v>
      </c>
      <c r="AY1148" s="4">
        <f>IF(OR(AND(Tabela1[[#This Row],[GRUPO | ITEM]]="PALHETAS",MID(Tabela1[[#This Row],[ITEM]],1,5)&lt;&gt;"YN-PC"),AND(Tabela1[[#This Row],[GRUPO | ITEM]]="PALHETAS",MID(Tabela1[[#This Row],[ITEM]],1,5)&lt;&gt;"YN-PF"))=TRUE,0,
IF(
ROUNDUP(
IF(
IF(D1148="A",13-SUM(AR1148:AU1148),IF(D1148="B",11-SUM(AR1148:AU1148),IF(D1148="C",7-SUM(AR1148:AU1148))))
&lt;0,0,
IF(D1148="A",13-SUM(AR1148:AU1148),IF(D1148="B",11-SUM(AR1148:AU1148),IF(D1148="C",7-SUM(AR1148:AU1148)))))
*AE1148/C1148,0)
*C1148
=0,0,
ROUNDUP(
IF(
IF(D1148="A",13-SUM(AR1148:AU1148),IF(D1148="B",11-SUM(AR1148:AU1148),IF(D1148="C",7-SUM(AR1148:AU1148))))
&lt;0,0,
IF(D1148="A",13-SUM(AR1148:AU1148),IF(D1148="B",11-SUM(AR1148:AU1148),IF(D1148="C",7-SUM(AR1148:AU1148)))))
*AE1148/C1148,0)
*C1148)
)</f>
        <v>0</v>
      </c>
      <c r="AZ11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+IFERROR(BA1148*C1148,0),
IFERROR(AVERAGEIF(Tabela1[[#This Row],[COMPRA PADRÃO]:[COMPRA &gt;30%]],"&gt;"&amp;0,Tabela1[[#This Row],[COMPRA PADRÃO]:[COMPRA &gt;30%]]),
0))/Tabela1[[#This Row],[U/CX]],0)*Tabela1[[#This Row],[U/CX]]</f>
        <v>0</v>
      </c>
      <c r="BA1148" s="36"/>
      <c r="BB1148" s="19"/>
      <c r="BC1148" s="5"/>
      <c r="BD1148" s="41">
        <v>189.20377358490566</v>
      </c>
      <c r="BE1148" s="42">
        <v>28380.566037735851</v>
      </c>
      <c r="BF1148" s="42">
        <v>54112.279245283018</v>
      </c>
      <c r="BG1148" s="42">
        <v>16660</v>
      </c>
      <c r="BH1148" s="43">
        <v>65840</v>
      </c>
    </row>
    <row r="1149" spans="1:63" x14ac:dyDescent="0.2">
      <c r="A1149" s="4" t="s">
        <v>18</v>
      </c>
      <c r="B1149" s="4" t="s">
        <v>26</v>
      </c>
      <c r="C1149" s="4">
        <v>20</v>
      </c>
      <c r="D1149" s="4" t="s">
        <v>20</v>
      </c>
      <c r="E1149" s="5">
        <v>5300</v>
      </c>
      <c r="F1149" s="4">
        <v>6940</v>
      </c>
      <c r="G1149" s="4">
        <v>5340</v>
      </c>
      <c r="H1149" s="4">
        <v>3600</v>
      </c>
      <c r="I1149" s="4">
        <v>9915</v>
      </c>
      <c r="J1149" s="4">
        <v>13180</v>
      </c>
      <c r="K1149" s="4">
        <v>2640</v>
      </c>
      <c r="L1149" s="4">
        <v>8280</v>
      </c>
      <c r="M1149" s="4">
        <v>5320</v>
      </c>
      <c r="N1149" s="4">
        <v>4280</v>
      </c>
      <c r="O1149" s="4">
        <v>4000</v>
      </c>
      <c r="P1149" s="4">
        <v>3960</v>
      </c>
      <c r="Q1149" s="13">
        <v>0.87416672393649919</v>
      </c>
      <c r="R1149" s="16">
        <v>1.1446635970036423</v>
      </c>
      <c r="S1149" s="16">
        <v>0.88076420864545391</v>
      </c>
      <c r="T1149" s="16">
        <v>0.59377362380592391</v>
      </c>
      <c r="U1149" s="16">
        <v>1.6353515222321489</v>
      </c>
      <c r="V1149" s="16">
        <v>2.1738712116005772</v>
      </c>
      <c r="W1149" s="16">
        <v>0.43543399079101092</v>
      </c>
      <c r="X1149" s="16">
        <v>1.3656793347536251</v>
      </c>
      <c r="Y1149" s="16">
        <v>0.87746546629097655</v>
      </c>
      <c r="Z1149" s="16">
        <v>0.70593086385815407</v>
      </c>
      <c r="AA1149" s="16">
        <v>0.65974847089547106</v>
      </c>
      <c r="AB1149" s="17">
        <v>0.65315098618651635</v>
      </c>
      <c r="AC1149" s="15">
        <v>1104845.05</v>
      </c>
      <c r="AD1149" s="14">
        <v>6062.916666666667</v>
      </c>
      <c r="AE1149" s="14">
        <v>6062.916666666667</v>
      </c>
      <c r="AF1149" s="5">
        <v>12</v>
      </c>
      <c r="AG1149" s="6">
        <v>9555</v>
      </c>
      <c r="AH1149" s="4">
        <v>19500</v>
      </c>
      <c r="AI1149" s="23">
        <v>29055</v>
      </c>
      <c r="AJ1149" s="4">
        <v>15460</v>
      </c>
      <c r="AK1149" s="4">
        <v>0</v>
      </c>
      <c r="AL1149" s="24">
        <v>15460</v>
      </c>
      <c r="AM1149" s="7">
        <v>1.5759741598515564</v>
      </c>
      <c r="AN1149" s="7">
        <v>3.2162737956154213</v>
      </c>
      <c r="AO1149" s="8">
        <v>2.5499278400109957</v>
      </c>
      <c r="AP1149" s="9">
        <v>0</v>
      </c>
      <c r="AQ1149" s="25">
        <v>7.3421757954779743</v>
      </c>
      <c r="AR1149" s="18">
        <v>1.5759741598515564</v>
      </c>
      <c r="AS1149" s="7">
        <v>3.2162737956154213</v>
      </c>
      <c r="AT1149" s="8">
        <v>2.5499278400109957</v>
      </c>
      <c r="AU1149" s="9">
        <v>0</v>
      </c>
      <c r="AV1149" s="10">
        <v>7.3421757954779743</v>
      </c>
      <c r="AW1149" s="22">
        <f t="shared" si="17"/>
        <v>0</v>
      </c>
      <c r="AX1149" s="5">
        <f>IF(OR(AND(Tabela1[[#This Row],[GRUPO | ITEM]]="PALHETAS",MID(Tabela1[[#This Row],[ITEM]],1,5)&lt;&gt;"YN-PC"),AND(Tabela1[[#This Row],[GRUPO | ITEM]]="PALHETAS",MID(Tabela1[[#This Row],[ITEM]],1,5)&lt;&gt;"YN-PF"))=TRUE,0,
IF(
ROUNDUP(
IF(
IF(D1149="A",13-SUM(AM1149:AP1149),IF(D1149="B",11-SUM(AM1149:AP1149),IF(D1149="C",7-SUM(AM1149:AP1149))))
&lt;0,0,
IF(D1149="A",13-SUM(AM1149:AP1149),IF(D1149="B",11-SUM(AM1149:AP1149),IF(D1149="C",7-SUM(AM1149:AP1149)))))
*AD1149/C1149,0)
*C1149
=0,0,
ROUNDUP(
IF(
IF(D1149="A",13-SUM(AM1149:AP1149),IF(D1149="B",11-SUM(AM1149:AP1149),IF(D1149="C",7-SUM(AM1149:AP1149))))
&lt;0,0,
IF(D1149="A",13-SUM(AM1149:AP1149),IF(D1149="B",11-SUM(AM1149:AP1149),IF(D1149="C",7-SUM(AM1149:AP1149)))))
*AD1149/C1149,0)
*C1149)
)</f>
        <v>0</v>
      </c>
      <c r="AY1149" s="4">
        <f>IF(OR(AND(Tabela1[[#This Row],[GRUPO | ITEM]]="PALHETAS",MID(Tabela1[[#This Row],[ITEM]],1,5)&lt;&gt;"YN-PC"),AND(Tabela1[[#This Row],[GRUPO | ITEM]]="PALHETAS",MID(Tabela1[[#This Row],[ITEM]],1,5)&lt;&gt;"YN-PF"))=TRUE,0,
IF(
ROUNDUP(
IF(
IF(D1149="A",13-SUM(AR1149:AU1149),IF(D1149="B",11-SUM(AR1149:AU1149),IF(D1149="C",7-SUM(AR1149:AU1149))))
&lt;0,0,
IF(D1149="A",13-SUM(AR1149:AU1149),IF(D1149="B",11-SUM(AR1149:AU1149),IF(D1149="C",7-SUM(AR1149:AU1149)))))
*AE1149/C1149,0)
*C1149
=0,0,
ROUNDUP(
IF(
IF(D1149="A",13-SUM(AR1149:AU1149),IF(D1149="B",11-SUM(AR1149:AU1149),IF(D1149="C",7-SUM(AR1149:AU1149))))
&lt;0,0,
IF(D1149="A",13-SUM(AR1149:AU1149),IF(D1149="B",11-SUM(AR1149:AU1149),IF(D1149="C",7-SUM(AR1149:AU1149)))))
*AE1149/C1149,0)
*C1149)
)</f>
        <v>0</v>
      </c>
      <c r="AZ11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+IFERROR(BA1149*C1149,0),
IFERROR(AVERAGEIF(Tabela1[[#This Row],[COMPRA PADRÃO]:[COMPRA &gt;30%]],"&gt;"&amp;0,Tabela1[[#This Row],[COMPRA PADRÃO]:[COMPRA &gt;30%]]),
0))/Tabela1[[#This Row],[U/CX]],0)*Tabela1[[#This Row],[U/CX]]</f>
        <v>0</v>
      </c>
      <c r="BA1149" s="36"/>
      <c r="BB1149" s="19"/>
      <c r="BC1149" s="5"/>
      <c r="BD1149" s="41">
        <v>274.54716981132077</v>
      </c>
      <c r="BE1149" s="42">
        <v>41182.075471698117</v>
      </c>
      <c r="BF1149" s="42">
        <v>78520.490566037741</v>
      </c>
      <c r="BG1149" s="42">
        <v>44515</v>
      </c>
      <c r="BH1149" s="43">
        <v>75180</v>
      </c>
    </row>
    <row r="1150" spans="1:63" x14ac:dyDescent="0.2">
      <c r="A1150" s="4" t="s">
        <v>18</v>
      </c>
      <c r="B1150" s="4" t="s">
        <v>117</v>
      </c>
      <c r="C1150" s="4">
        <v>20</v>
      </c>
      <c r="D1150" s="4" t="s">
        <v>20</v>
      </c>
      <c r="E1150" s="5">
        <v>1160</v>
      </c>
      <c r="F1150" s="4">
        <v>2420</v>
      </c>
      <c r="G1150" s="4">
        <v>1940</v>
      </c>
      <c r="H1150" s="4">
        <v>2020</v>
      </c>
      <c r="I1150" s="4">
        <v>4000</v>
      </c>
      <c r="J1150" s="4">
        <v>3100</v>
      </c>
      <c r="K1150" s="4">
        <v>820</v>
      </c>
      <c r="L1150" s="4">
        <v>3440</v>
      </c>
      <c r="M1150" s="4">
        <v>2100</v>
      </c>
      <c r="N1150" s="4">
        <v>3080</v>
      </c>
      <c r="O1150" s="4">
        <v>1380</v>
      </c>
      <c r="P1150" s="4">
        <v>2020</v>
      </c>
      <c r="Q1150" s="13">
        <v>0.50655021834061131</v>
      </c>
      <c r="R1150" s="16">
        <v>1.0567685589519651</v>
      </c>
      <c r="S1150" s="16">
        <v>0.84716157205240172</v>
      </c>
      <c r="T1150" s="16">
        <v>0.88209606986899558</v>
      </c>
      <c r="U1150" s="16">
        <v>1.7467248908296944</v>
      </c>
      <c r="V1150" s="16">
        <v>1.3537117903930131</v>
      </c>
      <c r="W1150" s="16">
        <v>0.35807860262008734</v>
      </c>
      <c r="X1150" s="16">
        <v>1.5021834061135371</v>
      </c>
      <c r="Y1150" s="16">
        <v>0.91703056768558955</v>
      </c>
      <c r="Z1150" s="16">
        <v>1.3449781659388647</v>
      </c>
      <c r="AA1150" s="16">
        <v>0.6026200873362445</v>
      </c>
      <c r="AB1150" s="17">
        <v>0.88209606986899558</v>
      </c>
      <c r="AC1150" s="15">
        <v>424065</v>
      </c>
      <c r="AD1150" s="14">
        <v>2290</v>
      </c>
      <c r="AE1150" s="14">
        <v>2290</v>
      </c>
      <c r="AF1150" s="5">
        <v>13</v>
      </c>
      <c r="AG1150" s="6">
        <v>2160</v>
      </c>
      <c r="AH1150" s="4">
        <v>7020</v>
      </c>
      <c r="AI1150" s="23">
        <v>9180</v>
      </c>
      <c r="AJ1150" s="4">
        <v>7000</v>
      </c>
      <c r="AK1150" s="4">
        <v>0</v>
      </c>
      <c r="AL1150" s="24">
        <v>7000</v>
      </c>
      <c r="AM1150" s="7">
        <v>0.94323144104803491</v>
      </c>
      <c r="AN1150" s="7">
        <v>3.0655021834061134</v>
      </c>
      <c r="AO1150" s="8">
        <v>3.0567685589519651</v>
      </c>
      <c r="AP1150" s="9">
        <v>0</v>
      </c>
      <c r="AQ1150" s="25">
        <v>7.0655021834061138</v>
      </c>
      <c r="AR1150" s="18">
        <v>0.94323144104803491</v>
      </c>
      <c r="AS1150" s="7">
        <v>3.0655021834061134</v>
      </c>
      <c r="AT1150" s="8">
        <v>3.0567685589519651</v>
      </c>
      <c r="AU1150" s="9">
        <v>0</v>
      </c>
      <c r="AV1150" s="10">
        <v>7.0655021834061138</v>
      </c>
      <c r="AW1150" s="22">
        <f t="shared" si="17"/>
        <v>0</v>
      </c>
      <c r="AX1150" s="5">
        <f>IF(OR(AND(Tabela1[[#This Row],[GRUPO | ITEM]]="PALHETAS",MID(Tabela1[[#This Row],[ITEM]],1,5)&lt;&gt;"YN-PC"),AND(Tabela1[[#This Row],[GRUPO | ITEM]]="PALHETAS",MID(Tabela1[[#This Row],[ITEM]],1,5)&lt;&gt;"YN-PF"))=TRUE,0,
IF(
ROUNDUP(
IF(
IF(D1150="A",13-SUM(AM1150:AP1150),IF(D1150="B",11-SUM(AM1150:AP1150),IF(D1150="C",7-SUM(AM1150:AP1150))))
&lt;0,0,
IF(D1150="A",13-SUM(AM1150:AP1150),IF(D1150="B",11-SUM(AM1150:AP1150),IF(D1150="C",7-SUM(AM1150:AP1150)))))
*AD1150/C1150,0)
*C1150
=0,0,
ROUNDUP(
IF(
IF(D1150="A",13-SUM(AM1150:AP1150),IF(D1150="B",11-SUM(AM1150:AP1150),IF(D1150="C",7-SUM(AM1150:AP1150))))
&lt;0,0,
IF(D1150="A",13-SUM(AM1150:AP1150),IF(D1150="B",11-SUM(AM1150:AP1150),IF(D1150="C",7-SUM(AM1150:AP1150)))))
*AD1150/C1150,0)
*C1150)
)</f>
        <v>0</v>
      </c>
      <c r="AY1150" s="4">
        <f>IF(OR(AND(Tabela1[[#This Row],[GRUPO | ITEM]]="PALHETAS",MID(Tabela1[[#This Row],[ITEM]],1,5)&lt;&gt;"YN-PC"),AND(Tabela1[[#This Row],[GRUPO | ITEM]]="PALHETAS",MID(Tabela1[[#This Row],[ITEM]],1,5)&lt;&gt;"YN-PF"))=TRUE,0,
IF(
ROUNDUP(
IF(
IF(D1150="A",13-SUM(AR1150:AU1150),IF(D1150="B",11-SUM(AR1150:AU1150),IF(D1150="C",7-SUM(AR1150:AU1150))))
&lt;0,0,
IF(D1150="A",13-SUM(AR1150:AU1150),IF(D1150="B",11-SUM(AR1150:AU1150),IF(D1150="C",7-SUM(AR1150:AU1150)))))
*AE1150/C1150,0)
*C1150
=0,0,
ROUNDUP(
IF(
IF(D1150="A",13-SUM(AR1150:AU1150),IF(D1150="B",11-SUM(AR1150:AU1150),IF(D1150="C",7-SUM(AR1150:AU1150))))
&lt;0,0,
IF(D1150="A",13-SUM(AR1150:AU1150),IF(D1150="B",11-SUM(AR1150:AU1150),IF(D1150="C",7-SUM(AR1150:AU1150)))))
*AE1150/C1150,0)
*C1150)
)</f>
        <v>0</v>
      </c>
      <c r="AZ11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+IFERROR(BA1150*C1150,0),
IFERROR(AVERAGEIF(Tabela1[[#This Row],[COMPRA PADRÃO]:[COMPRA &gt;30%]],"&gt;"&amp;0,Tabela1[[#This Row],[COMPRA PADRÃO]:[COMPRA &gt;30%]]),
0))/Tabela1[[#This Row],[U/CX]],0)*Tabela1[[#This Row],[U/CX]]</f>
        <v>0</v>
      </c>
      <c r="BA1150" s="36"/>
      <c r="BB1150" s="19"/>
      <c r="BC1150" s="5"/>
      <c r="BD1150" s="41">
        <v>103.69811320754717</v>
      </c>
      <c r="BE1150" s="42">
        <v>15554.716981132075</v>
      </c>
      <c r="BF1150" s="42">
        <v>29657.66037735849</v>
      </c>
      <c r="BG1150" s="42">
        <v>16180</v>
      </c>
      <c r="BH1150" s="43">
        <v>29040</v>
      </c>
    </row>
    <row r="1151" spans="1:63" x14ac:dyDescent="0.2">
      <c r="A1151" s="4" t="s">
        <v>18</v>
      </c>
      <c r="B1151" s="4" t="s">
        <v>905</v>
      </c>
      <c r="C1151" s="4">
        <v>20</v>
      </c>
      <c r="D1151" s="4" t="s">
        <v>17</v>
      </c>
      <c r="E1151" s="5">
        <v>380</v>
      </c>
      <c r="F1151" s="4">
        <v>320</v>
      </c>
      <c r="G1151" s="4">
        <v>540</v>
      </c>
      <c r="H1151" s="4">
        <v>360</v>
      </c>
      <c r="I1151" s="4">
        <v>1140</v>
      </c>
      <c r="J1151" s="4">
        <v>920</v>
      </c>
      <c r="K1151" s="4">
        <v>180</v>
      </c>
      <c r="L1151" s="4">
        <v>1120</v>
      </c>
      <c r="M1151" s="4">
        <v>600</v>
      </c>
      <c r="N1151" s="4">
        <v>500</v>
      </c>
      <c r="O1151" s="4">
        <v>340</v>
      </c>
      <c r="P1151" s="4">
        <v>460</v>
      </c>
      <c r="Q1151" s="13">
        <v>0.66472303206997085</v>
      </c>
      <c r="R1151" s="16">
        <v>0.55976676384839652</v>
      </c>
      <c r="S1151" s="16">
        <v>0.94460641399416911</v>
      </c>
      <c r="T1151" s="16">
        <v>0.62973760932944611</v>
      </c>
      <c r="U1151" s="16">
        <v>1.9941690962099126</v>
      </c>
      <c r="V1151" s="16">
        <v>1.6093294460641401</v>
      </c>
      <c r="W1151" s="16">
        <v>0.31486880466472306</v>
      </c>
      <c r="X1151" s="16">
        <v>1.9591836734693879</v>
      </c>
      <c r="Y1151" s="16">
        <v>1.0495626822157436</v>
      </c>
      <c r="Z1151" s="16">
        <v>0.87463556851311963</v>
      </c>
      <c r="AA1151" s="16">
        <v>0.59475218658892137</v>
      </c>
      <c r="AB1151" s="17">
        <v>0.80466472303207004</v>
      </c>
      <c r="AC1151" s="15">
        <v>105086.39999999999</v>
      </c>
      <c r="AD1151" s="14">
        <v>571.66666666666663</v>
      </c>
      <c r="AE1151" s="14">
        <v>571.66666666666663</v>
      </c>
      <c r="AF1151" s="5">
        <v>0</v>
      </c>
      <c r="AG1151" s="6">
        <v>3280</v>
      </c>
      <c r="AH1151" s="4">
        <v>1640</v>
      </c>
      <c r="AI1151" s="23">
        <v>4920</v>
      </c>
      <c r="AJ1151" s="4">
        <v>0</v>
      </c>
      <c r="AK1151" s="4">
        <v>0</v>
      </c>
      <c r="AL1151" s="24">
        <v>0</v>
      </c>
      <c r="AM1151" s="7">
        <v>5.7376093294460642</v>
      </c>
      <c r="AN1151" s="7">
        <v>2.8688046647230321</v>
      </c>
      <c r="AO1151" s="8">
        <v>0</v>
      </c>
      <c r="AP1151" s="9">
        <v>0</v>
      </c>
      <c r="AQ1151" s="25">
        <v>8.6064139941690954</v>
      </c>
      <c r="AR1151" s="18">
        <v>5.7376093294460642</v>
      </c>
      <c r="AS1151" s="7">
        <v>2.8688046647230321</v>
      </c>
      <c r="AT1151" s="8">
        <v>0</v>
      </c>
      <c r="AU1151" s="9">
        <v>0</v>
      </c>
      <c r="AV1151" s="10">
        <v>8.6064139941690954</v>
      </c>
      <c r="AW1151" s="22">
        <f t="shared" si="17"/>
        <v>0</v>
      </c>
      <c r="AX1151" s="5">
        <f>IF(OR(AND(Tabela1[[#This Row],[GRUPO | ITEM]]="PALHETAS",MID(Tabela1[[#This Row],[ITEM]],1,5)&lt;&gt;"YN-PC"),AND(Tabela1[[#This Row],[GRUPO | ITEM]]="PALHETAS",MID(Tabela1[[#This Row],[ITEM]],1,5)&lt;&gt;"YN-PF"))=TRUE,0,
IF(
ROUNDUP(
IF(
IF(D1151="A",13-SUM(AM1151:AP1151),IF(D1151="B",11-SUM(AM1151:AP1151),IF(D1151="C",7-SUM(AM1151:AP1151))))
&lt;0,0,
IF(D1151="A",13-SUM(AM1151:AP1151),IF(D1151="B",11-SUM(AM1151:AP1151),IF(D1151="C",7-SUM(AM1151:AP1151)))))
*AD1151/C1151,0)
*C1151
=0,0,
ROUNDUP(
IF(
IF(D1151="A",13-SUM(AM1151:AP1151),IF(D1151="B",11-SUM(AM1151:AP1151),IF(D1151="C",7-SUM(AM1151:AP1151))))
&lt;0,0,
IF(D1151="A",13-SUM(AM1151:AP1151),IF(D1151="B",11-SUM(AM1151:AP1151),IF(D1151="C",7-SUM(AM1151:AP1151)))))
*AD1151/C1151,0)
*C1151)
)</f>
        <v>0</v>
      </c>
      <c r="AY1151" s="4">
        <f>IF(OR(AND(Tabela1[[#This Row],[GRUPO | ITEM]]="PALHETAS",MID(Tabela1[[#This Row],[ITEM]],1,5)&lt;&gt;"YN-PC"),AND(Tabela1[[#This Row],[GRUPO | ITEM]]="PALHETAS",MID(Tabela1[[#This Row],[ITEM]],1,5)&lt;&gt;"YN-PF"))=TRUE,0,
IF(
ROUNDUP(
IF(
IF(D1151="A",13-SUM(AR1151:AU1151),IF(D1151="B",11-SUM(AR1151:AU1151),IF(D1151="C",7-SUM(AR1151:AU1151))))
&lt;0,0,
IF(D1151="A",13-SUM(AR1151:AU1151),IF(D1151="B",11-SUM(AR1151:AU1151),IF(D1151="C",7-SUM(AR1151:AU1151)))))
*AE1151/C1151,0)
*C1151
=0,0,
ROUNDUP(
IF(
IF(D1151="A",13-SUM(AR1151:AU1151),IF(D1151="B",11-SUM(AR1151:AU1151),IF(D1151="C",7-SUM(AR1151:AU1151))))
&lt;0,0,
IF(D1151="A",13-SUM(AR1151:AU1151),IF(D1151="B",11-SUM(AR1151:AU1151),IF(D1151="C",7-SUM(AR1151:AU1151)))))
*AE1151/C1151,0)
*C1151)
)</f>
        <v>0</v>
      </c>
      <c r="AZ11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+IFERROR(BA1151*C1151,0),
IFERROR(AVERAGEIF(Tabela1[[#This Row],[COMPRA PADRÃO]:[COMPRA &gt;30%]],"&gt;"&amp;0,Tabela1[[#This Row],[COMPRA PADRÃO]:[COMPRA &gt;30%]]),
0))/Tabela1[[#This Row],[U/CX]],0)*Tabela1[[#This Row],[U/CX]]</f>
        <v>0</v>
      </c>
      <c r="BA1151" s="39"/>
      <c r="BB1151" s="33"/>
      <c r="BC1151" s="44"/>
      <c r="BD1151" s="41">
        <v>25.886792452830189</v>
      </c>
      <c r="BE1151" s="42">
        <v>3883.0188679245284</v>
      </c>
      <c r="BF1151" s="42">
        <v>5125.5849056603774</v>
      </c>
      <c r="BG1151" s="42">
        <v>4920</v>
      </c>
      <c r="BH1151" s="43">
        <v>4080</v>
      </c>
    </row>
    <row r="1152" spans="1:63" x14ac:dyDescent="0.2">
      <c r="A1152" s="4" t="s">
        <v>18</v>
      </c>
      <c r="B1152" s="4" t="s">
        <v>137</v>
      </c>
      <c r="C1152" s="4">
        <v>20</v>
      </c>
      <c r="D1152" s="4" t="s">
        <v>20</v>
      </c>
      <c r="E1152" s="5">
        <v>400</v>
      </c>
      <c r="F1152" s="4">
        <v>620</v>
      </c>
      <c r="G1152" s="4">
        <v>1120</v>
      </c>
      <c r="H1152" s="4">
        <v>380</v>
      </c>
      <c r="I1152" s="4">
        <v>1240</v>
      </c>
      <c r="J1152" s="4">
        <v>1360</v>
      </c>
      <c r="K1152" s="4">
        <v>460</v>
      </c>
      <c r="L1152" s="4">
        <v>1060</v>
      </c>
      <c r="M1152" s="4">
        <v>640</v>
      </c>
      <c r="N1152" s="4">
        <v>1100</v>
      </c>
      <c r="O1152" s="4">
        <v>500</v>
      </c>
      <c r="P1152" s="4">
        <v>960</v>
      </c>
      <c r="Q1152" s="13">
        <v>0.48780487804878048</v>
      </c>
      <c r="R1152" s="16">
        <v>0.75609756097560976</v>
      </c>
      <c r="S1152" s="16">
        <v>1.3658536585365855</v>
      </c>
      <c r="T1152" s="16">
        <v>0.46341463414634149</v>
      </c>
      <c r="U1152" s="16">
        <v>1.5121951219512195</v>
      </c>
      <c r="V1152" s="16">
        <v>1.6585365853658536</v>
      </c>
      <c r="W1152" s="16">
        <v>0.56097560975609762</v>
      </c>
      <c r="X1152" s="16">
        <v>1.2926829268292683</v>
      </c>
      <c r="Y1152" s="16">
        <v>0.78048780487804881</v>
      </c>
      <c r="Z1152" s="16">
        <v>1.3414634146341464</v>
      </c>
      <c r="AA1152" s="16">
        <v>0.6097560975609756</v>
      </c>
      <c r="AB1152" s="17">
        <v>1.1707317073170731</v>
      </c>
      <c r="AC1152" s="15">
        <v>149737.60000000001</v>
      </c>
      <c r="AD1152" s="14">
        <v>820</v>
      </c>
      <c r="AE1152" s="14">
        <v>820</v>
      </c>
      <c r="AF1152" s="5">
        <v>0</v>
      </c>
      <c r="AG1152" s="6">
        <v>380</v>
      </c>
      <c r="AH1152" s="4">
        <v>1200</v>
      </c>
      <c r="AI1152" s="23">
        <v>1580</v>
      </c>
      <c r="AJ1152" s="4">
        <v>2000</v>
      </c>
      <c r="AK1152" s="4">
        <v>0</v>
      </c>
      <c r="AL1152" s="24">
        <v>2000</v>
      </c>
      <c r="AM1152" s="7">
        <v>0.46341463414634149</v>
      </c>
      <c r="AN1152" s="7">
        <v>1.4634146341463414</v>
      </c>
      <c r="AO1152" s="8">
        <v>2.4390243902439024</v>
      </c>
      <c r="AP1152" s="9">
        <v>0</v>
      </c>
      <c r="AQ1152" s="25">
        <v>4.3658536585365848</v>
      </c>
      <c r="AR1152" s="18">
        <v>0.46341463414634149</v>
      </c>
      <c r="AS1152" s="7">
        <v>1.4634146341463414</v>
      </c>
      <c r="AT1152" s="8">
        <v>2.4390243902439024</v>
      </c>
      <c r="AU1152" s="9">
        <v>0</v>
      </c>
      <c r="AV1152" s="10">
        <v>4.3658536585365848</v>
      </c>
      <c r="AW1152" s="22">
        <f t="shared" si="17"/>
        <v>0</v>
      </c>
      <c r="AX1152" s="5">
        <f>IF(OR(AND(Tabela1[[#This Row],[GRUPO | ITEM]]="PALHETAS",MID(Tabela1[[#This Row],[ITEM]],1,5)&lt;&gt;"YN-PC"),AND(Tabela1[[#This Row],[GRUPO | ITEM]]="PALHETAS",MID(Tabela1[[#This Row],[ITEM]],1,5)&lt;&gt;"YN-PF"))=TRUE,0,
IF(
ROUNDUP(
IF(
IF(D1152="A",13-SUM(AM1152:AP1152),IF(D1152="B",11-SUM(AM1152:AP1152),IF(D1152="C",7-SUM(AM1152:AP1152))))
&lt;0,0,
IF(D1152="A",13-SUM(AM1152:AP1152),IF(D1152="B",11-SUM(AM1152:AP1152),IF(D1152="C",7-SUM(AM1152:AP1152)))))
*AD1152/C1152,0)
*C1152
=0,0,
ROUNDUP(
IF(
IF(D1152="A",13-SUM(AM1152:AP1152),IF(D1152="B",11-SUM(AM1152:AP1152),IF(D1152="C",7-SUM(AM1152:AP1152))))
&lt;0,0,
IF(D1152="A",13-SUM(AM1152:AP1152),IF(D1152="B",11-SUM(AM1152:AP1152),IF(D1152="C",7-SUM(AM1152:AP1152)))))
*AD1152/C1152,0)
*C1152)
)</f>
        <v>0</v>
      </c>
      <c r="AY1152" s="4">
        <f>IF(OR(AND(Tabela1[[#This Row],[GRUPO | ITEM]]="PALHETAS",MID(Tabela1[[#This Row],[ITEM]],1,5)&lt;&gt;"YN-PC"),AND(Tabela1[[#This Row],[GRUPO | ITEM]]="PALHETAS",MID(Tabela1[[#This Row],[ITEM]],1,5)&lt;&gt;"YN-PF"))=TRUE,0,
IF(
ROUNDUP(
IF(
IF(D1152="A",13-SUM(AR1152:AU1152),IF(D1152="B",11-SUM(AR1152:AU1152),IF(D1152="C",7-SUM(AR1152:AU1152))))
&lt;0,0,
IF(D1152="A",13-SUM(AR1152:AU1152),IF(D1152="B",11-SUM(AR1152:AU1152),IF(D1152="C",7-SUM(AR1152:AU1152)))))
*AE1152/C1152,0)
*C1152
=0,0,
ROUNDUP(
IF(
IF(D1152="A",13-SUM(AR1152:AU1152),IF(D1152="B",11-SUM(AR1152:AU1152),IF(D1152="C",7-SUM(AR1152:AU1152))))
&lt;0,0,
IF(D1152="A",13-SUM(AR1152:AU1152),IF(D1152="B",11-SUM(AR1152:AU1152),IF(D1152="C",7-SUM(AR1152:AU1152)))))
*AE1152/C1152,0)
*C1152)
)</f>
        <v>0</v>
      </c>
      <c r="AZ11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+IFERROR(BA1152*C1152,0),
IFERROR(AVERAGEIF(Tabela1[[#This Row],[COMPRA PADRÃO]:[COMPRA &gt;30%]],"&gt;"&amp;0,Tabela1[[#This Row],[COMPRA PADRÃO]:[COMPRA &gt;30%]]),
0))/Tabela1[[#This Row],[U/CX]],0)*Tabela1[[#This Row],[U/CX]]</f>
        <v>0</v>
      </c>
      <c r="BA1152" s="36"/>
      <c r="BB1152" s="19"/>
      <c r="BC1152" s="5"/>
      <c r="BD1152" s="41">
        <v>37.132075471698116</v>
      </c>
      <c r="BE1152" s="42">
        <v>5569.8113207547176</v>
      </c>
      <c r="BF1152" s="42">
        <v>10619.773584905661</v>
      </c>
      <c r="BG1152" s="42">
        <v>3580</v>
      </c>
      <c r="BH1152" s="43">
        <v>12600</v>
      </c>
    </row>
    <row r="1153" spans="1:60" x14ac:dyDescent="0.2">
      <c r="A1153" s="4" t="s">
        <v>18</v>
      </c>
      <c r="B1153" s="4" t="s">
        <v>178</v>
      </c>
      <c r="C1153" s="4">
        <v>20</v>
      </c>
      <c r="D1153" s="4" t="s">
        <v>20</v>
      </c>
      <c r="E1153" s="5">
        <v>620</v>
      </c>
      <c r="F1153" s="4">
        <v>1020</v>
      </c>
      <c r="G1153" s="4">
        <v>920</v>
      </c>
      <c r="H1153" s="4">
        <v>660</v>
      </c>
      <c r="I1153" s="4">
        <v>1880</v>
      </c>
      <c r="J1153" s="4">
        <v>1880</v>
      </c>
      <c r="K1153" s="4">
        <v>300</v>
      </c>
      <c r="L1153" s="4">
        <v>1740</v>
      </c>
      <c r="M1153" s="4">
        <v>1120</v>
      </c>
      <c r="N1153" s="4">
        <v>800</v>
      </c>
      <c r="O1153" s="4">
        <v>640</v>
      </c>
      <c r="P1153" s="4">
        <v>820</v>
      </c>
      <c r="Q1153" s="13">
        <v>0.60000000000000009</v>
      </c>
      <c r="R1153" s="16">
        <v>0.98709677419354847</v>
      </c>
      <c r="S1153" s="16">
        <v>0.89032258064516134</v>
      </c>
      <c r="T1153" s="16">
        <v>0.63870967741935492</v>
      </c>
      <c r="U1153" s="16">
        <v>1.8193548387096776</v>
      </c>
      <c r="V1153" s="16">
        <v>1.8193548387096776</v>
      </c>
      <c r="W1153" s="16">
        <v>0.29032258064516131</v>
      </c>
      <c r="X1153" s="16">
        <v>1.6838709677419357</v>
      </c>
      <c r="Y1153" s="16">
        <v>1.0838709677419356</v>
      </c>
      <c r="Z1153" s="16">
        <v>0.77419354838709686</v>
      </c>
      <c r="AA1153" s="16">
        <v>0.61935483870967745</v>
      </c>
      <c r="AB1153" s="17">
        <v>0.79354838709677422</v>
      </c>
      <c r="AC1153" s="15">
        <v>190166.8</v>
      </c>
      <c r="AD1153" s="14">
        <v>1033.3333333333333</v>
      </c>
      <c r="AE1153" s="14">
        <v>1100</v>
      </c>
      <c r="AF1153" s="5">
        <v>1</v>
      </c>
      <c r="AG1153" s="6">
        <v>2440</v>
      </c>
      <c r="AH1153" s="4">
        <v>3920</v>
      </c>
      <c r="AI1153" s="23">
        <v>6360</v>
      </c>
      <c r="AJ1153" s="4">
        <v>0</v>
      </c>
      <c r="AK1153" s="4">
        <v>0</v>
      </c>
      <c r="AL1153" s="24">
        <v>0</v>
      </c>
      <c r="AM1153" s="7">
        <v>2.3612903225806452</v>
      </c>
      <c r="AN1153" s="7">
        <v>3.7935483870967746</v>
      </c>
      <c r="AO1153" s="8">
        <v>0</v>
      </c>
      <c r="AP1153" s="9">
        <v>0</v>
      </c>
      <c r="AQ1153" s="25">
        <v>6.1548387096774198</v>
      </c>
      <c r="AR1153" s="18">
        <v>2.2181818181818183</v>
      </c>
      <c r="AS1153" s="7">
        <v>3.5636363636363635</v>
      </c>
      <c r="AT1153" s="8">
        <v>0</v>
      </c>
      <c r="AU1153" s="9">
        <v>0</v>
      </c>
      <c r="AV1153" s="10">
        <v>5.7818181818181813</v>
      </c>
      <c r="AW1153" s="22">
        <f t="shared" si="17"/>
        <v>0</v>
      </c>
      <c r="AX1153" s="5">
        <f>IF(OR(AND(Tabela1[[#This Row],[GRUPO | ITEM]]="PALHETAS",MID(Tabela1[[#This Row],[ITEM]],1,5)&lt;&gt;"YN-PC"),AND(Tabela1[[#This Row],[GRUPO | ITEM]]="PALHETAS",MID(Tabela1[[#This Row],[ITEM]],1,5)&lt;&gt;"YN-PF"))=TRUE,0,
IF(
ROUNDUP(
IF(
IF(D1153="A",13-SUM(AM1153:AP1153),IF(D1153="B",11-SUM(AM1153:AP1153),IF(D1153="C",7-SUM(AM1153:AP1153))))
&lt;0,0,
IF(D1153="A",13-SUM(AM1153:AP1153),IF(D1153="B",11-SUM(AM1153:AP1153),IF(D1153="C",7-SUM(AM1153:AP1153)))))
*AD1153/C1153,0)
*C1153
=0,0,
ROUNDUP(
IF(
IF(D1153="A",13-SUM(AM1153:AP1153),IF(D1153="B",11-SUM(AM1153:AP1153),IF(D1153="C",7-SUM(AM1153:AP1153))))
&lt;0,0,
IF(D1153="A",13-SUM(AM1153:AP1153),IF(D1153="B",11-SUM(AM1153:AP1153),IF(D1153="C",7-SUM(AM1153:AP1153)))))
*AD1153/C1153,0)
*C1153)
)</f>
        <v>0</v>
      </c>
      <c r="AY1153" s="4">
        <f>IF(OR(AND(Tabela1[[#This Row],[GRUPO | ITEM]]="PALHETAS",MID(Tabela1[[#This Row],[ITEM]],1,5)&lt;&gt;"YN-PC"),AND(Tabela1[[#This Row],[GRUPO | ITEM]]="PALHETAS",MID(Tabela1[[#This Row],[ITEM]],1,5)&lt;&gt;"YN-PF"))=TRUE,0,
IF(
ROUNDUP(
IF(
IF(D1153="A",13-SUM(AR1153:AU1153),IF(D1153="B",11-SUM(AR1153:AU1153),IF(D1153="C",7-SUM(AR1153:AU1153))))
&lt;0,0,
IF(D1153="A",13-SUM(AR1153:AU1153),IF(D1153="B",11-SUM(AR1153:AU1153),IF(D1153="C",7-SUM(AR1153:AU1153)))))
*AE1153/C1153,0)
*C1153
=0,0,
ROUNDUP(
IF(
IF(D1153="A",13-SUM(AR1153:AU1153),IF(D1153="B",11-SUM(AR1153:AU1153),IF(D1153="C",7-SUM(AR1153:AU1153))))
&lt;0,0,
IF(D1153="A",13-SUM(AR1153:AU1153),IF(D1153="B",11-SUM(AR1153:AU1153),IF(D1153="C",7-SUM(AR1153:AU1153)))))
*AE1153/C1153,0)
*C1153)
)</f>
        <v>0</v>
      </c>
      <c r="AZ11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+IFERROR(BA1153*C1153,0),
IFERROR(AVERAGEIF(Tabela1[[#This Row],[COMPRA PADRÃO]:[COMPRA &gt;30%]],"&gt;"&amp;0,Tabela1[[#This Row],[COMPRA PADRÃO]:[COMPRA &gt;30%]]),
0))/Tabela1[[#This Row],[U/CX]],0)*Tabela1[[#This Row],[U/CX]]</f>
        <v>0</v>
      </c>
      <c r="BA1153" s="36"/>
      <c r="BB1153" s="19"/>
      <c r="BC1153" s="5"/>
      <c r="BD1153" s="41">
        <v>46.79245283018868</v>
      </c>
      <c r="BE1153" s="42">
        <v>7018.867924528302</v>
      </c>
      <c r="BF1153" s="42">
        <v>13382.641509433963</v>
      </c>
      <c r="BG1153" s="42">
        <v>6360</v>
      </c>
      <c r="BH1153" s="43">
        <v>14040</v>
      </c>
    </row>
    <row r="1154" spans="1:60" x14ac:dyDescent="0.2">
      <c r="A1154" s="4" t="s">
        <v>18</v>
      </c>
      <c r="B1154" s="4" t="s">
        <v>906</v>
      </c>
      <c r="C1154" s="4">
        <v>20</v>
      </c>
      <c r="D1154" s="4" t="s">
        <v>17</v>
      </c>
      <c r="E1154" s="5">
        <v>360</v>
      </c>
      <c r="F1154" s="4">
        <v>520</v>
      </c>
      <c r="G1154" s="4">
        <v>540</v>
      </c>
      <c r="H1154" s="4">
        <v>280</v>
      </c>
      <c r="I1154" s="4">
        <v>1160</v>
      </c>
      <c r="J1154" s="4">
        <v>620</v>
      </c>
      <c r="K1154" s="4">
        <v>140</v>
      </c>
      <c r="L1154" s="4">
        <v>680</v>
      </c>
      <c r="M1154" s="4">
        <v>420</v>
      </c>
      <c r="N1154" s="4">
        <v>240</v>
      </c>
      <c r="O1154" s="4">
        <v>120</v>
      </c>
      <c r="P1154" s="4">
        <v>400</v>
      </c>
      <c r="Q1154" s="13">
        <v>0.7883211678832116</v>
      </c>
      <c r="R1154" s="16">
        <v>1.1386861313868613</v>
      </c>
      <c r="S1154" s="16">
        <v>1.1824817518248174</v>
      </c>
      <c r="T1154" s="16">
        <v>0.61313868613138689</v>
      </c>
      <c r="U1154" s="16">
        <v>2.5401459854014599</v>
      </c>
      <c r="V1154" s="16">
        <v>1.3576642335766422</v>
      </c>
      <c r="W1154" s="16">
        <v>0.30656934306569344</v>
      </c>
      <c r="X1154" s="16">
        <v>1.4890510948905109</v>
      </c>
      <c r="Y1154" s="16">
        <v>0.91970802919708028</v>
      </c>
      <c r="Z1154" s="16">
        <v>0.52554744525547448</v>
      </c>
      <c r="AA1154" s="16">
        <v>0.26277372262773724</v>
      </c>
      <c r="AB1154" s="17">
        <v>0.87591240875912402</v>
      </c>
      <c r="AC1154" s="15">
        <v>84482.4</v>
      </c>
      <c r="AD1154" s="14">
        <v>456.66666666666669</v>
      </c>
      <c r="AE1154" s="14">
        <v>487.27272727272725</v>
      </c>
      <c r="AF1154" s="5">
        <v>1</v>
      </c>
      <c r="AG1154" s="6">
        <v>1540</v>
      </c>
      <c r="AH1154" s="4">
        <v>3480</v>
      </c>
      <c r="AI1154" s="23">
        <v>5020</v>
      </c>
      <c r="AJ1154" s="4">
        <v>0</v>
      </c>
      <c r="AK1154" s="4">
        <v>0</v>
      </c>
      <c r="AL1154" s="24">
        <v>0</v>
      </c>
      <c r="AM1154" s="7">
        <v>3.3722627737226274</v>
      </c>
      <c r="AN1154" s="7">
        <v>7.6204379562043796</v>
      </c>
      <c r="AO1154" s="8">
        <v>0</v>
      </c>
      <c r="AP1154" s="9">
        <v>0</v>
      </c>
      <c r="AQ1154" s="25">
        <v>10.992700729927007</v>
      </c>
      <c r="AR1154" s="18">
        <v>3.16044776119403</v>
      </c>
      <c r="AS1154" s="7">
        <v>7.1417910447761201</v>
      </c>
      <c r="AT1154" s="8">
        <v>0</v>
      </c>
      <c r="AU1154" s="9">
        <v>0</v>
      </c>
      <c r="AV1154" s="10">
        <v>10.30223880597015</v>
      </c>
      <c r="AW1154" s="22">
        <f t="shared" ref="AW1154:AW1217" si="18">IFERROR(AZ1154/AVERAGE(AD1154:AE1154),0)</f>
        <v>0</v>
      </c>
      <c r="AX1154" s="5">
        <f>IF(OR(AND(Tabela1[[#This Row],[GRUPO | ITEM]]="PALHETAS",MID(Tabela1[[#This Row],[ITEM]],1,5)&lt;&gt;"YN-PC"),AND(Tabela1[[#This Row],[GRUPO | ITEM]]="PALHETAS",MID(Tabela1[[#This Row],[ITEM]],1,5)&lt;&gt;"YN-PF"))=TRUE,0,
IF(
ROUNDUP(
IF(
IF(D1154="A",13-SUM(AM1154:AP1154),IF(D1154="B",11-SUM(AM1154:AP1154),IF(D1154="C",7-SUM(AM1154:AP1154))))
&lt;0,0,
IF(D1154="A",13-SUM(AM1154:AP1154),IF(D1154="B",11-SUM(AM1154:AP1154),IF(D1154="C",7-SUM(AM1154:AP1154)))))
*AD1154/C1154,0)
*C1154
=0,0,
ROUNDUP(
IF(
IF(D1154="A",13-SUM(AM1154:AP1154),IF(D1154="B",11-SUM(AM1154:AP1154),IF(D1154="C",7-SUM(AM1154:AP1154))))
&lt;0,0,
IF(D1154="A",13-SUM(AM1154:AP1154),IF(D1154="B",11-SUM(AM1154:AP1154),IF(D1154="C",7-SUM(AM1154:AP1154)))))
*AD1154/C1154,0)
*C1154)
)</f>
        <v>0</v>
      </c>
      <c r="AY1154" s="4">
        <f>IF(OR(AND(Tabela1[[#This Row],[GRUPO | ITEM]]="PALHETAS",MID(Tabela1[[#This Row],[ITEM]],1,5)&lt;&gt;"YN-PC"),AND(Tabela1[[#This Row],[GRUPO | ITEM]]="PALHETAS",MID(Tabela1[[#This Row],[ITEM]],1,5)&lt;&gt;"YN-PF"))=TRUE,0,
IF(
ROUNDUP(
IF(
IF(D1154="A",13-SUM(AR1154:AU1154),IF(D1154="B",11-SUM(AR1154:AU1154),IF(D1154="C",7-SUM(AR1154:AU1154))))
&lt;0,0,
IF(D1154="A",13-SUM(AR1154:AU1154),IF(D1154="B",11-SUM(AR1154:AU1154),IF(D1154="C",7-SUM(AR1154:AU1154)))))
*AE1154/C1154,0)
*C1154
=0,0,
ROUNDUP(
IF(
IF(D1154="A",13-SUM(AR1154:AU1154),IF(D1154="B",11-SUM(AR1154:AU1154),IF(D1154="C",7-SUM(AR1154:AU1154))))
&lt;0,0,
IF(D1154="A",13-SUM(AR1154:AU1154),IF(D1154="B",11-SUM(AR1154:AU1154),IF(D1154="C",7-SUM(AR1154:AU1154)))))
*AE1154/C1154,0)
*C1154)
)</f>
        <v>0</v>
      </c>
      <c r="AZ11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+IFERROR(BA1154*C1154,0),
IFERROR(AVERAGEIF(Tabela1[[#This Row],[COMPRA PADRÃO]:[COMPRA &gt;30%]],"&gt;"&amp;0,Tabela1[[#This Row],[COMPRA PADRÃO]:[COMPRA &gt;30%]]),
0))/Tabela1[[#This Row],[U/CX]],0)*Tabela1[[#This Row],[U/CX]]</f>
        <v>0</v>
      </c>
      <c r="BA1154" s="36"/>
      <c r="BB1154" s="19"/>
      <c r="BC1154" s="5"/>
      <c r="BD1154" s="41">
        <v>20.679245283018869</v>
      </c>
      <c r="BE1154" s="42">
        <v>3101.8867924528304</v>
      </c>
      <c r="BF1154" s="42">
        <v>4094.4905660377358</v>
      </c>
      <c r="BG1154" s="42">
        <v>5020</v>
      </c>
      <c r="BH1154" s="43">
        <v>2180</v>
      </c>
    </row>
    <row r="1155" spans="1:60" x14ac:dyDescent="0.2">
      <c r="A1155" s="4" t="s">
        <v>18</v>
      </c>
      <c r="B1155" s="4" t="s">
        <v>907</v>
      </c>
      <c r="C1155" s="4">
        <v>20</v>
      </c>
      <c r="D1155" s="4" t="s">
        <v>17</v>
      </c>
      <c r="E1155" s="5">
        <v>100</v>
      </c>
      <c r="F1155" s="4">
        <v>820</v>
      </c>
      <c r="G1155" s="4">
        <v>300</v>
      </c>
      <c r="H1155" s="4">
        <v>260</v>
      </c>
      <c r="I1155" s="4">
        <v>540</v>
      </c>
      <c r="J1155" s="4">
        <v>680</v>
      </c>
      <c r="K1155" s="4">
        <v>40</v>
      </c>
      <c r="L1155" s="4">
        <v>240</v>
      </c>
      <c r="M1155" s="4">
        <v>620</v>
      </c>
      <c r="N1155" s="4">
        <v>260</v>
      </c>
      <c r="O1155" s="4">
        <v>180</v>
      </c>
      <c r="P1155" s="4">
        <v>260</v>
      </c>
      <c r="Q1155" s="13">
        <v>0.27906976744186046</v>
      </c>
      <c r="R1155" s="16">
        <v>2.2883720930232561</v>
      </c>
      <c r="S1155" s="16">
        <v>0.83720930232558144</v>
      </c>
      <c r="T1155" s="16">
        <v>0.72558139534883725</v>
      </c>
      <c r="U1155" s="16">
        <v>1.5069767441860467</v>
      </c>
      <c r="V1155" s="16">
        <v>1.8976744186046512</v>
      </c>
      <c r="W1155" s="16">
        <v>0.1116279069767442</v>
      </c>
      <c r="X1155" s="16">
        <v>0.66976744186046511</v>
      </c>
      <c r="Y1155" s="16">
        <v>1.730232558139535</v>
      </c>
      <c r="Z1155" s="16">
        <v>0.72558139534883725</v>
      </c>
      <c r="AA1155" s="16">
        <v>0.50232558139534889</v>
      </c>
      <c r="AB1155" s="17">
        <v>0.72558139534883725</v>
      </c>
      <c r="AC1155" s="15">
        <v>65799.600000000006</v>
      </c>
      <c r="AD1155" s="14">
        <v>358.33333333333331</v>
      </c>
      <c r="AE1155" s="14">
        <v>416</v>
      </c>
      <c r="AF1155" s="5">
        <v>3</v>
      </c>
      <c r="AG1155" s="6">
        <v>2620</v>
      </c>
      <c r="AH1155" s="4">
        <v>2500</v>
      </c>
      <c r="AI1155" s="23">
        <v>5120</v>
      </c>
      <c r="AJ1155" s="4">
        <v>0</v>
      </c>
      <c r="AK1155" s="4">
        <v>0</v>
      </c>
      <c r="AL1155" s="24">
        <v>0</v>
      </c>
      <c r="AM1155" s="7">
        <v>7.3116279069767449</v>
      </c>
      <c r="AN1155" s="7">
        <v>6.9767441860465116</v>
      </c>
      <c r="AO1155" s="8">
        <v>0</v>
      </c>
      <c r="AP1155" s="9">
        <v>0</v>
      </c>
      <c r="AQ1155" s="25">
        <v>14.288372093023256</v>
      </c>
      <c r="AR1155" s="18">
        <v>6.2980769230769234</v>
      </c>
      <c r="AS1155" s="7">
        <v>6.009615384615385</v>
      </c>
      <c r="AT1155" s="8">
        <v>0</v>
      </c>
      <c r="AU1155" s="9">
        <v>0</v>
      </c>
      <c r="AV1155" s="10">
        <v>12.307692307692308</v>
      </c>
      <c r="AW1155" s="22">
        <f t="shared" si="18"/>
        <v>0</v>
      </c>
      <c r="AX1155" s="5">
        <f>IF(OR(AND(Tabela1[[#This Row],[GRUPO | ITEM]]="PALHETAS",MID(Tabela1[[#This Row],[ITEM]],1,5)&lt;&gt;"YN-PC"),AND(Tabela1[[#This Row],[GRUPO | ITEM]]="PALHETAS",MID(Tabela1[[#This Row],[ITEM]],1,5)&lt;&gt;"YN-PF"))=TRUE,0,
IF(
ROUNDUP(
IF(
IF(D1155="A",13-SUM(AM1155:AP1155),IF(D1155="B",11-SUM(AM1155:AP1155),IF(D1155="C",7-SUM(AM1155:AP1155))))
&lt;0,0,
IF(D1155="A",13-SUM(AM1155:AP1155),IF(D1155="B",11-SUM(AM1155:AP1155),IF(D1155="C",7-SUM(AM1155:AP1155)))))
*AD1155/C1155,0)
*C1155
=0,0,
ROUNDUP(
IF(
IF(D1155="A",13-SUM(AM1155:AP1155),IF(D1155="B",11-SUM(AM1155:AP1155),IF(D1155="C",7-SUM(AM1155:AP1155))))
&lt;0,0,
IF(D1155="A",13-SUM(AM1155:AP1155),IF(D1155="B",11-SUM(AM1155:AP1155),IF(D1155="C",7-SUM(AM1155:AP1155)))))
*AD1155/C1155,0)
*C1155)
)</f>
        <v>0</v>
      </c>
      <c r="AY1155" s="4">
        <f>IF(OR(AND(Tabela1[[#This Row],[GRUPO | ITEM]]="PALHETAS",MID(Tabela1[[#This Row],[ITEM]],1,5)&lt;&gt;"YN-PC"),AND(Tabela1[[#This Row],[GRUPO | ITEM]]="PALHETAS",MID(Tabela1[[#This Row],[ITEM]],1,5)&lt;&gt;"YN-PF"))=TRUE,0,
IF(
ROUNDUP(
IF(
IF(D1155="A",13-SUM(AR1155:AU1155),IF(D1155="B",11-SUM(AR1155:AU1155),IF(D1155="C",7-SUM(AR1155:AU1155))))
&lt;0,0,
IF(D1155="A",13-SUM(AR1155:AU1155),IF(D1155="B",11-SUM(AR1155:AU1155),IF(D1155="C",7-SUM(AR1155:AU1155)))))
*AE1155/C1155,0)
*C1155
=0,0,
ROUNDUP(
IF(
IF(D1155="A",13-SUM(AR1155:AU1155),IF(D1155="B",11-SUM(AR1155:AU1155),IF(D1155="C",7-SUM(AR1155:AU1155))))
&lt;0,0,
IF(D1155="A",13-SUM(AR1155:AU1155),IF(D1155="B",11-SUM(AR1155:AU1155),IF(D1155="C",7-SUM(AR1155:AU1155)))))
*AE1155/C1155,0)
*C1155)
)</f>
        <v>0</v>
      </c>
      <c r="AZ11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+IFERROR(BA1155*C1155,0),
IFERROR(AVERAGEIF(Tabela1[[#This Row],[COMPRA PADRÃO]:[COMPRA &gt;30%]],"&gt;"&amp;0,Tabela1[[#This Row],[COMPRA PADRÃO]:[COMPRA &gt;30%]]),
0))/Tabela1[[#This Row],[U/CX]],0)*Tabela1[[#This Row],[U/CX]]</f>
        <v>0</v>
      </c>
      <c r="BA1155" s="36"/>
      <c r="BB1155" s="19"/>
      <c r="BC1155" s="5"/>
      <c r="BD1155" s="41">
        <v>16.226415094339622</v>
      </c>
      <c r="BE1155" s="42">
        <v>2433.9622641509432</v>
      </c>
      <c r="BF1155" s="42">
        <v>3212.8301886792451</v>
      </c>
      <c r="BG1155" s="42">
        <v>5120</v>
      </c>
      <c r="BH1155" s="43">
        <v>520</v>
      </c>
    </row>
    <row r="1156" spans="1:60" x14ac:dyDescent="0.2">
      <c r="A1156" s="4" t="s">
        <v>18</v>
      </c>
      <c r="B1156" s="4" t="s">
        <v>54</v>
      </c>
      <c r="C1156" s="4">
        <v>20</v>
      </c>
      <c r="D1156" s="4" t="s">
        <v>20</v>
      </c>
      <c r="E1156" s="5">
        <v>4220</v>
      </c>
      <c r="F1156" s="4">
        <v>5940</v>
      </c>
      <c r="G1156" s="4">
        <v>4200</v>
      </c>
      <c r="H1156" s="4">
        <v>2300</v>
      </c>
      <c r="I1156" s="4">
        <v>6400</v>
      </c>
      <c r="J1156" s="4">
        <v>8160</v>
      </c>
      <c r="K1156" s="4">
        <v>2300</v>
      </c>
      <c r="L1156" s="4">
        <v>6800</v>
      </c>
      <c r="M1156" s="4">
        <v>3700</v>
      </c>
      <c r="N1156" s="4">
        <v>3060</v>
      </c>
      <c r="O1156" s="4">
        <v>2280</v>
      </c>
      <c r="P1156" s="4">
        <v>2680</v>
      </c>
      <c r="Q1156" s="13">
        <v>0.97309761721752486</v>
      </c>
      <c r="R1156" s="16">
        <v>1.3697156033820137</v>
      </c>
      <c r="S1156" s="16">
        <v>0.96848578016910059</v>
      </c>
      <c r="T1156" s="16">
        <v>0.53036126056879318</v>
      </c>
      <c r="U1156" s="16">
        <v>1.4757878554957724</v>
      </c>
      <c r="V1156" s="16">
        <v>1.8816295157571097</v>
      </c>
      <c r="W1156" s="16">
        <v>0.53036126056879318</v>
      </c>
      <c r="X1156" s="16">
        <v>1.5680245964642581</v>
      </c>
      <c r="Y1156" s="16">
        <v>0.85318985395849345</v>
      </c>
      <c r="Z1156" s="16">
        <v>0.70561106840891619</v>
      </c>
      <c r="AA1156" s="16">
        <v>0.52574942352036891</v>
      </c>
      <c r="AB1156" s="17">
        <v>0.61798616448885468</v>
      </c>
      <c r="AC1156" s="15">
        <v>798327.4</v>
      </c>
      <c r="AD1156" s="14">
        <v>4336.666666666667</v>
      </c>
      <c r="AE1156" s="14">
        <v>4336.666666666667</v>
      </c>
      <c r="AF1156" s="5">
        <v>26</v>
      </c>
      <c r="AG1156" s="6">
        <v>6580</v>
      </c>
      <c r="AH1156" s="4">
        <v>20500</v>
      </c>
      <c r="AI1156" s="23">
        <v>27080</v>
      </c>
      <c r="AJ1156" s="4">
        <v>0</v>
      </c>
      <c r="AK1156" s="4">
        <v>0</v>
      </c>
      <c r="AL1156" s="24">
        <v>0</v>
      </c>
      <c r="AM1156" s="7">
        <v>1.5172943889315911</v>
      </c>
      <c r="AN1156" s="7">
        <v>4.7271329746348956</v>
      </c>
      <c r="AO1156" s="8">
        <v>0</v>
      </c>
      <c r="AP1156" s="9">
        <v>0</v>
      </c>
      <c r="AQ1156" s="25">
        <v>6.2444273635664871</v>
      </c>
      <c r="AR1156" s="18">
        <v>1.5172943889315911</v>
      </c>
      <c r="AS1156" s="7">
        <v>4.7271329746348956</v>
      </c>
      <c r="AT1156" s="8">
        <v>0</v>
      </c>
      <c r="AU1156" s="9">
        <v>0</v>
      </c>
      <c r="AV1156" s="10">
        <v>6.2444273635664871</v>
      </c>
      <c r="AW1156" s="22">
        <f t="shared" si="18"/>
        <v>0</v>
      </c>
      <c r="AX1156" s="5">
        <f>IF(OR(AND(Tabela1[[#This Row],[GRUPO | ITEM]]="PALHETAS",MID(Tabela1[[#This Row],[ITEM]],1,5)&lt;&gt;"YN-PC"),AND(Tabela1[[#This Row],[GRUPO | ITEM]]="PALHETAS",MID(Tabela1[[#This Row],[ITEM]],1,5)&lt;&gt;"YN-PF"))=TRUE,0,
IF(
ROUNDUP(
IF(
IF(D1156="A",13-SUM(AM1156:AP1156),IF(D1156="B",11-SUM(AM1156:AP1156),IF(D1156="C",7-SUM(AM1156:AP1156))))
&lt;0,0,
IF(D1156="A",13-SUM(AM1156:AP1156),IF(D1156="B",11-SUM(AM1156:AP1156),IF(D1156="C",7-SUM(AM1156:AP1156)))))
*AD1156/C1156,0)
*C1156
=0,0,
ROUNDUP(
IF(
IF(D1156="A",13-SUM(AM1156:AP1156),IF(D1156="B",11-SUM(AM1156:AP1156),IF(D1156="C",7-SUM(AM1156:AP1156))))
&lt;0,0,
IF(D1156="A",13-SUM(AM1156:AP1156),IF(D1156="B",11-SUM(AM1156:AP1156),IF(D1156="C",7-SUM(AM1156:AP1156)))))
*AD1156/C1156,0)
*C1156)
)</f>
        <v>0</v>
      </c>
      <c r="AY1156" s="4">
        <f>IF(OR(AND(Tabela1[[#This Row],[GRUPO | ITEM]]="PALHETAS",MID(Tabela1[[#This Row],[ITEM]],1,5)&lt;&gt;"YN-PC"),AND(Tabela1[[#This Row],[GRUPO | ITEM]]="PALHETAS",MID(Tabela1[[#This Row],[ITEM]],1,5)&lt;&gt;"YN-PF"))=TRUE,0,
IF(
ROUNDUP(
IF(
IF(D1156="A",13-SUM(AR1156:AU1156),IF(D1156="B",11-SUM(AR1156:AU1156),IF(D1156="C",7-SUM(AR1156:AU1156))))
&lt;0,0,
IF(D1156="A",13-SUM(AR1156:AU1156),IF(D1156="B",11-SUM(AR1156:AU1156),IF(D1156="C",7-SUM(AR1156:AU1156)))))
*AE1156/C1156,0)
*C1156
=0,0,
ROUNDUP(
IF(
IF(D1156="A",13-SUM(AR1156:AU1156),IF(D1156="B",11-SUM(AR1156:AU1156),IF(D1156="C",7-SUM(AR1156:AU1156))))
&lt;0,0,
IF(D1156="A",13-SUM(AR1156:AU1156),IF(D1156="B",11-SUM(AR1156:AU1156),IF(D1156="C",7-SUM(AR1156:AU1156)))))
*AE1156/C1156,0)
*C1156)
)</f>
        <v>0</v>
      </c>
      <c r="AZ11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+IFERROR(BA1156*C1156,0),
IFERROR(AVERAGEIF(Tabela1[[#This Row],[COMPRA PADRÃO]:[COMPRA &gt;30%]],"&gt;"&amp;0,Tabela1[[#This Row],[COMPRA PADRÃO]:[COMPRA &gt;30%]]),
0))/Tabela1[[#This Row],[U/CX]],0)*Tabela1[[#This Row],[U/CX]]</f>
        <v>0</v>
      </c>
      <c r="BA1156" s="36"/>
      <c r="BB1156" s="19"/>
      <c r="BC1156" s="5"/>
      <c r="BD1156" s="41">
        <v>196.37735849056602</v>
      </c>
      <c r="BE1156" s="42">
        <v>29456.603773584902</v>
      </c>
      <c r="BF1156" s="42">
        <v>56163.924528301883</v>
      </c>
      <c r="BG1156" s="42">
        <v>27080</v>
      </c>
      <c r="BH1156" s="43">
        <v>58540</v>
      </c>
    </row>
    <row r="1157" spans="1:60" x14ac:dyDescent="0.2">
      <c r="A1157" s="4" t="s">
        <v>18</v>
      </c>
      <c r="B1157" s="4" t="s">
        <v>908</v>
      </c>
      <c r="C1157" s="4">
        <v>20</v>
      </c>
      <c r="D1157" s="4" t="s">
        <v>83</v>
      </c>
      <c r="E1157" s="5"/>
      <c r="F1157" s="4"/>
      <c r="G1157" s="4"/>
      <c r="H1157" s="4"/>
      <c r="I1157" s="4">
        <v>40</v>
      </c>
      <c r="J1157" s="4">
        <v>40</v>
      </c>
      <c r="K1157" s="4"/>
      <c r="L1157" s="4">
        <v>40</v>
      </c>
      <c r="M1157" s="4"/>
      <c r="N1157" s="4"/>
      <c r="O1157" s="4">
        <v>20</v>
      </c>
      <c r="P1157" s="4"/>
      <c r="Q1157" s="13">
        <v>0</v>
      </c>
      <c r="R1157" s="16">
        <v>0</v>
      </c>
      <c r="S1157" s="16">
        <v>0</v>
      </c>
      <c r="T1157" s="16">
        <v>0</v>
      </c>
      <c r="U1157" s="16">
        <v>1.1428571428571428</v>
      </c>
      <c r="V1157" s="16">
        <v>1.1428571428571428</v>
      </c>
      <c r="W1157" s="16">
        <v>0</v>
      </c>
      <c r="X1157" s="16">
        <v>1.1428571428571428</v>
      </c>
      <c r="Y1157" s="16">
        <v>0</v>
      </c>
      <c r="Z1157" s="16">
        <v>0</v>
      </c>
      <c r="AA1157" s="16">
        <v>0.5714285714285714</v>
      </c>
      <c r="AB1157" s="17">
        <v>0</v>
      </c>
      <c r="AC1157" s="15">
        <v>2085.8000000000002</v>
      </c>
      <c r="AD1157" s="14">
        <v>35</v>
      </c>
      <c r="AE1157" s="14">
        <v>35</v>
      </c>
      <c r="AF1157" s="5">
        <v>0</v>
      </c>
      <c r="AG1157" s="6">
        <v>440</v>
      </c>
      <c r="AH1157" s="4">
        <v>240</v>
      </c>
      <c r="AI1157" s="23">
        <v>680</v>
      </c>
      <c r="AJ1157" s="4">
        <v>0</v>
      </c>
      <c r="AK1157" s="4">
        <v>0</v>
      </c>
      <c r="AL1157" s="24">
        <v>0</v>
      </c>
      <c r="AM1157" s="7">
        <v>12.571428571428571</v>
      </c>
      <c r="AN1157" s="7">
        <v>6.8571428571428568</v>
      </c>
      <c r="AO1157" s="8">
        <v>0</v>
      </c>
      <c r="AP1157" s="9">
        <v>0</v>
      </c>
      <c r="AQ1157" s="25">
        <v>19.428571428571427</v>
      </c>
      <c r="AR1157" s="18">
        <v>12.571428571428571</v>
      </c>
      <c r="AS1157" s="7">
        <v>6.8571428571428568</v>
      </c>
      <c r="AT1157" s="8">
        <v>0</v>
      </c>
      <c r="AU1157" s="9">
        <v>0</v>
      </c>
      <c r="AV1157" s="10">
        <v>19.428571428571427</v>
      </c>
      <c r="AW1157" s="22">
        <f t="shared" si="18"/>
        <v>0</v>
      </c>
      <c r="AX1157" s="5">
        <f>IF(OR(AND(Tabela1[[#This Row],[GRUPO | ITEM]]="PALHETAS",MID(Tabela1[[#This Row],[ITEM]],1,5)&lt;&gt;"YN-PC"),AND(Tabela1[[#This Row],[GRUPO | ITEM]]="PALHETAS",MID(Tabela1[[#This Row],[ITEM]],1,5)&lt;&gt;"YN-PF"))=TRUE,0,
IF(
ROUNDUP(
IF(
IF(D1157="A",13-SUM(AM1157:AP1157),IF(D1157="B",11-SUM(AM1157:AP1157),IF(D1157="C",7-SUM(AM1157:AP1157))))
&lt;0,0,
IF(D1157="A",13-SUM(AM1157:AP1157),IF(D1157="B",11-SUM(AM1157:AP1157),IF(D1157="C",7-SUM(AM1157:AP1157)))))
*AD1157/C1157,0)
*C1157
=0,0,
ROUNDUP(
IF(
IF(D1157="A",13-SUM(AM1157:AP1157),IF(D1157="B",11-SUM(AM1157:AP1157),IF(D1157="C",7-SUM(AM1157:AP1157))))
&lt;0,0,
IF(D1157="A",13-SUM(AM1157:AP1157),IF(D1157="B",11-SUM(AM1157:AP1157),IF(D1157="C",7-SUM(AM1157:AP1157)))))
*AD1157/C1157,0)
*C1157)
)</f>
        <v>0</v>
      </c>
      <c r="AY1157" s="4">
        <f>IF(OR(AND(Tabela1[[#This Row],[GRUPO | ITEM]]="PALHETAS",MID(Tabela1[[#This Row],[ITEM]],1,5)&lt;&gt;"YN-PC"),AND(Tabela1[[#This Row],[GRUPO | ITEM]]="PALHETAS",MID(Tabela1[[#This Row],[ITEM]],1,5)&lt;&gt;"YN-PF"))=TRUE,0,
IF(
ROUNDUP(
IF(
IF(D1157="A",13-SUM(AR1157:AU1157),IF(D1157="B",11-SUM(AR1157:AU1157),IF(D1157="C",7-SUM(AR1157:AU1157))))
&lt;0,0,
IF(D1157="A",13-SUM(AR1157:AU1157),IF(D1157="B",11-SUM(AR1157:AU1157),IF(D1157="C",7-SUM(AR1157:AU1157)))))
*AE1157/C1157,0)
*C1157
=0,0,
ROUNDUP(
IF(
IF(D1157="A",13-SUM(AR1157:AU1157),IF(D1157="B",11-SUM(AR1157:AU1157),IF(D1157="C",7-SUM(AR1157:AU1157))))
&lt;0,0,
IF(D1157="A",13-SUM(AR1157:AU1157),IF(D1157="B",11-SUM(AR1157:AU1157),IF(D1157="C",7-SUM(AR1157:AU1157)))))
*AE1157/C1157,0)
*C1157)
)</f>
        <v>0</v>
      </c>
      <c r="AZ11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+IFERROR(BA1157*C1157,0),
IFERROR(AVERAGEIF(Tabela1[[#This Row],[COMPRA PADRÃO]:[COMPRA &gt;30%]],"&gt;"&amp;0,Tabela1[[#This Row],[COMPRA PADRÃO]:[COMPRA &gt;30%]]),
0))/Tabela1[[#This Row],[U/CX]],0)*Tabela1[[#This Row],[U/CX]]</f>
        <v>0</v>
      </c>
      <c r="BA1157" s="39"/>
      <c r="BB1157" s="33"/>
      <c r="BC1157" s="44"/>
      <c r="BD1157" s="41">
        <v>0.52830188679245282</v>
      </c>
      <c r="BE1157" s="42">
        <v>79.245283018867923</v>
      </c>
      <c r="BF1157" s="42">
        <v>34.867924528301884</v>
      </c>
      <c r="BG1157" s="42">
        <v>680</v>
      </c>
      <c r="BH1157" s="43">
        <v>0</v>
      </c>
    </row>
    <row r="1158" spans="1:60" x14ac:dyDescent="0.2">
      <c r="A1158" s="4" t="s">
        <v>18</v>
      </c>
      <c r="B1158" s="4" t="s">
        <v>1287</v>
      </c>
      <c r="C1158" s="4">
        <v>20</v>
      </c>
      <c r="D1158" s="4" t="s">
        <v>83</v>
      </c>
      <c r="E1158" s="5"/>
      <c r="F1158" s="4"/>
      <c r="G1158" s="4">
        <v>20</v>
      </c>
      <c r="H1158" s="4">
        <v>20</v>
      </c>
      <c r="I1158" s="4">
        <v>20</v>
      </c>
      <c r="J1158" s="4">
        <v>80</v>
      </c>
      <c r="K1158" s="4"/>
      <c r="L1158" s="4"/>
      <c r="M1158" s="4"/>
      <c r="N1158" s="4"/>
      <c r="O1158" s="4"/>
      <c r="P1158" s="4"/>
      <c r="Q1158" s="13">
        <v>0</v>
      </c>
      <c r="R1158" s="16">
        <v>0</v>
      </c>
      <c r="S1158" s="16">
        <v>0.5714285714285714</v>
      </c>
      <c r="T1158" s="16">
        <v>0.5714285714285714</v>
      </c>
      <c r="U1158" s="16">
        <v>0.5714285714285714</v>
      </c>
      <c r="V1158" s="16">
        <v>2.2857142857142856</v>
      </c>
      <c r="W1158" s="16">
        <v>0</v>
      </c>
      <c r="X1158" s="16">
        <v>0</v>
      </c>
      <c r="Y1158" s="16">
        <v>0</v>
      </c>
      <c r="Z1158" s="16">
        <v>0</v>
      </c>
      <c r="AA1158" s="16">
        <v>0</v>
      </c>
      <c r="AB1158" s="17">
        <v>0</v>
      </c>
      <c r="AC1158" s="15">
        <v>2060</v>
      </c>
      <c r="AD1158" s="14">
        <v>35</v>
      </c>
      <c r="AE1158" s="14">
        <v>35</v>
      </c>
      <c r="AF1158" s="5">
        <v>0</v>
      </c>
      <c r="AG1158" s="6">
        <v>340</v>
      </c>
      <c r="AH1158" s="4">
        <v>240</v>
      </c>
      <c r="AI1158" s="23">
        <v>580</v>
      </c>
      <c r="AJ1158" s="4">
        <v>0</v>
      </c>
      <c r="AK1158" s="4">
        <v>0</v>
      </c>
      <c r="AL1158" s="24">
        <v>0</v>
      </c>
      <c r="AM1158" s="7">
        <v>9.7142857142857135</v>
      </c>
      <c r="AN1158" s="7">
        <v>6.8571428571428568</v>
      </c>
      <c r="AO1158" s="8">
        <v>0</v>
      </c>
      <c r="AP1158" s="9">
        <v>0</v>
      </c>
      <c r="AQ1158" s="25">
        <v>16.571428571428569</v>
      </c>
      <c r="AR1158" s="18">
        <v>9.7142857142857135</v>
      </c>
      <c r="AS1158" s="7">
        <v>6.8571428571428568</v>
      </c>
      <c r="AT1158" s="8">
        <v>0</v>
      </c>
      <c r="AU1158" s="9">
        <v>0</v>
      </c>
      <c r="AV1158" s="10">
        <v>16.571428571428569</v>
      </c>
      <c r="AW1158" s="22">
        <f t="shared" si="18"/>
        <v>0</v>
      </c>
      <c r="AX1158" s="5">
        <f>IF(OR(AND(Tabela1[[#This Row],[GRUPO | ITEM]]="PALHETAS",MID(Tabela1[[#This Row],[ITEM]],1,5)&lt;&gt;"YN-PC"),AND(Tabela1[[#This Row],[GRUPO | ITEM]]="PALHETAS",MID(Tabela1[[#This Row],[ITEM]],1,5)&lt;&gt;"YN-PF"))=TRUE,0,
IF(
ROUNDUP(
IF(
IF(D1158="A",13-SUM(AM1158:AP1158),IF(D1158="B",11-SUM(AM1158:AP1158),IF(D1158="C",7-SUM(AM1158:AP1158))))
&lt;0,0,
IF(D1158="A",13-SUM(AM1158:AP1158),IF(D1158="B",11-SUM(AM1158:AP1158),IF(D1158="C",7-SUM(AM1158:AP1158)))))
*AD1158/C1158,0)
*C1158
=0,0,
ROUNDUP(
IF(
IF(D1158="A",13-SUM(AM1158:AP1158),IF(D1158="B",11-SUM(AM1158:AP1158),IF(D1158="C",7-SUM(AM1158:AP1158))))
&lt;0,0,
IF(D1158="A",13-SUM(AM1158:AP1158),IF(D1158="B",11-SUM(AM1158:AP1158),IF(D1158="C",7-SUM(AM1158:AP1158)))))
*AD1158/C1158,0)
*C1158)
)</f>
        <v>0</v>
      </c>
      <c r="AY1158" s="4">
        <f>IF(OR(AND(Tabela1[[#This Row],[GRUPO | ITEM]]="PALHETAS",MID(Tabela1[[#This Row],[ITEM]],1,5)&lt;&gt;"YN-PC"),AND(Tabela1[[#This Row],[GRUPO | ITEM]]="PALHETAS",MID(Tabela1[[#This Row],[ITEM]],1,5)&lt;&gt;"YN-PF"))=TRUE,0,
IF(
ROUNDUP(
IF(
IF(D1158="A",13-SUM(AR1158:AU1158),IF(D1158="B",11-SUM(AR1158:AU1158),IF(D1158="C",7-SUM(AR1158:AU1158))))
&lt;0,0,
IF(D1158="A",13-SUM(AR1158:AU1158),IF(D1158="B",11-SUM(AR1158:AU1158),IF(D1158="C",7-SUM(AR1158:AU1158)))))
*AE1158/C1158,0)
*C1158
=0,0,
ROUNDUP(
IF(
IF(D1158="A",13-SUM(AR1158:AU1158),IF(D1158="B",11-SUM(AR1158:AU1158),IF(D1158="C",7-SUM(AR1158:AU1158))))
&lt;0,0,
IF(D1158="A",13-SUM(AR1158:AU1158),IF(D1158="B",11-SUM(AR1158:AU1158),IF(D1158="C",7-SUM(AR1158:AU1158)))))
*AE1158/C1158,0)
*C1158)
)</f>
        <v>0</v>
      </c>
      <c r="AZ11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+IFERROR(BA1158*C1158,0),
IFERROR(AVERAGEIF(Tabela1[[#This Row],[COMPRA PADRÃO]:[COMPRA &gt;30%]],"&gt;"&amp;0,Tabela1[[#This Row],[COMPRA PADRÃO]:[COMPRA &gt;30%]]),
0))/Tabela1[[#This Row],[U/CX]],0)*Tabela1[[#This Row],[U/CX]]</f>
        <v>0</v>
      </c>
      <c r="BA1158" s="36"/>
      <c r="BB1158" s="19"/>
      <c r="BC1158" s="5"/>
      <c r="BD1158" s="41">
        <v>0.52830188679245282</v>
      </c>
      <c r="BE1158" s="42">
        <v>79.245283018867923</v>
      </c>
      <c r="BF1158" s="42">
        <v>34.867924528301884</v>
      </c>
      <c r="BG1158" s="42">
        <v>580</v>
      </c>
      <c r="BH1158" s="43">
        <v>0</v>
      </c>
    </row>
    <row r="1159" spans="1:60" x14ac:dyDescent="0.2">
      <c r="A1159" s="4" t="s">
        <v>18</v>
      </c>
      <c r="B1159" s="4" t="s">
        <v>909</v>
      </c>
      <c r="C1159" s="4">
        <v>20</v>
      </c>
      <c r="D1159" s="4" t="s">
        <v>83</v>
      </c>
      <c r="E1159" s="5">
        <v>20</v>
      </c>
      <c r="F1159" s="4"/>
      <c r="G1159" s="4">
        <v>40</v>
      </c>
      <c r="H1159" s="4">
        <v>40</v>
      </c>
      <c r="I1159" s="4">
        <v>100</v>
      </c>
      <c r="J1159" s="4">
        <v>20</v>
      </c>
      <c r="K1159" s="4">
        <v>20</v>
      </c>
      <c r="L1159" s="4">
        <v>20</v>
      </c>
      <c r="M1159" s="4">
        <v>20</v>
      </c>
      <c r="N1159" s="4">
        <v>40</v>
      </c>
      <c r="O1159" s="4">
        <v>20</v>
      </c>
      <c r="P1159" s="4"/>
      <c r="Q1159" s="13">
        <v>0.58823529411764708</v>
      </c>
      <c r="R1159" s="16">
        <v>0</v>
      </c>
      <c r="S1159" s="16">
        <v>1.1764705882352942</v>
      </c>
      <c r="T1159" s="16">
        <v>1.1764705882352942</v>
      </c>
      <c r="U1159" s="16">
        <v>2.9411764705882355</v>
      </c>
      <c r="V1159" s="16">
        <v>0.58823529411764708</v>
      </c>
      <c r="W1159" s="16">
        <v>0.58823529411764708</v>
      </c>
      <c r="X1159" s="16">
        <v>0.58823529411764708</v>
      </c>
      <c r="Y1159" s="16">
        <v>0.58823529411764708</v>
      </c>
      <c r="Z1159" s="16">
        <v>1.1764705882352942</v>
      </c>
      <c r="AA1159" s="16">
        <v>0.58823529411764708</v>
      </c>
      <c r="AB1159" s="17">
        <v>0</v>
      </c>
      <c r="AC1159" s="15">
        <v>5275.8</v>
      </c>
      <c r="AD1159" s="14">
        <v>34</v>
      </c>
      <c r="AE1159" s="14">
        <v>34</v>
      </c>
      <c r="AF1159" s="5">
        <v>0</v>
      </c>
      <c r="AG1159" s="6">
        <v>214</v>
      </c>
      <c r="AH1159" s="4">
        <v>80</v>
      </c>
      <c r="AI1159" s="23">
        <v>294</v>
      </c>
      <c r="AJ1159" s="4">
        <v>0</v>
      </c>
      <c r="AK1159" s="4">
        <v>0</v>
      </c>
      <c r="AL1159" s="24">
        <v>0</v>
      </c>
      <c r="AM1159" s="7">
        <v>6.2941176470588234</v>
      </c>
      <c r="AN1159" s="7">
        <v>2.3529411764705883</v>
      </c>
      <c r="AO1159" s="8">
        <v>0</v>
      </c>
      <c r="AP1159" s="9">
        <v>0</v>
      </c>
      <c r="AQ1159" s="25">
        <v>8.6470588235294112</v>
      </c>
      <c r="AR1159" s="18">
        <v>6.2941176470588234</v>
      </c>
      <c r="AS1159" s="7">
        <v>2.3529411764705883</v>
      </c>
      <c r="AT1159" s="8">
        <v>0</v>
      </c>
      <c r="AU1159" s="9">
        <v>0</v>
      </c>
      <c r="AV1159" s="10">
        <v>8.6470588235294112</v>
      </c>
      <c r="AW1159" s="22">
        <f t="shared" si="18"/>
        <v>0</v>
      </c>
      <c r="AX1159" s="5">
        <f>IF(OR(AND(Tabela1[[#This Row],[GRUPO | ITEM]]="PALHETAS",MID(Tabela1[[#This Row],[ITEM]],1,5)&lt;&gt;"YN-PC"),AND(Tabela1[[#This Row],[GRUPO | ITEM]]="PALHETAS",MID(Tabela1[[#This Row],[ITEM]],1,5)&lt;&gt;"YN-PF"))=TRUE,0,
IF(
ROUNDUP(
IF(
IF(D1159="A",13-SUM(AM1159:AP1159),IF(D1159="B",11-SUM(AM1159:AP1159),IF(D1159="C",7-SUM(AM1159:AP1159))))
&lt;0,0,
IF(D1159="A",13-SUM(AM1159:AP1159),IF(D1159="B",11-SUM(AM1159:AP1159),IF(D1159="C",7-SUM(AM1159:AP1159)))))
*AD1159/C1159,0)
*C1159
=0,0,
ROUNDUP(
IF(
IF(D1159="A",13-SUM(AM1159:AP1159),IF(D1159="B",11-SUM(AM1159:AP1159),IF(D1159="C",7-SUM(AM1159:AP1159))))
&lt;0,0,
IF(D1159="A",13-SUM(AM1159:AP1159),IF(D1159="B",11-SUM(AM1159:AP1159),IF(D1159="C",7-SUM(AM1159:AP1159)))))
*AD1159/C1159,0)
*C1159)
)</f>
        <v>0</v>
      </c>
      <c r="AY1159" s="4">
        <f>IF(OR(AND(Tabela1[[#This Row],[GRUPO | ITEM]]="PALHETAS",MID(Tabela1[[#This Row],[ITEM]],1,5)&lt;&gt;"YN-PC"),AND(Tabela1[[#This Row],[GRUPO | ITEM]]="PALHETAS",MID(Tabela1[[#This Row],[ITEM]],1,5)&lt;&gt;"YN-PF"))=TRUE,0,
IF(
ROUNDUP(
IF(
IF(D1159="A",13-SUM(AR1159:AU1159),IF(D1159="B",11-SUM(AR1159:AU1159),IF(D1159="C",7-SUM(AR1159:AU1159))))
&lt;0,0,
IF(D1159="A",13-SUM(AR1159:AU1159),IF(D1159="B",11-SUM(AR1159:AU1159),IF(D1159="C",7-SUM(AR1159:AU1159)))))
*AE1159/C1159,0)
*C1159
=0,0,
ROUNDUP(
IF(
IF(D1159="A",13-SUM(AR1159:AU1159),IF(D1159="B",11-SUM(AR1159:AU1159),IF(D1159="C",7-SUM(AR1159:AU1159))))
&lt;0,0,
IF(D1159="A",13-SUM(AR1159:AU1159),IF(D1159="B",11-SUM(AR1159:AU1159),IF(D1159="C",7-SUM(AR1159:AU1159)))))
*AE1159/C1159,0)
*C1159)
)</f>
        <v>0</v>
      </c>
      <c r="AZ11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+IFERROR(BA1159*C1159,0),
IFERROR(AVERAGEIF(Tabela1[[#This Row],[COMPRA PADRÃO]:[COMPRA &gt;30%]],"&gt;"&amp;0,Tabela1[[#This Row],[COMPRA PADRÃO]:[COMPRA &gt;30%]]),
0))/Tabela1[[#This Row],[U/CX]],0)*Tabela1[[#This Row],[U/CX]]</f>
        <v>0</v>
      </c>
      <c r="BA1159" s="39"/>
      <c r="BB1159" s="33"/>
      <c r="BC1159" s="44"/>
      <c r="BD1159" s="41">
        <v>1.2830188679245282</v>
      </c>
      <c r="BE1159" s="42">
        <v>192.45283018867923</v>
      </c>
      <c r="BF1159" s="42">
        <v>84.679245283018858</v>
      </c>
      <c r="BG1159" s="42">
        <v>294</v>
      </c>
      <c r="BH1159" s="43">
        <v>0</v>
      </c>
    </row>
    <row r="1160" spans="1:60" x14ac:dyDescent="0.2">
      <c r="A1160" s="4" t="s">
        <v>18</v>
      </c>
      <c r="B1160" s="4" t="s">
        <v>280</v>
      </c>
      <c r="C1160" s="4">
        <v>20</v>
      </c>
      <c r="D1160" s="4" t="s">
        <v>83</v>
      </c>
      <c r="E1160" s="5"/>
      <c r="F1160" s="4">
        <v>20</v>
      </c>
      <c r="G1160" s="4">
        <v>20</v>
      </c>
      <c r="H1160" s="4">
        <v>60</v>
      </c>
      <c r="I1160" s="4">
        <v>60</v>
      </c>
      <c r="J1160" s="4">
        <v>60</v>
      </c>
      <c r="K1160" s="4">
        <v>20</v>
      </c>
      <c r="L1160" s="4">
        <v>20</v>
      </c>
      <c r="M1160" s="4">
        <v>20</v>
      </c>
      <c r="N1160" s="4">
        <v>20</v>
      </c>
      <c r="O1160" s="4"/>
      <c r="P1160" s="4">
        <v>20</v>
      </c>
      <c r="Q1160" s="13">
        <v>0</v>
      </c>
      <c r="R1160" s="16">
        <v>0.625</v>
      </c>
      <c r="S1160" s="16">
        <v>0.625</v>
      </c>
      <c r="T1160" s="16">
        <v>1.875</v>
      </c>
      <c r="U1160" s="16">
        <v>1.875</v>
      </c>
      <c r="V1160" s="16">
        <v>1.875</v>
      </c>
      <c r="W1160" s="16">
        <v>0.625</v>
      </c>
      <c r="X1160" s="16">
        <v>0.625</v>
      </c>
      <c r="Y1160" s="16">
        <v>0.625</v>
      </c>
      <c r="Z1160" s="16">
        <v>0.625</v>
      </c>
      <c r="AA1160" s="16">
        <v>0</v>
      </c>
      <c r="AB1160" s="17">
        <v>0.625</v>
      </c>
      <c r="AC1160" s="15">
        <v>4857.2</v>
      </c>
      <c r="AD1160" s="14">
        <v>32</v>
      </c>
      <c r="AE1160" s="14">
        <v>32</v>
      </c>
      <c r="AF1160" s="5">
        <v>0</v>
      </c>
      <c r="AG1160" s="6">
        <v>240</v>
      </c>
      <c r="AH1160" s="4">
        <v>60</v>
      </c>
      <c r="AI1160" s="23">
        <v>300</v>
      </c>
      <c r="AJ1160" s="4">
        <v>0</v>
      </c>
      <c r="AK1160" s="4">
        <v>0</v>
      </c>
      <c r="AL1160" s="24">
        <v>0</v>
      </c>
      <c r="AM1160" s="7">
        <v>7.5</v>
      </c>
      <c r="AN1160" s="7">
        <v>1.875</v>
      </c>
      <c r="AO1160" s="8">
        <v>0</v>
      </c>
      <c r="AP1160" s="9">
        <v>0</v>
      </c>
      <c r="AQ1160" s="25">
        <v>9.375</v>
      </c>
      <c r="AR1160" s="18">
        <v>7.5</v>
      </c>
      <c r="AS1160" s="7">
        <v>1.875</v>
      </c>
      <c r="AT1160" s="8">
        <v>0</v>
      </c>
      <c r="AU1160" s="9">
        <v>0</v>
      </c>
      <c r="AV1160" s="10">
        <v>9.375</v>
      </c>
      <c r="AW1160" s="22">
        <f t="shared" si="18"/>
        <v>0</v>
      </c>
      <c r="AX1160" s="5">
        <f>IF(OR(AND(Tabela1[[#This Row],[GRUPO | ITEM]]="PALHETAS",MID(Tabela1[[#This Row],[ITEM]],1,5)&lt;&gt;"YN-PC"),AND(Tabela1[[#This Row],[GRUPO | ITEM]]="PALHETAS",MID(Tabela1[[#This Row],[ITEM]],1,5)&lt;&gt;"YN-PF"))=TRUE,0,
IF(
ROUNDUP(
IF(
IF(D1160="A",13-SUM(AM1160:AP1160),IF(D1160="B",11-SUM(AM1160:AP1160),IF(D1160="C",7-SUM(AM1160:AP1160))))
&lt;0,0,
IF(D1160="A",13-SUM(AM1160:AP1160),IF(D1160="B",11-SUM(AM1160:AP1160),IF(D1160="C",7-SUM(AM1160:AP1160)))))
*AD1160/C1160,0)
*C1160
=0,0,
ROUNDUP(
IF(
IF(D1160="A",13-SUM(AM1160:AP1160),IF(D1160="B",11-SUM(AM1160:AP1160),IF(D1160="C",7-SUM(AM1160:AP1160))))
&lt;0,0,
IF(D1160="A",13-SUM(AM1160:AP1160),IF(D1160="B",11-SUM(AM1160:AP1160),IF(D1160="C",7-SUM(AM1160:AP1160)))))
*AD1160/C1160,0)
*C1160)
)</f>
        <v>0</v>
      </c>
      <c r="AY1160" s="4">
        <f>IF(OR(AND(Tabela1[[#This Row],[GRUPO | ITEM]]="PALHETAS",MID(Tabela1[[#This Row],[ITEM]],1,5)&lt;&gt;"YN-PC"),AND(Tabela1[[#This Row],[GRUPO | ITEM]]="PALHETAS",MID(Tabela1[[#This Row],[ITEM]],1,5)&lt;&gt;"YN-PF"))=TRUE,0,
IF(
ROUNDUP(
IF(
IF(D1160="A",13-SUM(AR1160:AU1160),IF(D1160="B",11-SUM(AR1160:AU1160),IF(D1160="C",7-SUM(AR1160:AU1160))))
&lt;0,0,
IF(D1160="A",13-SUM(AR1160:AU1160),IF(D1160="B",11-SUM(AR1160:AU1160),IF(D1160="C",7-SUM(AR1160:AU1160)))))
*AE1160/C1160,0)
*C1160
=0,0,
ROUNDUP(
IF(
IF(D1160="A",13-SUM(AR1160:AU1160),IF(D1160="B",11-SUM(AR1160:AU1160),IF(D1160="C",7-SUM(AR1160:AU1160))))
&lt;0,0,
IF(D1160="A",13-SUM(AR1160:AU1160),IF(D1160="B",11-SUM(AR1160:AU1160),IF(D1160="C",7-SUM(AR1160:AU1160)))))
*AE1160/C1160,0)
*C1160)
)</f>
        <v>0</v>
      </c>
      <c r="AZ11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+IFERROR(BA1160*C1160,0),
IFERROR(AVERAGEIF(Tabela1[[#This Row],[COMPRA PADRÃO]:[COMPRA &gt;30%]],"&gt;"&amp;0,Tabela1[[#This Row],[COMPRA PADRÃO]:[COMPRA &gt;30%]]),
0))/Tabela1[[#This Row],[U/CX]],0)*Tabela1[[#This Row],[U/CX]]</f>
        <v>0</v>
      </c>
      <c r="BA1160" s="36"/>
      <c r="BB1160" s="19"/>
      <c r="BC1160" s="5"/>
      <c r="BD1160" s="41">
        <v>1.2075471698113207</v>
      </c>
      <c r="BE1160" s="42">
        <v>181.1320754716981</v>
      </c>
      <c r="BF1160" s="42">
        <v>79.698113207547166</v>
      </c>
      <c r="BG1160" s="42">
        <v>300</v>
      </c>
      <c r="BH1160" s="43">
        <v>0</v>
      </c>
    </row>
    <row r="1161" spans="1:60" x14ac:dyDescent="0.2">
      <c r="A1161" s="4" t="s">
        <v>18</v>
      </c>
      <c r="B1161" s="4" t="s">
        <v>52</v>
      </c>
      <c r="C1161" s="4">
        <v>20</v>
      </c>
      <c r="D1161" s="4" t="s">
        <v>20</v>
      </c>
      <c r="E1161" s="5">
        <v>2440</v>
      </c>
      <c r="F1161" s="4">
        <v>3340</v>
      </c>
      <c r="G1161" s="4">
        <v>2760</v>
      </c>
      <c r="H1161" s="4">
        <v>1700</v>
      </c>
      <c r="I1161" s="4">
        <v>4400</v>
      </c>
      <c r="J1161" s="4">
        <v>5620</v>
      </c>
      <c r="K1161" s="4">
        <v>1420</v>
      </c>
      <c r="L1161" s="4">
        <v>5160</v>
      </c>
      <c r="M1161" s="4">
        <v>2360</v>
      </c>
      <c r="N1161" s="4">
        <v>2640</v>
      </c>
      <c r="O1161" s="4">
        <v>2220</v>
      </c>
      <c r="P1161" s="4">
        <v>2560</v>
      </c>
      <c r="Q1161" s="13">
        <v>0.79956308028399781</v>
      </c>
      <c r="R1161" s="16">
        <v>1.0944838885854724</v>
      </c>
      <c r="S1161" s="16">
        <v>0.90442381212452216</v>
      </c>
      <c r="T1161" s="16">
        <v>0.55707263790278538</v>
      </c>
      <c r="U1161" s="16">
        <v>1.4418350628072092</v>
      </c>
      <c r="V1161" s="16">
        <v>1.8416166029492083</v>
      </c>
      <c r="W1161" s="16">
        <v>0.4653194975423266</v>
      </c>
      <c r="X1161" s="16">
        <v>1.6908793009284544</v>
      </c>
      <c r="Y1161" s="16">
        <v>0.77334789732386677</v>
      </c>
      <c r="Z1161" s="16">
        <v>0.86510103768432556</v>
      </c>
      <c r="AA1161" s="16">
        <v>0.72747132714363738</v>
      </c>
      <c r="AB1161" s="17">
        <v>0.83888585472419452</v>
      </c>
      <c r="AC1161" s="15">
        <v>564669.80000000005</v>
      </c>
      <c r="AD1161" s="14">
        <v>3051.6666666666665</v>
      </c>
      <c r="AE1161" s="14">
        <v>3051.6666666666665</v>
      </c>
      <c r="AF1161" s="5">
        <v>3</v>
      </c>
      <c r="AG1161" s="6">
        <v>3800</v>
      </c>
      <c r="AH1161" s="4">
        <v>9720</v>
      </c>
      <c r="AI1161" s="23">
        <v>13520</v>
      </c>
      <c r="AJ1161" s="4">
        <v>0</v>
      </c>
      <c r="AK1161" s="4">
        <v>0</v>
      </c>
      <c r="AL1161" s="24">
        <v>0</v>
      </c>
      <c r="AM1161" s="7">
        <v>1.2452211906062263</v>
      </c>
      <c r="AN1161" s="7">
        <v>3.1851447296559261</v>
      </c>
      <c r="AO1161" s="8">
        <v>0</v>
      </c>
      <c r="AP1161" s="9">
        <v>0</v>
      </c>
      <c r="AQ1161" s="25">
        <v>4.4303659202621528</v>
      </c>
      <c r="AR1161" s="18">
        <v>1.2452211906062263</v>
      </c>
      <c r="AS1161" s="7">
        <v>3.1851447296559261</v>
      </c>
      <c r="AT1161" s="8">
        <v>0</v>
      </c>
      <c r="AU1161" s="9">
        <v>0</v>
      </c>
      <c r="AV1161" s="10">
        <v>4.4303659202621528</v>
      </c>
      <c r="AW1161" s="22">
        <f t="shared" si="18"/>
        <v>0</v>
      </c>
      <c r="AX1161" s="5">
        <f>IF(OR(AND(Tabela1[[#This Row],[GRUPO | ITEM]]="PALHETAS",MID(Tabela1[[#This Row],[ITEM]],1,5)&lt;&gt;"YN-PC"),AND(Tabela1[[#This Row],[GRUPO | ITEM]]="PALHETAS",MID(Tabela1[[#This Row],[ITEM]],1,5)&lt;&gt;"YN-PF"))=TRUE,0,
IF(
ROUNDUP(
IF(
IF(D1161="A",13-SUM(AM1161:AP1161),IF(D1161="B",11-SUM(AM1161:AP1161),IF(D1161="C",7-SUM(AM1161:AP1161))))
&lt;0,0,
IF(D1161="A",13-SUM(AM1161:AP1161),IF(D1161="B",11-SUM(AM1161:AP1161),IF(D1161="C",7-SUM(AM1161:AP1161)))))
*AD1161/C1161,0)
*C1161
=0,0,
ROUNDUP(
IF(
IF(D1161="A",13-SUM(AM1161:AP1161),IF(D1161="B",11-SUM(AM1161:AP1161),IF(D1161="C",7-SUM(AM1161:AP1161))))
&lt;0,0,
IF(D1161="A",13-SUM(AM1161:AP1161),IF(D1161="B",11-SUM(AM1161:AP1161),IF(D1161="C",7-SUM(AM1161:AP1161)))))
*AD1161/C1161,0)
*C1161)
)</f>
        <v>0</v>
      </c>
      <c r="AY1161" s="4">
        <f>IF(OR(AND(Tabela1[[#This Row],[GRUPO | ITEM]]="PALHETAS",MID(Tabela1[[#This Row],[ITEM]],1,5)&lt;&gt;"YN-PC"),AND(Tabela1[[#This Row],[GRUPO | ITEM]]="PALHETAS",MID(Tabela1[[#This Row],[ITEM]],1,5)&lt;&gt;"YN-PF"))=TRUE,0,
IF(
ROUNDUP(
IF(
IF(D1161="A",13-SUM(AR1161:AU1161),IF(D1161="B",11-SUM(AR1161:AU1161),IF(D1161="C",7-SUM(AR1161:AU1161))))
&lt;0,0,
IF(D1161="A",13-SUM(AR1161:AU1161),IF(D1161="B",11-SUM(AR1161:AU1161),IF(D1161="C",7-SUM(AR1161:AU1161)))))
*AE1161/C1161,0)
*C1161
=0,0,
ROUNDUP(
IF(
IF(D1161="A",13-SUM(AR1161:AU1161),IF(D1161="B",11-SUM(AR1161:AU1161),IF(D1161="C",7-SUM(AR1161:AU1161))))
&lt;0,0,
IF(D1161="A",13-SUM(AR1161:AU1161),IF(D1161="B",11-SUM(AR1161:AU1161),IF(D1161="C",7-SUM(AR1161:AU1161)))))
*AE1161/C1161,0)
*C1161)
)</f>
        <v>0</v>
      </c>
      <c r="AZ11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+IFERROR(BA1161*C1161,0),
IFERROR(AVERAGEIF(Tabela1[[#This Row],[COMPRA PADRÃO]:[COMPRA &gt;30%]],"&gt;"&amp;0,Tabela1[[#This Row],[COMPRA PADRÃO]:[COMPRA &gt;30%]]),
0))/Tabela1[[#This Row],[U/CX]],0)*Tabela1[[#This Row],[U/CX]]</f>
        <v>0</v>
      </c>
      <c r="BA1161" s="39"/>
      <c r="BB1161" s="33"/>
      <c r="BC1161" s="44"/>
      <c r="BD1161" s="41">
        <v>138.18867924528303</v>
      </c>
      <c r="BE1161" s="42">
        <v>20728.301886792455</v>
      </c>
      <c r="BF1161" s="42">
        <v>39521.962264150949</v>
      </c>
      <c r="BG1161" s="42">
        <v>13520</v>
      </c>
      <c r="BH1161" s="43">
        <v>46740</v>
      </c>
    </row>
    <row r="1162" spans="1:60" x14ac:dyDescent="0.2">
      <c r="A1162" s="4" t="s">
        <v>18</v>
      </c>
      <c r="B1162" s="4" t="s">
        <v>24</v>
      </c>
      <c r="C1162" s="4">
        <v>20</v>
      </c>
      <c r="D1162" s="4" t="s">
        <v>20</v>
      </c>
      <c r="E1162" s="5">
        <v>6740</v>
      </c>
      <c r="F1162" s="4">
        <v>8440</v>
      </c>
      <c r="G1162" s="4">
        <v>5700</v>
      </c>
      <c r="H1162" s="4">
        <v>3800</v>
      </c>
      <c r="I1162" s="4">
        <v>11580</v>
      </c>
      <c r="J1162" s="4">
        <v>15840</v>
      </c>
      <c r="K1162" s="4">
        <v>3080</v>
      </c>
      <c r="L1162" s="4">
        <v>11400</v>
      </c>
      <c r="M1162" s="4">
        <v>6400</v>
      </c>
      <c r="N1162" s="4">
        <v>5020</v>
      </c>
      <c r="O1162" s="4">
        <v>4080</v>
      </c>
      <c r="P1162" s="4">
        <v>5140</v>
      </c>
      <c r="Q1162" s="13">
        <v>0.92731024994267375</v>
      </c>
      <c r="R1162" s="16">
        <v>1.1612015592753957</v>
      </c>
      <c r="S1162" s="16">
        <v>0.78422380188030272</v>
      </c>
      <c r="T1162" s="16">
        <v>0.52281586792020185</v>
      </c>
      <c r="U1162" s="16">
        <v>1.5932125659252465</v>
      </c>
      <c r="V1162" s="16">
        <v>2.1793166704884204</v>
      </c>
      <c r="W1162" s="16">
        <v>0.42375601926163725</v>
      </c>
      <c r="X1162" s="16">
        <v>1.5684476037606054</v>
      </c>
      <c r="Y1162" s="16">
        <v>0.88053198807612931</v>
      </c>
      <c r="Z1162" s="16">
        <v>0.69066727814721396</v>
      </c>
      <c r="AA1162" s="16">
        <v>0.56133914239853244</v>
      </c>
      <c r="AB1162" s="17">
        <v>0.70717725292364142</v>
      </c>
      <c r="AC1162" s="15">
        <v>1333534.2</v>
      </c>
      <c r="AD1162" s="14">
        <v>7268.333333333333</v>
      </c>
      <c r="AE1162" s="14">
        <v>7268.333333333333</v>
      </c>
      <c r="AF1162" s="5">
        <v>11</v>
      </c>
      <c r="AG1162" s="6">
        <v>13560</v>
      </c>
      <c r="AH1162" s="4">
        <v>22000</v>
      </c>
      <c r="AI1162" s="23">
        <v>35560</v>
      </c>
      <c r="AJ1162" s="4">
        <v>20420</v>
      </c>
      <c r="AK1162" s="4">
        <v>0</v>
      </c>
      <c r="AL1162" s="24">
        <v>20420</v>
      </c>
      <c r="AM1162" s="7">
        <v>1.8656271497362991</v>
      </c>
      <c r="AN1162" s="7">
        <v>3.0268287090116948</v>
      </c>
      <c r="AO1162" s="8">
        <v>2.8094473744554</v>
      </c>
      <c r="AP1162" s="9">
        <v>0</v>
      </c>
      <c r="AQ1162" s="25">
        <v>7.7019032332033941</v>
      </c>
      <c r="AR1162" s="18">
        <v>1.8656271497362991</v>
      </c>
      <c r="AS1162" s="7">
        <v>3.0268287090116948</v>
      </c>
      <c r="AT1162" s="8">
        <v>2.8094473744554</v>
      </c>
      <c r="AU1162" s="9">
        <v>0</v>
      </c>
      <c r="AV1162" s="10">
        <v>7.7019032332033941</v>
      </c>
      <c r="AW1162" s="22">
        <f t="shared" si="18"/>
        <v>0</v>
      </c>
      <c r="AX1162" s="5">
        <f>IF(OR(AND(Tabela1[[#This Row],[GRUPO | ITEM]]="PALHETAS",MID(Tabela1[[#This Row],[ITEM]],1,5)&lt;&gt;"YN-PC"),AND(Tabela1[[#This Row],[GRUPO | ITEM]]="PALHETAS",MID(Tabela1[[#This Row],[ITEM]],1,5)&lt;&gt;"YN-PF"))=TRUE,0,
IF(
ROUNDUP(
IF(
IF(D1162="A",13-SUM(AM1162:AP1162),IF(D1162="B",11-SUM(AM1162:AP1162),IF(D1162="C",7-SUM(AM1162:AP1162))))
&lt;0,0,
IF(D1162="A",13-SUM(AM1162:AP1162),IF(D1162="B",11-SUM(AM1162:AP1162),IF(D1162="C",7-SUM(AM1162:AP1162)))))
*AD1162/C1162,0)
*C1162
=0,0,
ROUNDUP(
IF(
IF(D1162="A",13-SUM(AM1162:AP1162),IF(D1162="B",11-SUM(AM1162:AP1162),IF(D1162="C",7-SUM(AM1162:AP1162))))
&lt;0,0,
IF(D1162="A",13-SUM(AM1162:AP1162),IF(D1162="B",11-SUM(AM1162:AP1162),IF(D1162="C",7-SUM(AM1162:AP1162)))))
*AD1162/C1162,0)
*C1162)
)</f>
        <v>0</v>
      </c>
      <c r="AY1162" s="4">
        <f>IF(OR(AND(Tabela1[[#This Row],[GRUPO | ITEM]]="PALHETAS",MID(Tabela1[[#This Row],[ITEM]],1,5)&lt;&gt;"YN-PC"),AND(Tabela1[[#This Row],[GRUPO | ITEM]]="PALHETAS",MID(Tabela1[[#This Row],[ITEM]],1,5)&lt;&gt;"YN-PF"))=TRUE,0,
IF(
ROUNDUP(
IF(
IF(D1162="A",13-SUM(AR1162:AU1162),IF(D1162="B",11-SUM(AR1162:AU1162),IF(D1162="C",7-SUM(AR1162:AU1162))))
&lt;0,0,
IF(D1162="A",13-SUM(AR1162:AU1162),IF(D1162="B",11-SUM(AR1162:AU1162),IF(D1162="C",7-SUM(AR1162:AU1162)))))
*AE1162/C1162,0)
*C1162
=0,0,
ROUNDUP(
IF(
IF(D1162="A",13-SUM(AR1162:AU1162),IF(D1162="B",11-SUM(AR1162:AU1162),IF(D1162="C",7-SUM(AR1162:AU1162))))
&lt;0,0,
IF(D1162="A",13-SUM(AR1162:AU1162),IF(D1162="B",11-SUM(AR1162:AU1162),IF(D1162="C",7-SUM(AR1162:AU1162)))))
*AE1162/C1162,0)
*C1162)
)</f>
        <v>0</v>
      </c>
      <c r="AZ11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+IFERROR(BA1162*C1162,0),
IFERROR(AVERAGEIF(Tabela1[[#This Row],[COMPRA PADRÃO]:[COMPRA &gt;30%]],"&gt;"&amp;0,Tabela1[[#This Row],[COMPRA PADRÃO]:[COMPRA &gt;30%]]),
0))/Tabela1[[#This Row],[U/CX]],0)*Tabela1[[#This Row],[U/CX]]</f>
        <v>0</v>
      </c>
      <c r="BA1162" s="36"/>
      <c r="BB1162" s="19"/>
      <c r="BC1162" s="5"/>
      <c r="BD1162" s="41">
        <v>329.1320754716981</v>
      </c>
      <c r="BE1162" s="42">
        <v>49369.811320754714</v>
      </c>
      <c r="BF1162" s="42">
        <v>94131.773584905663</v>
      </c>
      <c r="BG1162" s="42">
        <v>55980</v>
      </c>
      <c r="BH1162" s="43">
        <v>87520</v>
      </c>
    </row>
    <row r="1163" spans="1:60" x14ac:dyDescent="0.2">
      <c r="A1163" s="4" t="s">
        <v>18</v>
      </c>
      <c r="B1163" s="4" t="s">
        <v>78</v>
      </c>
      <c r="C1163" s="4">
        <v>20</v>
      </c>
      <c r="D1163" s="4" t="s">
        <v>20</v>
      </c>
      <c r="E1163" s="5">
        <v>500</v>
      </c>
      <c r="F1163" s="4">
        <v>980</v>
      </c>
      <c r="G1163" s="4">
        <v>660</v>
      </c>
      <c r="H1163" s="4">
        <v>480</v>
      </c>
      <c r="I1163" s="4">
        <v>1040</v>
      </c>
      <c r="J1163" s="4">
        <v>1580</v>
      </c>
      <c r="K1163" s="4">
        <v>200</v>
      </c>
      <c r="L1163" s="4">
        <v>1160</v>
      </c>
      <c r="M1163" s="4">
        <v>480</v>
      </c>
      <c r="N1163" s="4">
        <v>700</v>
      </c>
      <c r="O1163" s="4">
        <v>300</v>
      </c>
      <c r="P1163" s="4">
        <v>420</v>
      </c>
      <c r="Q1163" s="13">
        <v>0.70588235294117641</v>
      </c>
      <c r="R1163" s="16">
        <v>1.3835294117647059</v>
      </c>
      <c r="S1163" s="16">
        <v>0.93176470588235294</v>
      </c>
      <c r="T1163" s="16">
        <v>0.67764705882352938</v>
      </c>
      <c r="U1163" s="16">
        <v>1.4682352941176471</v>
      </c>
      <c r="V1163" s="16">
        <v>2.2305882352941175</v>
      </c>
      <c r="W1163" s="16">
        <v>0.28235294117647058</v>
      </c>
      <c r="X1163" s="16">
        <v>1.6376470588235292</v>
      </c>
      <c r="Y1163" s="16">
        <v>0.67764705882352938</v>
      </c>
      <c r="Z1163" s="16">
        <v>0.98823529411764699</v>
      </c>
      <c r="AA1163" s="16">
        <v>0.42352941176470588</v>
      </c>
      <c r="AB1163" s="17">
        <v>0.59294117647058819</v>
      </c>
      <c r="AC1163" s="15">
        <v>129491.4</v>
      </c>
      <c r="AD1163" s="14">
        <v>708.33333333333337</v>
      </c>
      <c r="AE1163" s="14">
        <v>754.5454545454545</v>
      </c>
      <c r="AF1163" s="5">
        <v>3</v>
      </c>
      <c r="AG1163" s="6">
        <v>880</v>
      </c>
      <c r="AH1163" s="4">
        <v>0</v>
      </c>
      <c r="AI1163" s="23">
        <v>880</v>
      </c>
      <c r="AJ1163" s="4">
        <v>3000</v>
      </c>
      <c r="AK1163" s="4">
        <v>0</v>
      </c>
      <c r="AL1163" s="24">
        <v>3000</v>
      </c>
      <c r="AM1163" s="7">
        <v>1.2423529411764704</v>
      </c>
      <c r="AN1163" s="7">
        <v>0</v>
      </c>
      <c r="AO1163" s="8">
        <v>4.2352941176470589</v>
      </c>
      <c r="AP1163" s="9">
        <v>0</v>
      </c>
      <c r="AQ1163" s="25">
        <v>5.4776470588235293</v>
      </c>
      <c r="AR1163" s="18">
        <v>1.1662650602409639</v>
      </c>
      <c r="AS1163" s="7">
        <v>0</v>
      </c>
      <c r="AT1163" s="8">
        <v>3.9759036144578315</v>
      </c>
      <c r="AU1163" s="9">
        <v>0</v>
      </c>
      <c r="AV1163" s="10">
        <v>5.1421686746987953</v>
      </c>
      <c r="AW1163" s="22">
        <f t="shared" si="18"/>
        <v>0</v>
      </c>
      <c r="AX1163" s="5">
        <f>IF(OR(AND(Tabela1[[#This Row],[GRUPO | ITEM]]="PALHETAS",MID(Tabela1[[#This Row],[ITEM]],1,5)&lt;&gt;"YN-PC"),AND(Tabela1[[#This Row],[GRUPO | ITEM]]="PALHETAS",MID(Tabela1[[#This Row],[ITEM]],1,5)&lt;&gt;"YN-PF"))=TRUE,0,
IF(
ROUNDUP(
IF(
IF(D1163="A",13-SUM(AM1163:AP1163),IF(D1163="B",11-SUM(AM1163:AP1163),IF(D1163="C",7-SUM(AM1163:AP1163))))
&lt;0,0,
IF(D1163="A",13-SUM(AM1163:AP1163),IF(D1163="B",11-SUM(AM1163:AP1163),IF(D1163="C",7-SUM(AM1163:AP1163)))))
*AD1163/C1163,0)
*C1163
=0,0,
ROUNDUP(
IF(
IF(D1163="A",13-SUM(AM1163:AP1163),IF(D1163="B",11-SUM(AM1163:AP1163),IF(D1163="C",7-SUM(AM1163:AP1163))))
&lt;0,0,
IF(D1163="A",13-SUM(AM1163:AP1163),IF(D1163="B",11-SUM(AM1163:AP1163),IF(D1163="C",7-SUM(AM1163:AP1163)))))
*AD1163/C1163,0)
*C1163)
)</f>
        <v>0</v>
      </c>
      <c r="AY1163" s="4">
        <f>IF(OR(AND(Tabela1[[#This Row],[GRUPO | ITEM]]="PALHETAS",MID(Tabela1[[#This Row],[ITEM]],1,5)&lt;&gt;"YN-PC"),AND(Tabela1[[#This Row],[GRUPO | ITEM]]="PALHETAS",MID(Tabela1[[#This Row],[ITEM]],1,5)&lt;&gt;"YN-PF"))=TRUE,0,
IF(
ROUNDUP(
IF(
IF(D1163="A",13-SUM(AR1163:AU1163),IF(D1163="B",11-SUM(AR1163:AU1163),IF(D1163="C",7-SUM(AR1163:AU1163))))
&lt;0,0,
IF(D1163="A",13-SUM(AR1163:AU1163),IF(D1163="B",11-SUM(AR1163:AU1163),IF(D1163="C",7-SUM(AR1163:AU1163)))))
*AE1163/C1163,0)
*C1163
=0,0,
ROUNDUP(
IF(
IF(D1163="A",13-SUM(AR1163:AU1163),IF(D1163="B",11-SUM(AR1163:AU1163),IF(D1163="C",7-SUM(AR1163:AU1163))))
&lt;0,0,
IF(D1163="A",13-SUM(AR1163:AU1163),IF(D1163="B",11-SUM(AR1163:AU1163),IF(D1163="C",7-SUM(AR1163:AU1163)))))
*AE1163/C1163,0)
*C1163)
)</f>
        <v>0</v>
      </c>
      <c r="AZ11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+IFERROR(BA1163*C1163,0),
IFERROR(AVERAGEIF(Tabela1[[#This Row],[COMPRA PADRÃO]:[COMPRA &gt;30%]],"&gt;"&amp;0,Tabela1[[#This Row],[COMPRA PADRÃO]:[COMPRA &gt;30%]]),
0))/Tabela1[[#This Row],[U/CX]],0)*Tabela1[[#This Row],[U/CX]]</f>
        <v>0</v>
      </c>
      <c r="BA1163" s="36"/>
      <c r="BB1163" s="19"/>
      <c r="BC1163" s="5"/>
      <c r="BD1163" s="41">
        <v>32.075471698113205</v>
      </c>
      <c r="BE1163" s="42">
        <v>4811.3207547169804</v>
      </c>
      <c r="BF1163" s="42">
        <v>9173.5849056603765</v>
      </c>
      <c r="BG1163" s="42">
        <v>3880</v>
      </c>
      <c r="BH1163" s="43">
        <v>10100</v>
      </c>
    </row>
    <row r="1164" spans="1:60" x14ac:dyDescent="0.2">
      <c r="A1164" s="4" t="s">
        <v>18</v>
      </c>
      <c r="B1164" s="4" t="s">
        <v>38</v>
      </c>
      <c r="C1164" s="4">
        <v>20</v>
      </c>
      <c r="D1164" s="4" t="s">
        <v>20</v>
      </c>
      <c r="E1164" s="5">
        <v>3120</v>
      </c>
      <c r="F1164" s="4">
        <v>5020</v>
      </c>
      <c r="G1164" s="4">
        <v>3720</v>
      </c>
      <c r="H1164" s="4">
        <v>2840</v>
      </c>
      <c r="I1164" s="4">
        <v>6940</v>
      </c>
      <c r="J1164" s="4">
        <v>8380</v>
      </c>
      <c r="K1164" s="4">
        <v>2000</v>
      </c>
      <c r="L1164" s="4">
        <v>6360</v>
      </c>
      <c r="M1164" s="4">
        <v>4740</v>
      </c>
      <c r="N1164" s="4">
        <v>3380</v>
      </c>
      <c r="O1164" s="4">
        <v>2780</v>
      </c>
      <c r="P1164" s="4">
        <v>2960</v>
      </c>
      <c r="Q1164" s="13">
        <v>0.71669218989280248</v>
      </c>
      <c r="R1164" s="16">
        <v>1.1531393568147015</v>
      </c>
      <c r="S1164" s="16">
        <v>0.85451761102603374</v>
      </c>
      <c r="T1164" s="16">
        <v>0.65237366003062791</v>
      </c>
      <c r="U1164" s="16">
        <v>1.5941807044410414</v>
      </c>
      <c r="V1164" s="16">
        <v>1.9249617151607965</v>
      </c>
      <c r="W1164" s="16">
        <v>0.45941807044410415</v>
      </c>
      <c r="X1164" s="16">
        <v>1.4609494640122513</v>
      </c>
      <c r="Y1164" s="16">
        <v>1.0888208269525268</v>
      </c>
      <c r="Z1164" s="16">
        <v>0.77641653905053609</v>
      </c>
      <c r="AA1164" s="16">
        <v>0.63859111791730483</v>
      </c>
      <c r="AB1164" s="17">
        <v>0.67993874425727419</v>
      </c>
      <c r="AC1164" s="15">
        <v>803028.2</v>
      </c>
      <c r="AD1164" s="14">
        <v>4353.333333333333</v>
      </c>
      <c r="AE1164" s="14">
        <v>4353.333333333333</v>
      </c>
      <c r="AF1164" s="5">
        <v>10</v>
      </c>
      <c r="AG1164" s="6">
        <v>1240</v>
      </c>
      <c r="AH1164" s="4">
        <v>16900</v>
      </c>
      <c r="AI1164" s="23">
        <v>18140</v>
      </c>
      <c r="AJ1164" s="4">
        <v>10000</v>
      </c>
      <c r="AK1164" s="4">
        <v>0</v>
      </c>
      <c r="AL1164" s="24">
        <v>10000</v>
      </c>
      <c r="AM1164" s="7">
        <v>0.2848392036753446</v>
      </c>
      <c r="AN1164" s="7">
        <v>3.8820826952526803</v>
      </c>
      <c r="AO1164" s="8">
        <v>2.297090352220521</v>
      </c>
      <c r="AP1164" s="9">
        <v>0</v>
      </c>
      <c r="AQ1164" s="25">
        <v>6.4640122511485458</v>
      </c>
      <c r="AR1164" s="18">
        <v>0.2848392036753446</v>
      </c>
      <c r="AS1164" s="7">
        <v>3.8820826952526803</v>
      </c>
      <c r="AT1164" s="8">
        <v>2.297090352220521</v>
      </c>
      <c r="AU1164" s="9">
        <v>0</v>
      </c>
      <c r="AV1164" s="10">
        <v>6.4640122511485458</v>
      </c>
      <c r="AW1164" s="22">
        <f t="shared" si="18"/>
        <v>0</v>
      </c>
      <c r="AX1164" s="5">
        <f>IF(OR(AND(Tabela1[[#This Row],[GRUPO | ITEM]]="PALHETAS",MID(Tabela1[[#This Row],[ITEM]],1,5)&lt;&gt;"YN-PC"),AND(Tabela1[[#This Row],[GRUPO | ITEM]]="PALHETAS",MID(Tabela1[[#This Row],[ITEM]],1,5)&lt;&gt;"YN-PF"))=TRUE,0,
IF(
ROUNDUP(
IF(
IF(D1164="A",13-SUM(AM1164:AP1164),IF(D1164="B",11-SUM(AM1164:AP1164),IF(D1164="C",7-SUM(AM1164:AP1164))))
&lt;0,0,
IF(D1164="A",13-SUM(AM1164:AP1164),IF(D1164="B",11-SUM(AM1164:AP1164),IF(D1164="C",7-SUM(AM1164:AP1164)))))
*AD1164/C1164,0)
*C1164
=0,0,
ROUNDUP(
IF(
IF(D1164="A",13-SUM(AM1164:AP1164),IF(D1164="B",11-SUM(AM1164:AP1164),IF(D1164="C",7-SUM(AM1164:AP1164))))
&lt;0,0,
IF(D1164="A",13-SUM(AM1164:AP1164),IF(D1164="B",11-SUM(AM1164:AP1164),IF(D1164="C",7-SUM(AM1164:AP1164)))))
*AD1164/C1164,0)
*C1164)
)</f>
        <v>0</v>
      </c>
      <c r="AY1164" s="4">
        <f>IF(OR(AND(Tabela1[[#This Row],[GRUPO | ITEM]]="PALHETAS",MID(Tabela1[[#This Row],[ITEM]],1,5)&lt;&gt;"YN-PC"),AND(Tabela1[[#This Row],[GRUPO | ITEM]]="PALHETAS",MID(Tabela1[[#This Row],[ITEM]],1,5)&lt;&gt;"YN-PF"))=TRUE,0,
IF(
ROUNDUP(
IF(
IF(D1164="A",13-SUM(AR1164:AU1164),IF(D1164="B",11-SUM(AR1164:AU1164),IF(D1164="C",7-SUM(AR1164:AU1164))))
&lt;0,0,
IF(D1164="A",13-SUM(AR1164:AU1164),IF(D1164="B",11-SUM(AR1164:AU1164),IF(D1164="C",7-SUM(AR1164:AU1164)))))
*AE1164/C1164,0)
*C1164
=0,0,
ROUNDUP(
IF(
IF(D1164="A",13-SUM(AR1164:AU1164),IF(D1164="B",11-SUM(AR1164:AU1164),IF(D1164="C",7-SUM(AR1164:AU1164))))
&lt;0,0,
IF(D1164="A",13-SUM(AR1164:AU1164),IF(D1164="B",11-SUM(AR1164:AU1164),IF(D1164="C",7-SUM(AR1164:AU1164)))))
*AE1164/C1164,0)
*C1164)
)</f>
        <v>0</v>
      </c>
      <c r="AZ11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+IFERROR(BA1164*C1164,0),
IFERROR(AVERAGEIF(Tabela1[[#This Row],[COMPRA PADRÃO]:[COMPRA &gt;30%]],"&gt;"&amp;0,Tabela1[[#This Row],[COMPRA PADRÃO]:[COMPRA &gt;30%]]),
0))/Tabela1[[#This Row],[U/CX]],0)*Tabela1[[#This Row],[U/CX]]</f>
        <v>0</v>
      </c>
      <c r="BA1164" s="36"/>
      <c r="BB1164" s="19"/>
      <c r="BC1164" s="5"/>
      <c r="BD1164" s="41">
        <v>197.1320754716981</v>
      </c>
      <c r="BE1164" s="42">
        <v>29569.811320754714</v>
      </c>
      <c r="BF1164" s="42">
        <v>56379.773584905655</v>
      </c>
      <c r="BG1164" s="42">
        <v>28140</v>
      </c>
      <c r="BH1164" s="43">
        <v>57800</v>
      </c>
    </row>
    <row r="1165" spans="1:60" x14ac:dyDescent="0.2">
      <c r="A1165" s="4" t="s">
        <v>18</v>
      </c>
      <c r="B1165" s="4" t="s">
        <v>19</v>
      </c>
      <c r="C1165" s="4">
        <v>20</v>
      </c>
      <c r="D1165" s="4" t="s">
        <v>20</v>
      </c>
      <c r="E1165" s="5">
        <v>5440</v>
      </c>
      <c r="F1165" s="4">
        <v>8200</v>
      </c>
      <c r="G1165" s="4">
        <v>5800</v>
      </c>
      <c r="H1165" s="4">
        <v>4500</v>
      </c>
      <c r="I1165" s="4">
        <v>10520</v>
      </c>
      <c r="J1165" s="4">
        <v>15360</v>
      </c>
      <c r="K1165" s="4">
        <v>4080</v>
      </c>
      <c r="L1165" s="4">
        <v>10860</v>
      </c>
      <c r="M1165" s="4">
        <v>5440</v>
      </c>
      <c r="N1165" s="4">
        <v>5320</v>
      </c>
      <c r="O1165" s="4">
        <v>4020</v>
      </c>
      <c r="P1165" s="4">
        <v>4620</v>
      </c>
      <c r="Q1165" s="13">
        <v>0.77566539923954381</v>
      </c>
      <c r="R1165" s="16">
        <v>1.1692015209125475</v>
      </c>
      <c r="S1165" s="16">
        <v>0.8269961977186312</v>
      </c>
      <c r="T1165" s="16">
        <v>0.64163498098859317</v>
      </c>
      <c r="U1165" s="16">
        <v>1.5</v>
      </c>
      <c r="V1165" s="16">
        <v>2.1901140684410647</v>
      </c>
      <c r="W1165" s="16">
        <v>0.58174904942965777</v>
      </c>
      <c r="X1165" s="16">
        <v>1.5484790874524716</v>
      </c>
      <c r="Y1165" s="16">
        <v>0.77566539923954381</v>
      </c>
      <c r="Z1165" s="16">
        <v>0.7585551330798479</v>
      </c>
      <c r="AA1165" s="16">
        <v>0.57319391634980987</v>
      </c>
      <c r="AB1165" s="17">
        <v>0.65874524714828897</v>
      </c>
      <c r="AC1165" s="15">
        <v>1288409</v>
      </c>
      <c r="AD1165" s="14">
        <v>7013.333333333333</v>
      </c>
      <c r="AE1165" s="14">
        <v>7013.333333333333</v>
      </c>
      <c r="AF1165" s="5">
        <v>28</v>
      </c>
      <c r="AG1165" s="6">
        <v>4960</v>
      </c>
      <c r="AH1165" s="4">
        <v>15100</v>
      </c>
      <c r="AI1165" s="23">
        <v>20060</v>
      </c>
      <c r="AJ1165" s="4">
        <v>15000</v>
      </c>
      <c r="AK1165" s="4">
        <v>0</v>
      </c>
      <c r="AL1165" s="24">
        <v>15000</v>
      </c>
      <c r="AM1165" s="7">
        <v>0.70722433460076051</v>
      </c>
      <c r="AN1165" s="7">
        <v>2.1530418250950571</v>
      </c>
      <c r="AO1165" s="8">
        <v>2.1387832699619773</v>
      </c>
      <c r="AP1165" s="9">
        <v>0</v>
      </c>
      <c r="AQ1165" s="25">
        <v>4.999049429657795</v>
      </c>
      <c r="AR1165" s="18">
        <v>0.70722433460076051</v>
      </c>
      <c r="AS1165" s="7">
        <v>2.1530418250950571</v>
      </c>
      <c r="AT1165" s="8">
        <v>2.1387832699619773</v>
      </c>
      <c r="AU1165" s="9">
        <v>0</v>
      </c>
      <c r="AV1165" s="10">
        <v>4.999049429657795</v>
      </c>
      <c r="AW1165" s="22">
        <f t="shared" si="18"/>
        <v>0</v>
      </c>
      <c r="AX1165" s="5">
        <f>IF(OR(AND(Tabela1[[#This Row],[GRUPO | ITEM]]="PALHETAS",MID(Tabela1[[#This Row],[ITEM]],1,5)&lt;&gt;"YN-PC"),AND(Tabela1[[#This Row],[GRUPO | ITEM]]="PALHETAS",MID(Tabela1[[#This Row],[ITEM]],1,5)&lt;&gt;"YN-PF"))=TRUE,0,
IF(
ROUNDUP(
IF(
IF(D1165="A",13-SUM(AM1165:AP1165),IF(D1165="B",11-SUM(AM1165:AP1165),IF(D1165="C",7-SUM(AM1165:AP1165))))
&lt;0,0,
IF(D1165="A",13-SUM(AM1165:AP1165),IF(D1165="B",11-SUM(AM1165:AP1165),IF(D1165="C",7-SUM(AM1165:AP1165)))))
*AD1165/C1165,0)
*C1165
=0,0,
ROUNDUP(
IF(
IF(D1165="A",13-SUM(AM1165:AP1165),IF(D1165="B",11-SUM(AM1165:AP1165),IF(D1165="C",7-SUM(AM1165:AP1165))))
&lt;0,0,
IF(D1165="A",13-SUM(AM1165:AP1165),IF(D1165="B",11-SUM(AM1165:AP1165),IF(D1165="C",7-SUM(AM1165:AP1165)))))
*AD1165/C1165,0)
*C1165)
)</f>
        <v>0</v>
      </c>
      <c r="AY1165" s="4">
        <f>IF(OR(AND(Tabela1[[#This Row],[GRUPO | ITEM]]="PALHETAS",MID(Tabela1[[#This Row],[ITEM]],1,5)&lt;&gt;"YN-PC"),AND(Tabela1[[#This Row],[GRUPO | ITEM]]="PALHETAS",MID(Tabela1[[#This Row],[ITEM]],1,5)&lt;&gt;"YN-PF"))=TRUE,0,
IF(
ROUNDUP(
IF(
IF(D1165="A",13-SUM(AR1165:AU1165),IF(D1165="B",11-SUM(AR1165:AU1165),IF(D1165="C",7-SUM(AR1165:AU1165))))
&lt;0,0,
IF(D1165="A",13-SUM(AR1165:AU1165),IF(D1165="B",11-SUM(AR1165:AU1165),IF(D1165="C",7-SUM(AR1165:AU1165)))))
*AE1165/C1165,0)
*C1165
=0,0,
ROUNDUP(
IF(
IF(D1165="A",13-SUM(AR1165:AU1165),IF(D1165="B",11-SUM(AR1165:AU1165),IF(D1165="C",7-SUM(AR1165:AU1165))))
&lt;0,0,
IF(D1165="A",13-SUM(AR1165:AU1165),IF(D1165="B",11-SUM(AR1165:AU1165),IF(D1165="C",7-SUM(AR1165:AU1165)))))
*AE1165/C1165,0)
*C1165)
)</f>
        <v>0</v>
      </c>
      <c r="AZ11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+IFERROR(BA1165*C1165,0),
IFERROR(AVERAGEIF(Tabela1[[#This Row],[COMPRA PADRÃO]:[COMPRA &gt;30%]],"&gt;"&amp;0,Tabela1[[#This Row],[COMPRA PADRÃO]:[COMPRA &gt;30%]]),
0))/Tabela1[[#This Row],[U/CX]],0)*Tabela1[[#This Row],[U/CX]]</f>
        <v>0</v>
      </c>
      <c r="BA1165" s="36"/>
      <c r="BB1165" s="19"/>
      <c r="BC1165" s="5"/>
      <c r="BD1165" s="41">
        <v>317.58490566037733</v>
      </c>
      <c r="BE1165" s="42">
        <v>47637.735849056597</v>
      </c>
      <c r="BF1165" s="42">
        <v>90829.283018867922</v>
      </c>
      <c r="BG1165" s="42">
        <v>35060</v>
      </c>
      <c r="BH1165" s="43">
        <v>103400</v>
      </c>
    </row>
    <row r="1166" spans="1:60" x14ac:dyDescent="0.2">
      <c r="A1166" s="4" t="s">
        <v>18</v>
      </c>
      <c r="B1166" s="4" t="s">
        <v>910</v>
      </c>
      <c r="C1166" s="4">
        <v>20</v>
      </c>
      <c r="D1166" s="4" t="s">
        <v>20</v>
      </c>
      <c r="E1166" s="5">
        <v>1420</v>
      </c>
      <c r="F1166" s="4">
        <v>2060</v>
      </c>
      <c r="G1166" s="4">
        <v>1340</v>
      </c>
      <c r="H1166" s="4">
        <v>1220</v>
      </c>
      <c r="I1166" s="4">
        <v>3140</v>
      </c>
      <c r="J1166" s="4">
        <v>2920</v>
      </c>
      <c r="K1166" s="4">
        <v>400</v>
      </c>
      <c r="L1166" s="4">
        <v>2980</v>
      </c>
      <c r="M1166" s="4">
        <v>1440</v>
      </c>
      <c r="N1166" s="4">
        <v>1440</v>
      </c>
      <c r="O1166" s="4">
        <v>880</v>
      </c>
      <c r="P1166" s="4">
        <v>1320</v>
      </c>
      <c r="Q1166" s="13">
        <v>0.8287937743190662</v>
      </c>
      <c r="R1166" s="16">
        <v>1.2023346303501945</v>
      </c>
      <c r="S1166" s="16">
        <v>0.78210116731517509</v>
      </c>
      <c r="T1166" s="16">
        <v>0.71206225680933855</v>
      </c>
      <c r="U1166" s="16">
        <v>1.8326848249027239</v>
      </c>
      <c r="V1166" s="16">
        <v>1.7042801556420235</v>
      </c>
      <c r="W1166" s="16">
        <v>0.23346303501945526</v>
      </c>
      <c r="X1166" s="16">
        <v>1.7392996108949417</v>
      </c>
      <c r="Y1166" s="16">
        <v>0.84046692607003892</v>
      </c>
      <c r="Z1166" s="16">
        <v>0.84046692607003892</v>
      </c>
      <c r="AA1166" s="16">
        <v>0.51361867704280162</v>
      </c>
      <c r="AB1166" s="17">
        <v>0.77042801556420237</v>
      </c>
      <c r="AC1166" s="15">
        <v>313795.20000000001</v>
      </c>
      <c r="AD1166" s="14">
        <v>1713.3333333333333</v>
      </c>
      <c r="AE1166" s="14">
        <v>1832.7272727272727</v>
      </c>
      <c r="AF1166" s="5">
        <v>11</v>
      </c>
      <c r="AG1166" s="6">
        <v>3600</v>
      </c>
      <c r="AH1166" s="4">
        <v>12180</v>
      </c>
      <c r="AI1166" s="23">
        <v>15780</v>
      </c>
      <c r="AJ1166" s="4">
        <v>0</v>
      </c>
      <c r="AK1166" s="4">
        <v>0</v>
      </c>
      <c r="AL1166" s="24">
        <v>0</v>
      </c>
      <c r="AM1166" s="7">
        <v>2.1011673151750974</v>
      </c>
      <c r="AN1166" s="7">
        <v>7.108949416342413</v>
      </c>
      <c r="AO1166" s="8">
        <v>0</v>
      </c>
      <c r="AP1166" s="9">
        <v>0</v>
      </c>
      <c r="AQ1166" s="25">
        <v>9.2101167315175108</v>
      </c>
      <c r="AR1166" s="18">
        <v>1.9642857142857142</v>
      </c>
      <c r="AS1166" s="7">
        <v>6.645833333333333</v>
      </c>
      <c r="AT1166" s="8">
        <v>0</v>
      </c>
      <c r="AU1166" s="9">
        <v>0</v>
      </c>
      <c r="AV1166" s="10">
        <v>8.6101190476190474</v>
      </c>
      <c r="AW1166" s="22">
        <f t="shared" si="18"/>
        <v>0</v>
      </c>
      <c r="AX1166" s="5">
        <f>IF(OR(AND(Tabela1[[#This Row],[GRUPO | ITEM]]="PALHETAS",MID(Tabela1[[#This Row],[ITEM]],1,5)&lt;&gt;"YN-PC"),AND(Tabela1[[#This Row],[GRUPO | ITEM]]="PALHETAS",MID(Tabela1[[#This Row],[ITEM]],1,5)&lt;&gt;"YN-PF"))=TRUE,0,
IF(
ROUNDUP(
IF(
IF(D1166="A",13-SUM(AM1166:AP1166),IF(D1166="B",11-SUM(AM1166:AP1166),IF(D1166="C",7-SUM(AM1166:AP1166))))
&lt;0,0,
IF(D1166="A",13-SUM(AM1166:AP1166),IF(D1166="B",11-SUM(AM1166:AP1166),IF(D1166="C",7-SUM(AM1166:AP1166)))))
*AD1166/C1166,0)
*C1166
=0,0,
ROUNDUP(
IF(
IF(D1166="A",13-SUM(AM1166:AP1166),IF(D1166="B",11-SUM(AM1166:AP1166),IF(D1166="C",7-SUM(AM1166:AP1166))))
&lt;0,0,
IF(D1166="A",13-SUM(AM1166:AP1166),IF(D1166="B",11-SUM(AM1166:AP1166),IF(D1166="C",7-SUM(AM1166:AP1166)))))
*AD1166/C1166,0)
*C1166)
)</f>
        <v>0</v>
      </c>
      <c r="AY1166" s="4">
        <f>IF(OR(AND(Tabela1[[#This Row],[GRUPO | ITEM]]="PALHETAS",MID(Tabela1[[#This Row],[ITEM]],1,5)&lt;&gt;"YN-PC"),AND(Tabela1[[#This Row],[GRUPO | ITEM]]="PALHETAS",MID(Tabela1[[#This Row],[ITEM]],1,5)&lt;&gt;"YN-PF"))=TRUE,0,
IF(
ROUNDUP(
IF(
IF(D1166="A",13-SUM(AR1166:AU1166),IF(D1166="B",11-SUM(AR1166:AU1166),IF(D1166="C",7-SUM(AR1166:AU1166))))
&lt;0,0,
IF(D1166="A",13-SUM(AR1166:AU1166),IF(D1166="B",11-SUM(AR1166:AU1166),IF(D1166="C",7-SUM(AR1166:AU1166)))))
*AE1166/C1166,0)
*C1166
=0,0,
ROUNDUP(
IF(
IF(D1166="A",13-SUM(AR1166:AU1166),IF(D1166="B",11-SUM(AR1166:AU1166),IF(D1166="C",7-SUM(AR1166:AU1166))))
&lt;0,0,
IF(D1166="A",13-SUM(AR1166:AU1166),IF(D1166="B",11-SUM(AR1166:AU1166),IF(D1166="C",7-SUM(AR1166:AU1166)))))
*AE1166/C1166,0)
*C1166)
)</f>
        <v>0</v>
      </c>
      <c r="AZ11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+IFERROR(BA1166*C1166,0),
IFERROR(AVERAGEIF(Tabela1[[#This Row],[COMPRA PADRÃO]:[COMPRA &gt;30%]],"&gt;"&amp;0,Tabela1[[#This Row],[COMPRA PADRÃO]:[COMPRA &gt;30%]]),
0))/Tabela1[[#This Row],[U/CX]],0)*Tabela1[[#This Row],[U/CX]]</f>
        <v>0</v>
      </c>
      <c r="BA1166" s="36"/>
      <c r="BB1166" s="19"/>
      <c r="BC1166" s="5"/>
      <c r="BD1166" s="41">
        <v>77.584905660377359</v>
      </c>
      <c r="BE1166" s="42">
        <v>11637.735849056604</v>
      </c>
      <c r="BF1166" s="42">
        <v>22189.283018867925</v>
      </c>
      <c r="BG1166" s="42">
        <v>15780</v>
      </c>
      <c r="BH1166" s="43">
        <v>18040</v>
      </c>
    </row>
    <row r="1167" spans="1:60" x14ac:dyDescent="0.2">
      <c r="A1167" s="4" t="s">
        <v>18</v>
      </c>
      <c r="B1167" s="4" t="s">
        <v>256</v>
      </c>
      <c r="C1167" s="4">
        <v>20</v>
      </c>
      <c r="D1167" s="4" t="s">
        <v>17</v>
      </c>
      <c r="E1167" s="5">
        <v>360</v>
      </c>
      <c r="F1167" s="4">
        <v>480</v>
      </c>
      <c r="G1167" s="4">
        <v>300</v>
      </c>
      <c r="H1167" s="4">
        <v>220</v>
      </c>
      <c r="I1167" s="4">
        <v>580</v>
      </c>
      <c r="J1167" s="4">
        <v>460</v>
      </c>
      <c r="K1167" s="4">
        <v>20</v>
      </c>
      <c r="L1167" s="4">
        <v>380</v>
      </c>
      <c r="M1167" s="4">
        <v>480</v>
      </c>
      <c r="N1167" s="4">
        <v>340</v>
      </c>
      <c r="O1167" s="4">
        <v>180</v>
      </c>
      <c r="P1167" s="4">
        <v>340</v>
      </c>
      <c r="Q1167" s="13">
        <v>1.0434782608695652</v>
      </c>
      <c r="R1167" s="16">
        <v>1.3913043478260869</v>
      </c>
      <c r="S1167" s="16">
        <v>0.86956521739130432</v>
      </c>
      <c r="T1167" s="16">
        <v>0.6376811594202898</v>
      </c>
      <c r="U1167" s="16">
        <v>1.681159420289855</v>
      </c>
      <c r="V1167" s="16">
        <v>1.3333333333333333</v>
      </c>
      <c r="W1167" s="16">
        <v>5.7971014492753624E-2</v>
      </c>
      <c r="X1167" s="16">
        <v>1.1014492753623188</v>
      </c>
      <c r="Y1167" s="16">
        <v>1.3913043478260869</v>
      </c>
      <c r="Z1167" s="16">
        <v>0.98550724637681164</v>
      </c>
      <c r="AA1167" s="16">
        <v>0.52173913043478259</v>
      </c>
      <c r="AB1167" s="17">
        <v>0.98550724637681164</v>
      </c>
      <c r="AC1167" s="15">
        <v>63512.6</v>
      </c>
      <c r="AD1167" s="14">
        <v>345</v>
      </c>
      <c r="AE1167" s="14">
        <v>374.54545454545456</v>
      </c>
      <c r="AF1167" s="5">
        <v>1</v>
      </c>
      <c r="AG1167" s="6">
        <v>600</v>
      </c>
      <c r="AH1167" s="4">
        <v>1780</v>
      </c>
      <c r="AI1167" s="23">
        <v>2380</v>
      </c>
      <c r="AJ1167" s="4">
        <v>1000</v>
      </c>
      <c r="AK1167" s="4">
        <v>0</v>
      </c>
      <c r="AL1167" s="24">
        <v>1000</v>
      </c>
      <c r="AM1167" s="7">
        <v>1.7391304347826086</v>
      </c>
      <c r="AN1167" s="7">
        <v>5.1594202898550723</v>
      </c>
      <c r="AO1167" s="8">
        <v>2.8985507246376812</v>
      </c>
      <c r="AP1167" s="9">
        <v>0</v>
      </c>
      <c r="AQ1167" s="25">
        <v>9.7971014492753614</v>
      </c>
      <c r="AR1167" s="18">
        <v>1.6019417475728155</v>
      </c>
      <c r="AS1167" s="7">
        <v>4.7524271844660193</v>
      </c>
      <c r="AT1167" s="8">
        <v>2.6699029126213589</v>
      </c>
      <c r="AU1167" s="9">
        <v>0</v>
      </c>
      <c r="AV1167" s="10">
        <v>9.0242718446601931</v>
      </c>
      <c r="AW1167" s="22">
        <f t="shared" si="18"/>
        <v>0</v>
      </c>
      <c r="AX1167" s="5">
        <f>IF(OR(AND(Tabela1[[#This Row],[GRUPO | ITEM]]="PALHETAS",MID(Tabela1[[#This Row],[ITEM]],1,5)&lt;&gt;"YN-PC"),AND(Tabela1[[#This Row],[GRUPO | ITEM]]="PALHETAS",MID(Tabela1[[#This Row],[ITEM]],1,5)&lt;&gt;"YN-PF"))=TRUE,0,
IF(
ROUNDUP(
IF(
IF(D1167="A",13-SUM(AM1167:AP1167),IF(D1167="B",11-SUM(AM1167:AP1167),IF(D1167="C",7-SUM(AM1167:AP1167))))
&lt;0,0,
IF(D1167="A",13-SUM(AM1167:AP1167),IF(D1167="B",11-SUM(AM1167:AP1167),IF(D1167="C",7-SUM(AM1167:AP1167)))))
*AD1167/C1167,0)
*C1167
=0,0,
ROUNDUP(
IF(
IF(D1167="A",13-SUM(AM1167:AP1167),IF(D1167="B",11-SUM(AM1167:AP1167),IF(D1167="C",7-SUM(AM1167:AP1167))))
&lt;0,0,
IF(D1167="A",13-SUM(AM1167:AP1167),IF(D1167="B",11-SUM(AM1167:AP1167),IF(D1167="C",7-SUM(AM1167:AP1167)))))
*AD1167/C1167,0)
*C1167)
)</f>
        <v>0</v>
      </c>
      <c r="AY1167" s="4">
        <f>IF(OR(AND(Tabela1[[#This Row],[GRUPO | ITEM]]="PALHETAS",MID(Tabela1[[#This Row],[ITEM]],1,5)&lt;&gt;"YN-PC"),AND(Tabela1[[#This Row],[GRUPO | ITEM]]="PALHETAS",MID(Tabela1[[#This Row],[ITEM]],1,5)&lt;&gt;"YN-PF"))=TRUE,0,
IF(
ROUNDUP(
IF(
IF(D1167="A",13-SUM(AR1167:AU1167),IF(D1167="B",11-SUM(AR1167:AU1167),IF(D1167="C",7-SUM(AR1167:AU1167))))
&lt;0,0,
IF(D1167="A",13-SUM(AR1167:AU1167),IF(D1167="B",11-SUM(AR1167:AU1167),IF(D1167="C",7-SUM(AR1167:AU1167)))))
*AE1167/C1167,0)
*C1167
=0,0,
ROUNDUP(
IF(
IF(D1167="A",13-SUM(AR1167:AU1167),IF(D1167="B",11-SUM(AR1167:AU1167),IF(D1167="C",7-SUM(AR1167:AU1167))))
&lt;0,0,
IF(D1167="A",13-SUM(AR1167:AU1167),IF(D1167="B",11-SUM(AR1167:AU1167),IF(D1167="C",7-SUM(AR1167:AU1167)))))
*AE1167/C1167,0)
*C1167)
)</f>
        <v>0</v>
      </c>
      <c r="AZ11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+IFERROR(BA1167*C1167,0),
IFERROR(AVERAGEIF(Tabela1[[#This Row],[COMPRA PADRÃO]:[COMPRA &gt;30%]],"&gt;"&amp;0,Tabela1[[#This Row],[COMPRA PADRÃO]:[COMPRA &gt;30%]]),
0))/Tabela1[[#This Row],[U/CX]],0)*Tabela1[[#This Row],[U/CX]]</f>
        <v>0</v>
      </c>
      <c r="BA1167" s="36"/>
      <c r="BB1167" s="19"/>
      <c r="BC1167" s="5"/>
      <c r="BD1167" s="41">
        <v>15.622641509433961</v>
      </c>
      <c r="BE1167" s="42">
        <v>2343.3962264150941</v>
      </c>
      <c r="BF1167" s="42">
        <v>3093.2830188679245</v>
      </c>
      <c r="BG1167" s="42">
        <v>3380</v>
      </c>
      <c r="BH1167" s="43">
        <v>2060</v>
      </c>
    </row>
    <row r="1168" spans="1:60" x14ac:dyDescent="0.2">
      <c r="A1168" s="4" t="s">
        <v>18</v>
      </c>
      <c r="B1168" s="4" t="s">
        <v>911</v>
      </c>
      <c r="C1168" s="4">
        <v>20</v>
      </c>
      <c r="D1168" s="4" t="s">
        <v>17</v>
      </c>
      <c r="E1168" s="5">
        <v>160</v>
      </c>
      <c r="F1168" s="4">
        <v>120</v>
      </c>
      <c r="G1168" s="4">
        <v>180</v>
      </c>
      <c r="H1168" s="4">
        <v>20</v>
      </c>
      <c r="I1168" s="4">
        <v>400</v>
      </c>
      <c r="J1168" s="4">
        <v>400</v>
      </c>
      <c r="K1168" s="4">
        <v>100</v>
      </c>
      <c r="L1168" s="4">
        <v>300</v>
      </c>
      <c r="M1168" s="4">
        <v>120</v>
      </c>
      <c r="N1168" s="4">
        <v>200</v>
      </c>
      <c r="O1168" s="4">
        <v>140</v>
      </c>
      <c r="P1168" s="4">
        <v>140</v>
      </c>
      <c r="Q1168" s="13">
        <v>0.84210526315789469</v>
      </c>
      <c r="R1168" s="16">
        <v>0.63157894736842102</v>
      </c>
      <c r="S1168" s="16">
        <v>0.94736842105263153</v>
      </c>
      <c r="T1168" s="16">
        <v>0.10526315789473684</v>
      </c>
      <c r="U1168" s="16">
        <v>2.1052631578947367</v>
      </c>
      <c r="V1168" s="16">
        <v>2.1052631578947367</v>
      </c>
      <c r="W1168" s="16">
        <v>0.52631578947368418</v>
      </c>
      <c r="X1168" s="16">
        <v>1.5789473684210527</v>
      </c>
      <c r="Y1168" s="16">
        <v>0.63157894736842102</v>
      </c>
      <c r="Z1168" s="16">
        <v>1.0526315789473684</v>
      </c>
      <c r="AA1168" s="16">
        <v>0.73684210526315785</v>
      </c>
      <c r="AB1168" s="17">
        <v>0.73684210526315785</v>
      </c>
      <c r="AC1168" s="15">
        <v>35070.199999999997</v>
      </c>
      <c r="AD1168" s="14">
        <v>190</v>
      </c>
      <c r="AE1168" s="14">
        <v>205.45454545454547</v>
      </c>
      <c r="AF1168" s="5">
        <v>0</v>
      </c>
      <c r="AG1168" s="6">
        <v>1360</v>
      </c>
      <c r="AH1168" s="4">
        <v>280</v>
      </c>
      <c r="AI1168" s="23">
        <v>1640</v>
      </c>
      <c r="AJ1168" s="4">
        <v>0</v>
      </c>
      <c r="AK1168" s="4">
        <v>0</v>
      </c>
      <c r="AL1168" s="24">
        <v>0</v>
      </c>
      <c r="AM1168" s="7">
        <v>7.1578947368421053</v>
      </c>
      <c r="AN1168" s="7">
        <v>1.4736842105263157</v>
      </c>
      <c r="AO1168" s="8">
        <v>0</v>
      </c>
      <c r="AP1168" s="9">
        <v>0</v>
      </c>
      <c r="AQ1168" s="25">
        <v>8.6315789473684212</v>
      </c>
      <c r="AR1168" s="18">
        <v>6.6194690265486722</v>
      </c>
      <c r="AS1168" s="7">
        <v>1.3628318584070795</v>
      </c>
      <c r="AT1168" s="8">
        <v>0</v>
      </c>
      <c r="AU1168" s="9">
        <v>0</v>
      </c>
      <c r="AV1168" s="10">
        <v>7.9823008849557517</v>
      </c>
      <c r="AW1168" s="22">
        <f t="shared" si="18"/>
        <v>0</v>
      </c>
      <c r="AX1168" s="5">
        <f>IF(OR(AND(Tabela1[[#This Row],[GRUPO | ITEM]]="PALHETAS",MID(Tabela1[[#This Row],[ITEM]],1,5)&lt;&gt;"YN-PC"),AND(Tabela1[[#This Row],[GRUPO | ITEM]]="PALHETAS",MID(Tabela1[[#This Row],[ITEM]],1,5)&lt;&gt;"YN-PF"))=TRUE,0,
IF(
ROUNDUP(
IF(
IF(D1168="A",13-SUM(AM1168:AP1168),IF(D1168="B",11-SUM(AM1168:AP1168),IF(D1168="C",7-SUM(AM1168:AP1168))))
&lt;0,0,
IF(D1168="A",13-SUM(AM1168:AP1168),IF(D1168="B",11-SUM(AM1168:AP1168),IF(D1168="C",7-SUM(AM1168:AP1168)))))
*AD1168/C1168,0)
*C1168
=0,0,
ROUNDUP(
IF(
IF(D1168="A",13-SUM(AM1168:AP1168),IF(D1168="B",11-SUM(AM1168:AP1168),IF(D1168="C",7-SUM(AM1168:AP1168))))
&lt;0,0,
IF(D1168="A",13-SUM(AM1168:AP1168),IF(D1168="B",11-SUM(AM1168:AP1168),IF(D1168="C",7-SUM(AM1168:AP1168)))))
*AD1168/C1168,0)
*C1168)
)</f>
        <v>0</v>
      </c>
      <c r="AY1168" s="4">
        <f>IF(OR(AND(Tabela1[[#This Row],[GRUPO | ITEM]]="PALHETAS",MID(Tabela1[[#This Row],[ITEM]],1,5)&lt;&gt;"YN-PC"),AND(Tabela1[[#This Row],[GRUPO | ITEM]]="PALHETAS",MID(Tabela1[[#This Row],[ITEM]],1,5)&lt;&gt;"YN-PF"))=TRUE,0,
IF(
ROUNDUP(
IF(
IF(D1168="A",13-SUM(AR1168:AU1168),IF(D1168="B",11-SUM(AR1168:AU1168),IF(D1168="C",7-SUM(AR1168:AU1168))))
&lt;0,0,
IF(D1168="A",13-SUM(AR1168:AU1168),IF(D1168="B",11-SUM(AR1168:AU1168),IF(D1168="C",7-SUM(AR1168:AU1168)))))
*AE1168/C1168,0)
*C1168
=0,0,
ROUNDUP(
IF(
IF(D1168="A",13-SUM(AR1168:AU1168),IF(D1168="B",11-SUM(AR1168:AU1168),IF(D1168="C",7-SUM(AR1168:AU1168))))
&lt;0,0,
IF(D1168="A",13-SUM(AR1168:AU1168),IF(D1168="B",11-SUM(AR1168:AU1168),IF(D1168="C",7-SUM(AR1168:AU1168)))))
*AE1168/C1168,0)
*C1168)
)</f>
        <v>0</v>
      </c>
      <c r="AZ11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+IFERROR(BA1168*C1168,0),
IFERROR(AVERAGEIF(Tabela1[[#This Row],[COMPRA PADRÃO]:[COMPRA &gt;30%]],"&gt;"&amp;0,Tabela1[[#This Row],[COMPRA PADRÃO]:[COMPRA &gt;30%]]),
0))/Tabela1[[#This Row],[U/CX]],0)*Tabela1[[#This Row],[U/CX]]</f>
        <v>0</v>
      </c>
      <c r="BA1168" s="36"/>
      <c r="BB1168" s="19"/>
      <c r="BC1168" s="5"/>
      <c r="BD1168" s="41">
        <v>8.6037735849056602</v>
      </c>
      <c r="BE1168" s="42">
        <v>1290.566037735849</v>
      </c>
      <c r="BF1168" s="42">
        <v>1703.5471698113208</v>
      </c>
      <c r="BG1168" s="42">
        <v>1640</v>
      </c>
      <c r="BH1168" s="43">
        <v>1360</v>
      </c>
    </row>
    <row r="1169" spans="1:60" x14ac:dyDescent="0.2">
      <c r="A1169" s="4" t="s">
        <v>18</v>
      </c>
      <c r="B1169" s="4" t="s">
        <v>912</v>
      </c>
      <c r="C1169" s="4">
        <v>20</v>
      </c>
      <c r="D1169" s="4" t="s">
        <v>17</v>
      </c>
      <c r="E1169" s="5">
        <v>300</v>
      </c>
      <c r="F1169" s="4">
        <v>540</v>
      </c>
      <c r="G1169" s="4">
        <v>540</v>
      </c>
      <c r="H1169" s="4">
        <v>300</v>
      </c>
      <c r="I1169" s="4">
        <v>820</v>
      </c>
      <c r="J1169" s="4">
        <v>1160</v>
      </c>
      <c r="K1169" s="4">
        <v>80</v>
      </c>
      <c r="L1169" s="4">
        <v>780</v>
      </c>
      <c r="M1169" s="4">
        <v>340</v>
      </c>
      <c r="N1169" s="4">
        <v>700</v>
      </c>
      <c r="O1169" s="4">
        <v>480</v>
      </c>
      <c r="P1169" s="4">
        <v>480</v>
      </c>
      <c r="Q1169" s="13">
        <v>0.5521472392638036</v>
      </c>
      <c r="R1169" s="16">
        <v>0.99386503067484655</v>
      </c>
      <c r="S1169" s="16">
        <v>0.99386503067484655</v>
      </c>
      <c r="T1169" s="16">
        <v>0.5521472392638036</v>
      </c>
      <c r="U1169" s="16">
        <v>1.50920245398773</v>
      </c>
      <c r="V1169" s="16">
        <v>2.1349693251533739</v>
      </c>
      <c r="W1169" s="16">
        <v>0.14723926380368096</v>
      </c>
      <c r="X1169" s="16">
        <v>1.4355828220858895</v>
      </c>
      <c r="Y1169" s="16">
        <v>0.62576687116564411</v>
      </c>
      <c r="Z1169" s="16">
        <v>1.2883435582822085</v>
      </c>
      <c r="AA1169" s="16">
        <v>0.88343558282208579</v>
      </c>
      <c r="AB1169" s="17">
        <v>0.88343558282208579</v>
      </c>
      <c r="AC1169" s="15">
        <v>100623</v>
      </c>
      <c r="AD1169" s="14">
        <v>543.33333333333337</v>
      </c>
      <c r="AE1169" s="14">
        <v>585.4545454545455</v>
      </c>
      <c r="AF1169" s="5">
        <v>0</v>
      </c>
      <c r="AG1169" s="6">
        <v>2000</v>
      </c>
      <c r="AH1169" s="4">
        <v>1640</v>
      </c>
      <c r="AI1169" s="23">
        <v>3640</v>
      </c>
      <c r="AJ1169" s="4">
        <v>0</v>
      </c>
      <c r="AK1169" s="4">
        <v>0</v>
      </c>
      <c r="AL1169" s="24">
        <v>0</v>
      </c>
      <c r="AM1169" s="7">
        <v>3.6809815950920242</v>
      </c>
      <c r="AN1169" s="7">
        <v>3.01840490797546</v>
      </c>
      <c r="AO1169" s="8">
        <v>0</v>
      </c>
      <c r="AP1169" s="9">
        <v>0</v>
      </c>
      <c r="AQ1169" s="25">
        <v>6.6993865030674842</v>
      </c>
      <c r="AR1169" s="18">
        <v>3.4161490683229809</v>
      </c>
      <c r="AS1169" s="7">
        <v>2.8012422360248443</v>
      </c>
      <c r="AT1169" s="8">
        <v>0</v>
      </c>
      <c r="AU1169" s="9">
        <v>0</v>
      </c>
      <c r="AV1169" s="10">
        <v>6.2173913043478253</v>
      </c>
      <c r="AW1169" s="22">
        <f t="shared" si="18"/>
        <v>0</v>
      </c>
      <c r="AX1169" s="5">
        <f>IF(OR(AND(Tabela1[[#This Row],[GRUPO | ITEM]]="PALHETAS",MID(Tabela1[[#This Row],[ITEM]],1,5)&lt;&gt;"YN-PC"),AND(Tabela1[[#This Row],[GRUPO | ITEM]]="PALHETAS",MID(Tabela1[[#This Row],[ITEM]],1,5)&lt;&gt;"YN-PF"))=TRUE,0,
IF(
ROUNDUP(
IF(
IF(D1169="A",13-SUM(AM1169:AP1169),IF(D1169="B",11-SUM(AM1169:AP1169),IF(D1169="C",7-SUM(AM1169:AP1169))))
&lt;0,0,
IF(D1169="A",13-SUM(AM1169:AP1169),IF(D1169="B",11-SUM(AM1169:AP1169),IF(D1169="C",7-SUM(AM1169:AP1169)))))
*AD1169/C1169,0)
*C1169
=0,0,
ROUNDUP(
IF(
IF(D1169="A",13-SUM(AM1169:AP1169),IF(D1169="B",11-SUM(AM1169:AP1169),IF(D1169="C",7-SUM(AM1169:AP1169))))
&lt;0,0,
IF(D1169="A",13-SUM(AM1169:AP1169),IF(D1169="B",11-SUM(AM1169:AP1169),IF(D1169="C",7-SUM(AM1169:AP1169)))))
*AD1169/C1169,0)
*C1169)
)</f>
        <v>0</v>
      </c>
      <c r="AY1169" s="4">
        <f>IF(OR(AND(Tabela1[[#This Row],[GRUPO | ITEM]]="PALHETAS",MID(Tabela1[[#This Row],[ITEM]],1,5)&lt;&gt;"YN-PC"),AND(Tabela1[[#This Row],[GRUPO | ITEM]]="PALHETAS",MID(Tabela1[[#This Row],[ITEM]],1,5)&lt;&gt;"YN-PF"))=TRUE,0,
IF(
ROUNDUP(
IF(
IF(D1169="A",13-SUM(AR1169:AU1169),IF(D1169="B",11-SUM(AR1169:AU1169),IF(D1169="C",7-SUM(AR1169:AU1169))))
&lt;0,0,
IF(D1169="A",13-SUM(AR1169:AU1169),IF(D1169="B",11-SUM(AR1169:AU1169),IF(D1169="C",7-SUM(AR1169:AU1169)))))
*AE1169/C1169,0)
*C1169
=0,0,
ROUNDUP(
IF(
IF(D1169="A",13-SUM(AR1169:AU1169),IF(D1169="B",11-SUM(AR1169:AU1169),IF(D1169="C",7-SUM(AR1169:AU1169))))
&lt;0,0,
IF(D1169="A",13-SUM(AR1169:AU1169),IF(D1169="B",11-SUM(AR1169:AU1169),IF(D1169="C",7-SUM(AR1169:AU1169)))))
*AE1169/C1169,0)
*C1169)
)</f>
        <v>0</v>
      </c>
      <c r="AZ11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+IFERROR(BA1169*C1169,0),
IFERROR(AVERAGEIF(Tabela1[[#This Row],[COMPRA PADRÃO]:[COMPRA &gt;30%]],"&gt;"&amp;0,Tabela1[[#This Row],[COMPRA PADRÃO]:[COMPRA &gt;30%]]),
0))/Tabela1[[#This Row],[U/CX]],0)*Tabela1[[#This Row],[U/CX]]</f>
        <v>0</v>
      </c>
      <c r="BA1169" s="36"/>
      <c r="BB1169" s="19"/>
      <c r="BC1169" s="5"/>
      <c r="BD1169" s="41">
        <v>24.60377358490566</v>
      </c>
      <c r="BE1169" s="42">
        <v>3690.566037735849</v>
      </c>
      <c r="BF1169" s="42">
        <v>4871.5471698113206</v>
      </c>
      <c r="BG1169" s="42">
        <v>3640</v>
      </c>
      <c r="BH1169" s="43">
        <v>4920</v>
      </c>
    </row>
    <row r="1170" spans="1:60" x14ac:dyDescent="0.2">
      <c r="A1170" s="4" t="s">
        <v>18</v>
      </c>
      <c r="B1170" s="4" t="s">
        <v>913</v>
      </c>
      <c r="C1170" s="4">
        <v>20</v>
      </c>
      <c r="D1170" s="4" t="s">
        <v>17</v>
      </c>
      <c r="E1170" s="5">
        <v>280</v>
      </c>
      <c r="F1170" s="4">
        <v>180</v>
      </c>
      <c r="G1170" s="4">
        <v>580</v>
      </c>
      <c r="H1170" s="4">
        <v>240</v>
      </c>
      <c r="I1170" s="4">
        <v>940</v>
      </c>
      <c r="J1170" s="4">
        <v>900</v>
      </c>
      <c r="K1170" s="4">
        <v>220</v>
      </c>
      <c r="L1170" s="4">
        <v>700</v>
      </c>
      <c r="M1170" s="4">
        <v>560</v>
      </c>
      <c r="N1170" s="4">
        <v>680</v>
      </c>
      <c r="O1170" s="4">
        <v>240</v>
      </c>
      <c r="P1170" s="4">
        <v>340</v>
      </c>
      <c r="Q1170" s="13">
        <v>0.57337883959044367</v>
      </c>
      <c r="R1170" s="16">
        <v>0.36860068259385664</v>
      </c>
      <c r="S1170" s="16">
        <v>1.1877133105802049</v>
      </c>
      <c r="T1170" s="16">
        <v>0.49146757679180891</v>
      </c>
      <c r="U1170" s="16">
        <v>1.9249146757679181</v>
      </c>
      <c r="V1170" s="16">
        <v>1.8430034129692834</v>
      </c>
      <c r="W1170" s="16">
        <v>0.45051194539249151</v>
      </c>
      <c r="X1170" s="16">
        <v>1.4334470989761092</v>
      </c>
      <c r="Y1170" s="16">
        <v>1.1467576791808873</v>
      </c>
      <c r="Z1170" s="16">
        <v>1.3924914675767919</v>
      </c>
      <c r="AA1170" s="16">
        <v>0.49146757679180891</v>
      </c>
      <c r="AB1170" s="17">
        <v>0.69624573378839594</v>
      </c>
      <c r="AC1170" s="15">
        <v>89411.6</v>
      </c>
      <c r="AD1170" s="14">
        <v>488.33333333333331</v>
      </c>
      <c r="AE1170" s="14">
        <v>488.33333333333331</v>
      </c>
      <c r="AF1170" s="5">
        <v>2</v>
      </c>
      <c r="AG1170" s="6">
        <v>1540</v>
      </c>
      <c r="AH1170" s="4">
        <v>3560</v>
      </c>
      <c r="AI1170" s="23">
        <v>5100</v>
      </c>
      <c r="AJ1170" s="4">
        <v>0</v>
      </c>
      <c r="AK1170" s="4">
        <v>0</v>
      </c>
      <c r="AL1170" s="24">
        <v>0</v>
      </c>
      <c r="AM1170" s="7">
        <v>3.1535836177474406</v>
      </c>
      <c r="AN1170" s="7">
        <v>7.2901023890784984</v>
      </c>
      <c r="AO1170" s="8">
        <v>0</v>
      </c>
      <c r="AP1170" s="9">
        <v>0</v>
      </c>
      <c r="AQ1170" s="25">
        <v>10.443686006825939</v>
      </c>
      <c r="AR1170" s="18">
        <v>3.1535836177474406</v>
      </c>
      <c r="AS1170" s="7">
        <v>7.2901023890784984</v>
      </c>
      <c r="AT1170" s="8">
        <v>0</v>
      </c>
      <c r="AU1170" s="9">
        <v>0</v>
      </c>
      <c r="AV1170" s="10">
        <v>10.443686006825939</v>
      </c>
      <c r="AW1170" s="22">
        <f t="shared" si="18"/>
        <v>0</v>
      </c>
      <c r="AX1170" s="5">
        <f>IF(OR(AND(Tabela1[[#This Row],[GRUPO | ITEM]]="PALHETAS",MID(Tabela1[[#This Row],[ITEM]],1,5)&lt;&gt;"YN-PC"),AND(Tabela1[[#This Row],[GRUPO | ITEM]]="PALHETAS",MID(Tabela1[[#This Row],[ITEM]],1,5)&lt;&gt;"YN-PF"))=TRUE,0,
IF(
ROUNDUP(
IF(
IF(D1170="A",13-SUM(AM1170:AP1170),IF(D1170="B",11-SUM(AM1170:AP1170),IF(D1170="C",7-SUM(AM1170:AP1170))))
&lt;0,0,
IF(D1170="A",13-SUM(AM1170:AP1170),IF(D1170="B",11-SUM(AM1170:AP1170),IF(D1170="C",7-SUM(AM1170:AP1170)))))
*AD1170/C1170,0)
*C1170
=0,0,
ROUNDUP(
IF(
IF(D1170="A",13-SUM(AM1170:AP1170),IF(D1170="B",11-SUM(AM1170:AP1170),IF(D1170="C",7-SUM(AM1170:AP1170))))
&lt;0,0,
IF(D1170="A",13-SUM(AM1170:AP1170),IF(D1170="B",11-SUM(AM1170:AP1170),IF(D1170="C",7-SUM(AM1170:AP1170)))))
*AD1170/C1170,0)
*C1170)
)</f>
        <v>0</v>
      </c>
      <c r="AY1170" s="4">
        <f>IF(OR(AND(Tabela1[[#This Row],[GRUPO | ITEM]]="PALHETAS",MID(Tabela1[[#This Row],[ITEM]],1,5)&lt;&gt;"YN-PC"),AND(Tabela1[[#This Row],[GRUPO | ITEM]]="PALHETAS",MID(Tabela1[[#This Row],[ITEM]],1,5)&lt;&gt;"YN-PF"))=TRUE,0,
IF(
ROUNDUP(
IF(
IF(D1170="A",13-SUM(AR1170:AU1170),IF(D1170="B",11-SUM(AR1170:AU1170),IF(D1170="C",7-SUM(AR1170:AU1170))))
&lt;0,0,
IF(D1170="A",13-SUM(AR1170:AU1170),IF(D1170="B",11-SUM(AR1170:AU1170),IF(D1170="C",7-SUM(AR1170:AU1170)))))
*AE1170/C1170,0)
*C1170
=0,0,
ROUNDUP(
IF(
IF(D1170="A",13-SUM(AR1170:AU1170),IF(D1170="B",11-SUM(AR1170:AU1170),IF(D1170="C",7-SUM(AR1170:AU1170))))
&lt;0,0,
IF(D1170="A",13-SUM(AR1170:AU1170),IF(D1170="B",11-SUM(AR1170:AU1170),IF(D1170="C",7-SUM(AR1170:AU1170)))))
*AE1170/C1170,0)
*C1170)
)</f>
        <v>0</v>
      </c>
      <c r="AZ11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+IFERROR(BA1170*C1170,0),
IFERROR(AVERAGEIF(Tabela1[[#This Row],[COMPRA PADRÃO]:[COMPRA &gt;30%]],"&gt;"&amp;0,Tabela1[[#This Row],[COMPRA PADRÃO]:[COMPRA &gt;30%]]),
0))/Tabela1[[#This Row],[U/CX]],0)*Tabela1[[#This Row],[U/CX]]</f>
        <v>0</v>
      </c>
      <c r="BA1170" s="36"/>
      <c r="BB1170" s="19"/>
      <c r="BC1170" s="5"/>
      <c r="BD1170" s="41">
        <v>22.113207547169811</v>
      </c>
      <c r="BE1170" s="42">
        <v>3316.9811320754716</v>
      </c>
      <c r="BF1170" s="42">
        <v>4378.4150943396226</v>
      </c>
      <c r="BG1170" s="42">
        <v>5100</v>
      </c>
      <c r="BH1170" s="43">
        <v>2600</v>
      </c>
    </row>
    <row r="1171" spans="1:60" x14ac:dyDescent="0.2">
      <c r="A1171" s="4" t="s">
        <v>18</v>
      </c>
      <c r="B1171" s="4" t="s">
        <v>195</v>
      </c>
      <c r="C1171" s="4">
        <v>20</v>
      </c>
      <c r="D1171" s="4" t="s">
        <v>17</v>
      </c>
      <c r="E1171" s="5">
        <v>160</v>
      </c>
      <c r="F1171" s="4">
        <v>220</v>
      </c>
      <c r="G1171" s="4">
        <v>160</v>
      </c>
      <c r="H1171" s="4">
        <v>120</v>
      </c>
      <c r="I1171" s="4">
        <v>160</v>
      </c>
      <c r="J1171" s="4">
        <v>400</v>
      </c>
      <c r="K1171" s="4">
        <v>160</v>
      </c>
      <c r="L1171" s="4">
        <v>280</v>
      </c>
      <c r="M1171" s="4">
        <v>80</v>
      </c>
      <c r="N1171" s="4">
        <v>220</v>
      </c>
      <c r="O1171" s="4">
        <v>80</v>
      </c>
      <c r="P1171" s="4">
        <v>60</v>
      </c>
      <c r="Q1171" s="13">
        <v>0.91428571428571426</v>
      </c>
      <c r="R1171" s="16">
        <v>1.2571428571428571</v>
      </c>
      <c r="S1171" s="16">
        <v>0.91428571428571426</v>
      </c>
      <c r="T1171" s="16">
        <v>0.68571428571428572</v>
      </c>
      <c r="U1171" s="16">
        <v>0.91428571428571426</v>
      </c>
      <c r="V1171" s="16">
        <v>2.2857142857142856</v>
      </c>
      <c r="W1171" s="16">
        <v>0.91428571428571426</v>
      </c>
      <c r="X1171" s="16">
        <v>1.6</v>
      </c>
      <c r="Y1171" s="16">
        <v>0.45714285714285713</v>
      </c>
      <c r="Z1171" s="16">
        <v>1.2571428571428571</v>
      </c>
      <c r="AA1171" s="16">
        <v>0.45714285714285713</v>
      </c>
      <c r="AB1171" s="17">
        <v>0.34285714285714286</v>
      </c>
      <c r="AC1171" s="15">
        <v>31861.8</v>
      </c>
      <c r="AD1171" s="14">
        <v>175</v>
      </c>
      <c r="AE1171" s="14">
        <v>175</v>
      </c>
      <c r="AF1171" s="5">
        <v>1</v>
      </c>
      <c r="AG1171" s="6">
        <v>0</v>
      </c>
      <c r="AH1171" s="4">
        <v>840</v>
      </c>
      <c r="AI1171" s="23">
        <v>840</v>
      </c>
      <c r="AJ1171" s="4">
        <v>0</v>
      </c>
      <c r="AK1171" s="4">
        <v>0</v>
      </c>
      <c r="AL1171" s="24">
        <v>0</v>
      </c>
      <c r="AM1171" s="7">
        <v>0</v>
      </c>
      <c r="AN1171" s="7">
        <v>4.8</v>
      </c>
      <c r="AO1171" s="8">
        <v>0</v>
      </c>
      <c r="AP1171" s="9">
        <v>0</v>
      </c>
      <c r="AQ1171" s="25">
        <v>4.8</v>
      </c>
      <c r="AR1171" s="18">
        <v>0</v>
      </c>
      <c r="AS1171" s="7">
        <v>4.8</v>
      </c>
      <c r="AT1171" s="8">
        <v>0</v>
      </c>
      <c r="AU1171" s="9">
        <v>0</v>
      </c>
      <c r="AV1171" s="10">
        <v>4.8</v>
      </c>
      <c r="AW1171" s="22">
        <f t="shared" si="18"/>
        <v>0</v>
      </c>
      <c r="AX1171" s="5">
        <f>IF(OR(AND(Tabela1[[#This Row],[GRUPO | ITEM]]="PALHETAS",MID(Tabela1[[#This Row],[ITEM]],1,5)&lt;&gt;"YN-PC"),AND(Tabela1[[#This Row],[GRUPO | ITEM]]="PALHETAS",MID(Tabela1[[#This Row],[ITEM]],1,5)&lt;&gt;"YN-PF"))=TRUE,0,
IF(
ROUNDUP(
IF(
IF(D1171="A",13-SUM(AM1171:AP1171),IF(D1171="B",11-SUM(AM1171:AP1171),IF(D1171="C",7-SUM(AM1171:AP1171))))
&lt;0,0,
IF(D1171="A",13-SUM(AM1171:AP1171),IF(D1171="B",11-SUM(AM1171:AP1171),IF(D1171="C",7-SUM(AM1171:AP1171)))))
*AD1171/C1171,0)
*C1171
=0,0,
ROUNDUP(
IF(
IF(D1171="A",13-SUM(AM1171:AP1171),IF(D1171="B",11-SUM(AM1171:AP1171),IF(D1171="C",7-SUM(AM1171:AP1171))))
&lt;0,0,
IF(D1171="A",13-SUM(AM1171:AP1171),IF(D1171="B",11-SUM(AM1171:AP1171),IF(D1171="C",7-SUM(AM1171:AP1171)))))
*AD1171/C1171,0)
*C1171)
)</f>
        <v>0</v>
      </c>
      <c r="AY1171" s="4">
        <f>IF(OR(AND(Tabela1[[#This Row],[GRUPO | ITEM]]="PALHETAS",MID(Tabela1[[#This Row],[ITEM]],1,5)&lt;&gt;"YN-PC"),AND(Tabela1[[#This Row],[GRUPO | ITEM]]="PALHETAS",MID(Tabela1[[#This Row],[ITEM]],1,5)&lt;&gt;"YN-PF"))=TRUE,0,
IF(
ROUNDUP(
IF(
IF(D1171="A",13-SUM(AR1171:AU1171),IF(D1171="B",11-SUM(AR1171:AU1171),IF(D1171="C",7-SUM(AR1171:AU1171))))
&lt;0,0,
IF(D1171="A",13-SUM(AR1171:AU1171),IF(D1171="B",11-SUM(AR1171:AU1171),IF(D1171="C",7-SUM(AR1171:AU1171)))))
*AE1171/C1171,0)
*C1171
=0,0,
ROUNDUP(
IF(
IF(D1171="A",13-SUM(AR1171:AU1171),IF(D1171="B",11-SUM(AR1171:AU1171),IF(D1171="C",7-SUM(AR1171:AU1171))))
&lt;0,0,
IF(D1171="A",13-SUM(AR1171:AU1171),IF(D1171="B",11-SUM(AR1171:AU1171),IF(D1171="C",7-SUM(AR1171:AU1171)))))
*AE1171/C1171,0)
*C1171)
)</f>
        <v>0</v>
      </c>
      <c r="AZ11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+IFERROR(BA1171*C1171,0),
IFERROR(AVERAGEIF(Tabela1[[#This Row],[COMPRA PADRÃO]:[COMPRA &gt;30%]],"&gt;"&amp;0,Tabela1[[#This Row],[COMPRA PADRÃO]:[COMPRA &gt;30%]]),
0))/Tabela1[[#This Row],[U/CX]],0)*Tabela1[[#This Row],[U/CX]]</f>
        <v>0</v>
      </c>
      <c r="BA1171" s="36"/>
      <c r="BB1171" s="19"/>
      <c r="BC1171" s="5"/>
      <c r="BD1171" s="41">
        <v>7.9245283018867925</v>
      </c>
      <c r="BE1171" s="42">
        <v>1188.6792452830189</v>
      </c>
      <c r="BF1171" s="42">
        <v>1569.0566037735848</v>
      </c>
      <c r="BG1171" s="42">
        <v>840</v>
      </c>
      <c r="BH1171" s="43">
        <v>1920</v>
      </c>
    </row>
    <row r="1172" spans="1:60" x14ac:dyDescent="0.2">
      <c r="A1172" s="4" t="s">
        <v>18</v>
      </c>
      <c r="B1172" s="4" t="s">
        <v>914</v>
      </c>
      <c r="C1172" s="4">
        <v>20</v>
      </c>
      <c r="D1172" s="4" t="s">
        <v>17</v>
      </c>
      <c r="E1172" s="5">
        <v>280</v>
      </c>
      <c r="F1172" s="4">
        <v>760</v>
      </c>
      <c r="G1172" s="4">
        <v>500</v>
      </c>
      <c r="H1172" s="4">
        <v>280</v>
      </c>
      <c r="I1172" s="4">
        <v>720</v>
      </c>
      <c r="J1172" s="4">
        <v>920</v>
      </c>
      <c r="K1172" s="4">
        <v>180</v>
      </c>
      <c r="L1172" s="4">
        <v>680</v>
      </c>
      <c r="M1172" s="4">
        <v>460</v>
      </c>
      <c r="N1172" s="4">
        <v>340</v>
      </c>
      <c r="O1172" s="4">
        <v>300</v>
      </c>
      <c r="P1172" s="4">
        <v>320</v>
      </c>
      <c r="Q1172" s="13">
        <v>0.58536585365853666</v>
      </c>
      <c r="R1172" s="16">
        <v>1.5888501742160279</v>
      </c>
      <c r="S1172" s="16">
        <v>1.0452961672473868</v>
      </c>
      <c r="T1172" s="16">
        <v>0.58536585365853666</v>
      </c>
      <c r="U1172" s="16">
        <v>1.505226480836237</v>
      </c>
      <c r="V1172" s="16">
        <v>1.9233449477351918</v>
      </c>
      <c r="W1172" s="16">
        <v>0.37630662020905925</v>
      </c>
      <c r="X1172" s="16">
        <v>1.4216027874564461</v>
      </c>
      <c r="Y1172" s="16">
        <v>0.96167247386759591</v>
      </c>
      <c r="Z1172" s="16">
        <v>0.71080139372822304</v>
      </c>
      <c r="AA1172" s="16">
        <v>0.62717770034843212</v>
      </c>
      <c r="AB1172" s="17">
        <v>0.66898954703832758</v>
      </c>
      <c r="AC1172" s="15">
        <v>87660.4</v>
      </c>
      <c r="AD1172" s="14">
        <v>478.33333333333331</v>
      </c>
      <c r="AE1172" s="14">
        <v>478.33333333333331</v>
      </c>
      <c r="AF1172" s="5">
        <v>1</v>
      </c>
      <c r="AG1172" s="6">
        <v>4000</v>
      </c>
      <c r="AH1172" s="4">
        <v>3480</v>
      </c>
      <c r="AI1172" s="23">
        <v>7480</v>
      </c>
      <c r="AJ1172" s="4">
        <v>0</v>
      </c>
      <c r="AK1172" s="4">
        <v>0</v>
      </c>
      <c r="AL1172" s="24">
        <v>0</v>
      </c>
      <c r="AM1172" s="7">
        <v>8.3623693379790947</v>
      </c>
      <c r="AN1172" s="7">
        <v>7.2752613240418125</v>
      </c>
      <c r="AO1172" s="8">
        <v>0</v>
      </c>
      <c r="AP1172" s="9">
        <v>0</v>
      </c>
      <c r="AQ1172" s="25">
        <v>15.637630662020907</v>
      </c>
      <c r="AR1172" s="18">
        <v>8.3623693379790947</v>
      </c>
      <c r="AS1172" s="7">
        <v>7.2752613240418125</v>
      </c>
      <c r="AT1172" s="8">
        <v>0</v>
      </c>
      <c r="AU1172" s="9">
        <v>0</v>
      </c>
      <c r="AV1172" s="10">
        <v>15.637630662020907</v>
      </c>
      <c r="AW1172" s="22">
        <f t="shared" si="18"/>
        <v>0</v>
      </c>
      <c r="AX1172" s="5">
        <f>IF(OR(AND(Tabela1[[#This Row],[GRUPO | ITEM]]="PALHETAS",MID(Tabela1[[#This Row],[ITEM]],1,5)&lt;&gt;"YN-PC"),AND(Tabela1[[#This Row],[GRUPO | ITEM]]="PALHETAS",MID(Tabela1[[#This Row],[ITEM]],1,5)&lt;&gt;"YN-PF"))=TRUE,0,
IF(
ROUNDUP(
IF(
IF(D1172="A",13-SUM(AM1172:AP1172),IF(D1172="B",11-SUM(AM1172:AP1172),IF(D1172="C",7-SUM(AM1172:AP1172))))
&lt;0,0,
IF(D1172="A",13-SUM(AM1172:AP1172),IF(D1172="B",11-SUM(AM1172:AP1172),IF(D1172="C",7-SUM(AM1172:AP1172)))))
*AD1172/C1172,0)
*C1172
=0,0,
ROUNDUP(
IF(
IF(D1172="A",13-SUM(AM1172:AP1172),IF(D1172="B",11-SUM(AM1172:AP1172),IF(D1172="C",7-SUM(AM1172:AP1172))))
&lt;0,0,
IF(D1172="A",13-SUM(AM1172:AP1172),IF(D1172="B",11-SUM(AM1172:AP1172),IF(D1172="C",7-SUM(AM1172:AP1172)))))
*AD1172/C1172,0)
*C1172)
)</f>
        <v>0</v>
      </c>
      <c r="AY1172" s="4">
        <f>IF(OR(AND(Tabela1[[#This Row],[GRUPO | ITEM]]="PALHETAS",MID(Tabela1[[#This Row],[ITEM]],1,5)&lt;&gt;"YN-PC"),AND(Tabela1[[#This Row],[GRUPO | ITEM]]="PALHETAS",MID(Tabela1[[#This Row],[ITEM]],1,5)&lt;&gt;"YN-PF"))=TRUE,0,
IF(
ROUNDUP(
IF(
IF(D1172="A",13-SUM(AR1172:AU1172),IF(D1172="B",11-SUM(AR1172:AU1172),IF(D1172="C",7-SUM(AR1172:AU1172))))
&lt;0,0,
IF(D1172="A",13-SUM(AR1172:AU1172),IF(D1172="B",11-SUM(AR1172:AU1172),IF(D1172="C",7-SUM(AR1172:AU1172)))))
*AE1172/C1172,0)
*C1172
=0,0,
ROUNDUP(
IF(
IF(D1172="A",13-SUM(AR1172:AU1172),IF(D1172="B",11-SUM(AR1172:AU1172),IF(D1172="C",7-SUM(AR1172:AU1172))))
&lt;0,0,
IF(D1172="A",13-SUM(AR1172:AU1172),IF(D1172="B",11-SUM(AR1172:AU1172),IF(D1172="C",7-SUM(AR1172:AU1172)))))
*AE1172/C1172,0)
*C1172)
)</f>
        <v>0</v>
      </c>
      <c r="AZ11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+IFERROR(BA1172*C1172,0),
IFERROR(AVERAGEIF(Tabela1[[#This Row],[COMPRA PADRÃO]:[COMPRA &gt;30%]],"&gt;"&amp;0,Tabela1[[#This Row],[COMPRA PADRÃO]:[COMPRA &gt;30%]]),
0))/Tabela1[[#This Row],[U/CX]],0)*Tabela1[[#This Row],[U/CX]]</f>
        <v>0</v>
      </c>
      <c r="BA1172" s="36"/>
      <c r="BB1172" s="19"/>
      <c r="BC1172" s="5"/>
      <c r="BD1172" s="41">
        <v>21.660377358490567</v>
      </c>
      <c r="BE1172" s="42">
        <v>3249.0566037735853</v>
      </c>
      <c r="BF1172" s="42">
        <v>4288.7547169811323</v>
      </c>
      <c r="BG1172" s="42">
        <v>7480</v>
      </c>
      <c r="BH1172" s="43">
        <v>60</v>
      </c>
    </row>
    <row r="1173" spans="1:60" x14ac:dyDescent="0.2">
      <c r="A1173" s="4" t="s">
        <v>18</v>
      </c>
      <c r="B1173" s="4" t="s">
        <v>915</v>
      </c>
      <c r="C1173" s="4">
        <v>20</v>
      </c>
      <c r="D1173" s="4" t="s">
        <v>83</v>
      </c>
      <c r="E1173" s="5">
        <v>20</v>
      </c>
      <c r="F1173" s="4">
        <v>60</v>
      </c>
      <c r="G1173" s="4">
        <v>80</v>
      </c>
      <c r="H1173" s="4">
        <v>60</v>
      </c>
      <c r="I1173" s="4">
        <v>100</v>
      </c>
      <c r="J1173" s="4">
        <v>160</v>
      </c>
      <c r="K1173" s="4">
        <v>80</v>
      </c>
      <c r="L1173" s="4">
        <v>80</v>
      </c>
      <c r="M1173" s="4">
        <v>120</v>
      </c>
      <c r="N1173" s="4">
        <v>60</v>
      </c>
      <c r="O1173" s="4">
        <v>60</v>
      </c>
      <c r="P1173" s="4">
        <v>20</v>
      </c>
      <c r="Q1173" s="13">
        <v>0.26666666666666666</v>
      </c>
      <c r="R1173" s="16">
        <v>0.8</v>
      </c>
      <c r="S1173" s="16">
        <v>1.0666666666666667</v>
      </c>
      <c r="T1173" s="16">
        <v>0.8</v>
      </c>
      <c r="U1173" s="16">
        <v>1.3333333333333333</v>
      </c>
      <c r="V1173" s="16">
        <v>2.1333333333333333</v>
      </c>
      <c r="W1173" s="16">
        <v>1.0666666666666667</v>
      </c>
      <c r="X1173" s="16">
        <v>1.0666666666666667</v>
      </c>
      <c r="Y1173" s="16">
        <v>1.6</v>
      </c>
      <c r="Z1173" s="16">
        <v>0.8</v>
      </c>
      <c r="AA1173" s="16">
        <v>0.8</v>
      </c>
      <c r="AB1173" s="17">
        <v>0.26666666666666666</v>
      </c>
      <c r="AC1173" s="15">
        <v>13762.4</v>
      </c>
      <c r="AD1173" s="14">
        <v>75</v>
      </c>
      <c r="AE1173" s="14">
        <v>86</v>
      </c>
      <c r="AF1173" s="5">
        <v>0</v>
      </c>
      <c r="AG1173" s="6">
        <v>340</v>
      </c>
      <c r="AH1173" s="4">
        <v>1040</v>
      </c>
      <c r="AI1173" s="23">
        <v>1380</v>
      </c>
      <c r="AJ1173" s="4">
        <v>0</v>
      </c>
      <c r="AK1173" s="4">
        <v>0</v>
      </c>
      <c r="AL1173" s="24">
        <v>0</v>
      </c>
      <c r="AM1173" s="7">
        <v>4.5333333333333332</v>
      </c>
      <c r="AN1173" s="7">
        <v>13.866666666666667</v>
      </c>
      <c r="AO1173" s="8">
        <v>0</v>
      </c>
      <c r="AP1173" s="9">
        <v>0</v>
      </c>
      <c r="AQ1173" s="25">
        <v>18.399999999999999</v>
      </c>
      <c r="AR1173" s="18">
        <v>3.9534883720930232</v>
      </c>
      <c r="AS1173" s="7">
        <v>12.093023255813954</v>
      </c>
      <c r="AT1173" s="8">
        <v>0</v>
      </c>
      <c r="AU1173" s="9">
        <v>0</v>
      </c>
      <c r="AV1173" s="10">
        <v>16.046511627906977</v>
      </c>
      <c r="AW1173" s="22">
        <f t="shared" si="18"/>
        <v>0</v>
      </c>
      <c r="AX1173" s="5">
        <f>IF(OR(AND(Tabela1[[#This Row],[GRUPO | ITEM]]="PALHETAS",MID(Tabela1[[#This Row],[ITEM]],1,5)&lt;&gt;"YN-PC"),AND(Tabela1[[#This Row],[GRUPO | ITEM]]="PALHETAS",MID(Tabela1[[#This Row],[ITEM]],1,5)&lt;&gt;"YN-PF"))=TRUE,0,
IF(
ROUNDUP(
IF(
IF(D1173="A",13-SUM(AM1173:AP1173),IF(D1173="B",11-SUM(AM1173:AP1173),IF(D1173="C",7-SUM(AM1173:AP1173))))
&lt;0,0,
IF(D1173="A",13-SUM(AM1173:AP1173),IF(D1173="B",11-SUM(AM1173:AP1173),IF(D1173="C",7-SUM(AM1173:AP1173)))))
*AD1173/C1173,0)
*C1173
=0,0,
ROUNDUP(
IF(
IF(D1173="A",13-SUM(AM1173:AP1173),IF(D1173="B",11-SUM(AM1173:AP1173),IF(D1173="C",7-SUM(AM1173:AP1173))))
&lt;0,0,
IF(D1173="A",13-SUM(AM1173:AP1173),IF(D1173="B",11-SUM(AM1173:AP1173),IF(D1173="C",7-SUM(AM1173:AP1173)))))
*AD1173/C1173,0)
*C1173)
)</f>
        <v>0</v>
      </c>
      <c r="AY1173" s="4">
        <f>IF(OR(AND(Tabela1[[#This Row],[GRUPO | ITEM]]="PALHETAS",MID(Tabela1[[#This Row],[ITEM]],1,5)&lt;&gt;"YN-PC"),AND(Tabela1[[#This Row],[GRUPO | ITEM]]="PALHETAS",MID(Tabela1[[#This Row],[ITEM]],1,5)&lt;&gt;"YN-PF"))=TRUE,0,
IF(
ROUNDUP(
IF(
IF(D1173="A",13-SUM(AR1173:AU1173),IF(D1173="B",11-SUM(AR1173:AU1173),IF(D1173="C",7-SUM(AR1173:AU1173))))
&lt;0,0,
IF(D1173="A",13-SUM(AR1173:AU1173),IF(D1173="B",11-SUM(AR1173:AU1173),IF(D1173="C",7-SUM(AR1173:AU1173)))))
*AE1173/C1173,0)
*C1173
=0,0,
ROUNDUP(
IF(
IF(D1173="A",13-SUM(AR1173:AU1173),IF(D1173="B",11-SUM(AR1173:AU1173),IF(D1173="C",7-SUM(AR1173:AU1173))))
&lt;0,0,
IF(D1173="A",13-SUM(AR1173:AU1173),IF(D1173="B",11-SUM(AR1173:AU1173),IF(D1173="C",7-SUM(AR1173:AU1173)))))
*AE1173/C1173,0)
*C1173)
)</f>
        <v>0</v>
      </c>
      <c r="AZ11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+IFERROR(BA1173*C1173,0),
IFERROR(AVERAGEIF(Tabela1[[#This Row],[COMPRA PADRÃO]:[COMPRA &gt;30%]],"&gt;"&amp;0,Tabela1[[#This Row],[COMPRA PADRÃO]:[COMPRA &gt;30%]]),
0))/Tabela1[[#This Row],[U/CX]],0)*Tabela1[[#This Row],[U/CX]]</f>
        <v>0</v>
      </c>
      <c r="BA1173" s="39"/>
      <c r="BB1173" s="33"/>
      <c r="BC1173" s="44"/>
      <c r="BD1173" s="41">
        <v>3.3962264150943398</v>
      </c>
      <c r="BE1173" s="42">
        <v>509.43396226415098</v>
      </c>
      <c r="BF1173" s="42">
        <v>224.15094339622641</v>
      </c>
      <c r="BG1173" s="42">
        <v>1380</v>
      </c>
      <c r="BH1173" s="43">
        <v>0</v>
      </c>
    </row>
    <row r="1174" spans="1:60" x14ac:dyDescent="0.2">
      <c r="A1174" s="4" t="s">
        <v>18</v>
      </c>
      <c r="B1174" s="4" t="s">
        <v>916</v>
      </c>
      <c r="C1174" s="4">
        <v>20</v>
      </c>
      <c r="D1174" s="4" t="s">
        <v>83</v>
      </c>
      <c r="E1174" s="5">
        <v>60</v>
      </c>
      <c r="F1174" s="4">
        <v>120</v>
      </c>
      <c r="G1174" s="4">
        <v>60</v>
      </c>
      <c r="H1174" s="4">
        <v>100</v>
      </c>
      <c r="I1174" s="4">
        <v>80</v>
      </c>
      <c r="J1174" s="4">
        <v>140</v>
      </c>
      <c r="K1174" s="4">
        <v>20</v>
      </c>
      <c r="L1174" s="4">
        <v>80</v>
      </c>
      <c r="M1174" s="4">
        <v>120</v>
      </c>
      <c r="N1174" s="4">
        <v>60</v>
      </c>
      <c r="O1174" s="4"/>
      <c r="P1174" s="4">
        <v>20</v>
      </c>
      <c r="Q1174" s="13">
        <v>0.7674418604651162</v>
      </c>
      <c r="R1174" s="16">
        <v>1.5348837209302324</v>
      </c>
      <c r="S1174" s="16">
        <v>0.7674418604651162</v>
      </c>
      <c r="T1174" s="16">
        <v>1.2790697674418603</v>
      </c>
      <c r="U1174" s="16">
        <v>1.0232558139534884</v>
      </c>
      <c r="V1174" s="16">
        <v>1.7906976744186045</v>
      </c>
      <c r="W1174" s="16">
        <v>0.2558139534883721</v>
      </c>
      <c r="X1174" s="16">
        <v>1.0232558139534884</v>
      </c>
      <c r="Y1174" s="16">
        <v>1.5348837209302324</v>
      </c>
      <c r="Z1174" s="16">
        <v>0.7674418604651162</v>
      </c>
      <c r="AA1174" s="16">
        <v>0</v>
      </c>
      <c r="AB1174" s="17">
        <v>0.2558139534883721</v>
      </c>
      <c r="AC1174" s="15">
        <v>13133.2</v>
      </c>
      <c r="AD1174" s="14">
        <v>78.181818181818187</v>
      </c>
      <c r="AE1174" s="14">
        <v>91.111111111111114</v>
      </c>
      <c r="AF1174" s="5">
        <v>0</v>
      </c>
      <c r="AG1174" s="6">
        <v>740</v>
      </c>
      <c r="AH1174" s="4">
        <v>1400</v>
      </c>
      <c r="AI1174" s="23">
        <v>2140</v>
      </c>
      <c r="AJ1174" s="4">
        <v>0</v>
      </c>
      <c r="AK1174" s="4">
        <v>0</v>
      </c>
      <c r="AL1174" s="24">
        <v>0</v>
      </c>
      <c r="AM1174" s="7">
        <v>9.4651162790697665</v>
      </c>
      <c r="AN1174" s="7">
        <v>17.906976744186046</v>
      </c>
      <c r="AO1174" s="8">
        <v>0</v>
      </c>
      <c r="AP1174" s="9">
        <v>0</v>
      </c>
      <c r="AQ1174" s="25">
        <v>27.372093023255815</v>
      </c>
      <c r="AR1174" s="18">
        <v>8.1219512195121943</v>
      </c>
      <c r="AS1174" s="7">
        <v>15.365853658536585</v>
      </c>
      <c r="AT1174" s="8">
        <v>0</v>
      </c>
      <c r="AU1174" s="9">
        <v>0</v>
      </c>
      <c r="AV1174" s="10">
        <v>23.487804878048777</v>
      </c>
      <c r="AW1174" s="22">
        <f t="shared" si="18"/>
        <v>0</v>
      </c>
      <c r="AX1174" s="5">
        <f>IF(OR(AND(Tabela1[[#This Row],[GRUPO | ITEM]]="PALHETAS",MID(Tabela1[[#This Row],[ITEM]],1,5)&lt;&gt;"YN-PC"),AND(Tabela1[[#This Row],[GRUPO | ITEM]]="PALHETAS",MID(Tabela1[[#This Row],[ITEM]],1,5)&lt;&gt;"YN-PF"))=TRUE,0,
IF(
ROUNDUP(
IF(
IF(D1174="A",13-SUM(AM1174:AP1174),IF(D1174="B",11-SUM(AM1174:AP1174),IF(D1174="C",7-SUM(AM1174:AP1174))))
&lt;0,0,
IF(D1174="A",13-SUM(AM1174:AP1174),IF(D1174="B",11-SUM(AM1174:AP1174),IF(D1174="C",7-SUM(AM1174:AP1174)))))
*AD1174/C1174,0)
*C1174
=0,0,
ROUNDUP(
IF(
IF(D1174="A",13-SUM(AM1174:AP1174),IF(D1174="B",11-SUM(AM1174:AP1174),IF(D1174="C",7-SUM(AM1174:AP1174))))
&lt;0,0,
IF(D1174="A",13-SUM(AM1174:AP1174),IF(D1174="B",11-SUM(AM1174:AP1174),IF(D1174="C",7-SUM(AM1174:AP1174)))))
*AD1174/C1174,0)
*C1174)
)</f>
        <v>0</v>
      </c>
      <c r="AY1174" s="4">
        <f>IF(OR(AND(Tabela1[[#This Row],[GRUPO | ITEM]]="PALHETAS",MID(Tabela1[[#This Row],[ITEM]],1,5)&lt;&gt;"YN-PC"),AND(Tabela1[[#This Row],[GRUPO | ITEM]]="PALHETAS",MID(Tabela1[[#This Row],[ITEM]],1,5)&lt;&gt;"YN-PF"))=TRUE,0,
IF(
ROUNDUP(
IF(
IF(D1174="A",13-SUM(AR1174:AU1174),IF(D1174="B",11-SUM(AR1174:AU1174),IF(D1174="C",7-SUM(AR1174:AU1174))))
&lt;0,0,
IF(D1174="A",13-SUM(AR1174:AU1174),IF(D1174="B",11-SUM(AR1174:AU1174),IF(D1174="C",7-SUM(AR1174:AU1174)))))
*AE1174/C1174,0)
*C1174
=0,0,
ROUNDUP(
IF(
IF(D1174="A",13-SUM(AR1174:AU1174),IF(D1174="B",11-SUM(AR1174:AU1174),IF(D1174="C",7-SUM(AR1174:AU1174))))
&lt;0,0,
IF(D1174="A",13-SUM(AR1174:AU1174),IF(D1174="B",11-SUM(AR1174:AU1174),IF(D1174="C",7-SUM(AR1174:AU1174)))))
*AE1174/C1174,0)
*C1174)
)</f>
        <v>0</v>
      </c>
      <c r="AZ11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+IFERROR(BA1174*C1174,0),
IFERROR(AVERAGEIF(Tabela1[[#This Row],[COMPRA PADRÃO]:[COMPRA &gt;30%]],"&gt;"&amp;0,Tabela1[[#This Row],[COMPRA PADRÃO]:[COMPRA &gt;30%]]),
0))/Tabela1[[#This Row],[U/CX]],0)*Tabela1[[#This Row],[U/CX]]</f>
        <v>0</v>
      </c>
      <c r="BA1174" s="36"/>
      <c r="BB1174" s="19"/>
      <c r="BC1174" s="5"/>
      <c r="BD1174" s="41">
        <v>3.2452830188679247</v>
      </c>
      <c r="BE1174" s="42">
        <v>486.79245283018872</v>
      </c>
      <c r="BF1174" s="42">
        <v>214.18867924528303</v>
      </c>
      <c r="BG1174" s="42">
        <v>2140</v>
      </c>
      <c r="BH1174" s="43">
        <v>0</v>
      </c>
    </row>
    <row r="1175" spans="1:60" x14ac:dyDescent="0.2">
      <c r="A1175" s="4" t="s">
        <v>18</v>
      </c>
      <c r="B1175" s="4" t="s">
        <v>273</v>
      </c>
      <c r="C1175" s="4">
        <v>20</v>
      </c>
      <c r="D1175" s="4" t="s">
        <v>83</v>
      </c>
      <c r="E1175" s="5">
        <v>40</v>
      </c>
      <c r="F1175" s="4">
        <v>80</v>
      </c>
      <c r="G1175" s="4">
        <v>120</v>
      </c>
      <c r="H1175" s="4">
        <v>80</v>
      </c>
      <c r="I1175" s="4">
        <v>140</v>
      </c>
      <c r="J1175" s="4">
        <v>120</v>
      </c>
      <c r="K1175" s="4">
        <v>20</v>
      </c>
      <c r="L1175" s="4">
        <v>120</v>
      </c>
      <c r="M1175" s="4">
        <v>80</v>
      </c>
      <c r="N1175" s="4">
        <v>180</v>
      </c>
      <c r="O1175" s="4">
        <v>140</v>
      </c>
      <c r="P1175" s="4">
        <v>60</v>
      </c>
      <c r="Q1175" s="13">
        <v>0.40677966101694918</v>
      </c>
      <c r="R1175" s="16">
        <v>0.81355932203389836</v>
      </c>
      <c r="S1175" s="16">
        <v>1.2203389830508475</v>
      </c>
      <c r="T1175" s="16">
        <v>0.81355932203389836</v>
      </c>
      <c r="U1175" s="16">
        <v>1.423728813559322</v>
      </c>
      <c r="V1175" s="16">
        <v>1.2203389830508475</v>
      </c>
      <c r="W1175" s="16">
        <v>0.20338983050847459</v>
      </c>
      <c r="X1175" s="16">
        <v>1.2203389830508475</v>
      </c>
      <c r="Y1175" s="16">
        <v>0.81355932203389836</v>
      </c>
      <c r="Z1175" s="16">
        <v>1.8305084745762712</v>
      </c>
      <c r="AA1175" s="16">
        <v>1.423728813559322</v>
      </c>
      <c r="AB1175" s="17">
        <v>0.61016949152542377</v>
      </c>
      <c r="AC1175" s="15">
        <v>18051</v>
      </c>
      <c r="AD1175" s="14">
        <v>98.333333333333329</v>
      </c>
      <c r="AE1175" s="14">
        <v>105.45454545454545</v>
      </c>
      <c r="AF1175" s="5">
        <v>0</v>
      </c>
      <c r="AG1175" s="6">
        <v>80</v>
      </c>
      <c r="AH1175" s="4">
        <v>200</v>
      </c>
      <c r="AI1175" s="23">
        <v>280</v>
      </c>
      <c r="AJ1175" s="4">
        <v>0</v>
      </c>
      <c r="AK1175" s="4">
        <v>0</v>
      </c>
      <c r="AL1175" s="24">
        <v>0</v>
      </c>
      <c r="AM1175" s="7">
        <v>0.81355932203389836</v>
      </c>
      <c r="AN1175" s="7">
        <v>2.0338983050847457</v>
      </c>
      <c r="AO1175" s="8">
        <v>0</v>
      </c>
      <c r="AP1175" s="9">
        <v>0</v>
      </c>
      <c r="AQ1175" s="25">
        <v>2.847457627118644</v>
      </c>
      <c r="AR1175" s="18">
        <v>0.75862068965517238</v>
      </c>
      <c r="AS1175" s="7">
        <v>1.896551724137931</v>
      </c>
      <c r="AT1175" s="8">
        <v>0</v>
      </c>
      <c r="AU1175" s="9">
        <v>0</v>
      </c>
      <c r="AV1175" s="10">
        <v>2.6551724137931032</v>
      </c>
      <c r="AW1175" s="22">
        <f t="shared" si="18"/>
        <v>0</v>
      </c>
      <c r="AX1175" s="5">
        <f>IF(OR(AND(Tabela1[[#This Row],[GRUPO | ITEM]]="PALHETAS",MID(Tabela1[[#This Row],[ITEM]],1,5)&lt;&gt;"YN-PC"),AND(Tabela1[[#This Row],[GRUPO | ITEM]]="PALHETAS",MID(Tabela1[[#This Row],[ITEM]],1,5)&lt;&gt;"YN-PF"))=TRUE,0,
IF(
ROUNDUP(
IF(
IF(D1175="A",13-SUM(AM1175:AP1175),IF(D1175="B",11-SUM(AM1175:AP1175),IF(D1175="C",7-SUM(AM1175:AP1175))))
&lt;0,0,
IF(D1175="A",13-SUM(AM1175:AP1175),IF(D1175="B",11-SUM(AM1175:AP1175),IF(D1175="C",7-SUM(AM1175:AP1175)))))
*AD1175/C1175,0)
*C1175
=0,0,
ROUNDUP(
IF(
IF(D1175="A",13-SUM(AM1175:AP1175),IF(D1175="B",11-SUM(AM1175:AP1175),IF(D1175="C",7-SUM(AM1175:AP1175))))
&lt;0,0,
IF(D1175="A",13-SUM(AM1175:AP1175),IF(D1175="B",11-SUM(AM1175:AP1175),IF(D1175="C",7-SUM(AM1175:AP1175)))))
*AD1175/C1175,0)
*C1175)
)</f>
        <v>0</v>
      </c>
      <c r="AY1175" s="4">
        <f>IF(OR(AND(Tabela1[[#This Row],[GRUPO | ITEM]]="PALHETAS",MID(Tabela1[[#This Row],[ITEM]],1,5)&lt;&gt;"YN-PC"),AND(Tabela1[[#This Row],[GRUPO | ITEM]]="PALHETAS",MID(Tabela1[[#This Row],[ITEM]],1,5)&lt;&gt;"YN-PF"))=TRUE,0,
IF(
ROUNDUP(
IF(
IF(D1175="A",13-SUM(AR1175:AU1175),IF(D1175="B",11-SUM(AR1175:AU1175),IF(D1175="C",7-SUM(AR1175:AU1175))))
&lt;0,0,
IF(D1175="A",13-SUM(AR1175:AU1175),IF(D1175="B",11-SUM(AR1175:AU1175),IF(D1175="C",7-SUM(AR1175:AU1175)))))
*AE1175/C1175,0)
*C1175
=0,0,
ROUNDUP(
IF(
IF(D1175="A",13-SUM(AR1175:AU1175),IF(D1175="B",11-SUM(AR1175:AU1175),IF(D1175="C",7-SUM(AR1175:AU1175))))
&lt;0,0,
IF(D1175="A",13-SUM(AR1175:AU1175),IF(D1175="B",11-SUM(AR1175:AU1175),IF(D1175="C",7-SUM(AR1175:AU1175)))))
*AE1175/C1175,0)
*C1175)
)</f>
        <v>0</v>
      </c>
      <c r="AZ11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+IFERROR(BA1175*C1175,0),
IFERROR(AVERAGEIF(Tabela1[[#This Row],[COMPRA PADRÃO]:[COMPRA &gt;30%]],"&gt;"&amp;0,Tabela1[[#This Row],[COMPRA PADRÃO]:[COMPRA &gt;30%]]),
0))/Tabela1[[#This Row],[U/CX]],0)*Tabela1[[#This Row],[U/CX]]</f>
        <v>0</v>
      </c>
      <c r="BA1175" s="36"/>
      <c r="BB1175" s="19"/>
      <c r="BC1175" s="5"/>
      <c r="BD1175" s="41">
        <v>4.4528301886792452</v>
      </c>
      <c r="BE1175" s="42">
        <v>667.92452830188677</v>
      </c>
      <c r="BF1175" s="42">
        <v>293.88679245283021</v>
      </c>
      <c r="BG1175" s="42">
        <v>280</v>
      </c>
      <c r="BH1175" s="43">
        <v>680</v>
      </c>
    </row>
    <row r="1176" spans="1:60" x14ac:dyDescent="0.2">
      <c r="A1176" s="4" t="s">
        <v>18</v>
      </c>
      <c r="B1176" s="4" t="s">
        <v>917</v>
      </c>
      <c r="C1176" s="4">
        <v>20</v>
      </c>
      <c r="D1176" s="4" t="s">
        <v>83</v>
      </c>
      <c r="E1176" s="5">
        <v>20</v>
      </c>
      <c r="F1176" s="4">
        <v>60</v>
      </c>
      <c r="G1176" s="4">
        <v>80</v>
      </c>
      <c r="H1176" s="4">
        <v>40</v>
      </c>
      <c r="I1176" s="4">
        <v>60</v>
      </c>
      <c r="J1176" s="4">
        <v>40</v>
      </c>
      <c r="K1176" s="4"/>
      <c r="L1176" s="4"/>
      <c r="M1176" s="4">
        <v>40</v>
      </c>
      <c r="N1176" s="4">
        <v>40</v>
      </c>
      <c r="O1176" s="4"/>
      <c r="P1176" s="4"/>
      <c r="Q1176" s="13">
        <v>0.42105263157894735</v>
      </c>
      <c r="R1176" s="16">
        <v>1.263157894736842</v>
      </c>
      <c r="S1176" s="16">
        <v>1.6842105263157894</v>
      </c>
      <c r="T1176" s="16">
        <v>0.84210526315789469</v>
      </c>
      <c r="U1176" s="16">
        <v>1.263157894736842</v>
      </c>
      <c r="V1176" s="16">
        <v>0.84210526315789469</v>
      </c>
      <c r="W1176" s="16">
        <v>0</v>
      </c>
      <c r="X1176" s="16">
        <v>0</v>
      </c>
      <c r="Y1176" s="16">
        <v>0.84210526315789469</v>
      </c>
      <c r="Z1176" s="16">
        <v>0.84210526315789469</v>
      </c>
      <c r="AA1176" s="16">
        <v>0</v>
      </c>
      <c r="AB1176" s="17">
        <v>0</v>
      </c>
      <c r="AC1176" s="15">
        <v>5728.6</v>
      </c>
      <c r="AD1176" s="14">
        <v>47.5</v>
      </c>
      <c r="AE1176" s="14">
        <v>47.5</v>
      </c>
      <c r="AF1176" s="5">
        <v>0</v>
      </c>
      <c r="AG1176" s="6">
        <v>1720</v>
      </c>
      <c r="AH1176" s="4">
        <v>3320</v>
      </c>
      <c r="AI1176" s="23">
        <v>5040</v>
      </c>
      <c r="AJ1176" s="4">
        <v>0</v>
      </c>
      <c r="AK1176" s="4">
        <v>0</v>
      </c>
      <c r="AL1176" s="24">
        <v>0</v>
      </c>
      <c r="AM1176" s="7">
        <v>36.210526315789473</v>
      </c>
      <c r="AN1176" s="7">
        <v>69.89473684210526</v>
      </c>
      <c r="AO1176" s="8">
        <v>0</v>
      </c>
      <c r="AP1176" s="9">
        <v>0</v>
      </c>
      <c r="AQ1176" s="25">
        <v>106.10526315789474</v>
      </c>
      <c r="AR1176" s="18">
        <v>36.210526315789473</v>
      </c>
      <c r="AS1176" s="7">
        <v>69.89473684210526</v>
      </c>
      <c r="AT1176" s="8">
        <v>0</v>
      </c>
      <c r="AU1176" s="9">
        <v>0</v>
      </c>
      <c r="AV1176" s="10">
        <v>106.10526315789474</v>
      </c>
      <c r="AW1176" s="22">
        <f t="shared" si="18"/>
        <v>0</v>
      </c>
      <c r="AX1176" s="5">
        <f>IF(OR(AND(Tabela1[[#This Row],[GRUPO | ITEM]]="PALHETAS",MID(Tabela1[[#This Row],[ITEM]],1,5)&lt;&gt;"YN-PC"),AND(Tabela1[[#This Row],[GRUPO | ITEM]]="PALHETAS",MID(Tabela1[[#This Row],[ITEM]],1,5)&lt;&gt;"YN-PF"))=TRUE,0,
IF(
ROUNDUP(
IF(
IF(D1176="A",13-SUM(AM1176:AP1176),IF(D1176="B",11-SUM(AM1176:AP1176),IF(D1176="C",7-SUM(AM1176:AP1176))))
&lt;0,0,
IF(D1176="A",13-SUM(AM1176:AP1176),IF(D1176="B",11-SUM(AM1176:AP1176),IF(D1176="C",7-SUM(AM1176:AP1176)))))
*AD1176/C1176,0)
*C1176
=0,0,
ROUNDUP(
IF(
IF(D1176="A",13-SUM(AM1176:AP1176),IF(D1176="B",11-SUM(AM1176:AP1176),IF(D1176="C",7-SUM(AM1176:AP1176))))
&lt;0,0,
IF(D1176="A",13-SUM(AM1176:AP1176),IF(D1176="B",11-SUM(AM1176:AP1176),IF(D1176="C",7-SUM(AM1176:AP1176)))))
*AD1176/C1176,0)
*C1176)
)</f>
        <v>0</v>
      </c>
      <c r="AY1176" s="4">
        <f>IF(OR(AND(Tabela1[[#This Row],[GRUPO | ITEM]]="PALHETAS",MID(Tabela1[[#This Row],[ITEM]],1,5)&lt;&gt;"YN-PC"),AND(Tabela1[[#This Row],[GRUPO | ITEM]]="PALHETAS",MID(Tabela1[[#This Row],[ITEM]],1,5)&lt;&gt;"YN-PF"))=TRUE,0,
IF(
ROUNDUP(
IF(
IF(D1176="A",13-SUM(AR1176:AU1176),IF(D1176="B",11-SUM(AR1176:AU1176),IF(D1176="C",7-SUM(AR1176:AU1176))))
&lt;0,0,
IF(D1176="A",13-SUM(AR1176:AU1176),IF(D1176="B",11-SUM(AR1176:AU1176),IF(D1176="C",7-SUM(AR1176:AU1176)))))
*AE1176/C1176,0)
*C1176
=0,0,
ROUNDUP(
IF(
IF(D1176="A",13-SUM(AR1176:AU1176),IF(D1176="B",11-SUM(AR1176:AU1176),IF(D1176="C",7-SUM(AR1176:AU1176))))
&lt;0,0,
IF(D1176="A",13-SUM(AR1176:AU1176),IF(D1176="B",11-SUM(AR1176:AU1176),IF(D1176="C",7-SUM(AR1176:AU1176)))))
*AE1176/C1176,0)
*C1176)
)</f>
        <v>0</v>
      </c>
      <c r="AZ11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+IFERROR(BA1176*C1176,0),
IFERROR(AVERAGEIF(Tabela1[[#This Row],[COMPRA PADRÃO]:[COMPRA &gt;30%]],"&gt;"&amp;0,Tabela1[[#This Row],[COMPRA PADRÃO]:[COMPRA &gt;30%]]),
0))/Tabela1[[#This Row],[U/CX]],0)*Tabela1[[#This Row],[U/CX]]</f>
        <v>0</v>
      </c>
      <c r="BA1176" s="36"/>
      <c r="BB1176" s="19"/>
      <c r="BC1176" s="5"/>
      <c r="BD1176" s="41">
        <v>1.4339622641509433</v>
      </c>
      <c r="BE1176" s="42">
        <v>215.09433962264148</v>
      </c>
      <c r="BF1176" s="42">
        <v>94.641509433962256</v>
      </c>
      <c r="BG1176" s="42">
        <v>5040</v>
      </c>
      <c r="BH1176" s="43">
        <v>0</v>
      </c>
    </row>
    <row r="1177" spans="1:60" x14ac:dyDescent="0.2">
      <c r="A1177" s="4" t="s">
        <v>18</v>
      </c>
      <c r="B1177" s="4" t="s">
        <v>918</v>
      </c>
      <c r="C1177" s="4">
        <v>20</v>
      </c>
      <c r="D1177" s="4" t="s">
        <v>83</v>
      </c>
      <c r="E1177" s="5">
        <v>120</v>
      </c>
      <c r="F1177" s="4">
        <v>220</v>
      </c>
      <c r="G1177" s="4">
        <v>160</v>
      </c>
      <c r="H1177" s="4">
        <v>40</v>
      </c>
      <c r="I1177" s="4">
        <v>160</v>
      </c>
      <c r="J1177" s="4">
        <v>180</v>
      </c>
      <c r="K1177" s="4">
        <v>20</v>
      </c>
      <c r="L1177" s="4">
        <v>200</v>
      </c>
      <c r="M1177" s="4">
        <v>100</v>
      </c>
      <c r="N1177" s="4">
        <v>160</v>
      </c>
      <c r="O1177" s="4">
        <v>40</v>
      </c>
      <c r="P1177" s="4">
        <v>40</v>
      </c>
      <c r="Q1177" s="13">
        <v>1</v>
      </c>
      <c r="R1177" s="16">
        <v>1.8333333333333333</v>
      </c>
      <c r="S1177" s="16">
        <v>1.3333333333333333</v>
      </c>
      <c r="T1177" s="16">
        <v>0.33333333333333331</v>
      </c>
      <c r="U1177" s="16">
        <v>1.3333333333333333</v>
      </c>
      <c r="V1177" s="16">
        <v>1.5</v>
      </c>
      <c r="W1177" s="16">
        <v>0.16666666666666666</v>
      </c>
      <c r="X1177" s="16">
        <v>1.6666666666666667</v>
      </c>
      <c r="Y1177" s="16">
        <v>0.83333333333333337</v>
      </c>
      <c r="Z1177" s="16">
        <v>1.3333333333333333</v>
      </c>
      <c r="AA1177" s="16">
        <v>0.33333333333333331</v>
      </c>
      <c r="AB1177" s="17">
        <v>0.33333333333333331</v>
      </c>
      <c r="AC1177" s="15">
        <v>22136.2</v>
      </c>
      <c r="AD1177" s="14">
        <v>120</v>
      </c>
      <c r="AE1177" s="14">
        <v>129.09090909090909</v>
      </c>
      <c r="AF1177" s="5">
        <v>0</v>
      </c>
      <c r="AG1177" s="6">
        <v>740</v>
      </c>
      <c r="AH1177" s="4">
        <v>1900</v>
      </c>
      <c r="AI1177" s="23">
        <v>2640</v>
      </c>
      <c r="AJ1177" s="4">
        <v>0</v>
      </c>
      <c r="AK1177" s="4">
        <v>0</v>
      </c>
      <c r="AL1177" s="24">
        <v>0</v>
      </c>
      <c r="AM1177" s="7">
        <v>6.166666666666667</v>
      </c>
      <c r="AN1177" s="7">
        <v>15.833333333333334</v>
      </c>
      <c r="AO1177" s="8">
        <v>0</v>
      </c>
      <c r="AP1177" s="9">
        <v>0</v>
      </c>
      <c r="AQ1177" s="25">
        <v>22</v>
      </c>
      <c r="AR1177" s="18">
        <v>5.732394366197183</v>
      </c>
      <c r="AS1177" s="7">
        <v>14.71830985915493</v>
      </c>
      <c r="AT1177" s="8">
        <v>0</v>
      </c>
      <c r="AU1177" s="9">
        <v>0</v>
      </c>
      <c r="AV1177" s="10">
        <v>20.450704225352112</v>
      </c>
      <c r="AW1177" s="22">
        <f t="shared" si="18"/>
        <v>0</v>
      </c>
      <c r="AX1177" s="5">
        <f>IF(OR(AND(Tabela1[[#This Row],[GRUPO | ITEM]]="PALHETAS",MID(Tabela1[[#This Row],[ITEM]],1,5)&lt;&gt;"YN-PC"),AND(Tabela1[[#This Row],[GRUPO | ITEM]]="PALHETAS",MID(Tabela1[[#This Row],[ITEM]],1,5)&lt;&gt;"YN-PF"))=TRUE,0,
IF(
ROUNDUP(
IF(
IF(D1177="A",13-SUM(AM1177:AP1177),IF(D1177="B",11-SUM(AM1177:AP1177),IF(D1177="C",7-SUM(AM1177:AP1177))))
&lt;0,0,
IF(D1177="A",13-SUM(AM1177:AP1177),IF(D1177="B",11-SUM(AM1177:AP1177),IF(D1177="C",7-SUM(AM1177:AP1177)))))
*AD1177/C1177,0)
*C1177
=0,0,
ROUNDUP(
IF(
IF(D1177="A",13-SUM(AM1177:AP1177),IF(D1177="B",11-SUM(AM1177:AP1177),IF(D1177="C",7-SUM(AM1177:AP1177))))
&lt;0,0,
IF(D1177="A",13-SUM(AM1177:AP1177),IF(D1177="B",11-SUM(AM1177:AP1177),IF(D1177="C",7-SUM(AM1177:AP1177)))))
*AD1177/C1177,0)
*C1177)
)</f>
        <v>0</v>
      </c>
      <c r="AY1177" s="4">
        <f>IF(OR(AND(Tabela1[[#This Row],[GRUPO | ITEM]]="PALHETAS",MID(Tabela1[[#This Row],[ITEM]],1,5)&lt;&gt;"YN-PC"),AND(Tabela1[[#This Row],[GRUPO | ITEM]]="PALHETAS",MID(Tabela1[[#This Row],[ITEM]],1,5)&lt;&gt;"YN-PF"))=TRUE,0,
IF(
ROUNDUP(
IF(
IF(D1177="A",13-SUM(AR1177:AU1177),IF(D1177="B",11-SUM(AR1177:AU1177),IF(D1177="C",7-SUM(AR1177:AU1177))))
&lt;0,0,
IF(D1177="A",13-SUM(AR1177:AU1177),IF(D1177="B",11-SUM(AR1177:AU1177),IF(D1177="C",7-SUM(AR1177:AU1177)))))
*AE1177/C1177,0)
*C1177
=0,0,
ROUNDUP(
IF(
IF(D1177="A",13-SUM(AR1177:AU1177),IF(D1177="B",11-SUM(AR1177:AU1177),IF(D1177="C",7-SUM(AR1177:AU1177))))
&lt;0,0,
IF(D1177="A",13-SUM(AR1177:AU1177),IF(D1177="B",11-SUM(AR1177:AU1177),IF(D1177="C",7-SUM(AR1177:AU1177)))))
*AE1177/C1177,0)
*C1177)
)</f>
        <v>0</v>
      </c>
      <c r="AZ11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+IFERROR(BA1177*C1177,0),
IFERROR(AVERAGEIF(Tabela1[[#This Row],[COMPRA PADRÃO]:[COMPRA &gt;30%]],"&gt;"&amp;0,Tabela1[[#This Row],[COMPRA PADRÃO]:[COMPRA &gt;30%]]),
0))/Tabela1[[#This Row],[U/CX]],0)*Tabela1[[#This Row],[U/CX]]</f>
        <v>0</v>
      </c>
      <c r="BA1177" s="36"/>
      <c r="BB1177" s="19"/>
      <c r="BC1177" s="5"/>
      <c r="BD1177" s="41">
        <v>5.4339622641509431</v>
      </c>
      <c r="BE1177" s="42">
        <v>815.09433962264143</v>
      </c>
      <c r="BF1177" s="42">
        <v>358.64150943396226</v>
      </c>
      <c r="BG1177" s="42">
        <v>2640</v>
      </c>
      <c r="BH1177" s="43">
        <v>0</v>
      </c>
    </row>
    <row r="1178" spans="1:60" x14ac:dyDescent="0.2">
      <c r="A1178" s="4" t="s">
        <v>18</v>
      </c>
      <c r="B1178" s="4" t="s">
        <v>244</v>
      </c>
      <c r="C1178" s="4">
        <v>20</v>
      </c>
      <c r="D1178" s="4" t="s">
        <v>83</v>
      </c>
      <c r="E1178" s="5"/>
      <c r="F1178" s="4">
        <v>40</v>
      </c>
      <c r="G1178" s="4">
        <v>40</v>
      </c>
      <c r="H1178" s="4">
        <v>20</v>
      </c>
      <c r="I1178" s="4">
        <v>100</v>
      </c>
      <c r="J1178" s="4">
        <v>80</v>
      </c>
      <c r="K1178" s="4">
        <v>60</v>
      </c>
      <c r="L1178" s="4">
        <v>60</v>
      </c>
      <c r="M1178" s="4">
        <v>20</v>
      </c>
      <c r="N1178" s="4">
        <v>20</v>
      </c>
      <c r="O1178" s="4">
        <v>20</v>
      </c>
      <c r="P1178" s="4"/>
      <c r="Q1178" s="13">
        <v>0</v>
      </c>
      <c r="R1178" s="16">
        <v>0.86956521739130432</v>
      </c>
      <c r="S1178" s="16">
        <v>0.86956521739130432</v>
      </c>
      <c r="T1178" s="16">
        <v>0.43478260869565216</v>
      </c>
      <c r="U1178" s="16">
        <v>2.1739130434782608</v>
      </c>
      <c r="V1178" s="16">
        <v>1.7391304347826086</v>
      </c>
      <c r="W1178" s="16">
        <v>1.3043478260869565</v>
      </c>
      <c r="X1178" s="16">
        <v>1.3043478260869565</v>
      </c>
      <c r="Y1178" s="16">
        <v>0.43478260869565216</v>
      </c>
      <c r="Z1178" s="16">
        <v>0.43478260869565216</v>
      </c>
      <c r="AA1178" s="16">
        <v>0.43478260869565216</v>
      </c>
      <c r="AB1178" s="17">
        <v>0</v>
      </c>
      <c r="AC1178" s="15">
        <v>6927.2</v>
      </c>
      <c r="AD1178" s="14">
        <v>46</v>
      </c>
      <c r="AE1178" s="14">
        <v>46</v>
      </c>
      <c r="AF1178" s="5">
        <v>0</v>
      </c>
      <c r="AG1178" s="6">
        <v>220</v>
      </c>
      <c r="AH1178" s="4">
        <v>0</v>
      </c>
      <c r="AI1178" s="23">
        <v>220</v>
      </c>
      <c r="AJ1178" s="4">
        <v>0</v>
      </c>
      <c r="AK1178" s="4">
        <v>0</v>
      </c>
      <c r="AL1178" s="24">
        <v>0</v>
      </c>
      <c r="AM1178" s="7">
        <v>4.7826086956521738</v>
      </c>
      <c r="AN1178" s="7">
        <v>0</v>
      </c>
      <c r="AO1178" s="8">
        <v>0</v>
      </c>
      <c r="AP1178" s="9">
        <v>0</v>
      </c>
      <c r="AQ1178" s="25">
        <v>4.7826086956521738</v>
      </c>
      <c r="AR1178" s="18">
        <v>4.7826086956521738</v>
      </c>
      <c r="AS1178" s="7">
        <v>0</v>
      </c>
      <c r="AT1178" s="8">
        <v>0</v>
      </c>
      <c r="AU1178" s="9">
        <v>0</v>
      </c>
      <c r="AV1178" s="10">
        <v>4.7826086956521738</v>
      </c>
      <c r="AW1178" s="22">
        <f t="shared" si="18"/>
        <v>0</v>
      </c>
      <c r="AX1178" s="5">
        <f>IF(OR(AND(Tabela1[[#This Row],[GRUPO | ITEM]]="PALHETAS",MID(Tabela1[[#This Row],[ITEM]],1,5)&lt;&gt;"YN-PC"),AND(Tabela1[[#This Row],[GRUPO | ITEM]]="PALHETAS",MID(Tabela1[[#This Row],[ITEM]],1,5)&lt;&gt;"YN-PF"))=TRUE,0,
IF(
ROUNDUP(
IF(
IF(D1178="A",13-SUM(AM1178:AP1178),IF(D1178="B",11-SUM(AM1178:AP1178),IF(D1178="C",7-SUM(AM1178:AP1178))))
&lt;0,0,
IF(D1178="A",13-SUM(AM1178:AP1178),IF(D1178="B",11-SUM(AM1178:AP1178),IF(D1178="C",7-SUM(AM1178:AP1178)))))
*AD1178/C1178,0)
*C1178
=0,0,
ROUNDUP(
IF(
IF(D1178="A",13-SUM(AM1178:AP1178),IF(D1178="B",11-SUM(AM1178:AP1178),IF(D1178="C",7-SUM(AM1178:AP1178))))
&lt;0,0,
IF(D1178="A",13-SUM(AM1178:AP1178),IF(D1178="B",11-SUM(AM1178:AP1178),IF(D1178="C",7-SUM(AM1178:AP1178)))))
*AD1178/C1178,0)
*C1178)
)</f>
        <v>0</v>
      </c>
      <c r="AY1178" s="4">
        <f>IF(OR(AND(Tabela1[[#This Row],[GRUPO | ITEM]]="PALHETAS",MID(Tabela1[[#This Row],[ITEM]],1,5)&lt;&gt;"YN-PC"),AND(Tabela1[[#This Row],[GRUPO | ITEM]]="PALHETAS",MID(Tabela1[[#This Row],[ITEM]],1,5)&lt;&gt;"YN-PF"))=TRUE,0,
IF(
ROUNDUP(
IF(
IF(D1178="A",13-SUM(AR1178:AU1178),IF(D1178="B",11-SUM(AR1178:AU1178),IF(D1178="C",7-SUM(AR1178:AU1178))))
&lt;0,0,
IF(D1178="A",13-SUM(AR1178:AU1178),IF(D1178="B",11-SUM(AR1178:AU1178),IF(D1178="C",7-SUM(AR1178:AU1178)))))
*AE1178/C1178,0)
*C1178
=0,0,
ROUNDUP(
IF(
IF(D1178="A",13-SUM(AR1178:AU1178),IF(D1178="B",11-SUM(AR1178:AU1178),IF(D1178="C",7-SUM(AR1178:AU1178))))
&lt;0,0,
IF(D1178="A",13-SUM(AR1178:AU1178),IF(D1178="B",11-SUM(AR1178:AU1178),IF(D1178="C",7-SUM(AR1178:AU1178)))))
*AE1178/C1178,0)
*C1178)
)</f>
        <v>0</v>
      </c>
      <c r="AZ11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+IFERROR(BA1178*C1178,0),
IFERROR(AVERAGEIF(Tabela1[[#This Row],[COMPRA PADRÃO]:[COMPRA &gt;30%]],"&gt;"&amp;0,Tabela1[[#This Row],[COMPRA PADRÃO]:[COMPRA &gt;30%]]),
0))/Tabela1[[#This Row],[U/CX]],0)*Tabela1[[#This Row],[U/CX]]</f>
        <v>0</v>
      </c>
      <c r="BA1178" s="36"/>
      <c r="BB1178" s="19"/>
      <c r="BC1178" s="5"/>
      <c r="BD1178" s="41">
        <v>1.7358490566037736</v>
      </c>
      <c r="BE1178" s="42">
        <v>260.37735849056605</v>
      </c>
      <c r="BF1178" s="42">
        <v>114.56603773584906</v>
      </c>
      <c r="BG1178" s="42">
        <v>220</v>
      </c>
      <c r="BH1178" s="43">
        <v>160</v>
      </c>
    </row>
    <row r="1179" spans="1:60" x14ac:dyDescent="0.2">
      <c r="A1179" s="4" t="s">
        <v>18</v>
      </c>
      <c r="B1179" s="4" t="s">
        <v>289</v>
      </c>
      <c r="C1179" s="4">
        <v>20</v>
      </c>
      <c r="D1179" s="4" t="s">
        <v>83</v>
      </c>
      <c r="E1179" s="5"/>
      <c r="F1179" s="4">
        <v>40</v>
      </c>
      <c r="G1179" s="4"/>
      <c r="H1179" s="4"/>
      <c r="I1179" s="4">
        <v>100</v>
      </c>
      <c r="J1179" s="4">
        <v>40</v>
      </c>
      <c r="K1179" s="4"/>
      <c r="L1179" s="4">
        <v>80</v>
      </c>
      <c r="M1179" s="4"/>
      <c r="N1179" s="4"/>
      <c r="O1179" s="4"/>
      <c r="P1179" s="4">
        <v>20</v>
      </c>
      <c r="Q1179" s="13">
        <v>0</v>
      </c>
      <c r="R1179" s="16">
        <v>0.7142857142857143</v>
      </c>
      <c r="S1179" s="16">
        <v>0</v>
      </c>
      <c r="T1179" s="16">
        <v>0</v>
      </c>
      <c r="U1179" s="16">
        <v>1.7857142857142858</v>
      </c>
      <c r="V1179" s="16">
        <v>0.7142857142857143</v>
      </c>
      <c r="W1179" s="16">
        <v>0</v>
      </c>
      <c r="X1179" s="16">
        <v>1.4285714285714286</v>
      </c>
      <c r="Y1179" s="16">
        <v>0</v>
      </c>
      <c r="Z1179" s="16">
        <v>0</v>
      </c>
      <c r="AA1179" s="16">
        <v>0</v>
      </c>
      <c r="AB1179" s="17">
        <v>0.35714285714285715</v>
      </c>
      <c r="AC1179" s="15">
        <v>4176.3999999999996</v>
      </c>
      <c r="AD1179" s="14">
        <v>56</v>
      </c>
      <c r="AE1179" s="14">
        <v>56</v>
      </c>
      <c r="AF1179" s="5">
        <v>0</v>
      </c>
      <c r="AG1179" s="6">
        <v>260</v>
      </c>
      <c r="AH1179" s="4">
        <v>160</v>
      </c>
      <c r="AI1179" s="23">
        <v>420</v>
      </c>
      <c r="AJ1179" s="4">
        <v>0</v>
      </c>
      <c r="AK1179" s="4">
        <v>0</v>
      </c>
      <c r="AL1179" s="24">
        <v>0</v>
      </c>
      <c r="AM1179" s="7">
        <v>4.6428571428571432</v>
      </c>
      <c r="AN1179" s="7">
        <v>2.8571428571428572</v>
      </c>
      <c r="AO1179" s="8">
        <v>0</v>
      </c>
      <c r="AP1179" s="9">
        <v>0</v>
      </c>
      <c r="AQ1179" s="25">
        <v>7.5</v>
      </c>
      <c r="AR1179" s="18">
        <v>4.6428571428571432</v>
      </c>
      <c r="AS1179" s="7">
        <v>2.8571428571428572</v>
      </c>
      <c r="AT1179" s="8">
        <v>0</v>
      </c>
      <c r="AU1179" s="9">
        <v>0</v>
      </c>
      <c r="AV1179" s="10">
        <v>7.5</v>
      </c>
      <c r="AW1179" s="22">
        <f t="shared" si="18"/>
        <v>0</v>
      </c>
      <c r="AX1179" s="5">
        <f>IF(OR(AND(Tabela1[[#This Row],[GRUPO | ITEM]]="PALHETAS",MID(Tabela1[[#This Row],[ITEM]],1,5)&lt;&gt;"YN-PC"),AND(Tabela1[[#This Row],[GRUPO | ITEM]]="PALHETAS",MID(Tabela1[[#This Row],[ITEM]],1,5)&lt;&gt;"YN-PF"))=TRUE,0,
IF(
ROUNDUP(
IF(
IF(D1179="A",13-SUM(AM1179:AP1179),IF(D1179="B",11-SUM(AM1179:AP1179),IF(D1179="C",7-SUM(AM1179:AP1179))))
&lt;0,0,
IF(D1179="A",13-SUM(AM1179:AP1179),IF(D1179="B",11-SUM(AM1179:AP1179),IF(D1179="C",7-SUM(AM1179:AP1179)))))
*AD1179/C1179,0)
*C1179
=0,0,
ROUNDUP(
IF(
IF(D1179="A",13-SUM(AM1179:AP1179),IF(D1179="B",11-SUM(AM1179:AP1179),IF(D1179="C",7-SUM(AM1179:AP1179))))
&lt;0,0,
IF(D1179="A",13-SUM(AM1179:AP1179),IF(D1179="B",11-SUM(AM1179:AP1179),IF(D1179="C",7-SUM(AM1179:AP1179)))))
*AD1179/C1179,0)
*C1179)
)</f>
        <v>0</v>
      </c>
      <c r="AY1179" s="4">
        <f>IF(OR(AND(Tabela1[[#This Row],[GRUPO | ITEM]]="PALHETAS",MID(Tabela1[[#This Row],[ITEM]],1,5)&lt;&gt;"YN-PC"),AND(Tabela1[[#This Row],[GRUPO | ITEM]]="PALHETAS",MID(Tabela1[[#This Row],[ITEM]],1,5)&lt;&gt;"YN-PF"))=TRUE,0,
IF(
ROUNDUP(
IF(
IF(D1179="A",13-SUM(AR1179:AU1179),IF(D1179="B",11-SUM(AR1179:AU1179),IF(D1179="C",7-SUM(AR1179:AU1179))))
&lt;0,0,
IF(D1179="A",13-SUM(AR1179:AU1179),IF(D1179="B",11-SUM(AR1179:AU1179),IF(D1179="C",7-SUM(AR1179:AU1179)))))
*AE1179/C1179,0)
*C1179
=0,0,
ROUNDUP(
IF(
IF(D1179="A",13-SUM(AR1179:AU1179),IF(D1179="B",11-SUM(AR1179:AU1179),IF(D1179="C",7-SUM(AR1179:AU1179))))
&lt;0,0,
IF(D1179="A",13-SUM(AR1179:AU1179),IF(D1179="B",11-SUM(AR1179:AU1179),IF(D1179="C",7-SUM(AR1179:AU1179)))))
*AE1179/C1179,0)
*C1179)
)</f>
        <v>0</v>
      </c>
      <c r="AZ11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+IFERROR(BA1179*C1179,0),
IFERROR(AVERAGEIF(Tabela1[[#This Row],[COMPRA PADRÃO]:[COMPRA &gt;30%]],"&gt;"&amp;0,Tabela1[[#This Row],[COMPRA PADRÃO]:[COMPRA &gt;30%]]),
0))/Tabela1[[#This Row],[U/CX]],0)*Tabela1[[#This Row],[U/CX]]</f>
        <v>0</v>
      </c>
      <c r="BA1179" s="36"/>
      <c r="BB1179" s="19"/>
      <c r="BC1179" s="5"/>
      <c r="BD1179" s="41">
        <v>1.0566037735849056</v>
      </c>
      <c r="BE1179" s="42">
        <v>158.49056603773585</v>
      </c>
      <c r="BF1179" s="42">
        <v>69.735849056603769</v>
      </c>
      <c r="BG1179" s="42">
        <v>420</v>
      </c>
      <c r="BH1179" s="43">
        <v>0</v>
      </c>
    </row>
    <row r="1180" spans="1:60" x14ac:dyDescent="0.2">
      <c r="A1180" s="4" t="s">
        <v>18</v>
      </c>
      <c r="B1180" s="4" t="s">
        <v>231</v>
      </c>
      <c r="C1180" s="4">
        <v>20</v>
      </c>
      <c r="D1180" s="4" t="s">
        <v>20</v>
      </c>
      <c r="E1180" s="5">
        <v>580</v>
      </c>
      <c r="F1180" s="4">
        <v>940</v>
      </c>
      <c r="G1180" s="4">
        <v>780</v>
      </c>
      <c r="H1180" s="4">
        <v>740</v>
      </c>
      <c r="I1180" s="4">
        <v>1500</v>
      </c>
      <c r="J1180" s="4">
        <v>1640</v>
      </c>
      <c r="K1180" s="4">
        <v>400</v>
      </c>
      <c r="L1180" s="4">
        <v>800</v>
      </c>
      <c r="M1180" s="4">
        <v>700</v>
      </c>
      <c r="N1180" s="4">
        <v>580</v>
      </c>
      <c r="O1180" s="4">
        <v>540</v>
      </c>
      <c r="P1180" s="4">
        <v>660</v>
      </c>
      <c r="Q1180" s="13">
        <v>0.70588235294117652</v>
      </c>
      <c r="R1180" s="16">
        <v>1.1440162271805274</v>
      </c>
      <c r="S1180" s="16">
        <v>0.94929006085192702</v>
      </c>
      <c r="T1180" s="16">
        <v>0.90060851926977692</v>
      </c>
      <c r="U1180" s="16">
        <v>1.8255578093306288</v>
      </c>
      <c r="V1180" s="16">
        <v>1.9959432048681542</v>
      </c>
      <c r="W1180" s="16">
        <v>0.48681541582150106</v>
      </c>
      <c r="X1180" s="16">
        <v>0.97363083164300213</v>
      </c>
      <c r="Y1180" s="16">
        <v>0.85192697768762682</v>
      </c>
      <c r="Z1180" s="16">
        <v>0.70588235294117652</v>
      </c>
      <c r="AA1180" s="16">
        <v>0.65720081135902642</v>
      </c>
      <c r="AB1180" s="17">
        <v>0.80324543610547672</v>
      </c>
      <c r="AC1180" s="15">
        <v>150209.20000000001</v>
      </c>
      <c r="AD1180" s="14">
        <v>821.66666666666663</v>
      </c>
      <c r="AE1180" s="14">
        <v>821.66666666666663</v>
      </c>
      <c r="AF1180" s="5">
        <v>6</v>
      </c>
      <c r="AG1180" s="6">
        <v>2060</v>
      </c>
      <c r="AH1180" s="4">
        <v>3400</v>
      </c>
      <c r="AI1180" s="23">
        <v>5460</v>
      </c>
      <c r="AJ1180" s="4">
        <v>0</v>
      </c>
      <c r="AK1180" s="4">
        <v>0</v>
      </c>
      <c r="AL1180" s="24">
        <v>0</v>
      </c>
      <c r="AM1180" s="7">
        <v>2.5070993914807302</v>
      </c>
      <c r="AN1180" s="7">
        <v>4.1379310344827589</v>
      </c>
      <c r="AO1180" s="8">
        <v>0</v>
      </c>
      <c r="AP1180" s="9">
        <v>0</v>
      </c>
      <c r="AQ1180" s="25">
        <v>6.6450304259634887</v>
      </c>
      <c r="AR1180" s="18">
        <v>2.5070993914807302</v>
      </c>
      <c r="AS1180" s="7">
        <v>4.1379310344827589</v>
      </c>
      <c r="AT1180" s="8">
        <v>0</v>
      </c>
      <c r="AU1180" s="9">
        <v>0</v>
      </c>
      <c r="AV1180" s="10">
        <v>6.6450304259634887</v>
      </c>
      <c r="AW1180" s="22">
        <f t="shared" si="18"/>
        <v>0</v>
      </c>
      <c r="AX1180" s="5">
        <f>IF(OR(AND(Tabela1[[#This Row],[GRUPO | ITEM]]="PALHETAS",MID(Tabela1[[#This Row],[ITEM]],1,5)&lt;&gt;"YN-PC"),AND(Tabela1[[#This Row],[GRUPO | ITEM]]="PALHETAS",MID(Tabela1[[#This Row],[ITEM]],1,5)&lt;&gt;"YN-PF"))=TRUE,0,
IF(
ROUNDUP(
IF(
IF(D1180="A",13-SUM(AM1180:AP1180),IF(D1180="B",11-SUM(AM1180:AP1180),IF(D1180="C",7-SUM(AM1180:AP1180))))
&lt;0,0,
IF(D1180="A",13-SUM(AM1180:AP1180),IF(D1180="B",11-SUM(AM1180:AP1180),IF(D1180="C",7-SUM(AM1180:AP1180)))))
*AD1180/C1180,0)
*C1180
=0,0,
ROUNDUP(
IF(
IF(D1180="A",13-SUM(AM1180:AP1180),IF(D1180="B",11-SUM(AM1180:AP1180),IF(D1180="C",7-SUM(AM1180:AP1180))))
&lt;0,0,
IF(D1180="A",13-SUM(AM1180:AP1180),IF(D1180="B",11-SUM(AM1180:AP1180),IF(D1180="C",7-SUM(AM1180:AP1180)))))
*AD1180/C1180,0)
*C1180)
)</f>
        <v>0</v>
      </c>
      <c r="AY1180" s="4">
        <f>IF(OR(AND(Tabela1[[#This Row],[GRUPO | ITEM]]="PALHETAS",MID(Tabela1[[#This Row],[ITEM]],1,5)&lt;&gt;"YN-PC"),AND(Tabela1[[#This Row],[GRUPO | ITEM]]="PALHETAS",MID(Tabela1[[#This Row],[ITEM]],1,5)&lt;&gt;"YN-PF"))=TRUE,0,
IF(
ROUNDUP(
IF(
IF(D1180="A",13-SUM(AR1180:AU1180),IF(D1180="B",11-SUM(AR1180:AU1180),IF(D1180="C",7-SUM(AR1180:AU1180))))
&lt;0,0,
IF(D1180="A",13-SUM(AR1180:AU1180),IF(D1180="B",11-SUM(AR1180:AU1180),IF(D1180="C",7-SUM(AR1180:AU1180)))))
*AE1180/C1180,0)
*C1180
=0,0,
ROUNDUP(
IF(
IF(D1180="A",13-SUM(AR1180:AU1180),IF(D1180="B",11-SUM(AR1180:AU1180),IF(D1180="C",7-SUM(AR1180:AU1180))))
&lt;0,0,
IF(D1180="A",13-SUM(AR1180:AU1180),IF(D1180="B",11-SUM(AR1180:AU1180),IF(D1180="C",7-SUM(AR1180:AU1180)))))
*AE1180/C1180,0)
*C1180)
)</f>
        <v>0</v>
      </c>
      <c r="AZ11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+IFERROR(BA1180*C1180,0),
IFERROR(AVERAGEIF(Tabela1[[#This Row],[COMPRA PADRÃO]:[COMPRA &gt;30%]],"&gt;"&amp;0,Tabela1[[#This Row],[COMPRA PADRÃO]:[COMPRA &gt;30%]]),
0))/Tabela1[[#This Row],[U/CX]],0)*Tabela1[[#This Row],[U/CX]]</f>
        <v>0</v>
      </c>
      <c r="BA1180" s="36"/>
      <c r="BB1180" s="19"/>
      <c r="BC1180" s="5"/>
      <c r="BD1180" s="41">
        <v>37.20754716981132</v>
      </c>
      <c r="BE1180" s="42">
        <v>5581.132075471698</v>
      </c>
      <c r="BF1180" s="42">
        <v>10641.358490566037</v>
      </c>
      <c r="BG1180" s="42">
        <v>5460</v>
      </c>
      <c r="BH1180" s="43">
        <v>10760</v>
      </c>
    </row>
    <row r="1181" spans="1:60" x14ac:dyDescent="0.2">
      <c r="A1181" s="4" t="s">
        <v>18</v>
      </c>
      <c r="B1181" s="4" t="s">
        <v>919</v>
      </c>
      <c r="C1181" s="4">
        <v>20</v>
      </c>
      <c r="D1181" s="4" t="s">
        <v>20</v>
      </c>
      <c r="E1181" s="5">
        <v>1940</v>
      </c>
      <c r="F1181" s="4">
        <v>2480</v>
      </c>
      <c r="G1181" s="4">
        <v>1900</v>
      </c>
      <c r="H1181" s="4">
        <v>1820</v>
      </c>
      <c r="I1181" s="4">
        <v>4020</v>
      </c>
      <c r="J1181" s="4">
        <v>4360</v>
      </c>
      <c r="K1181" s="4">
        <v>1140</v>
      </c>
      <c r="L1181" s="4">
        <v>4020</v>
      </c>
      <c r="M1181" s="4">
        <v>2300</v>
      </c>
      <c r="N1181" s="4">
        <v>2240</v>
      </c>
      <c r="O1181" s="4">
        <v>1480</v>
      </c>
      <c r="P1181" s="4">
        <v>2300</v>
      </c>
      <c r="Q1181" s="13">
        <v>0.77600000000000002</v>
      </c>
      <c r="R1181" s="16">
        <v>0.99199999999999999</v>
      </c>
      <c r="S1181" s="16">
        <v>0.76</v>
      </c>
      <c r="T1181" s="16">
        <v>0.72799999999999998</v>
      </c>
      <c r="U1181" s="16">
        <v>1.6080000000000001</v>
      </c>
      <c r="V1181" s="16">
        <v>1.744</v>
      </c>
      <c r="W1181" s="16">
        <v>0.45600000000000002</v>
      </c>
      <c r="X1181" s="16">
        <v>1.6080000000000001</v>
      </c>
      <c r="Y1181" s="16">
        <v>0.92</v>
      </c>
      <c r="Z1181" s="16">
        <v>0.89600000000000002</v>
      </c>
      <c r="AA1181" s="16">
        <v>0.59199999999999997</v>
      </c>
      <c r="AB1181" s="17">
        <v>0.92</v>
      </c>
      <c r="AC1181" s="15">
        <v>459911</v>
      </c>
      <c r="AD1181" s="14">
        <v>2500</v>
      </c>
      <c r="AE1181" s="14">
        <v>2500</v>
      </c>
      <c r="AF1181" s="5">
        <v>30</v>
      </c>
      <c r="AG1181" s="6">
        <v>3080</v>
      </c>
      <c r="AH1181" s="4">
        <v>15420</v>
      </c>
      <c r="AI1181" s="23">
        <v>18500</v>
      </c>
      <c r="AJ1181" s="4">
        <v>0</v>
      </c>
      <c r="AK1181" s="4">
        <v>0</v>
      </c>
      <c r="AL1181" s="24">
        <v>0</v>
      </c>
      <c r="AM1181" s="7">
        <v>1.232</v>
      </c>
      <c r="AN1181" s="7">
        <v>6.1680000000000001</v>
      </c>
      <c r="AO1181" s="8">
        <v>0</v>
      </c>
      <c r="AP1181" s="9">
        <v>0</v>
      </c>
      <c r="AQ1181" s="25">
        <v>7.4</v>
      </c>
      <c r="AR1181" s="18">
        <v>1.232</v>
      </c>
      <c r="AS1181" s="7">
        <v>6.1680000000000001</v>
      </c>
      <c r="AT1181" s="8">
        <v>0</v>
      </c>
      <c r="AU1181" s="9">
        <v>0</v>
      </c>
      <c r="AV1181" s="10">
        <v>7.4</v>
      </c>
      <c r="AW1181" s="22">
        <f t="shared" si="18"/>
        <v>0</v>
      </c>
      <c r="AX1181" s="5">
        <f>IF(OR(AND(Tabela1[[#This Row],[GRUPO | ITEM]]="PALHETAS",MID(Tabela1[[#This Row],[ITEM]],1,5)&lt;&gt;"YN-PC"),AND(Tabela1[[#This Row],[GRUPO | ITEM]]="PALHETAS",MID(Tabela1[[#This Row],[ITEM]],1,5)&lt;&gt;"YN-PF"))=TRUE,0,
IF(
ROUNDUP(
IF(
IF(D1181="A",13-SUM(AM1181:AP1181),IF(D1181="B",11-SUM(AM1181:AP1181),IF(D1181="C",7-SUM(AM1181:AP1181))))
&lt;0,0,
IF(D1181="A",13-SUM(AM1181:AP1181),IF(D1181="B",11-SUM(AM1181:AP1181),IF(D1181="C",7-SUM(AM1181:AP1181)))))
*AD1181/C1181,0)
*C1181
=0,0,
ROUNDUP(
IF(
IF(D1181="A",13-SUM(AM1181:AP1181),IF(D1181="B",11-SUM(AM1181:AP1181),IF(D1181="C",7-SUM(AM1181:AP1181))))
&lt;0,0,
IF(D1181="A",13-SUM(AM1181:AP1181),IF(D1181="B",11-SUM(AM1181:AP1181),IF(D1181="C",7-SUM(AM1181:AP1181)))))
*AD1181/C1181,0)
*C1181)
)</f>
        <v>0</v>
      </c>
      <c r="AY1181" s="4">
        <f>IF(OR(AND(Tabela1[[#This Row],[GRUPO | ITEM]]="PALHETAS",MID(Tabela1[[#This Row],[ITEM]],1,5)&lt;&gt;"YN-PC"),AND(Tabela1[[#This Row],[GRUPO | ITEM]]="PALHETAS",MID(Tabela1[[#This Row],[ITEM]],1,5)&lt;&gt;"YN-PF"))=TRUE,0,
IF(
ROUNDUP(
IF(
IF(D1181="A",13-SUM(AR1181:AU1181),IF(D1181="B",11-SUM(AR1181:AU1181),IF(D1181="C",7-SUM(AR1181:AU1181))))
&lt;0,0,
IF(D1181="A",13-SUM(AR1181:AU1181),IF(D1181="B",11-SUM(AR1181:AU1181),IF(D1181="C",7-SUM(AR1181:AU1181)))))
*AE1181/C1181,0)
*C1181
=0,0,
ROUNDUP(
IF(
IF(D1181="A",13-SUM(AR1181:AU1181),IF(D1181="B",11-SUM(AR1181:AU1181),IF(D1181="C",7-SUM(AR1181:AU1181))))
&lt;0,0,
IF(D1181="A",13-SUM(AR1181:AU1181),IF(D1181="B",11-SUM(AR1181:AU1181),IF(D1181="C",7-SUM(AR1181:AU1181)))))
*AE1181/C1181,0)
*C1181)
)</f>
        <v>0</v>
      </c>
      <c r="AZ11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+IFERROR(BA1181*C1181,0),
IFERROR(AVERAGEIF(Tabela1[[#This Row],[COMPRA PADRÃO]:[COMPRA &gt;30%]],"&gt;"&amp;0,Tabela1[[#This Row],[COMPRA PADRÃO]:[COMPRA &gt;30%]]),
0))/Tabela1[[#This Row],[U/CX]],0)*Tabela1[[#This Row],[U/CX]]</f>
        <v>0</v>
      </c>
      <c r="BA1181" s="36"/>
      <c r="BB1181" s="19"/>
      <c r="BC1181" s="5"/>
      <c r="BD1181" s="41">
        <v>113.20754716981132</v>
      </c>
      <c r="BE1181" s="42">
        <v>16981.132075471698</v>
      </c>
      <c r="BF1181" s="42">
        <v>32377.358490566039</v>
      </c>
      <c r="BG1181" s="42">
        <v>18500</v>
      </c>
      <c r="BH1181" s="43">
        <v>30860</v>
      </c>
    </row>
    <row r="1182" spans="1:60" x14ac:dyDescent="0.2">
      <c r="A1182" s="4" t="s">
        <v>18</v>
      </c>
      <c r="B1182" s="4" t="s">
        <v>27</v>
      </c>
      <c r="C1182" s="4">
        <v>20</v>
      </c>
      <c r="D1182" s="4" t="s">
        <v>20</v>
      </c>
      <c r="E1182" s="5">
        <v>2840</v>
      </c>
      <c r="F1182" s="4">
        <v>3940</v>
      </c>
      <c r="G1182" s="4">
        <v>3360</v>
      </c>
      <c r="H1182" s="4">
        <v>2880</v>
      </c>
      <c r="I1182" s="4">
        <v>7980</v>
      </c>
      <c r="J1182" s="4">
        <v>9340</v>
      </c>
      <c r="K1182" s="4">
        <v>2120</v>
      </c>
      <c r="L1182" s="4">
        <v>6300</v>
      </c>
      <c r="M1182" s="4">
        <v>3840</v>
      </c>
      <c r="N1182" s="4">
        <v>3240</v>
      </c>
      <c r="O1182" s="4">
        <v>2760</v>
      </c>
      <c r="P1182" s="4">
        <v>3320</v>
      </c>
      <c r="Q1182" s="13">
        <v>0.6563944530046224</v>
      </c>
      <c r="R1182" s="16">
        <v>0.91063174114021561</v>
      </c>
      <c r="S1182" s="16">
        <v>0.77657935285053925</v>
      </c>
      <c r="T1182" s="16">
        <v>0.66563944530046215</v>
      </c>
      <c r="U1182" s="16">
        <v>1.8443759630200307</v>
      </c>
      <c r="V1182" s="16">
        <v>2.1587057010785822</v>
      </c>
      <c r="W1182" s="16">
        <v>0.48998459167950692</v>
      </c>
      <c r="X1182" s="16">
        <v>1.456086286594761</v>
      </c>
      <c r="Y1182" s="16">
        <v>0.88751926040061624</v>
      </c>
      <c r="Z1182" s="16">
        <v>0.74884437596302</v>
      </c>
      <c r="AA1182" s="16">
        <v>0.6379044684129429</v>
      </c>
      <c r="AB1182" s="17">
        <v>0.7673343605546995</v>
      </c>
      <c r="AC1182" s="15">
        <v>794728.6</v>
      </c>
      <c r="AD1182" s="14">
        <v>4326.666666666667</v>
      </c>
      <c r="AE1182" s="14">
        <v>4326.666666666667</v>
      </c>
      <c r="AF1182" s="5">
        <v>7</v>
      </c>
      <c r="AG1182" s="6">
        <v>560</v>
      </c>
      <c r="AH1182" s="4">
        <v>9340</v>
      </c>
      <c r="AI1182" s="23">
        <v>9900</v>
      </c>
      <c r="AJ1182" s="4">
        <v>4240</v>
      </c>
      <c r="AK1182" s="4">
        <v>0</v>
      </c>
      <c r="AL1182" s="24">
        <v>4240</v>
      </c>
      <c r="AM1182" s="7">
        <v>0.12942989214175654</v>
      </c>
      <c r="AN1182" s="7">
        <v>2.1587057010785822</v>
      </c>
      <c r="AO1182" s="8">
        <v>0.97996918335901384</v>
      </c>
      <c r="AP1182" s="9">
        <v>0</v>
      </c>
      <c r="AQ1182" s="25">
        <v>3.2681047765793525</v>
      </c>
      <c r="AR1182" s="18">
        <v>0.12942989214175654</v>
      </c>
      <c r="AS1182" s="7">
        <v>2.1587057010785822</v>
      </c>
      <c r="AT1182" s="8">
        <v>0.97996918335901384</v>
      </c>
      <c r="AU1182" s="9">
        <v>0</v>
      </c>
      <c r="AV1182" s="10">
        <v>3.2681047765793525</v>
      </c>
      <c r="AW1182" s="22">
        <f t="shared" si="18"/>
        <v>0</v>
      </c>
      <c r="AX1182" s="5">
        <f>IF(OR(AND(Tabela1[[#This Row],[GRUPO | ITEM]]="PALHETAS",MID(Tabela1[[#This Row],[ITEM]],1,5)&lt;&gt;"YN-PC"),AND(Tabela1[[#This Row],[GRUPO | ITEM]]="PALHETAS",MID(Tabela1[[#This Row],[ITEM]],1,5)&lt;&gt;"YN-PF"))=TRUE,0,
IF(
ROUNDUP(
IF(
IF(D1182="A",13-SUM(AM1182:AP1182),IF(D1182="B",11-SUM(AM1182:AP1182),IF(D1182="C",7-SUM(AM1182:AP1182))))
&lt;0,0,
IF(D1182="A",13-SUM(AM1182:AP1182),IF(D1182="B",11-SUM(AM1182:AP1182),IF(D1182="C",7-SUM(AM1182:AP1182)))))
*AD1182/C1182,0)
*C1182
=0,0,
ROUNDUP(
IF(
IF(D1182="A",13-SUM(AM1182:AP1182),IF(D1182="B",11-SUM(AM1182:AP1182),IF(D1182="C",7-SUM(AM1182:AP1182))))
&lt;0,0,
IF(D1182="A",13-SUM(AM1182:AP1182),IF(D1182="B",11-SUM(AM1182:AP1182),IF(D1182="C",7-SUM(AM1182:AP1182)))))
*AD1182/C1182,0)
*C1182)
)</f>
        <v>0</v>
      </c>
      <c r="AY1182" s="4">
        <f>IF(OR(AND(Tabela1[[#This Row],[GRUPO | ITEM]]="PALHETAS",MID(Tabela1[[#This Row],[ITEM]],1,5)&lt;&gt;"YN-PC"),AND(Tabela1[[#This Row],[GRUPO | ITEM]]="PALHETAS",MID(Tabela1[[#This Row],[ITEM]],1,5)&lt;&gt;"YN-PF"))=TRUE,0,
IF(
ROUNDUP(
IF(
IF(D1182="A",13-SUM(AR1182:AU1182),IF(D1182="B",11-SUM(AR1182:AU1182),IF(D1182="C",7-SUM(AR1182:AU1182))))
&lt;0,0,
IF(D1182="A",13-SUM(AR1182:AU1182),IF(D1182="B",11-SUM(AR1182:AU1182),IF(D1182="C",7-SUM(AR1182:AU1182)))))
*AE1182/C1182,0)
*C1182
=0,0,
ROUNDUP(
IF(
IF(D1182="A",13-SUM(AR1182:AU1182),IF(D1182="B",11-SUM(AR1182:AU1182),IF(D1182="C",7-SUM(AR1182:AU1182))))
&lt;0,0,
IF(D1182="A",13-SUM(AR1182:AU1182),IF(D1182="B",11-SUM(AR1182:AU1182),IF(D1182="C",7-SUM(AR1182:AU1182)))))
*AE1182/C1182,0)
*C1182)
)</f>
        <v>0</v>
      </c>
      <c r="AZ11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+IFERROR(BA1182*C1182,0),
IFERROR(AVERAGEIF(Tabela1[[#This Row],[COMPRA PADRÃO]:[COMPRA &gt;30%]],"&gt;"&amp;0,Tabela1[[#This Row],[COMPRA PADRÃO]:[COMPRA &gt;30%]]),
0))/Tabela1[[#This Row],[U/CX]],0)*Tabela1[[#This Row],[U/CX]]</f>
        <v>0</v>
      </c>
      <c r="BA1182" s="36"/>
      <c r="BB1182" s="19"/>
      <c r="BC1182" s="5"/>
      <c r="BD1182" s="41">
        <v>195.9245283018868</v>
      </c>
      <c r="BE1182" s="42">
        <v>29388.67924528302</v>
      </c>
      <c r="BF1182" s="42">
        <v>56034.415094339623</v>
      </c>
      <c r="BG1182" s="42">
        <v>14140</v>
      </c>
      <c r="BH1182" s="43">
        <v>71280</v>
      </c>
    </row>
    <row r="1183" spans="1:60" x14ac:dyDescent="0.2">
      <c r="A1183" s="4" t="s">
        <v>18</v>
      </c>
      <c r="B1183" s="4" t="s">
        <v>60</v>
      </c>
      <c r="C1183" s="4">
        <v>20</v>
      </c>
      <c r="D1183" s="4" t="s">
        <v>20</v>
      </c>
      <c r="E1183" s="5">
        <v>1820</v>
      </c>
      <c r="F1183" s="4">
        <v>1760</v>
      </c>
      <c r="G1183" s="4">
        <v>2400</v>
      </c>
      <c r="H1183" s="4">
        <v>920</v>
      </c>
      <c r="I1183" s="4">
        <v>3460</v>
      </c>
      <c r="J1183" s="4">
        <v>2780</v>
      </c>
      <c r="K1183" s="4">
        <v>480</v>
      </c>
      <c r="L1183" s="4">
        <v>2320</v>
      </c>
      <c r="M1183" s="4">
        <v>1580</v>
      </c>
      <c r="N1183" s="4">
        <v>1560</v>
      </c>
      <c r="O1183" s="4">
        <v>1040</v>
      </c>
      <c r="P1183" s="4">
        <v>1280</v>
      </c>
      <c r="Q1183" s="13">
        <v>1.0205607476635514</v>
      </c>
      <c r="R1183" s="16">
        <v>0.98691588785046735</v>
      </c>
      <c r="S1183" s="16">
        <v>1.3457943925233646</v>
      </c>
      <c r="T1183" s="16">
        <v>0.51588785046728969</v>
      </c>
      <c r="U1183" s="16">
        <v>1.9401869158878506</v>
      </c>
      <c r="V1183" s="16">
        <v>1.5588785046728972</v>
      </c>
      <c r="W1183" s="16">
        <v>0.2691588785046729</v>
      </c>
      <c r="X1183" s="16">
        <v>1.3009345794392524</v>
      </c>
      <c r="Y1183" s="16">
        <v>0.88598130841121503</v>
      </c>
      <c r="Z1183" s="16">
        <v>0.87476635514018697</v>
      </c>
      <c r="AA1183" s="16">
        <v>0.58317757009345794</v>
      </c>
      <c r="AB1183" s="17">
        <v>0.71775700934579445</v>
      </c>
      <c r="AC1183" s="15">
        <v>326001.59999999998</v>
      </c>
      <c r="AD1183" s="14">
        <v>1783.3333333333333</v>
      </c>
      <c r="AE1183" s="14">
        <v>1901.8181818181818</v>
      </c>
      <c r="AF1183" s="5">
        <v>3</v>
      </c>
      <c r="AG1183" s="6">
        <v>1060</v>
      </c>
      <c r="AH1183" s="4">
        <v>6760</v>
      </c>
      <c r="AI1183" s="23">
        <v>7820</v>
      </c>
      <c r="AJ1183" s="4">
        <v>6000</v>
      </c>
      <c r="AK1183" s="4">
        <v>0</v>
      </c>
      <c r="AL1183" s="24">
        <v>6000</v>
      </c>
      <c r="AM1183" s="7">
        <v>0.594392523364486</v>
      </c>
      <c r="AN1183" s="7">
        <v>3.7906542056074768</v>
      </c>
      <c r="AO1183" s="8">
        <v>3.3644859813084111</v>
      </c>
      <c r="AP1183" s="9">
        <v>0</v>
      </c>
      <c r="AQ1183" s="25">
        <v>7.7495327102803735</v>
      </c>
      <c r="AR1183" s="18">
        <v>0.5573613766730402</v>
      </c>
      <c r="AS1183" s="7">
        <v>3.5544933078393881</v>
      </c>
      <c r="AT1183" s="8">
        <v>3.1548757170172084</v>
      </c>
      <c r="AU1183" s="9">
        <v>0</v>
      </c>
      <c r="AV1183" s="10">
        <v>7.266730401529637</v>
      </c>
      <c r="AW1183" s="22">
        <f t="shared" si="18"/>
        <v>0</v>
      </c>
      <c r="AX1183" s="5">
        <f>IF(OR(AND(Tabela1[[#This Row],[GRUPO | ITEM]]="PALHETAS",MID(Tabela1[[#This Row],[ITEM]],1,5)&lt;&gt;"YN-PC"),AND(Tabela1[[#This Row],[GRUPO | ITEM]]="PALHETAS",MID(Tabela1[[#This Row],[ITEM]],1,5)&lt;&gt;"YN-PF"))=TRUE,0,
IF(
ROUNDUP(
IF(
IF(D1183="A",13-SUM(AM1183:AP1183),IF(D1183="B",11-SUM(AM1183:AP1183),IF(D1183="C",7-SUM(AM1183:AP1183))))
&lt;0,0,
IF(D1183="A",13-SUM(AM1183:AP1183),IF(D1183="B",11-SUM(AM1183:AP1183),IF(D1183="C",7-SUM(AM1183:AP1183)))))
*AD1183/C1183,0)
*C1183
=0,0,
ROUNDUP(
IF(
IF(D1183="A",13-SUM(AM1183:AP1183),IF(D1183="B",11-SUM(AM1183:AP1183),IF(D1183="C",7-SUM(AM1183:AP1183))))
&lt;0,0,
IF(D1183="A",13-SUM(AM1183:AP1183),IF(D1183="B",11-SUM(AM1183:AP1183),IF(D1183="C",7-SUM(AM1183:AP1183)))))
*AD1183/C1183,0)
*C1183)
)</f>
        <v>0</v>
      </c>
      <c r="AY1183" s="4">
        <f>IF(OR(AND(Tabela1[[#This Row],[GRUPO | ITEM]]="PALHETAS",MID(Tabela1[[#This Row],[ITEM]],1,5)&lt;&gt;"YN-PC"),AND(Tabela1[[#This Row],[GRUPO | ITEM]]="PALHETAS",MID(Tabela1[[#This Row],[ITEM]],1,5)&lt;&gt;"YN-PF"))=TRUE,0,
IF(
ROUNDUP(
IF(
IF(D1183="A",13-SUM(AR1183:AU1183),IF(D1183="B",11-SUM(AR1183:AU1183),IF(D1183="C",7-SUM(AR1183:AU1183))))
&lt;0,0,
IF(D1183="A",13-SUM(AR1183:AU1183),IF(D1183="B",11-SUM(AR1183:AU1183),IF(D1183="C",7-SUM(AR1183:AU1183)))))
*AE1183/C1183,0)
*C1183
=0,0,
ROUNDUP(
IF(
IF(D1183="A",13-SUM(AR1183:AU1183),IF(D1183="B",11-SUM(AR1183:AU1183),IF(D1183="C",7-SUM(AR1183:AU1183))))
&lt;0,0,
IF(D1183="A",13-SUM(AR1183:AU1183),IF(D1183="B",11-SUM(AR1183:AU1183),IF(D1183="C",7-SUM(AR1183:AU1183)))))
*AE1183/C1183,0)
*C1183)
)</f>
        <v>0</v>
      </c>
      <c r="AZ11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+IFERROR(BA1183*C1183,0),
IFERROR(AVERAGEIF(Tabela1[[#This Row],[COMPRA PADRÃO]:[COMPRA &gt;30%]],"&gt;"&amp;0,Tabela1[[#This Row],[COMPRA PADRÃO]:[COMPRA &gt;30%]]),
0))/Tabela1[[#This Row],[U/CX]],0)*Tabela1[[#This Row],[U/CX]]</f>
        <v>0</v>
      </c>
      <c r="BA1183" s="36"/>
      <c r="BB1183" s="19"/>
      <c r="BC1183" s="5"/>
      <c r="BD1183" s="41">
        <v>80.754716981132077</v>
      </c>
      <c r="BE1183" s="42">
        <v>12113.207547169812</v>
      </c>
      <c r="BF1183" s="42">
        <v>23095.849056603773</v>
      </c>
      <c r="BG1183" s="42">
        <v>13820</v>
      </c>
      <c r="BH1183" s="43">
        <v>21380</v>
      </c>
    </row>
    <row r="1184" spans="1:60" x14ac:dyDescent="0.2">
      <c r="A1184" s="4" t="s">
        <v>18</v>
      </c>
      <c r="B1184" s="4" t="s">
        <v>920</v>
      </c>
      <c r="C1184" s="4">
        <v>20</v>
      </c>
      <c r="D1184" s="4" t="s">
        <v>83</v>
      </c>
      <c r="E1184" s="5">
        <v>40</v>
      </c>
      <c r="F1184" s="4">
        <v>200</v>
      </c>
      <c r="G1184" s="4">
        <v>100</v>
      </c>
      <c r="H1184" s="4">
        <v>100</v>
      </c>
      <c r="I1184" s="4">
        <v>240</v>
      </c>
      <c r="J1184" s="4">
        <v>240</v>
      </c>
      <c r="K1184" s="4">
        <v>60</v>
      </c>
      <c r="L1184" s="4">
        <v>120</v>
      </c>
      <c r="M1184" s="4">
        <v>160</v>
      </c>
      <c r="N1184" s="4">
        <v>120</v>
      </c>
      <c r="O1184" s="4">
        <v>40</v>
      </c>
      <c r="P1184" s="4">
        <v>140</v>
      </c>
      <c r="Q1184" s="13">
        <v>0.30769230769230771</v>
      </c>
      <c r="R1184" s="16">
        <v>1.5384615384615385</v>
      </c>
      <c r="S1184" s="16">
        <v>0.76923076923076927</v>
      </c>
      <c r="T1184" s="16">
        <v>0.76923076923076927</v>
      </c>
      <c r="U1184" s="16">
        <v>1.8461538461538463</v>
      </c>
      <c r="V1184" s="16">
        <v>1.8461538461538463</v>
      </c>
      <c r="W1184" s="16">
        <v>0.46153846153846156</v>
      </c>
      <c r="X1184" s="16">
        <v>0.92307692307692313</v>
      </c>
      <c r="Y1184" s="16">
        <v>1.2307692307692308</v>
      </c>
      <c r="Z1184" s="16">
        <v>0.92307692307692313</v>
      </c>
      <c r="AA1184" s="16">
        <v>0.30769230769230771</v>
      </c>
      <c r="AB1184" s="17">
        <v>1.0769230769230769</v>
      </c>
      <c r="AC1184" s="15">
        <v>24073.599999999999</v>
      </c>
      <c r="AD1184" s="14">
        <v>130</v>
      </c>
      <c r="AE1184" s="14">
        <v>130</v>
      </c>
      <c r="AF1184" s="5">
        <v>1</v>
      </c>
      <c r="AG1184" s="6">
        <v>940</v>
      </c>
      <c r="AH1184" s="4">
        <v>1520</v>
      </c>
      <c r="AI1184" s="23">
        <v>2460</v>
      </c>
      <c r="AJ1184" s="4">
        <v>0</v>
      </c>
      <c r="AK1184" s="4">
        <v>0</v>
      </c>
      <c r="AL1184" s="24">
        <v>0</v>
      </c>
      <c r="AM1184" s="7">
        <v>7.2307692307692308</v>
      </c>
      <c r="AN1184" s="7">
        <v>11.692307692307692</v>
      </c>
      <c r="AO1184" s="8">
        <v>0</v>
      </c>
      <c r="AP1184" s="9">
        <v>0</v>
      </c>
      <c r="AQ1184" s="25">
        <v>18.923076923076923</v>
      </c>
      <c r="AR1184" s="18">
        <v>7.2307692307692308</v>
      </c>
      <c r="AS1184" s="7">
        <v>11.692307692307692</v>
      </c>
      <c r="AT1184" s="8">
        <v>0</v>
      </c>
      <c r="AU1184" s="9">
        <v>0</v>
      </c>
      <c r="AV1184" s="10">
        <v>18.923076923076923</v>
      </c>
      <c r="AW1184" s="22">
        <f t="shared" si="18"/>
        <v>0</v>
      </c>
      <c r="AX1184" s="5">
        <f>IF(OR(AND(Tabela1[[#This Row],[GRUPO | ITEM]]="PALHETAS",MID(Tabela1[[#This Row],[ITEM]],1,5)&lt;&gt;"YN-PC"),AND(Tabela1[[#This Row],[GRUPO | ITEM]]="PALHETAS",MID(Tabela1[[#This Row],[ITEM]],1,5)&lt;&gt;"YN-PF"))=TRUE,0,
IF(
ROUNDUP(
IF(
IF(D1184="A",13-SUM(AM1184:AP1184),IF(D1184="B",11-SUM(AM1184:AP1184),IF(D1184="C",7-SUM(AM1184:AP1184))))
&lt;0,0,
IF(D1184="A",13-SUM(AM1184:AP1184),IF(D1184="B",11-SUM(AM1184:AP1184),IF(D1184="C",7-SUM(AM1184:AP1184)))))
*AD1184/C1184,0)
*C1184
=0,0,
ROUNDUP(
IF(
IF(D1184="A",13-SUM(AM1184:AP1184),IF(D1184="B",11-SUM(AM1184:AP1184),IF(D1184="C",7-SUM(AM1184:AP1184))))
&lt;0,0,
IF(D1184="A",13-SUM(AM1184:AP1184),IF(D1184="B",11-SUM(AM1184:AP1184),IF(D1184="C",7-SUM(AM1184:AP1184)))))
*AD1184/C1184,0)
*C1184)
)</f>
        <v>0</v>
      </c>
      <c r="AY1184" s="4">
        <f>IF(OR(AND(Tabela1[[#This Row],[GRUPO | ITEM]]="PALHETAS",MID(Tabela1[[#This Row],[ITEM]],1,5)&lt;&gt;"YN-PC"),AND(Tabela1[[#This Row],[GRUPO | ITEM]]="PALHETAS",MID(Tabela1[[#This Row],[ITEM]],1,5)&lt;&gt;"YN-PF"))=TRUE,0,
IF(
ROUNDUP(
IF(
IF(D1184="A",13-SUM(AR1184:AU1184),IF(D1184="B",11-SUM(AR1184:AU1184),IF(D1184="C",7-SUM(AR1184:AU1184))))
&lt;0,0,
IF(D1184="A",13-SUM(AR1184:AU1184),IF(D1184="B",11-SUM(AR1184:AU1184),IF(D1184="C",7-SUM(AR1184:AU1184)))))
*AE1184/C1184,0)
*C1184
=0,0,
ROUNDUP(
IF(
IF(D1184="A",13-SUM(AR1184:AU1184),IF(D1184="B",11-SUM(AR1184:AU1184),IF(D1184="C",7-SUM(AR1184:AU1184))))
&lt;0,0,
IF(D1184="A",13-SUM(AR1184:AU1184),IF(D1184="B",11-SUM(AR1184:AU1184),IF(D1184="C",7-SUM(AR1184:AU1184)))))
*AE1184/C1184,0)
*C1184)
)</f>
        <v>0</v>
      </c>
      <c r="AZ11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+IFERROR(BA1184*C1184,0),
IFERROR(AVERAGEIF(Tabela1[[#This Row],[COMPRA PADRÃO]:[COMPRA &gt;30%]],"&gt;"&amp;0,Tabela1[[#This Row],[COMPRA PADRÃO]:[COMPRA &gt;30%]]),
0))/Tabela1[[#This Row],[U/CX]],0)*Tabela1[[#This Row],[U/CX]]</f>
        <v>0</v>
      </c>
      <c r="BA1184" s="36"/>
      <c r="BB1184" s="19"/>
      <c r="BC1184" s="5"/>
      <c r="BD1184" s="41">
        <v>5.8867924528301883</v>
      </c>
      <c r="BE1184" s="42">
        <v>883.01886792452819</v>
      </c>
      <c r="BF1184" s="42">
        <v>388.52830188679241</v>
      </c>
      <c r="BG1184" s="42">
        <v>2460</v>
      </c>
      <c r="BH1184" s="43">
        <v>0</v>
      </c>
    </row>
    <row r="1185" spans="1:60" x14ac:dyDescent="0.2">
      <c r="A1185" s="4" t="s">
        <v>18</v>
      </c>
      <c r="B1185" s="4" t="s">
        <v>921</v>
      </c>
      <c r="C1185" s="4">
        <v>20</v>
      </c>
      <c r="D1185" s="4" t="s">
        <v>17</v>
      </c>
      <c r="E1185" s="5">
        <v>100</v>
      </c>
      <c r="F1185" s="4">
        <v>180</v>
      </c>
      <c r="G1185" s="4">
        <v>240</v>
      </c>
      <c r="H1185" s="4">
        <v>100</v>
      </c>
      <c r="I1185" s="4">
        <v>200</v>
      </c>
      <c r="J1185" s="4">
        <v>160</v>
      </c>
      <c r="K1185" s="4">
        <v>20</v>
      </c>
      <c r="L1185" s="4">
        <v>100</v>
      </c>
      <c r="M1185" s="4">
        <v>220</v>
      </c>
      <c r="N1185" s="4">
        <v>160</v>
      </c>
      <c r="O1185" s="4">
        <v>60</v>
      </c>
      <c r="P1185" s="4">
        <v>100</v>
      </c>
      <c r="Q1185" s="13">
        <v>0.73170731707317083</v>
      </c>
      <c r="R1185" s="16">
        <v>1.3170731707317074</v>
      </c>
      <c r="S1185" s="16">
        <v>1.75609756097561</v>
      </c>
      <c r="T1185" s="16">
        <v>0.73170731707317083</v>
      </c>
      <c r="U1185" s="16">
        <v>1.4634146341463417</v>
      </c>
      <c r="V1185" s="16">
        <v>1.1707317073170733</v>
      </c>
      <c r="W1185" s="16">
        <v>0.14634146341463417</v>
      </c>
      <c r="X1185" s="16">
        <v>0.73170731707317083</v>
      </c>
      <c r="Y1185" s="16">
        <v>1.6097560975609757</v>
      </c>
      <c r="Z1185" s="16">
        <v>1.1707317073170733</v>
      </c>
      <c r="AA1185" s="16">
        <v>0.4390243902439025</v>
      </c>
      <c r="AB1185" s="17">
        <v>0.73170731707317083</v>
      </c>
      <c r="AC1185" s="15">
        <v>25418.400000000001</v>
      </c>
      <c r="AD1185" s="14">
        <v>136.66666666666666</v>
      </c>
      <c r="AE1185" s="14">
        <v>147.27272727272728</v>
      </c>
      <c r="AF1185" s="5">
        <v>0</v>
      </c>
      <c r="AG1185" s="6">
        <v>540</v>
      </c>
      <c r="AH1185" s="4">
        <v>960</v>
      </c>
      <c r="AI1185" s="23">
        <v>1500</v>
      </c>
      <c r="AJ1185" s="4">
        <v>0</v>
      </c>
      <c r="AK1185" s="4">
        <v>0</v>
      </c>
      <c r="AL1185" s="24">
        <v>0</v>
      </c>
      <c r="AM1185" s="7">
        <v>3.9512195121951224</v>
      </c>
      <c r="AN1185" s="7">
        <v>7.0243902439024399</v>
      </c>
      <c r="AO1185" s="8">
        <v>0</v>
      </c>
      <c r="AP1185" s="9">
        <v>0</v>
      </c>
      <c r="AQ1185" s="25">
        <v>10.975609756097562</v>
      </c>
      <c r="AR1185" s="18">
        <v>3.6666666666666665</v>
      </c>
      <c r="AS1185" s="7">
        <v>6.5185185185185182</v>
      </c>
      <c r="AT1185" s="8">
        <v>0</v>
      </c>
      <c r="AU1185" s="9">
        <v>0</v>
      </c>
      <c r="AV1185" s="10">
        <v>10.185185185185185</v>
      </c>
      <c r="AW1185" s="22">
        <f t="shared" si="18"/>
        <v>0</v>
      </c>
      <c r="AX1185" s="5">
        <f>IF(OR(AND(Tabela1[[#This Row],[GRUPO | ITEM]]="PALHETAS",MID(Tabela1[[#This Row],[ITEM]],1,5)&lt;&gt;"YN-PC"),AND(Tabela1[[#This Row],[GRUPO | ITEM]]="PALHETAS",MID(Tabela1[[#This Row],[ITEM]],1,5)&lt;&gt;"YN-PF"))=TRUE,0,
IF(
ROUNDUP(
IF(
IF(D1185="A",13-SUM(AM1185:AP1185),IF(D1185="B",11-SUM(AM1185:AP1185),IF(D1185="C",7-SUM(AM1185:AP1185))))
&lt;0,0,
IF(D1185="A",13-SUM(AM1185:AP1185),IF(D1185="B",11-SUM(AM1185:AP1185),IF(D1185="C",7-SUM(AM1185:AP1185)))))
*AD1185/C1185,0)
*C1185
=0,0,
ROUNDUP(
IF(
IF(D1185="A",13-SUM(AM1185:AP1185),IF(D1185="B",11-SUM(AM1185:AP1185),IF(D1185="C",7-SUM(AM1185:AP1185))))
&lt;0,0,
IF(D1185="A",13-SUM(AM1185:AP1185),IF(D1185="B",11-SUM(AM1185:AP1185),IF(D1185="C",7-SUM(AM1185:AP1185)))))
*AD1185/C1185,0)
*C1185)
)</f>
        <v>0</v>
      </c>
      <c r="AY1185" s="4">
        <f>IF(OR(AND(Tabela1[[#This Row],[GRUPO | ITEM]]="PALHETAS",MID(Tabela1[[#This Row],[ITEM]],1,5)&lt;&gt;"YN-PC"),AND(Tabela1[[#This Row],[GRUPO | ITEM]]="PALHETAS",MID(Tabela1[[#This Row],[ITEM]],1,5)&lt;&gt;"YN-PF"))=TRUE,0,
IF(
ROUNDUP(
IF(
IF(D1185="A",13-SUM(AR1185:AU1185),IF(D1185="B",11-SUM(AR1185:AU1185),IF(D1185="C",7-SUM(AR1185:AU1185))))
&lt;0,0,
IF(D1185="A",13-SUM(AR1185:AU1185),IF(D1185="B",11-SUM(AR1185:AU1185),IF(D1185="C",7-SUM(AR1185:AU1185)))))
*AE1185/C1185,0)
*C1185
=0,0,
ROUNDUP(
IF(
IF(D1185="A",13-SUM(AR1185:AU1185),IF(D1185="B",11-SUM(AR1185:AU1185),IF(D1185="C",7-SUM(AR1185:AU1185))))
&lt;0,0,
IF(D1185="A",13-SUM(AR1185:AU1185),IF(D1185="B",11-SUM(AR1185:AU1185),IF(D1185="C",7-SUM(AR1185:AU1185)))))
*AE1185/C1185,0)
*C1185)
)</f>
        <v>0</v>
      </c>
      <c r="AZ11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+IFERROR(BA1185*C1185,0),
IFERROR(AVERAGEIF(Tabela1[[#This Row],[COMPRA PADRÃO]:[COMPRA &gt;30%]],"&gt;"&amp;0,Tabela1[[#This Row],[COMPRA PADRÃO]:[COMPRA &gt;30%]]),
0))/Tabela1[[#This Row],[U/CX]],0)*Tabela1[[#This Row],[U/CX]]</f>
        <v>0</v>
      </c>
      <c r="BA1185" s="36"/>
      <c r="BB1185" s="19"/>
      <c r="BC1185" s="5"/>
      <c r="BD1185" s="41">
        <v>6.1886792452830193</v>
      </c>
      <c r="BE1185" s="42">
        <v>928.30188679245293</v>
      </c>
      <c r="BF1185" s="42">
        <v>1225.3584905660377</v>
      </c>
      <c r="BG1185" s="42">
        <v>1500</v>
      </c>
      <c r="BH1185" s="43">
        <v>660</v>
      </c>
    </row>
    <row r="1186" spans="1:60" x14ac:dyDescent="0.2">
      <c r="A1186" s="4" t="s">
        <v>18</v>
      </c>
      <c r="B1186" s="4" t="s">
        <v>922</v>
      </c>
      <c r="C1186" s="4">
        <v>20</v>
      </c>
      <c r="D1186" s="4" t="s">
        <v>17</v>
      </c>
      <c r="E1186" s="5">
        <v>200</v>
      </c>
      <c r="F1186" s="4">
        <v>280</v>
      </c>
      <c r="G1186" s="4">
        <v>360</v>
      </c>
      <c r="H1186" s="4">
        <v>160</v>
      </c>
      <c r="I1186" s="4">
        <v>580</v>
      </c>
      <c r="J1186" s="4">
        <v>500</v>
      </c>
      <c r="K1186" s="4">
        <v>120</v>
      </c>
      <c r="L1186" s="4">
        <v>740</v>
      </c>
      <c r="M1186" s="4">
        <v>440</v>
      </c>
      <c r="N1186" s="4">
        <v>520</v>
      </c>
      <c r="O1186" s="4">
        <v>320</v>
      </c>
      <c r="P1186" s="4">
        <v>280</v>
      </c>
      <c r="Q1186" s="13">
        <v>0.53333333333333333</v>
      </c>
      <c r="R1186" s="16">
        <v>0.7466666666666667</v>
      </c>
      <c r="S1186" s="16">
        <v>0.96</v>
      </c>
      <c r="T1186" s="16">
        <v>0.42666666666666669</v>
      </c>
      <c r="U1186" s="16">
        <v>1.5466666666666666</v>
      </c>
      <c r="V1186" s="16">
        <v>1.3333333333333333</v>
      </c>
      <c r="W1186" s="16">
        <v>0.32</v>
      </c>
      <c r="X1186" s="16">
        <v>1.9733333333333334</v>
      </c>
      <c r="Y1186" s="16">
        <v>1.1733333333333333</v>
      </c>
      <c r="Z1186" s="16">
        <v>1.3866666666666667</v>
      </c>
      <c r="AA1186" s="16">
        <v>0.85333333333333339</v>
      </c>
      <c r="AB1186" s="17">
        <v>0.7466666666666667</v>
      </c>
      <c r="AC1186" s="15">
        <v>69517</v>
      </c>
      <c r="AD1186" s="14">
        <v>375</v>
      </c>
      <c r="AE1186" s="14">
        <v>375</v>
      </c>
      <c r="AF1186" s="5">
        <v>0</v>
      </c>
      <c r="AG1186" s="6">
        <v>620</v>
      </c>
      <c r="AH1186" s="4">
        <v>2280</v>
      </c>
      <c r="AI1186" s="23">
        <v>2900</v>
      </c>
      <c r="AJ1186" s="4">
        <v>0</v>
      </c>
      <c r="AK1186" s="4">
        <v>0</v>
      </c>
      <c r="AL1186" s="24">
        <v>0</v>
      </c>
      <c r="AM1186" s="7">
        <v>1.6533333333333333</v>
      </c>
      <c r="AN1186" s="7">
        <v>6.08</v>
      </c>
      <c r="AO1186" s="8">
        <v>0</v>
      </c>
      <c r="AP1186" s="9">
        <v>0</v>
      </c>
      <c r="AQ1186" s="25">
        <v>7.7333333333333334</v>
      </c>
      <c r="AR1186" s="18">
        <v>1.6533333333333333</v>
      </c>
      <c r="AS1186" s="7">
        <v>6.08</v>
      </c>
      <c r="AT1186" s="8">
        <v>0</v>
      </c>
      <c r="AU1186" s="9">
        <v>0</v>
      </c>
      <c r="AV1186" s="10">
        <v>7.7333333333333334</v>
      </c>
      <c r="AW1186" s="22">
        <f t="shared" si="18"/>
        <v>0</v>
      </c>
      <c r="AX1186" s="5">
        <f>IF(OR(AND(Tabela1[[#This Row],[GRUPO | ITEM]]="PALHETAS",MID(Tabela1[[#This Row],[ITEM]],1,5)&lt;&gt;"YN-PC"),AND(Tabela1[[#This Row],[GRUPO | ITEM]]="PALHETAS",MID(Tabela1[[#This Row],[ITEM]],1,5)&lt;&gt;"YN-PF"))=TRUE,0,
IF(
ROUNDUP(
IF(
IF(D1186="A",13-SUM(AM1186:AP1186),IF(D1186="B",11-SUM(AM1186:AP1186),IF(D1186="C",7-SUM(AM1186:AP1186))))
&lt;0,0,
IF(D1186="A",13-SUM(AM1186:AP1186),IF(D1186="B",11-SUM(AM1186:AP1186),IF(D1186="C",7-SUM(AM1186:AP1186)))))
*AD1186/C1186,0)
*C1186
=0,0,
ROUNDUP(
IF(
IF(D1186="A",13-SUM(AM1186:AP1186),IF(D1186="B",11-SUM(AM1186:AP1186),IF(D1186="C",7-SUM(AM1186:AP1186))))
&lt;0,0,
IF(D1186="A",13-SUM(AM1186:AP1186),IF(D1186="B",11-SUM(AM1186:AP1186),IF(D1186="C",7-SUM(AM1186:AP1186)))))
*AD1186/C1186,0)
*C1186)
)</f>
        <v>0</v>
      </c>
      <c r="AY1186" s="4">
        <f>IF(OR(AND(Tabela1[[#This Row],[GRUPO | ITEM]]="PALHETAS",MID(Tabela1[[#This Row],[ITEM]],1,5)&lt;&gt;"YN-PC"),AND(Tabela1[[#This Row],[GRUPO | ITEM]]="PALHETAS",MID(Tabela1[[#This Row],[ITEM]],1,5)&lt;&gt;"YN-PF"))=TRUE,0,
IF(
ROUNDUP(
IF(
IF(D1186="A",13-SUM(AR1186:AU1186),IF(D1186="B",11-SUM(AR1186:AU1186),IF(D1186="C",7-SUM(AR1186:AU1186))))
&lt;0,0,
IF(D1186="A",13-SUM(AR1186:AU1186),IF(D1186="B",11-SUM(AR1186:AU1186),IF(D1186="C",7-SUM(AR1186:AU1186)))))
*AE1186/C1186,0)
*C1186
=0,0,
ROUNDUP(
IF(
IF(D1186="A",13-SUM(AR1186:AU1186),IF(D1186="B",11-SUM(AR1186:AU1186),IF(D1186="C",7-SUM(AR1186:AU1186))))
&lt;0,0,
IF(D1186="A",13-SUM(AR1186:AU1186),IF(D1186="B",11-SUM(AR1186:AU1186),IF(D1186="C",7-SUM(AR1186:AU1186)))))
*AE1186/C1186,0)
*C1186)
)</f>
        <v>0</v>
      </c>
      <c r="AZ11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+IFERROR(BA1186*C1186,0),
IFERROR(AVERAGEIF(Tabela1[[#This Row],[COMPRA PADRÃO]:[COMPRA &gt;30%]],"&gt;"&amp;0,Tabela1[[#This Row],[COMPRA PADRÃO]:[COMPRA &gt;30%]]),
0))/Tabela1[[#This Row],[U/CX]],0)*Tabela1[[#This Row],[U/CX]]</f>
        <v>0</v>
      </c>
      <c r="BA1186" s="36"/>
      <c r="BB1186" s="19"/>
      <c r="BC1186" s="5"/>
      <c r="BD1186" s="41">
        <v>16.981132075471699</v>
      </c>
      <c r="BE1186" s="42">
        <v>2547.1698113207549</v>
      </c>
      <c r="BF1186" s="42">
        <v>3362.2641509433965</v>
      </c>
      <c r="BG1186" s="42">
        <v>2900</v>
      </c>
      <c r="BH1186" s="43">
        <v>3000</v>
      </c>
    </row>
    <row r="1187" spans="1:60" x14ac:dyDescent="0.2">
      <c r="A1187" s="4" t="s">
        <v>18</v>
      </c>
      <c r="B1187" s="4" t="s">
        <v>923</v>
      </c>
      <c r="C1187" s="4">
        <v>20</v>
      </c>
      <c r="D1187" s="4" t="s">
        <v>20</v>
      </c>
      <c r="E1187" s="5">
        <v>560</v>
      </c>
      <c r="F1187" s="4">
        <v>720</v>
      </c>
      <c r="G1187" s="4">
        <v>920</v>
      </c>
      <c r="H1187" s="4">
        <v>620</v>
      </c>
      <c r="I1187" s="4">
        <v>1500</v>
      </c>
      <c r="J1187" s="4">
        <v>1320</v>
      </c>
      <c r="K1187" s="4">
        <v>200</v>
      </c>
      <c r="L1187" s="4">
        <v>1040</v>
      </c>
      <c r="M1187" s="4">
        <v>600</v>
      </c>
      <c r="N1187" s="4">
        <v>880</v>
      </c>
      <c r="O1187" s="4">
        <v>420</v>
      </c>
      <c r="P1187" s="4">
        <v>619</v>
      </c>
      <c r="Q1187" s="13">
        <v>0.7149696776252793</v>
      </c>
      <c r="R1187" s="16">
        <v>0.91924672837535903</v>
      </c>
      <c r="S1187" s="16">
        <v>1.1745930418129589</v>
      </c>
      <c r="T1187" s="16">
        <v>0.79157357165655917</v>
      </c>
      <c r="U1187" s="16">
        <v>1.9150973507819982</v>
      </c>
      <c r="V1187" s="16">
        <v>1.6852856686881583</v>
      </c>
      <c r="W1187" s="16">
        <v>0.25534631343759973</v>
      </c>
      <c r="X1187" s="16">
        <v>1.3278008298755186</v>
      </c>
      <c r="Y1187" s="16">
        <v>0.76603894031279929</v>
      </c>
      <c r="Z1187" s="16">
        <v>1.1235237791254389</v>
      </c>
      <c r="AA1187" s="16">
        <v>0.53622725821895945</v>
      </c>
      <c r="AB1187" s="17">
        <v>0.79029684008937118</v>
      </c>
      <c r="AC1187" s="15">
        <v>142403.39000000001</v>
      </c>
      <c r="AD1187" s="14">
        <v>783.25</v>
      </c>
      <c r="AE1187" s="14">
        <v>836.27272727272725</v>
      </c>
      <c r="AF1187" s="5">
        <v>2</v>
      </c>
      <c r="AG1187" s="6">
        <v>1700</v>
      </c>
      <c r="AH1187" s="4">
        <v>4160</v>
      </c>
      <c r="AI1187" s="23">
        <v>5860</v>
      </c>
      <c r="AJ1187" s="4">
        <v>0</v>
      </c>
      <c r="AK1187" s="4">
        <v>0</v>
      </c>
      <c r="AL1187" s="24">
        <v>0</v>
      </c>
      <c r="AM1187" s="7">
        <v>2.1704436642195977</v>
      </c>
      <c r="AN1187" s="7">
        <v>5.3112033195020745</v>
      </c>
      <c r="AO1187" s="8">
        <v>0</v>
      </c>
      <c r="AP1187" s="9">
        <v>0</v>
      </c>
      <c r="AQ1187" s="25">
        <v>7.4816469837216726</v>
      </c>
      <c r="AR1187" s="18">
        <v>2.0328296553973257</v>
      </c>
      <c r="AS1187" s="7">
        <v>4.9744537449722799</v>
      </c>
      <c r="AT1187" s="8">
        <v>0</v>
      </c>
      <c r="AU1187" s="9">
        <v>0</v>
      </c>
      <c r="AV1187" s="10">
        <v>7.0072834003696052</v>
      </c>
      <c r="AW1187" s="22">
        <f t="shared" si="18"/>
        <v>0</v>
      </c>
      <c r="AX1187" s="5">
        <f>IF(OR(AND(Tabela1[[#This Row],[GRUPO | ITEM]]="PALHETAS",MID(Tabela1[[#This Row],[ITEM]],1,5)&lt;&gt;"YN-PC"),AND(Tabela1[[#This Row],[GRUPO | ITEM]]="PALHETAS",MID(Tabela1[[#This Row],[ITEM]],1,5)&lt;&gt;"YN-PF"))=TRUE,0,
IF(
ROUNDUP(
IF(
IF(D1187="A",13-SUM(AM1187:AP1187),IF(D1187="B",11-SUM(AM1187:AP1187),IF(D1187="C",7-SUM(AM1187:AP1187))))
&lt;0,0,
IF(D1187="A",13-SUM(AM1187:AP1187),IF(D1187="B",11-SUM(AM1187:AP1187),IF(D1187="C",7-SUM(AM1187:AP1187)))))
*AD1187/C1187,0)
*C1187
=0,0,
ROUNDUP(
IF(
IF(D1187="A",13-SUM(AM1187:AP1187),IF(D1187="B",11-SUM(AM1187:AP1187),IF(D1187="C",7-SUM(AM1187:AP1187))))
&lt;0,0,
IF(D1187="A",13-SUM(AM1187:AP1187),IF(D1187="B",11-SUM(AM1187:AP1187),IF(D1187="C",7-SUM(AM1187:AP1187)))))
*AD1187/C1187,0)
*C1187)
)</f>
        <v>0</v>
      </c>
      <c r="AY1187" s="4">
        <f>IF(OR(AND(Tabela1[[#This Row],[GRUPO | ITEM]]="PALHETAS",MID(Tabela1[[#This Row],[ITEM]],1,5)&lt;&gt;"YN-PC"),AND(Tabela1[[#This Row],[GRUPO | ITEM]]="PALHETAS",MID(Tabela1[[#This Row],[ITEM]],1,5)&lt;&gt;"YN-PF"))=TRUE,0,
IF(
ROUNDUP(
IF(
IF(D1187="A",13-SUM(AR1187:AU1187),IF(D1187="B",11-SUM(AR1187:AU1187),IF(D1187="C",7-SUM(AR1187:AU1187))))
&lt;0,0,
IF(D1187="A",13-SUM(AR1187:AU1187),IF(D1187="B",11-SUM(AR1187:AU1187),IF(D1187="C",7-SUM(AR1187:AU1187)))))
*AE1187/C1187,0)
*C1187
=0,0,
ROUNDUP(
IF(
IF(D1187="A",13-SUM(AR1187:AU1187),IF(D1187="B",11-SUM(AR1187:AU1187),IF(D1187="C",7-SUM(AR1187:AU1187))))
&lt;0,0,
IF(D1187="A",13-SUM(AR1187:AU1187),IF(D1187="B",11-SUM(AR1187:AU1187),IF(D1187="C",7-SUM(AR1187:AU1187)))))
*AE1187/C1187,0)
*C1187)
)</f>
        <v>0</v>
      </c>
      <c r="AZ11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+IFERROR(BA1187*C1187,0),
IFERROR(AVERAGEIF(Tabela1[[#This Row],[COMPRA PADRÃO]:[COMPRA &gt;30%]],"&gt;"&amp;0,Tabela1[[#This Row],[COMPRA PADRÃO]:[COMPRA &gt;30%]]),
0))/Tabela1[[#This Row],[U/CX]],0)*Tabela1[[#This Row],[U/CX]]</f>
        <v>0</v>
      </c>
      <c r="BA1187" s="36"/>
      <c r="BB1187" s="19"/>
      <c r="BC1187" s="5"/>
      <c r="BD1187" s="41">
        <v>35.467924528301886</v>
      </c>
      <c r="BE1187" s="42">
        <v>5320.1886792452833</v>
      </c>
      <c r="BF1187" s="42">
        <v>10143.82641509434</v>
      </c>
      <c r="BG1187" s="42">
        <v>5860</v>
      </c>
      <c r="BH1187" s="43">
        <v>9600</v>
      </c>
    </row>
    <row r="1188" spans="1:60" x14ac:dyDescent="0.2">
      <c r="A1188" s="4" t="s">
        <v>18</v>
      </c>
      <c r="B1188" s="4" t="s">
        <v>63</v>
      </c>
      <c r="C1188" s="4">
        <v>20</v>
      </c>
      <c r="D1188" s="4" t="s">
        <v>20</v>
      </c>
      <c r="E1188" s="5">
        <v>1340</v>
      </c>
      <c r="F1188" s="4">
        <v>2360</v>
      </c>
      <c r="G1188" s="4">
        <v>2180</v>
      </c>
      <c r="H1188" s="4">
        <v>1360</v>
      </c>
      <c r="I1188" s="4">
        <v>3100</v>
      </c>
      <c r="J1188" s="4">
        <v>3500</v>
      </c>
      <c r="K1188" s="4">
        <v>460</v>
      </c>
      <c r="L1188" s="4">
        <v>2880</v>
      </c>
      <c r="M1188" s="4">
        <v>1660</v>
      </c>
      <c r="N1188" s="4">
        <v>1840</v>
      </c>
      <c r="O1188" s="4">
        <v>1420</v>
      </c>
      <c r="P1188" s="4">
        <v>1880</v>
      </c>
      <c r="Q1188" s="13">
        <v>0.67055879899916604</v>
      </c>
      <c r="R1188" s="16">
        <v>1.1809841534612178</v>
      </c>
      <c r="S1188" s="16">
        <v>1.0909090909090911</v>
      </c>
      <c r="T1188" s="16">
        <v>0.6805671392827356</v>
      </c>
      <c r="U1188" s="16">
        <v>1.5512927439532944</v>
      </c>
      <c r="V1188" s="16">
        <v>1.7514595496246872</v>
      </c>
      <c r="W1188" s="16">
        <v>0.23019182652210177</v>
      </c>
      <c r="X1188" s="16">
        <v>1.4412010008340284</v>
      </c>
      <c r="Y1188" s="16">
        <v>0.83069224353628024</v>
      </c>
      <c r="Z1188" s="16">
        <v>0.92076730608840707</v>
      </c>
      <c r="AA1188" s="16">
        <v>0.71059216013344462</v>
      </c>
      <c r="AB1188" s="17">
        <v>0.9407839866555463</v>
      </c>
      <c r="AC1188" s="15">
        <v>367471.2</v>
      </c>
      <c r="AD1188" s="14">
        <v>1998.3333333333333</v>
      </c>
      <c r="AE1188" s="14">
        <v>2138.181818181818</v>
      </c>
      <c r="AF1188" s="5">
        <v>1</v>
      </c>
      <c r="AG1188" s="6">
        <v>2260</v>
      </c>
      <c r="AH1188" s="4">
        <v>4940</v>
      </c>
      <c r="AI1188" s="23">
        <v>7200</v>
      </c>
      <c r="AJ1188" s="4">
        <v>4000</v>
      </c>
      <c r="AK1188" s="4">
        <v>0</v>
      </c>
      <c r="AL1188" s="24">
        <v>4000</v>
      </c>
      <c r="AM1188" s="7">
        <v>1.1309424520433695</v>
      </c>
      <c r="AN1188" s="7">
        <v>2.4720600500417014</v>
      </c>
      <c r="AO1188" s="8">
        <v>2.0016680567139282</v>
      </c>
      <c r="AP1188" s="9">
        <v>0</v>
      </c>
      <c r="AQ1188" s="25">
        <v>5.6046705587989987</v>
      </c>
      <c r="AR1188" s="18">
        <v>1.0569727891156464</v>
      </c>
      <c r="AS1188" s="7">
        <v>2.310374149659864</v>
      </c>
      <c r="AT1188" s="8">
        <v>1.870748299319728</v>
      </c>
      <c r="AU1188" s="9">
        <v>0</v>
      </c>
      <c r="AV1188" s="10">
        <v>5.2380952380952381</v>
      </c>
      <c r="AW1188" s="22">
        <f t="shared" si="18"/>
        <v>0</v>
      </c>
      <c r="AX1188" s="5">
        <f>IF(OR(AND(Tabela1[[#This Row],[GRUPO | ITEM]]="PALHETAS",MID(Tabela1[[#This Row],[ITEM]],1,5)&lt;&gt;"YN-PC"),AND(Tabela1[[#This Row],[GRUPO | ITEM]]="PALHETAS",MID(Tabela1[[#This Row],[ITEM]],1,5)&lt;&gt;"YN-PF"))=TRUE,0,
IF(
ROUNDUP(
IF(
IF(D1188="A",13-SUM(AM1188:AP1188),IF(D1188="B",11-SUM(AM1188:AP1188),IF(D1188="C",7-SUM(AM1188:AP1188))))
&lt;0,0,
IF(D1188="A",13-SUM(AM1188:AP1188),IF(D1188="B",11-SUM(AM1188:AP1188),IF(D1188="C",7-SUM(AM1188:AP1188)))))
*AD1188/C1188,0)
*C1188
=0,0,
ROUNDUP(
IF(
IF(D1188="A",13-SUM(AM1188:AP1188),IF(D1188="B",11-SUM(AM1188:AP1188),IF(D1188="C",7-SUM(AM1188:AP1188))))
&lt;0,0,
IF(D1188="A",13-SUM(AM1188:AP1188),IF(D1188="B",11-SUM(AM1188:AP1188),IF(D1188="C",7-SUM(AM1188:AP1188)))))
*AD1188/C1188,0)
*C1188)
)</f>
        <v>0</v>
      </c>
      <c r="AY1188" s="4">
        <f>IF(OR(AND(Tabela1[[#This Row],[GRUPO | ITEM]]="PALHETAS",MID(Tabela1[[#This Row],[ITEM]],1,5)&lt;&gt;"YN-PC"),AND(Tabela1[[#This Row],[GRUPO | ITEM]]="PALHETAS",MID(Tabela1[[#This Row],[ITEM]],1,5)&lt;&gt;"YN-PF"))=TRUE,0,
IF(
ROUNDUP(
IF(
IF(D1188="A",13-SUM(AR1188:AU1188),IF(D1188="B",11-SUM(AR1188:AU1188),IF(D1188="C",7-SUM(AR1188:AU1188))))
&lt;0,0,
IF(D1188="A",13-SUM(AR1188:AU1188),IF(D1188="B",11-SUM(AR1188:AU1188),IF(D1188="C",7-SUM(AR1188:AU1188)))))
*AE1188/C1188,0)
*C1188
=0,0,
ROUNDUP(
IF(
IF(D1188="A",13-SUM(AR1188:AU1188),IF(D1188="B",11-SUM(AR1188:AU1188),IF(D1188="C",7-SUM(AR1188:AU1188))))
&lt;0,0,
IF(D1188="A",13-SUM(AR1188:AU1188),IF(D1188="B",11-SUM(AR1188:AU1188),IF(D1188="C",7-SUM(AR1188:AU1188)))))
*AE1188/C1188,0)
*C1188)
)</f>
        <v>0</v>
      </c>
      <c r="AZ11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+IFERROR(BA1188*C1188,0),
IFERROR(AVERAGEIF(Tabela1[[#This Row],[COMPRA PADRÃO]:[COMPRA &gt;30%]],"&gt;"&amp;0,Tabela1[[#This Row],[COMPRA PADRÃO]:[COMPRA &gt;30%]]),
0))/Tabela1[[#This Row],[U/CX]],0)*Tabela1[[#This Row],[U/CX]]</f>
        <v>0</v>
      </c>
      <c r="BA1188" s="36"/>
      <c r="BB1188" s="19"/>
      <c r="BC1188" s="5"/>
      <c r="BD1188" s="41">
        <v>90.490566037735846</v>
      </c>
      <c r="BE1188" s="42">
        <v>13573.584905660377</v>
      </c>
      <c r="BF1188" s="42">
        <v>25880.301886792451</v>
      </c>
      <c r="BG1188" s="42">
        <v>11200</v>
      </c>
      <c r="BH1188" s="43">
        <v>28260</v>
      </c>
    </row>
    <row r="1189" spans="1:60" x14ac:dyDescent="0.2">
      <c r="A1189" s="4" t="s">
        <v>18</v>
      </c>
      <c r="B1189" s="4" t="s">
        <v>924</v>
      </c>
      <c r="C1189" s="4">
        <v>20</v>
      </c>
      <c r="D1189" s="4" t="s">
        <v>83</v>
      </c>
      <c r="E1189" s="5">
        <v>60</v>
      </c>
      <c r="F1189" s="4">
        <v>20</v>
      </c>
      <c r="G1189" s="4">
        <v>60</v>
      </c>
      <c r="H1189" s="4">
        <v>20</v>
      </c>
      <c r="I1189" s="4">
        <v>140</v>
      </c>
      <c r="J1189" s="4">
        <v>140</v>
      </c>
      <c r="K1189" s="4"/>
      <c r="L1189" s="4"/>
      <c r="M1189" s="4">
        <v>60</v>
      </c>
      <c r="N1189" s="4">
        <v>160</v>
      </c>
      <c r="O1189" s="4"/>
      <c r="P1189" s="4">
        <v>360</v>
      </c>
      <c r="Q1189" s="13">
        <v>0.52941176470588236</v>
      </c>
      <c r="R1189" s="16">
        <v>0.17647058823529413</v>
      </c>
      <c r="S1189" s="16">
        <v>0.52941176470588236</v>
      </c>
      <c r="T1189" s="16">
        <v>0.17647058823529413</v>
      </c>
      <c r="U1189" s="16">
        <v>1.2352941176470589</v>
      </c>
      <c r="V1189" s="16">
        <v>1.2352941176470589</v>
      </c>
      <c r="W1189" s="16">
        <v>0</v>
      </c>
      <c r="X1189" s="16">
        <v>0</v>
      </c>
      <c r="Y1189" s="16">
        <v>0.52941176470588236</v>
      </c>
      <c r="Z1189" s="16">
        <v>1.411764705882353</v>
      </c>
      <c r="AA1189" s="16">
        <v>0</v>
      </c>
      <c r="AB1189" s="17">
        <v>3.1764705882352944</v>
      </c>
      <c r="AC1189" s="15">
        <v>15450</v>
      </c>
      <c r="AD1189" s="14">
        <v>113.33333333333333</v>
      </c>
      <c r="AE1189" s="14">
        <v>140</v>
      </c>
      <c r="AF1189" s="5">
        <v>1</v>
      </c>
      <c r="AG1189" s="6">
        <v>1320</v>
      </c>
      <c r="AH1189" s="4">
        <v>1680</v>
      </c>
      <c r="AI1189" s="23">
        <v>3000</v>
      </c>
      <c r="AJ1189" s="4">
        <v>0</v>
      </c>
      <c r="AK1189" s="4">
        <v>0</v>
      </c>
      <c r="AL1189" s="24">
        <v>0</v>
      </c>
      <c r="AM1189" s="7">
        <v>11.647058823529413</v>
      </c>
      <c r="AN1189" s="7">
        <v>14.823529411764707</v>
      </c>
      <c r="AO1189" s="8">
        <v>0</v>
      </c>
      <c r="AP1189" s="9">
        <v>0</v>
      </c>
      <c r="AQ1189" s="25">
        <v>26.47058823529412</v>
      </c>
      <c r="AR1189" s="18">
        <v>9.4285714285714288</v>
      </c>
      <c r="AS1189" s="7">
        <v>12</v>
      </c>
      <c r="AT1189" s="8">
        <v>0</v>
      </c>
      <c r="AU1189" s="9">
        <v>0</v>
      </c>
      <c r="AV1189" s="10">
        <v>21.428571428571431</v>
      </c>
      <c r="AW1189" s="22">
        <f t="shared" si="18"/>
        <v>0</v>
      </c>
      <c r="AX1189" s="5">
        <f>IF(OR(AND(Tabela1[[#This Row],[GRUPO | ITEM]]="PALHETAS",MID(Tabela1[[#This Row],[ITEM]],1,5)&lt;&gt;"YN-PC"),AND(Tabela1[[#This Row],[GRUPO | ITEM]]="PALHETAS",MID(Tabela1[[#This Row],[ITEM]],1,5)&lt;&gt;"YN-PF"))=TRUE,0,
IF(
ROUNDUP(
IF(
IF(D1189="A",13-SUM(AM1189:AP1189),IF(D1189="B",11-SUM(AM1189:AP1189),IF(D1189="C",7-SUM(AM1189:AP1189))))
&lt;0,0,
IF(D1189="A",13-SUM(AM1189:AP1189),IF(D1189="B",11-SUM(AM1189:AP1189),IF(D1189="C",7-SUM(AM1189:AP1189)))))
*AD1189/C1189,0)
*C1189
=0,0,
ROUNDUP(
IF(
IF(D1189="A",13-SUM(AM1189:AP1189),IF(D1189="B",11-SUM(AM1189:AP1189),IF(D1189="C",7-SUM(AM1189:AP1189))))
&lt;0,0,
IF(D1189="A",13-SUM(AM1189:AP1189),IF(D1189="B",11-SUM(AM1189:AP1189),IF(D1189="C",7-SUM(AM1189:AP1189)))))
*AD1189/C1189,0)
*C1189)
)</f>
        <v>0</v>
      </c>
      <c r="AY1189" s="4">
        <f>IF(OR(AND(Tabela1[[#This Row],[GRUPO | ITEM]]="PALHETAS",MID(Tabela1[[#This Row],[ITEM]],1,5)&lt;&gt;"YN-PC"),AND(Tabela1[[#This Row],[GRUPO | ITEM]]="PALHETAS",MID(Tabela1[[#This Row],[ITEM]],1,5)&lt;&gt;"YN-PF"))=TRUE,0,
IF(
ROUNDUP(
IF(
IF(D1189="A",13-SUM(AR1189:AU1189),IF(D1189="B",11-SUM(AR1189:AU1189),IF(D1189="C",7-SUM(AR1189:AU1189))))
&lt;0,0,
IF(D1189="A",13-SUM(AR1189:AU1189),IF(D1189="B",11-SUM(AR1189:AU1189),IF(D1189="C",7-SUM(AR1189:AU1189)))))
*AE1189/C1189,0)
*C1189
=0,0,
ROUNDUP(
IF(
IF(D1189="A",13-SUM(AR1189:AU1189),IF(D1189="B",11-SUM(AR1189:AU1189),IF(D1189="C",7-SUM(AR1189:AU1189))))
&lt;0,0,
IF(D1189="A",13-SUM(AR1189:AU1189),IF(D1189="B",11-SUM(AR1189:AU1189),IF(D1189="C",7-SUM(AR1189:AU1189)))))
*AE1189/C1189,0)
*C1189)
)</f>
        <v>0</v>
      </c>
      <c r="AZ11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+IFERROR(BA1189*C1189,0),
IFERROR(AVERAGEIF(Tabela1[[#This Row],[COMPRA PADRÃO]:[COMPRA &gt;30%]],"&gt;"&amp;0,Tabela1[[#This Row],[COMPRA PADRÃO]:[COMPRA &gt;30%]]),
0))/Tabela1[[#This Row],[U/CX]],0)*Tabela1[[#This Row],[U/CX]]</f>
        <v>0</v>
      </c>
      <c r="BA1189" s="36"/>
      <c r="BB1189" s="19"/>
      <c r="BC1189" s="5"/>
      <c r="BD1189" s="41">
        <v>3.8490566037735849</v>
      </c>
      <c r="BE1189" s="42">
        <v>577.35849056603774</v>
      </c>
      <c r="BF1189" s="42">
        <v>254.03773584905662</v>
      </c>
      <c r="BG1189" s="42">
        <v>3000</v>
      </c>
      <c r="BH1189" s="43">
        <v>0</v>
      </c>
    </row>
    <row r="1190" spans="1:60" x14ac:dyDescent="0.2">
      <c r="A1190" s="4" t="s">
        <v>18</v>
      </c>
      <c r="B1190" s="4" t="s">
        <v>925</v>
      </c>
      <c r="C1190" s="4">
        <v>20</v>
      </c>
      <c r="D1190" s="4" t="s">
        <v>83</v>
      </c>
      <c r="E1190" s="5">
        <v>20</v>
      </c>
      <c r="F1190" s="4"/>
      <c r="G1190" s="4"/>
      <c r="H1190" s="4">
        <v>20</v>
      </c>
      <c r="I1190" s="4">
        <v>20</v>
      </c>
      <c r="J1190" s="4"/>
      <c r="K1190" s="4"/>
      <c r="L1190" s="4"/>
      <c r="M1190" s="4">
        <v>40</v>
      </c>
      <c r="N1190" s="4">
        <v>20</v>
      </c>
      <c r="O1190" s="4"/>
      <c r="P1190" s="4"/>
      <c r="Q1190" s="13">
        <v>0.83333333333333337</v>
      </c>
      <c r="R1190" s="16">
        <v>0</v>
      </c>
      <c r="S1190" s="16">
        <v>0</v>
      </c>
      <c r="T1190" s="16">
        <v>0.83333333333333337</v>
      </c>
      <c r="U1190" s="16">
        <v>0.83333333333333337</v>
      </c>
      <c r="V1190" s="16">
        <v>0</v>
      </c>
      <c r="W1190" s="16">
        <v>0</v>
      </c>
      <c r="X1190" s="16">
        <v>0</v>
      </c>
      <c r="Y1190" s="16">
        <v>1.6666666666666667</v>
      </c>
      <c r="Z1190" s="16">
        <v>0.83333333333333337</v>
      </c>
      <c r="AA1190" s="16">
        <v>0</v>
      </c>
      <c r="AB1190" s="17">
        <v>0</v>
      </c>
      <c r="AC1190" s="15">
        <v>1823.4</v>
      </c>
      <c r="AD1190" s="14">
        <v>24</v>
      </c>
      <c r="AE1190" s="14">
        <v>24</v>
      </c>
      <c r="AF1190" s="5">
        <v>0</v>
      </c>
      <c r="AG1190" s="6">
        <v>880</v>
      </c>
      <c r="AH1190" s="4">
        <v>1600</v>
      </c>
      <c r="AI1190" s="23">
        <v>2480</v>
      </c>
      <c r="AJ1190" s="4">
        <v>0</v>
      </c>
      <c r="AK1190" s="4">
        <v>0</v>
      </c>
      <c r="AL1190" s="24">
        <v>0</v>
      </c>
      <c r="AM1190" s="7">
        <v>36.666666666666664</v>
      </c>
      <c r="AN1190" s="7">
        <v>66.666666666666671</v>
      </c>
      <c r="AO1190" s="8">
        <v>0</v>
      </c>
      <c r="AP1190" s="9">
        <v>0</v>
      </c>
      <c r="AQ1190" s="25">
        <v>103.33333333333334</v>
      </c>
      <c r="AR1190" s="18">
        <v>36.666666666666664</v>
      </c>
      <c r="AS1190" s="7">
        <v>66.666666666666671</v>
      </c>
      <c r="AT1190" s="8">
        <v>0</v>
      </c>
      <c r="AU1190" s="9">
        <v>0</v>
      </c>
      <c r="AV1190" s="10">
        <v>103.33333333333334</v>
      </c>
      <c r="AW1190" s="22">
        <f t="shared" si="18"/>
        <v>0</v>
      </c>
      <c r="AX1190" s="5">
        <f>IF(OR(AND(Tabela1[[#This Row],[GRUPO | ITEM]]="PALHETAS",MID(Tabela1[[#This Row],[ITEM]],1,5)&lt;&gt;"YN-PC"),AND(Tabela1[[#This Row],[GRUPO | ITEM]]="PALHETAS",MID(Tabela1[[#This Row],[ITEM]],1,5)&lt;&gt;"YN-PF"))=TRUE,0,
IF(
ROUNDUP(
IF(
IF(D1190="A",13-SUM(AM1190:AP1190),IF(D1190="B",11-SUM(AM1190:AP1190),IF(D1190="C",7-SUM(AM1190:AP1190))))
&lt;0,0,
IF(D1190="A",13-SUM(AM1190:AP1190),IF(D1190="B",11-SUM(AM1190:AP1190),IF(D1190="C",7-SUM(AM1190:AP1190)))))
*AD1190/C1190,0)
*C1190
=0,0,
ROUNDUP(
IF(
IF(D1190="A",13-SUM(AM1190:AP1190),IF(D1190="B",11-SUM(AM1190:AP1190),IF(D1190="C",7-SUM(AM1190:AP1190))))
&lt;0,0,
IF(D1190="A",13-SUM(AM1190:AP1190),IF(D1190="B",11-SUM(AM1190:AP1190),IF(D1190="C",7-SUM(AM1190:AP1190)))))
*AD1190/C1190,0)
*C1190)
)</f>
        <v>0</v>
      </c>
      <c r="AY1190" s="4">
        <f>IF(OR(AND(Tabela1[[#This Row],[GRUPO | ITEM]]="PALHETAS",MID(Tabela1[[#This Row],[ITEM]],1,5)&lt;&gt;"YN-PC"),AND(Tabela1[[#This Row],[GRUPO | ITEM]]="PALHETAS",MID(Tabela1[[#This Row],[ITEM]],1,5)&lt;&gt;"YN-PF"))=TRUE,0,
IF(
ROUNDUP(
IF(
IF(D1190="A",13-SUM(AR1190:AU1190),IF(D1190="B",11-SUM(AR1190:AU1190),IF(D1190="C",7-SUM(AR1190:AU1190))))
&lt;0,0,
IF(D1190="A",13-SUM(AR1190:AU1190),IF(D1190="B",11-SUM(AR1190:AU1190),IF(D1190="C",7-SUM(AR1190:AU1190)))))
*AE1190/C1190,0)
*C1190
=0,0,
ROUNDUP(
IF(
IF(D1190="A",13-SUM(AR1190:AU1190),IF(D1190="B",11-SUM(AR1190:AU1190),IF(D1190="C",7-SUM(AR1190:AU1190))))
&lt;0,0,
IF(D1190="A",13-SUM(AR1190:AU1190),IF(D1190="B",11-SUM(AR1190:AU1190),IF(D1190="C",7-SUM(AR1190:AU1190)))))
*AE1190/C1190,0)
*C1190)
)</f>
        <v>0</v>
      </c>
      <c r="AZ11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+IFERROR(BA1190*C1190,0),
IFERROR(AVERAGEIF(Tabela1[[#This Row],[COMPRA PADRÃO]:[COMPRA &gt;30%]],"&gt;"&amp;0,Tabela1[[#This Row],[COMPRA PADRÃO]:[COMPRA &gt;30%]]),
0))/Tabela1[[#This Row],[U/CX]],0)*Tabela1[[#This Row],[U/CX]]</f>
        <v>0</v>
      </c>
      <c r="BA1190" s="36"/>
      <c r="BB1190" s="19"/>
      <c r="BC1190" s="5"/>
      <c r="BD1190" s="41">
        <v>0.45283018867924529</v>
      </c>
      <c r="BE1190" s="42">
        <v>67.924528301886795</v>
      </c>
      <c r="BF1190" s="42">
        <v>29.886792452830189</v>
      </c>
      <c r="BG1190" s="42">
        <v>2480</v>
      </c>
      <c r="BH1190" s="43">
        <v>0</v>
      </c>
    </row>
    <row r="1191" spans="1:60" x14ac:dyDescent="0.2">
      <c r="A1191" s="4" t="s">
        <v>18</v>
      </c>
      <c r="B1191" s="4" t="s">
        <v>926</v>
      </c>
      <c r="C1191" s="4">
        <v>20</v>
      </c>
      <c r="D1191" s="4" t="s">
        <v>83</v>
      </c>
      <c r="E1191" s="5">
        <v>20</v>
      </c>
      <c r="F1191" s="4">
        <v>100</v>
      </c>
      <c r="G1191" s="4">
        <v>80</v>
      </c>
      <c r="H1191" s="4">
        <v>20</v>
      </c>
      <c r="I1191" s="4">
        <v>60</v>
      </c>
      <c r="J1191" s="4">
        <v>180</v>
      </c>
      <c r="K1191" s="4">
        <v>20</v>
      </c>
      <c r="L1191" s="4">
        <v>60</v>
      </c>
      <c r="M1191" s="4">
        <v>20</v>
      </c>
      <c r="N1191" s="4">
        <v>20</v>
      </c>
      <c r="O1191" s="4">
        <v>20</v>
      </c>
      <c r="P1191" s="4"/>
      <c r="Q1191" s="13">
        <v>0.36666666666666664</v>
      </c>
      <c r="R1191" s="16">
        <v>1.8333333333333333</v>
      </c>
      <c r="S1191" s="16">
        <v>1.4666666666666666</v>
      </c>
      <c r="T1191" s="16">
        <v>0.36666666666666664</v>
      </c>
      <c r="U1191" s="16">
        <v>1.0999999999999999</v>
      </c>
      <c r="V1191" s="16">
        <v>3.3</v>
      </c>
      <c r="W1191" s="16">
        <v>0.36666666666666664</v>
      </c>
      <c r="X1191" s="16">
        <v>1.0999999999999999</v>
      </c>
      <c r="Y1191" s="16">
        <v>0.36666666666666664</v>
      </c>
      <c r="Z1191" s="16">
        <v>0.36666666666666664</v>
      </c>
      <c r="AA1191" s="16">
        <v>0.36666666666666664</v>
      </c>
      <c r="AB1191" s="17">
        <v>0</v>
      </c>
      <c r="AC1191" s="15">
        <v>8975</v>
      </c>
      <c r="AD1191" s="14">
        <v>54.545454545454547</v>
      </c>
      <c r="AE1191" s="14">
        <v>54.545454545454547</v>
      </c>
      <c r="AF1191" s="5">
        <v>0</v>
      </c>
      <c r="AG1191" s="6">
        <v>500</v>
      </c>
      <c r="AH1191" s="4">
        <v>940</v>
      </c>
      <c r="AI1191" s="23">
        <v>1440</v>
      </c>
      <c r="AJ1191" s="4">
        <v>0</v>
      </c>
      <c r="AK1191" s="4">
        <v>0</v>
      </c>
      <c r="AL1191" s="24">
        <v>0</v>
      </c>
      <c r="AM1191" s="7">
        <v>9.1666666666666661</v>
      </c>
      <c r="AN1191" s="7">
        <v>17.233333333333334</v>
      </c>
      <c r="AO1191" s="8">
        <v>0</v>
      </c>
      <c r="AP1191" s="9">
        <v>0</v>
      </c>
      <c r="AQ1191" s="25">
        <v>26.4</v>
      </c>
      <c r="AR1191" s="18">
        <v>9.1666666666666661</v>
      </c>
      <c r="AS1191" s="7">
        <v>17.233333333333334</v>
      </c>
      <c r="AT1191" s="8">
        <v>0</v>
      </c>
      <c r="AU1191" s="9">
        <v>0</v>
      </c>
      <c r="AV1191" s="10">
        <v>26.4</v>
      </c>
      <c r="AW1191" s="22">
        <f t="shared" si="18"/>
        <v>0</v>
      </c>
      <c r="AX1191" s="5">
        <f>IF(OR(AND(Tabela1[[#This Row],[GRUPO | ITEM]]="PALHETAS",MID(Tabela1[[#This Row],[ITEM]],1,5)&lt;&gt;"YN-PC"),AND(Tabela1[[#This Row],[GRUPO | ITEM]]="PALHETAS",MID(Tabela1[[#This Row],[ITEM]],1,5)&lt;&gt;"YN-PF"))=TRUE,0,
IF(
ROUNDUP(
IF(
IF(D1191="A",13-SUM(AM1191:AP1191),IF(D1191="B",11-SUM(AM1191:AP1191),IF(D1191="C",7-SUM(AM1191:AP1191))))
&lt;0,0,
IF(D1191="A",13-SUM(AM1191:AP1191),IF(D1191="B",11-SUM(AM1191:AP1191),IF(D1191="C",7-SUM(AM1191:AP1191)))))
*AD1191/C1191,0)
*C1191
=0,0,
ROUNDUP(
IF(
IF(D1191="A",13-SUM(AM1191:AP1191),IF(D1191="B",11-SUM(AM1191:AP1191),IF(D1191="C",7-SUM(AM1191:AP1191))))
&lt;0,0,
IF(D1191="A",13-SUM(AM1191:AP1191),IF(D1191="B",11-SUM(AM1191:AP1191),IF(D1191="C",7-SUM(AM1191:AP1191)))))
*AD1191/C1191,0)
*C1191)
)</f>
        <v>0</v>
      </c>
      <c r="AY1191" s="4">
        <f>IF(OR(AND(Tabela1[[#This Row],[GRUPO | ITEM]]="PALHETAS",MID(Tabela1[[#This Row],[ITEM]],1,5)&lt;&gt;"YN-PC"),AND(Tabela1[[#This Row],[GRUPO | ITEM]]="PALHETAS",MID(Tabela1[[#This Row],[ITEM]],1,5)&lt;&gt;"YN-PF"))=TRUE,0,
IF(
ROUNDUP(
IF(
IF(D1191="A",13-SUM(AR1191:AU1191),IF(D1191="B",11-SUM(AR1191:AU1191),IF(D1191="C",7-SUM(AR1191:AU1191))))
&lt;0,0,
IF(D1191="A",13-SUM(AR1191:AU1191),IF(D1191="B",11-SUM(AR1191:AU1191),IF(D1191="C",7-SUM(AR1191:AU1191)))))
*AE1191/C1191,0)
*C1191
=0,0,
ROUNDUP(
IF(
IF(D1191="A",13-SUM(AR1191:AU1191),IF(D1191="B",11-SUM(AR1191:AU1191),IF(D1191="C",7-SUM(AR1191:AU1191))))
&lt;0,0,
IF(D1191="A",13-SUM(AR1191:AU1191),IF(D1191="B",11-SUM(AR1191:AU1191),IF(D1191="C",7-SUM(AR1191:AU1191)))))
*AE1191/C1191,0)
*C1191)
)</f>
        <v>0</v>
      </c>
      <c r="AZ11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+IFERROR(BA1191*C1191,0),
IFERROR(AVERAGEIF(Tabela1[[#This Row],[COMPRA PADRÃO]:[COMPRA &gt;30%]],"&gt;"&amp;0,Tabela1[[#This Row],[COMPRA PADRÃO]:[COMPRA &gt;30%]]),
0))/Tabela1[[#This Row],[U/CX]],0)*Tabela1[[#This Row],[U/CX]]</f>
        <v>0</v>
      </c>
      <c r="BA1191" s="36"/>
      <c r="BB1191" s="19"/>
      <c r="BC1191" s="5"/>
      <c r="BD1191" s="41">
        <v>2.2641509433962264</v>
      </c>
      <c r="BE1191" s="42">
        <v>339.62264150943395</v>
      </c>
      <c r="BF1191" s="42">
        <v>149.43396226415095</v>
      </c>
      <c r="BG1191" s="42">
        <v>1440</v>
      </c>
      <c r="BH1191" s="43">
        <v>0</v>
      </c>
    </row>
    <row r="1192" spans="1:60" x14ac:dyDescent="0.2">
      <c r="A1192" s="4" t="s">
        <v>18</v>
      </c>
      <c r="B1192" s="4" t="s">
        <v>927</v>
      </c>
      <c r="C1192" s="4">
        <v>20</v>
      </c>
      <c r="D1192" s="4" t="s">
        <v>83</v>
      </c>
      <c r="E1192" s="5">
        <v>20</v>
      </c>
      <c r="F1192" s="4">
        <v>20</v>
      </c>
      <c r="G1192" s="4">
        <v>60</v>
      </c>
      <c r="H1192" s="4"/>
      <c r="I1192" s="4">
        <v>20</v>
      </c>
      <c r="J1192" s="4">
        <v>40</v>
      </c>
      <c r="K1192" s="4"/>
      <c r="L1192" s="4"/>
      <c r="M1192" s="4">
        <v>40</v>
      </c>
      <c r="N1192" s="4">
        <v>20</v>
      </c>
      <c r="O1192" s="4">
        <v>40</v>
      </c>
      <c r="P1192" s="4">
        <v>40</v>
      </c>
      <c r="Q1192" s="13">
        <v>0.6</v>
      </c>
      <c r="R1192" s="16">
        <v>0.6</v>
      </c>
      <c r="S1192" s="16">
        <v>1.7999999999999998</v>
      </c>
      <c r="T1192" s="16">
        <v>0</v>
      </c>
      <c r="U1192" s="16">
        <v>0.6</v>
      </c>
      <c r="V1192" s="16">
        <v>1.2</v>
      </c>
      <c r="W1192" s="16">
        <v>0</v>
      </c>
      <c r="X1192" s="16">
        <v>0</v>
      </c>
      <c r="Y1192" s="16">
        <v>1.2</v>
      </c>
      <c r="Z1192" s="16">
        <v>0.6</v>
      </c>
      <c r="AA1192" s="16">
        <v>1.2</v>
      </c>
      <c r="AB1192" s="17">
        <v>1.2</v>
      </c>
      <c r="AC1192" s="15">
        <v>4558.2</v>
      </c>
      <c r="AD1192" s="14">
        <v>33.333333333333336</v>
      </c>
      <c r="AE1192" s="14">
        <v>33.333333333333336</v>
      </c>
      <c r="AF1192" s="5">
        <v>0</v>
      </c>
      <c r="AG1192" s="6">
        <v>359</v>
      </c>
      <c r="AH1192" s="4">
        <v>600</v>
      </c>
      <c r="AI1192" s="23">
        <v>959</v>
      </c>
      <c r="AJ1192" s="4">
        <v>0</v>
      </c>
      <c r="AK1192" s="4">
        <v>0</v>
      </c>
      <c r="AL1192" s="24">
        <v>0</v>
      </c>
      <c r="AM1192" s="7">
        <v>10.77</v>
      </c>
      <c r="AN1192" s="7">
        <v>18</v>
      </c>
      <c r="AO1192" s="8">
        <v>0</v>
      </c>
      <c r="AP1192" s="9">
        <v>0</v>
      </c>
      <c r="AQ1192" s="25">
        <v>28.77</v>
      </c>
      <c r="AR1192" s="18">
        <v>10.77</v>
      </c>
      <c r="AS1192" s="7">
        <v>18</v>
      </c>
      <c r="AT1192" s="8">
        <v>0</v>
      </c>
      <c r="AU1192" s="9">
        <v>0</v>
      </c>
      <c r="AV1192" s="10">
        <v>28.77</v>
      </c>
      <c r="AW1192" s="22">
        <f t="shared" si="18"/>
        <v>0</v>
      </c>
      <c r="AX1192" s="5">
        <f>IF(OR(AND(Tabela1[[#This Row],[GRUPO | ITEM]]="PALHETAS",MID(Tabela1[[#This Row],[ITEM]],1,5)&lt;&gt;"YN-PC"),AND(Tabela1[[#This Row],[GRUPO | ITEM]]="PALHETAS",MID(Tabela1[[#This Row],[ITEM]],1,5)&lt;&gt;"YN-PF"))=TRUE,0,
IF(
ROUNDUP(
IF(
IF(D1192="A",13-SUM(AM1192:AP1192),IF(D1192="B",11-SUM(AM1192:AP1192),IF(D1192="C",7-SUM(AM1192:AP1192))))
&lt;0,0,
IF(D1192="A",13-SUM(AM1192:AP1192),IF(D1192="B",11-SUM(AM1192:AP1192),IF(D1192="C",7-SUM(AM1192:AP1192)))))
*AD1192/C1192,0)
*C1192
=0,0,
ROUNDUP(
IF(
IF(D1192="A",13-SUM(AM1192:AP1192),IF(D1192="B",11-SUM(AM1192:AP1192),IF(D1192="C",7-SUM(AM1192:AP1192))))
&lt;0,0,
IF(D1192="A",13-SUM(AM1192:AP1192),IF(D1192="B",11-SUM(AM1192:AP1192),IF(D1192="C",7-SUM(AM1192:AP1192)))))
*AD1192/C1192,0)
*C1192)
)</f>
        <v>0</v>
      </c>
      <c r="AY1192" s="4">
        <f>IF(OR(AND(Tabela1[[#This Row],[GRUPO | ITEM]]="PALHETAS",MID(Tabela1[[#This Row],[ITEM]],1,5)&lt;&gt;"YN-PC"),AND(Tabela1[[#This Row],[GRUPO | ITEM]]="PALHETAS",MID(Tabela1[[#This Row],[ITEM]],1,5)&lt;&gt;"YN-PF"))=TRUE,0,
IF(
ROUNDUP(
IF(
IF(D1192="A",13-SUM(AR1192:AU1192),IF(D1192="B",11-SUM(AR1192:AU1192),IF(D1192="C",7-SUM(AR1192:AU1192))))
&lt;0,0,
IF(D1192="A",13-SUM(AR1192:AU1192),IF(D1192="B",11-SUM(AR1192:AU1192),IF(D1192="C",7-SUM(AR1192:AU1192)))))
*AE1192/C1192,0)
*C1192
=0,0,
ROUNDUP(
IF(
IF(D1192="A",13-SUM(AR1192:AU1192),IF(D1192="B",11-SUM(AR1192:AU1192),IF(D1192="C",7-SUM(AR1192:AU1192))))
&lt;0,0,
IF(D1192="A",13-SUM(AR1192:AU1192),IF(D1192="B",11-SUM(AR1192:AU1192),IF(D1192="C",7-SUM(AR1192:AU1192)))))
*AE1192/C1192,0)
*C1192)
)</f>
        <v>0</v>
      </c>
      <c r="AZ11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+IFERROR(BA1192*C1192,0),
IFERROR(AVERAGEIF(Tabela1[[#This Row],[COMPRA PADRÃO]:[COMPRA &gt;30%]],"&gt;"&amp;0,Tabela1[[#This Row],[COMPRA PADRÃO]:[COMPRA &gt;30%]]),
0))/Tabela1[[#This Row],[U/CX]],0)*Tabela1[[#This Row],[U/CX]]</f>
        <v>0</v>
      </c>
      <c r="BA1192" s="36"/>
      <c r="BB1192" s="19"/>
      <c r="BC1192" s="5"/>
      <c r="BD1192" s="41">
        <v>1.1320754716981132</v>
      </c>
      <c r="BE1192" s="42">
        <v>169.81132075471697</v>
      </c>
      <c r="BF1192" s="42">
        <v>74.716981132075475</v>
      </c>
      <c r="BG1192" s="42">
        <v>959</v>
      </c>
      <c r="BH1192" s="43">
        <v>0</v>
      </c>
    </row>
    <row r="1193" spans="1:60" x14ac:dyDescent="0.2">
      <c r="A1193" s="4" t="s">
        <v>18</v>
      </c>
      <c r="B1193" s="4" t="s">
        <v>928</v>
      </c>
      <c r="C1193" s="4">
        <v>20</v>
      </c>
      <c r="D1193" s="4" t="s">
        <v>17</v>
      </c>
      <c r="E1193" s="5">
        <v>300</v>
      </c>
      <c r="F1193" s="4">
        <v>200</v>
      </c>
      <c r="G1193" s="4">
        <v>320</v>
      </c>
      <c r="H1193" s="4">
        <v>180</v>
      </c>
      <c r="I1193" s="4">
        <v>340</v>
      </c>
      <c r="J1193" s="4">
        <v>260</v>
      </c>
      <c r="K1193" s="4">
        <v>20</v>
      </c>
      <c r="L1193" s="4">
        <v>80</v>
      </c>
      <c r="M1193" s="4">
        <v>40</v>
      </c>
      <c r="N1193" s="4">
        <v>100</v>
      </c>
      <c r="O1193" s="4">
        <v>80</v>
      </c>
      <c r="P1193" s="4">
        <v>120</v>
      </c>
      <c r="Q1193" s="13">
        <v>1.7647058823529411</v>
      </c>
      <c r="R1193" s="16">
        <v>1.1764705882352942</v>
      </c>
      <c r="S1193" s="16">
        <v>1.8823529411764706</v>
      </c>
      <c r="T1193" s="16">
        <v>1.0588235294117647</v>
      </c>
      <c r="U1193" s="16">
        <v>2</v>
      </c>
      <c r="V1193" s="16">
        <v>1.5294117647058822</v>
      </c>
      <c r="W1193" s="16">
        <v>0.11764705882352941</v>
      </c>
      <c r="X1193" s="16">
        <v>0.47058823529411764</v>
      </c>
      <c r="Y1193" s="16">
        <v>0.23529411764705882</v>
      </c>
      <c r="Z1193" s="16">
        <v>0.58823529411764708</v>
      </c>
      <c r="AA1193" s="16">
        <v>0.47058823529411764</v>
      </c>
      <c r="AB1193" s="17">
        <v>0.70588235294117652</v>
      </c>
      <c r="AC1193" s="15">
        <v>30487.599999999999</v>
      </c>
      <c r="AD1193" s="14">
        <v>170</v>
      </c>
      <c r="AE1193" s="14">
        <v>198</v>
      </c>
      <c r="AF1193" s="5">
        <v>0</v>
      </c>
      <c r="AG1193" s="6">
        <v>1340</v>
      </c>
      <c r="AH1193" s="4">
        <v>2280</v>
      </c>
      <c r="AI1193" s="23">
        <v>3620</v>
      </c>
      <c r="AJ1193" s="4">
        <v>0</v>
      </c>
      <c r="AK1193" s="4">
        <v>0</v>
      </c>
      <c r="AL1193" s="24">
        <v>0</v>
      </c>
      <c r="AM1193" s="7">
        <v>7.882352941176471</v>
      </c>
      <c r="AN1193" s="7">
        <v>13.411764705882353</v>
      </c>
      <c r="AO1193" s="8">
        <v>0</v>
      </c>
      <c r="AP1193" s="9">
        <v>0</v>
      </c>
      <c r="AQ1193" s="25">
        <v>21.294117647058826</v>
      </c>
      <c r="AR1193" s="18">
        <v>6.7676767676767673</v>
      </c>
      <c r="AS1193" s="7">
        <v>11.515151515151516</v>
      </c>
      <c r="AT1193" s="8">
        <v>0</v>
      </c>
      <c r="AU1193" s="9">
        <v>0</v>
      </c>
      <c r="AV1193" s="10">
        <v>18.282828282828284</v>
      </c>
      <c r="AW1193" s="22">
        <f t="shared" si="18"/>
        <v>0</v>
      </c>
      <c r="AX1193" s="5">
        <f>IF(OR(AND(Tabela1[[#This Row],[GRUPO | ITEM]]="PALHETAS",MID(Tabela1[[#This Row],[ITEM]],1,5)&lt;&gt;"YN-PC"),AND(Tabela1[[#This Row],[GRUPO | ITEM]]="PALHETAS",MID(Tabela1[[#This Row],[ITEM]],1,5)&lt;&gt;"YN-PF"))=TRUE,0,
IF(
ROUNDUP(
IF(
IF(D1193="A",13-SUM(AM1193:AP1193),IF(D1193="B",11-SUM(AM1193:AP1193),IF(D1193="C",7-SUM(AM1193:AP1193))))
&lt;0,0,
IF(D1193="A",13-SUM(AM1193:AP1193),IF(D1193="B",11-SUM(AM1193:AP1193),IF(D1193="C",7-SUM(AM1193:AP1193)))))
*AD1193/C1193,0)
*C1193
=0,0,
ROUNDUP(
IF(
IF(D1193="A",13-SUM(AM1193:AP1193),IF(D1193="B",11-SUM(AM1193:AP1193),IF(D1193="C",7-SUM(AM1193:AP1193))))
&lt;0,0,
IF(D1193="A",13-SUM(AM1193:AP1193),IF(D1193="B",11-SUM(AM1193:AP1193),IF(D1193="C",7-SUM(AM1193:AP1193)))))
*AD1193/C1193,0)
*C1193)
)</f>
        <v>0</v>
      </c>
      <c r="AY1193" s="4">
        <f>IF(OR(AND(Tabela1[[#This Row],[GRUPO | ITEM]]="PALHETAS",MID(Tabela1[[#This Row],[ITEM]],1,5)&lt;&gt;"YN-PC"),AND(Tabela1[[#This Row],[GRUPO | ITEM]]="PALHETAS",MID(Tabela1[[#This Row],[ITEM]],1,5)&lt;&gt;"YN-PF"))=TRUE,0,
IF(
ROUNDUP(
IF(
IF(D1193="A",13-SUM(AR1193:AU1193),IF(D1193="B",11-SUM(AR1193:AU1193),IF(D1193="C",7-SUM(AR1193:AU1193))))
&lt;0,0,
IF(D1193="A",13-SUM(AR1193:AU1193),IF(D1193="B",11-SUM(AR1193:AU1193),IF(D1193="C",7-SUM(AR1193:AU1193)))))
*AE1193/C1193,0)
*C1193
=0,0,
ROUNDUP(
IF(
IF(D1193="A",13-SUM(AR1193:AU1193),IF(D1193="B",11-SUM(AR1193:AU1193),IF(D1193="C",7-SUM(AR1193:AU1193))))
&lt;0,0,
IF(D1193="A",13-SUM(AR1193:AU1193),IF(D1193="B",11-SUM(AR1193:AU1193),IF(D1193="C",7-SUM(AR1193:AU1193)))))
*AE1193/C1193,0)
*C1193)
)</f>
        <v>0</v>
      </c>
      <c r="AZ11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+IFERROR(BA1193*C1193,0),
IFERROR(AVERAGEIF(Tabela1[[#This Row],[COMPRA PADRÃO]:[COMPRA &gt;30%]],"&gt;"&amp;0,Tabela1[[#This Row],[COMPRA PADRÃO]:[COMPRA &gt;30%]]),
0))/Tabela1[[#This Row],[U/CX]],0)*Tabela1[[#This Row],[U/CX]]</f>
        <v>0</v>
      </c>
      <c r="BA1193" s="36"/>
      <c r="BB1193" s="19"/>
      <c r="BC1193" s="5"/>
      <c r="BD1193" s="41">
        <v>7.6981132075471699</v>
      </c>
      <c r="BE1193" s="42">
        <v>1154.7169811320755</v>
      </c>
      <c r="BF1193" s="42">
        <v>1524.2264150943397</v>
      </c>
      <c r="BG1193" s="42">
        <v>3620</v>
      </c>
      <c r="BH1193" s="43">
        <v>0</v>
      </c>
    </row>
    <row r="1194" spans="1:60" x14ac:dyDescent="0.2">
      <c r="A1194" s="4" t="s">
        <v>18</v>
      </c>
      <c r="B1194" s="4" t="s">
        <v>929</v>
      </c>
      <c r="C1194" s="4">
        <v>20</v>
      </c>
      <c r="D1194" s="4" t="s">
        <v>83</v>
      </c>
      <c r="E1194" s="5">
        <v>20</v>
      </c>
      <c r="F1194" s="4"/>
      <c r="G1194" s="4">
        <v>60</v>
      </c>
      <c r="H1194" s="4">
        <v>40</v>
      </c>
      <c r="I1194" s="4">
        <v>100</v>
      </c>
      <c r="J1194" s="4">
        <v>60</v>
      </c>
      <c r="K1194" s="4"/>
      <c r="L1194" s="4">
        <v>20</v>
      </c>
      <c r="M1194" s="4">
        <v>20</v>
      </c>
      <c r="N1194" s="4"/>
      <c r="O1194" s="4">
        <v>20</v>
      </c>
      <c r="P1194" s="4"/>
      <c r="Q1194" s="13">
        <v>0.47058823529411764</v>
      </c>
      <c r="R1194" s="16">
        <v>0</v>
      </c>
      <c r="S1194" s="16">
        <v>1.411764705882353</v>
      </c>
      <c r="T1194" s="16">
        <v>0.94117647058823528</v>
      </c>
      <c r="U1194" s="16">
        <v>2.3529411764705883</v>
      </c>
      <c r="V1194" s="16">
        <v>1.411764705882353</v>
      </c>
      <c r="W1194" s="16">
        <v>0</v>
      </c>
      <c r="X1194" s="16">
        <v>0.47058823529411764</v>
      </c>
      <c r="Y1194" s="16">
        <v>0.47058823529411764</v>
      </c>
      <c r="Z1194" s="16">
        <v>0</v>
      </c>
      <c r="AA1194" s="16">
        <v>0.47058823529411764</v>
      </c>
      <c r="AB1194" s="17">
        <v>0</v>
      </c>
      <c r="AC1194" s="15">
        <v>5008.8</v>
      </c>
      <c r="AD1194" s="14">
        <v>42.5</v>
      </c>
      <c r="AE1194" s="14">
        <v>42.5</v>
      </c>
      <c r="AF1194" s="5">
        <v>0</v>
      </c>
      <c r="AG1194" s="6">
        <v>240</v>
      </c>
      <c r="AH1194" s="4">
        <v>900</v>
      </c>
      <c r="AI1194" s="23">
        <v>1140</v>
      </c>
      <c r="AJ1194" s="4">
        <v>0</v>
      </c>
      <c r="AK1194" s="4">
        <v>0</v>
      </c>
      <c r="AL1194" s="24">
        <v>0</v>
      </c>
      <c r="AM1194" s="7">
        <v>5.6470588235294121</v>
      </c>
      <c r="AN1194" s="7">
        <v>21.176470588235293</v>
      </c>
      <c r="AO1194" s="8">
        <v>0</v>
      </c>
      <c r="AP1194" s="9">
        <v>0</v>
      </c>
      <c r="AQ1194" s="25">
        <v>26.823529411764707</v>
      </c>
      <c r="AR1194" s="18">
        <v>5.6470588235294121</v>
      </c>
      <c r="AS1194" s="7">
        <v>21.176470588235293</v>
      </c>
      <c r="AT1194" s="8">
        <v>0</v>
      </c>
      <c r="AU1194" s="9">
        <v>0</v>
      </c>
      <c r="AV1194" s="10">
        <v>26.823529411764707</v>
      </c>
      <c r="AW1194" s="22">
        <f t="shared" si="18"/>
        <v>0</v>
      </c>
      <c r="AX1194" s="5">
        <f>IF(OR(AND(Tabela1[[#This Row],[GRUPO | ITEM]]="PALHETAS",MID(Tabela1[[#This Row],[ITEM]],1,5)&lt;&gt;"YN-PC"),AND(Tabela1[[#This Row],[GRUPO | ITEM]]="PALHETAS",MID(Tabela1[[#This Row],[ITEM]],1,5)&lt;&gt;"YN-PF"))=TRUE,0,
IF(
ROUNDUP(
IF(
IF(D1194="A",13-SUM(AM1194:AP1194),IF(D1194="B",11-SUM(AM1194:AP1194),IF(D1194="C",7-SUM(AM1194:AP1194))))
&lt;0,0,
IF(D1194="A",13-SUM(AM1194:AP1194),IF(D1194="B",11-SUM(AM1194:AP1194),IF(D1194="C",7-SUM(AM1194:AP1194)))))
*AD1194/C1194,0)
*C1194
=0,0,
ROUNDUP(
IF(
IF(D1194="A",13-SUM(AM1194:AP1194),IF(D1194="B",11-SUM(AM1194:AP1194),IF(D1194="C",7-SUM(AM1194:AP1194))))
&lt;0,0,
IF(D1194="A",13-SUM(AM1194:AP1194),IF(D1194="B",11-SUM(AM1194:AP1194),IF(D1194="C",7-SUM(AM1194:AP1194)))))
*AD1194/C1194,0)
*C1194)
)</f>
        <v>0</v>
      </c>
      <c r="AY1194" s="4">
        <f>IF(OR(AND(Tabela1[[#This Row],[GRUPO | ITEM]]="PALHETAS",MID(Tabela1[[#This Row],[ITEM]],1,5)&lt;&gt;"YN-PC"),AND(Tabela1[[#This Row],[GRUPO | ITEM]]="PALHETAS",MID(Tabela1[[#This Row],[ITEM]],1,5)&lt;&gt;"YN-PF"))=TRUE,0,
IF(
ROUNDUP(
IF(
IF(D1194="A",13-SUM(AR1194:AU1194),IF(D1194="B",11-SUM(AR1194:AU1194),IF(D1194="C",7-SUM(AR1194:AU1194))))
&lt;0,0,
IF(D1194="A",13-SUM(AR1194:AU1194),IF(D1194="B",11-SUM(AR1194:AU1194),IF(D1194="C",7-SUM(AR1194:AU1194)))))
*AE1194/C1194,0)
*C1194
=0,0,
ROUNDUP(
IF(
IF(D1194="A",13-SUM(AR1194:AU1194),IF(D1194="B",11-SUM(AR1194:AU1194),IF(D1194="C",7-SUM(AR1194:AU1194))))
&lt;0,0,
IF(D1194="A",13-SUM(AR1194:AU1194),IF(D1194="B",11-SUM(AR1194:AU1194),IF(D1194="C",7-SUM(AR1194:AU1194)))))
*AE1194/C1194,0)
*C1194)
)</f>
        <v>0</v>
      </c>
      <c r="AZ11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+IFERROR(BA1194*C1194,0),
IFERROR(AVERAGEIF(Tabela1[[#This Row],[COMPRA PADRÃO]:[COMPRA &gt;30%]],"&gt;"&amp;0,Tabela1[[#This Row],[COMPRA PADRÃO]:[COMPRA &gt;30%]]),
0))/Tabela1[[#This Row],[U/CX]],0)*Tabela1[[#This Row],[U/CX]]</f>
        <v>0</v>
      </c>
      <c r="BA1194" s="36"/>
      <c r="BB1194" s="19"/>
      <c r="BC1194" s="5"/>
      <c r="BD1194" s="41">
        <v>1.2830188679245282</v>
      </c>
      <c r="BE1194" s="42">
        <v>192.45283018867923</v>
      </c>
      <c r="BF1194" s="42">
        <v>84.679245283018858</v>
      </c>
      <c r="BG1194" s="42">
        <v>1140</v>
      </c>
      <c r="BH1194" s="43">
        <v>0</v>
      </c>
    </row>
    <row r="1195" spans="1:60" x14ac:dyDescent="0.2">
      <c r="A1195" s="4" t="s">
        <v>18</v>
      </c>
      <c r="B1195" s="4" t="s">
        <v>217</v>
      </c>
      <c r="C1195" s="4">
        <v>20</v>
      </c>
      <c r="D1195" s="4" t="s">
        <v>20</v>
      </c>
      <c r="E1195" s="5">
        <v>400</v>
      </c>
      <c r="F1195" s="4">
        <v>620</v>
      </c>
      <c r="G1195" s="4">
        <v>680</v>
      </c>
      <c r="H1195" s="4">
        <v>500</v>
      </c>
      <c r="I1195" s="4">
        <v>1220</v>
      </c>
      <c r="J1195" s="4">
        <v>1320</v>
      </c>
      <c r="K1195" s="4">
        <v>480</v>
      </c>
      <c r="L1195" s="4">
        <v>1120</v>
      </c>
      <c r="M1195" s="4">
        <v>380</v>
      </c>
      <c r="N1195" s="4">
        <v>400</v>
      </c>
      <c r="O1195" s="4">
        <v>200</v>
      </c>
      <c r="P1195" s="4">
        <v>340</v>
      </c>
      <c r="Q1195" s="13">
        <v>0.62663185378590069</v>
      </c>
      <c r="R1195" s="16">
        <v>0.97127937336814618</v>
      </c>
      <c r="S1195" s="16">
        <v>1.0652741514360313</v>
      </c>
      <c r="T1195" s="16">
        <v>0.7832898172323759</v>
      </c>
      <c r="U1195" s="16">
        <v>1.9112271540469972</v>
      </c>
      <c r="V1195" s="16">
        <v>2.0678851174934723</v>
      </c>
      <c r="W1195" s="16">
        <v>0.75195822454308092</v>
      </c>
      <c r="X1195" s="16">
        <v>1.7545691906005221</v>
      </c>
      <c r="Y1195" s="16">
        <v>0.59530026109660572</v>
      </c>
      <c r="Z1195" s="16">
        <v>0.62663185378590069</v>
      </c>
      <c r="AA1195" s="16">
        <v>0.31331592689295035</v>
      </c>
      <c r="AB1195" s="17">
        <v>0.53263707571801566</v>
      </c>
      <c r="AC1195" s="15">
        <v>116883.2</v>
      </c>
      <c r="AD1195" s="14">
        <v>638.33333333333337</v>
      </c>
      <c r="AE1195" s="14">
        <v>638.33333333333337</v>
      </c>
      <c r="AF1195" s="5">
        <v>13</v>
      </c>
      <c r="AG1195" s="6">
        <v>1400</v>
      </c>
      <c r="AH1195" s="4">
        <v>4560</v>
      </c>
      <c r="AI1195" s="23">
        <v>5960</v>
      </c>
      <c r="AJ1195" s="4">
        <v>0</v>
      </c>
      <c r="AK1195" s="4">
        <v>0</v>
      </c>
      <c r="AL1195" s="24">
        <v>0</v>
      </c>
      <c r="AM1195" s="7">
        <v>2.1932114882506526</v>
      </c>
      <c r="AN1195" s="7">
        <v>7.1436031331592682</v>
      </c>
      <c r="AO1195" s="8">
        <v>0</v>
      </c>
      <c r="AP1195" s="9">
        <v>0</v>
      </c>
      <c r="AQ1195" s="25">
        <v>9.3368146214099212</v>
      </c>
      <c r="AR1195" s="18">
        <v>2.1932114882506526</v>
      </c>
      <c r="AS1195" s="7">
        <v>7.1436031331592682</v>
      </c>
      <c r="AT1195" s="8">
        <v>0</v>
      </c>
      <c r="AU1195" s="9">
        <v>0</v>
      </c>
      <c r="AV1195" s="10">
        <v>9.3368146214099212</v>
      </c>
      <c r="AW1195" s="22">
        <f t="shared" si="18"/>
        <v>0</v>
      </c>
      <c r="AX1195" s="5">
        <f>IF(OR(AND(Tabela1[[#This Row],[GRUPO | ITEM]]="PALHETAS",MID(Tabela1[[#This Row],[ITEM]],1,5)&lt;&gt;"YN-PC"),AND(Tabela1[[#This Row],[GRUPO | ITEM]]="PALHETAS",MID(Tabela1[[#This Row],[ITEM]],1,5)&lt;&gt;"YN-PF"))=TRUE,0,
IF(
ROUNDUP(
IF(
IF(D1195="A",13-SUM(AM1195:AP1195),IF(D1195="B",11-SUM(AM1195:AP1195),IF(D1195="C",7-SUM(AM1195:AP1195))))
&lt;0,0,
IF(D1195="A",13-SUM(AM1195:AP1195),IF(D1195="B",11-SUM(AM1195:AP1195),IF(D1195="C",7-SUM(AM1195:AP1195)))))
*AD1195/C1195,0)
*C1195
=0,0,
ROUNDUP(
IF(
IF(D1195="A",13-SUM(AM1195:AP1195),IF(D1195="B",11-SUM(AM1195:AP1195),IF(D1195="C",7-SUM(AM1195:AP1195))))
&lt;0,0,
IF(D1195="A",13-SUM(AM1195:AP1195),IF(D1195="B",11-SUM(AM1195:AP1195),IF(D1195="C",7-SUM(AM1195:AP1195)))))
*AD1195/C1195,0)
*C1195)
)</f>
        <v>0</v>
      </c>
      <c r="AY1195" s="4">
        <f>IF(OR(AND(Tabela1[[#This Row],[GRUPO | ITEM]]="PALHETAS",MID(Tabela1[[#This Row],[ITEM]],1,5)&lt;&gt;"YN-PC"),AND(Tabela1[[#This Row],[GRUPO | ITEM]]="PALHETAS",MID(Tabela1[[#This Row],[ITEM]],1,5)&lt;&gt;"YN-PF"))=TRUE,0,
IF(
ROUNDUP(
IF(
IF(D1195="A",13-SUM(AR1195:AU1195),IF(D1195="B",11-SUM(AR1195:AU1195),IF(D1195="C",7-SUM(AR1195:AU1195))))
&lt;0,0,
IF(D1195="A",13-SUM(AR1195:AU1195),IF(D1195="B",11-SUM(AR1195:AU1195),IF(D1195="C",7-SUM(AR1195:AU1195)))))
*AE1195/C1195,0)
*C1195
=0,0,
ROUNDUP(
IF(
IF(D1195="A",13-SUM(AR1195:AU1195),IF(D1195="B",11-SUM(AR1195:AU1195),IF(D1195="C",7-SUM(AR1195:AU1195))))
&lt;0,0,
IF(D1195="A",13-SUM(AR1195:AU1195),IF(D1195="B",11-SUM(AR1195:AU1195),IF(D1195="C",7-SUM(AR1195:AU1195)))))
*AE1195/C1195,0)
*C1195)
)</f>
        <v>0</v>
      </c>
      <c r="AZ11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+IFERROR(BA1195*C1195,0),
IFERROR(AVERAGEIF(Tabela1[[#This Row],[COMPRA PADRÃO]:[COMPRA &gt;30%]],"&gt;"&amp;0,Tabela1[[#This Row],[COMPRA PADRÃO]:[COMPRA &gt;30%]]),
0))/Tabela1[[#This Row],[U/CX]],0)*Tabela1[[#This Row],[U/CX]]</f>
        <v>0</v>
      </c>
      <c r="BA1195" s="39"/>
      <c r="BB1195" s="33"/>
      <c r="BC1195" s="44"/>
      <c r="BD1195" s="41">
        <v>28.90566037735849</v>
      </c>
      <c r="BE1195" s="42">
        <v>4335.8490566037735</v>
      </c>
      <c r="BF1195" s="42">
        <v>8267.0188679245275</v>
      </c>
      <c r="BG1195" s="42">
        <v>5960</v>
      </c>
      <c r="BH1195" s="43">
        <v>6640</v>
      </c>
    </row>
    <row r="1196" spans="1:60" x14ac:dyDescent="0.2">
      <c r="A1196" s="4" t="s">
        <v>18</v>
      </c>
      <c r="B1196" s="4" t="s">
        <v>171</v>
      </c>
      <c r="C1196" s="4">
        <v>20</v>
      </c>
      <c r="D1196" s="4" t="s">
        <v>20</v>
      </c>
      <c r="E1196" s="5">
        <v>980</v>
      </c>
      <c r="F1196" s="4">
        <v>1320</v>
      </c>
      <c r="G1196" s="4">
        <v>1060</v>
      </c>
      <c r="H1196" s="4">
        <v>880</v>
      </c>
      <c r="I1196" s="4">
        <v>2560</v>
      </c>
      <c r="J1196" s="4">
        <v>3280</v>
      </c>
      <c r="K1196" s="4">
        <v>440</v>
      </c>
      <c r="L1196" s="4">
        <v>1960</v>
      </c>
      <c r="M1196" s="4">
        <v>920</v>
      </c>
      <c r="N1196" s="4">
        <v>1100</v>
      </c>
      <c r="O1196" s="4">
        <v>720</v>
      </c>
      <c r="P1196" s="4">
        <v>840</v>
      </c>
      <c r="Q1196" s="13">
        <v>0.73225404732254051</v>
      </c>
      <c r="R1196" s="16">
        <v>0.98630136986301375</v>
      </c>
      <c r="S1196" s="16">
        <v>0.79202988792029894</v>
      </c>
      <c r="T1196" s="16">
        <v>0.65753424657534254</v>
      </c>
      <c r="U1196" s="16">
        <v>1.9128268991282691</v>
      </c>
      <c r="V1196" s="16">
        <v>2.4508094645080947</v>
      </c>
      <c r="W1196" s="16">
        <v>0.32876712328767127</v>
      </c>
      <c r="X1196" s="16">
        <v>1.464508094645081</v>
      </c>
      <c r="Y1196" s="16">
        <v>0.68742216687422175</v>
      </c>
      <c r="Z1196" s="16">
        <v>0.82191780821917815</v>
      </c>
      <c r="AA1196" s="16">
        <v>0.53798256537982569</v>
      </c>
      <c r="AB1196" s="17">
        <v>0.62764632627646333</v>
      </c>
      <c r="AC1196" s="15">
        <v>245834</v>
      </c>
      <c r="AD1196" s="14">
        <v>1338.3333333333333</v>
      </c>
      <c r="AE1196" s="14">
        <v>1338.3333333333333</v>
      </c>
      <c r="AF1196" s="5">
        <v>0</v>
      </c>
      <c r="AG1196" s="6">
        <v>3980</v>
      </c>
      <c r="AH1196" s="4">
        <v>6360</v>
      </c>
      <c r="AI1196" s="23">
        <v>10340</v>
      </c>
      <c r="AJ1196" s="4">
        <v>0</v>
      </c>
      <c r="AK1196" s="4">
        <v>0</v>
      </c>
      <c r="AL1196" s="24">
        <v>0</v>
      </c>
      <c r="AM1196" s="7">
        <v>2.973848069738481</v>
      </c>
      <c r="AN1196" s="7">
        <v>4.7521793275217936</v>
      </c>
      <c r="AO1196" s="8">
        <v>0</v>
      </c>
      <c r="AP1196" s="9">
        <v>0</v>
      </c>
      <c r="AQ1196" s="25">
        <v>7.7260273972602747</v>
      </c>
      <c r="AR1196" s="18">
        <v>2.973848069738481</v>
      </c>
      <c r="AS1196" s="7">
        <v>4.7521793275217936</v>
      </c>
      <c r="AT1196" s="8">
        <v>0</v>
      </c>
      <c r="AU1196" s="9">
        <v>0</v>
      </c>
      <c r="AV1196" s="10">
        <v>7.7260273972602747</v>
      </c>
      <c r="AW1196" s="22">
        <f t="shared" si="18"/>
        <v>0</v>
      </c>
      <c r="AX1196" s="5">
        <f>IF(OR(AND(Tabela1[[#This Row],[GRUPO | ITEM]]="PALHETAS",MID(Tabela1[[#This Row],[ITEM]],1,5)&lt;&gt;"YN-PC"),AND(Tabela1[[#This Row],[GRUPO | ITEM]]="PALHETAS",MID(Tabela1[[#This Row],[ITEM]],1,5)&lt;&gt;"YN-PF"))=TRUE,0,
IF(
ROUNDUP(
IF(
IF(D1196="A",13-SUM(AM1196:AP1196),IF(D1196="B",11-SUM(AM1196:AP1196),IF(D1196="C",7-SUM(AM1196:AP1196))))
&lt;0,0,
IF(D1196="A",13-SUM(AM1196:AP1196),IF(D1196="B",11-SUM(AM1196:AP1196),IF(D1196="C",7-SUM(AM1196:AP1196)))))
*AD1196/C1196,0)
*C1196
=0,0,
ROUNDUP(
IF(
IF(D1196="A",13-SUM(AM1196:AP1196),IF(D1196="B",11-SUM(AM1196:AP1196),IF(D1196="C",7-SUM(AM1196:AP1196))))
&lt;0,0,
IF(D1196="A",13-SUM(AM1196:AP1196),IF(D1196="B",11-SUM(AM1196:AP1196),IF(D1196="C",7-SUM(AM1196:AP1196)))))
*AD1196/C1196,0)
*C1196)
)</f>
        <v>0</v>
      </c>
      <c r="AY1196" s="4">
        <f>IF(OR(AND(Tabela1[[#This Row],[GRUPO | ITEM]]="PALHETAS",MID(Tabela1[[#This Row],[ITEM]],1,5)&lt;&gt;"YN-PC"),AND(Tabela1[[#This Row],[GRUPO | ITEM]]="PALHETAS",MID(Tabela1[[#This Row],[ITEM]],1,5)&lt;&gt;"YN-PF"))=TRUE,0,
IF(
ROUNDUP(
IF(
IF(D1196="A",13-SUM(AR1196:AU1196),IF(D1196="B",11-SUM(AR1196:AU1196),IF(D1196="C",7-SUM(AR1196:AU1196))))
&lt;0,0,
IF(D1196="A",13-SUM(AR1196:AU1196),IF(D1196="B",11-SUM(AR1196:AU1196),IF(D1196="C",7-SUM(AR1196:AU1196)))))
*AE1196/C1196,0)
*C1196
=0,0,
ROUNDUP(
IF(
IF(D1196="A",13-SUM(AR1196:AU1196),IF(D1196="B",11-SUM(AR1196:AU1196),IF(D1196="C",7-SUM(AR1196:AU1196))))
&lt;0,0,
IF(D1196="A",13-SUM(AR1196:AU1196),IF(D1196="B",11-SUM(AR1196:AU1196),IF(D1196="C",7-SUM(AR1196:AU1196)))))
*AE1196/C1196,0)
*C1196)
)</f>
        <v>0</v>
      </c>
      <c r="AZ11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+IFERROR(BA1196*C1196,0),
IFERROR(AVERAGEIF(Tabela1[[#This Row],[COMPRA PADRÃO]:[COMPRA &gt;30%]],"&gt;"&amp;0,Tabela1[[#This Row],[COMPRA PADRÃO]:[COMPRA &gt;30%]]),
0))/Tabela1[[#This Row],[U/CX]],0)*Tabela1[[#This Row],[U/CX]]</f>
        <v>0</v>
      </c>
      <c r="BA1196" s="36"/>
      <c r="BB1196" s="19"/>
      <c r="BC1196" s="5"/>
      <c r="BD1196" s="41">
        <v>60.60377358490566</v>
      </c>
      <c r="BE1196" s="42">
        <v>9090.566037735849</v>
      </c>
      <c r="BF1196" s="42">
        <v>17332.67924528302</v>
      </c>
      <c r="BG1196" s="42">
        <v>10340</v>
      </c>
      <c r="BH1196" s="43">
        <v>16080</v>
      </c>
    </row>
    <row r="1197" spans="1:60" x14ac:dyDescent="0.2">
      <c r="A1197" s="4" t="s">
        <v>18</v>
      </c>
      <c r="B1197" s="4" t="s">
        <v>930</v>
      </c>
      <c r="C1197" s="4">
        <v>20</v>
      </c>
      <c r="D1197" s="4" t="s">
        <v>17</v>
      </c>
      <c r="E1197" s="5">
        <v>260</v>
      </c>
      <c r="F1197" s="4">
        <v>480</v>
      </c>
      <c r="G1197" s="4">
        <v>420</v>
      </c>
      <c r="H1197" s="4">
        <v>260</v>
      </c>
      <c r="I1197" s="4">
        <v>760</v>
      </c>
      <c r="J1197" s="4">
        <v>660</v>
      </c>
      <c r="K1197" s="4">
        <v>20</v>
      </c>
      <c r="L1197" s="4">
        <v>500</v>
      </c>
      <c r="M1197" s="4">
        <v>460</v>
      </c>
      <c r="N1197" s="4">
        <v>340</v>
      </c>
      <c r="O1197" s="4">
        <v>200</v>
      </c>
      <c r="P1197" s="4">
        <v>360</v>
      </c>
      <c r="Q1197" s="13">
        <v>0.66101694915254239</v>
      </c>
      <c r="R1197" s="16">
        <v>1.2203389830508475</v>
      </c>
      <c r="S1197" s="16">
        <v>1.0677966101694916</v>
      </c>
      <c r="T1197" s="16">
        <v>0.66101694915254239</v>
      </c>
      <c r="U1197" s="16">
        <v>1.9322033898305087</v>
      </c>
      <c r="V1197" s="16">
        <v>1.6779661016949152</v>
      </c>
      <c r="W1197" s="16">
        <v>5.0847457627118647E-2</v>
      </c>
      <c r="X1197" s="16">
        <v>1.2711864406779663</v>
      </c>
      <c r="Y1197" s="16">
        <v>1.1694915254237288</v>
      </c>
      <c r="Z1197" s="16">
        <v>0.86440677966101698</v>
      </c>
      <c r="AA1197" s="16">
        <v>0.50847457627118642</v>
      </c>
      <c r="AB1197" s="17">
        <v>0.9152542372881356</v>
      </c>
      <c r="AC1197" s="15">
        <v>71997.8</v>
      </c>
      <c r="AD1197" s="14">
        <v>393.33333333333331</v>
      </c>
      <c r="AE1197" s="14">
        <v>427.27272727272725</v>
      </c>
      <c r="AF1197" s="5">
        <v>4</v>
      </c>
      <c r="AG1197" s="6">
        <v>3300</v>
      </c>
      <c r="AH1197" s="4">
        <v>3640</v>
      </c>
      <c r="AI1197" s="23">
        <v>6940</v>
      </c>
      <c r="AJ1197" s="4">
        <v>0</v>
      </c>
      <c r="AK1197" s="4">
        <v>0</v>
      </c>
      <c r="AL1197" s="24">
        <v>0</v>
      </c>
      <c r="AM1197" s="7">
        <v>8.3898305084745761</v>
      </c>
      <c r="AN1197" s="7">
        <v>9.2542372881355934</v>
      </c>
      <c r="AO1197" s="8">
        <v>0</v>
      </c>
      <c r="AP1197" s="9">
        <v>0</v>
      </c>
      <c r="AQ1197" s="25">
        <v>17.64406779661017</v>
      </c>
      <c r="AR1197" s="18">
        <v>7.7234042553191493</v>
      </c>
      <c r="AS1197" s="7">
        <v>8.5191489361702128</v>
      </c>
      <c r="AT1197" s="8">
        <v>0</v>
      </c>
      <c r="AU1197" s="9">
        <v>0</v>
      </c>
      <c r="AV1197" s="10">
        <v>16.242553191489364</v>
      </c>
      <c r="AW1197" s="22">
        <f t="shared" si="18"/>
        <v>0</v>
      </c>
      <c r="AX1197" s="5">
        <f>IF(OR(AND(Tabela1[[#This Row],[GRUPO | ITEM]]="PALHETAS",MID(Tabela1[[#This Row],[ITEM]],1,5)&lt;&gt;"YN-PC"),AND(Tabela1[[#This Row],[GRUPO | ITEM]]="PALHETAS",MID(Tabela1[[#This Row],[ITEM]],1,5)&lt;&gt;"YN-PF"))=TRUE,0,
IF(
ROUNDUP(
IF(
IF(D1197="A",13-SUM(AM1197:AP1197),IF(D1197="B",11-SUM(AM1197:AP1197),IF(D1197="C",7-SUM(AM1197:AP1197))))
&lt;0,0,
IF(D1197="A",13-SUM(AM1197:AP1197),IF(D1197="B",11-SUM(AM1197:AP1197),IF(D1197="C",7-SUM(AM1197:AP1197)))))
*AD1197/C1197,0)
*C1197
=0,0,
ROUNDUP(
IF(
IF(D1197="A",13-SUM(AM1197:AP1197),IF(D1197="B",11-SUM(AM1197:AP1197),IF(D1197="C",7-SUM(AM1197:AP1197))))
&lt;0,0,
IF(D1197="A",13-SUM(AM1197:AP1197),IF(D1197="B",11-SUM(AM1197:AP1197),IF(D1197="C",7-SUM(AM1197:AP1197)))))
*AD1197/C1197,0)
*C1197)
)</f>
        <v>0</v>
      </c>
      <c r="AY1197" s="4">
        <f>IF(OR(AND(Tabela1[[#This Row],[GRUPO | ITEM]]="PALHETAS",MID(Tabela1[[#This Row],[ITEM]],1,5)&lt;&gt;"YN-PC"),AND(Tabela1[[#This Row],[GRUPO | ITEM]]="PALHETAS",MID(Tabela1[[#This Row],[ITEM]],1,5)&lt;&gt;"YN-PF"))=TRUE,0,
IF(
ROUNDUP(
IF(
IF(D1197="A",13-SUM(AR1197:AU1197),IF(D1197="B",11-SUM(AR1197:AU1197),IF(D1197="C",7-SUM(AR1197:AU1197))))
&lt;0,0,
IF(D1197="A",13-SUM(AR1197:AU1197),IF(D1197="B",11-SUM(AR1197:AU1197),IF(D1197="C",7-SUM(AR1197:AU1197)))))
*AE1197/C1197,0)
*C1197
=0,0,
ROUNDUP(
IF(
IF(D1197="A",13-SUM(AR1197:AU1197),IF(D1197="B",11-SUM(AR1197:AU1197),IF(D1197="C",7-SUM(AR1197:AU1197))))
&lt;0,0,
IF(D1197="A",13-SUM(AR1197:AU1197),IF(D1197="B",11-SUM(AR1197:AU1197),IF(D1197="C",7-SUM(AR1197:AU1197)))))
*AE1197/C1197,0)
*C1197)
)</f>
        <v>0</v>
      </c>
      <c r="AZ11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+IFERROR(BA1197*C1197,0),
IFERROR(AVERAGEIF(Tabela1[[#This Row],[COMPRA PADRÃO]:[COMPRA &gt;30%]],"&gt;"&amp;0,Tabela1[[#This Row],[COMPRA PADRÃO]:[COMPRA &gt;30%]]),
0))/Tabela1[[#This Row],[U/CX]],0)*Tabela1[[#This Row],[U/CX]]</f>
        <v>0</v>
      </c>
      <c r="BA1197" s="36"/>
      <c r="BB1197" s="19"/>
      <c r="BC1197" s="5"/>
      <c r="BD1197" s="41">
        <v>17.811320754716981</v>
      </c>
      <c r="BE1197" s="42">
        <v>2671.6981132075471</v>
      </c>
      <c r="BF1197" s="42">
        <v>3526.6415094339623</v>
      </c>
      <c r="BG1197" s="42">
        <v>6940</v>
      </c>
      <c r="BH1197" s="43">
        <v>0</v>
      </c>
    </row>
    <row r="1198" spans="1:60" x14ac:dyDescent="0.2">
      <c r="A1198" s="4" t="s">
        <v>18</v>
      </c>
      <c r="B1198" s="4" t="s">
        <v>931</v>
      </c>
      <c r="C1198" s="4">
        <v>20</v>
      </c>
      <c r="D1198" s="4" t="s">
        <v>83</v>
      </c>
      <c r="E1198" s="5">
        <v>140</v>
      </c>
      <c r="F1198" s="4">
        <v>180</v>
      </c>
      <c r="G1198" s="4">
        <v>60</v>
      </c>
      <c r="H1198" s="4"/>
      <c r="I1198" s="4">
        <v>160</v>
      </c>
      <c r="J1198" s="4">
        <v>80</v>
      </c>
      <c r="K1198" s="4"/>
      <c r="L1198" s="4">
        <v>20</v>
      </c>
      <c r="M1198" s="4">
        <v>200</v>
      </c>
      <c r="N1198" s="4">
        <v>200</v>
      </c>
      <c r="O1198" s="4">
        <v>60</v>
      </c>
      <c r="P1198" s="4">
        <v>180</v>
      </c>
      <c r="Q1198" s="13">
        <v>1.09375</v>
      </c>
      <c r="R1198" s="16">
        <v>1.40625</v>
      </c>
      <c r="S1198" s="16">
        <v>0.46875</v>
      </c>
      <c r="T1198" s="16">
        <v>0</v>
      </c>
      <c r="U1198" s="16">
        <v>1.25</v>
      </c>
      <c r="V1198" s="16">
        <v>0.625</v>
      </c>
      <c r="W1198" s="16">
        <v>0</v>
      </c>
      <c r="X1198" s="16">
        <v>0.15625</v>
      </c>
      <c r="Y1198" s="16">
        <v>1.5625</v>
      </c>
      <c r="Z1198" s="16">
        <v>1.5625</v>
      </c>
      <c r="AA1198" s="16">
        <v>0.46875</v>
      </c>
      <c r="AB1198" s="17">
        <v>1.40625</v>
      </c>
      <c r="AC1198" s="15">
        <v>19775.599999999999</v>
      </c>
      <c r="AD1198" s="14">
        <v>128</v>
      </c>
      <c r="AE1198" s="14">
        <v>140</v>
      </c>
      <c r="AF1198" s="5">
        <v>1</v>
      </c>
      <c r="AG1198" s="6">
        <v>660</v>
      </c>
      <c r="AH1198" s="4">
        <v>680</v>
      </c>
      <c r="AI1198" s="23">
        <v>1340</v>
      </c>
      <c r="AJ1198" s="4">
        <v>0</v>
      </c>
      <c r="AK1198" s="4">
        <v>0</v>
      </c>
      <c r="AL1198" s="24">
        <v>0</v>
      </c>
      <c r="AM1198" s="7">
        <v>5.15625</v>
      </c>
      <c r="AN1198" s="7">
        <v>5.3125</v>
      </c>
      <c r="AO1198" s="8">
        <v>0</v>
      </c>
      <c r="AP1198" s="9">
        <v>0</v>
      </c>
      <c r="AQ1198" s="25">
        <v>10.46875</v>
      </c>
      <c r="AR1198" s="18">
        <v>4.7142857142857144</v>
      </c>
      <c r="AS1198" s="7">
        <v>4.8571428571428568</v>
      </c>
      <c r="AT1198" s="8">
        <v>0</v>
      </c>
      <c r="AU1198" s="9">
        <v>0</v>
      </c>
      <c r="AV1198" s="10">
        <v>9.5714285714285712</v>
      </c>
      <c r="AW1198" s="22">
        <f t="shared" si="18"/>
        <v>0</v>
      </c>
      <c r="AX1198" s="5">
        <f>IF(OR(AND(Tabela1[[#This Row],[GRUPO | ITEM]]="PALHETAS",MID(Tabela1[[#This Row],[ITEM]],1,5)&lt;&gt;"YN-PC"),AND(Tabela1[[#This Row],[GRUPO | ITEM]]="PALHETAS",MID(Tabela1[[#This Row],[ITEM]],1,5)&lt;&gt;"YN-PF"))=TRUE,0,
IF(
ROUNDUP(
IF(
IF(D1198="A",13-SUM(AM1198:AP1198),IF(D1198="B",11-SUM(AM1198:AP1198),IF(D1198="C",7-SUM(AM1198:AP1198))))
&lt;0,0,
IF(D1198="A",13-SUM(AM1198:AP1198),IF(D1198="B",11-SUM(AM1198:AP1198),IF(D1198="C",7-SUM(AM1198:AP1198)))))
*AD1198/C1198,0)
*C1198
=0,0,
ROUNDUP(
IF(
IF(D1198="A",13-SUM(AM1198:AP1198),IF(D1198="B",11-SUM(AM1198:AP1198),IF(D1198="C",7-SUM(AM1198:AP1198))))
&lt;0,0,
IF(D1198="A",13-SUM(AM1198:AP1198),IF(D1198="B",11-SUM(AM1198:AP1198),IF(D1198="C",7-SUM(AM1198:AP1198)))))
*AD1198/C1198,0)
*C1198)
)</f>
        <v>0</v>
      </c>
      <c r="AY1198" s="4">
        <f>IF(OR(AND(Tabela1[[#This Row],[GRUPO | ITEM]]="PALHETAS",MID(Tabela1[[#This Row],[ITEM]],1,5)&lt;&gt;"YN-PC"),AND(Tabela1[[#This Row],[GRUPO | ITEM]]="PALHETAS",MID(Tabela1[[#This Row],[ITEM]],1,5)&lt;&gt;"YN-PF"))=TRUE,0,
IF(
ROUNDUP(
IF(
IF(D1198="A",13-SUM(AR1198:AU1198),IF(D1198="B",11-SUM(AR1198:AU1198),IF(D1198="C",7-SUM(AR1198:AU1198))))
&lt;0,0,
IF(D1198="A",13-SUM(AR1198:AU1198),IF(D1198="B",11-SUM(AR1198:AU1198),IF(D1198="C",7-SUM(AR1198:AU1198)))))
*AE1198/C1198,0)
*C1198
=0,0,
ROUNDUP(
IF(
IF(D1198="A",13-SUM(AR1198:AU1198),IF(D1198="B",11-SUM(AR1198:AU1198),IF(D1198="C",7-SUM(AR1198:AU1198))))
&lt;0,0,
IF(D1198="A",13-SUM(AR1198:AU1198),IF(D1198="B",11-SUM(AR1198:AU1198),IF(D1198="C",7-SUM(AR1198:AU1198)))))
*AE1198/C1198,0)
*C1198)
)</f>
        <v>0</v>
      </c>
      <c r="AZ11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+IFERROR(BA1198*C1198,0),
IFERROR(AVERAGEIF(Tabela1[[#This Row],[COMPRA PADRÃO]:[COMPRA &gt;30%]],"&gt;"&amp;0,Tabela1[[#This Row],[COMPRA PADRÃO]:[COMPRA &gt;30%]]),
0))/Tabela1[[#This Row],[U/CX]],0)*Tabela1[[#This Row],[U/CX]]</f>
        <v>0</v>
      </c>
      <c r="BA1198" s="36"/>
      <c r="BB1198" s="19"/>
      <c r="BC1198" s="5"/>
      <c r="BD1198" s="41">
        <v>4.8301886792452828</v>
      </c>
      <c r="BE1198" s="42">
        <v>724.52830188679241</v>
      </c>
      <c r="BF1198" s="42">
        <v>318.79245283018867</v>
      </c>
      <c r="BG1198" s="42">
        <v>1340</v>
      </c>
      <c r="BH1198" s="43">
        <v>0</v>
      </c>
    </row>
    <row r="1199" spans="1:60" x14ac:dyDescent="0.2">
      <c r="A1199" s="4" t="s">
        <v>18</v>
      </c>
      <c r="B1199" s="4" t="s">
        <v>932</v>
      </c>
      <c r="C1199" s="4">
        <v>20</v>
      </c>
      <c r="D1199" s="4" t="s">
        <v>83</v>
      </c>
      <c r="E1199" s="5">
        <v>60</v>
      </c>
      <c r="F1199" s="4"/>
      <c r="G1199" s="4">
        <v>20</v>
      </c>
      <c r="H1199" s="4">
        <v>40</v>
      </c>
      <c r="I1199" s="4">
        <v>100</v>
      </c>
      <c r="J1199" s="4">
        <v>40</v>
      </c>
      <c r="K1199" s="4"/>
      <c r="L1199" s="4">
        <v>40</v>
      </c>
      <c r="M1199" s="4"/>
      <c r="N1199" s="4">
        <v>40</v>
      </c>
      <c r="O1199" s="4">
        <v>40</v>
      </c>
      <c r="P1199" s="4">
        <v>60</v>
      </c>
      <c r="Q1199" s="13">
        <v>1.2272727272727273</v>
      </c>
      <c r="R1199" s="16">
        <v>0</v>
      </c>
      <c r="S1199" s="16">
        <v>0.40909090909090912</v>
      </c>
      <c r="T1199" s="16">
        <v>0.81818181818181823</v>
      </c>
      <c r="U1199" s="16">
        <v>2.0454545454545454</v>
      </c>
      <c r="V1199" s="16">
        <v>0.81818181818181823</v>
      </c>
      <c r="W1199" s="16">
        <v>0</v>
      </c>
      <c r="X1199" s="16">
        <v>0.81818181818181823</v>
      </c>
      <c r="Y1199" s="16">
        <v>0</v>
      </c>
      <c r="Z1199" s="16">
        <v>0.81818181818181823</v>
      </c>
      <c r="AA1199" s="16">
        <v>0.81818181818181823</v>
      </c>
      <c r="AB1199" s="17">
        <v>1.2272727272727273</v>
      </c>
      <c r="AC1199" s="15">
        <v>6674.8</v>
      </c>
      <c r="AD1199" s="14">
        <v>48.888888888888886</v>
      </c>
      <c r="AE1199" s="14">
        <v>48.888888888888886</v>
      </c>
      <c r="AF1199" s="5">
        <v>0</v>
      </c>
      <c r="AG1199" s="6">
        <v>1540</v>
      </c>
      <c r="AH1199" s="4">
        <v>2380</v>
      </c>
      <c r="AI1199" s="23">
        <v>3920</v>
      </c>
      <c r="AJ1199" s="4">
        <v>0</v>
      </c>
      <c r="AK1199" s="4">
        <v>0</v>
      </c>
      <c r="AL1199" s="24">
        <v>0</v>
      </c>
      <c r="AM1199" s="7">
        <v>31.500000000000004</v>
      </c>
      <c r="AN1199" s="7">
        <v>48.681818181818187</v>
      </c>
      <c r="AO1199" s="8">
        <v>0</v>
      </c>
      <c r="AP1199" s="9">
        <v>0</v>
      </c>
      <c r="AQ1199" s="25">
        <v>80.181818181818187</v>
      </c>
      <c r="AR1199" s="18">
        <v>31.500000000000004</v>
      </c>
      <c r="AS1199" s="7">
        <v>48.681818181818187</v>
      </c>
      <c r="AT1199" s="8">
        <v>0</v>
      </c>
      <c r="AU1199" s="9">
        <v>0</v>
      </c>
      <c r="AV1199" s="10">
        <v>80.181818181818187</v>
      </c>
      <c r="AW1199" s="22">
        <f t="shared" si="18"/>
        <v>0</v>
      </c>
      <c r="AX1199" s="5">
        <f>IF(OR(AND(Tabela1[[#This Row],[GRUPO | ITEM]]="PALHETAS",MID(Tabela1[[#This Row],[ITEM]],1,5)&lt;&gt;"YN-PC"),AND(Tabela1[[#This Row],[GRUPO | ITEM]]="PALHETAS",MID(Tabela1[[#This Row],[ITEM]],1,5)&lt;&gt;"YN-PF"))=TRUE,0,
IF(
ROUNDUP(
IF(
IF(D1199="A",13-SUM(AM1199:AP1199),IF(D1199="B",11-SUM(AM1199:AP1199),IF(D1199="C",7-SUM(AM1199:AP1199))))
&lt;0,0,
IF(D1199="A",13-SUM(AM1199:AP1199),IF(D1199="B",11-SUM(AM1199:AP1199),IF(D1199="C",7-SUM(AM1199:AP1199)))))
*AD1199/C1199,0)
*C1199
=0,0,
ROUNDUP(
IF(
IF(D1199="A",13-SUM(AM1199:AP1199),IF(D1199="B",11-SUM(AM1199:AP1199),IF(D1199="C",7-SUM(AM1199:AP1199))))
&lt;0,0,
IF(D1199="A",13-SUM(AM1199:AP1199),IF(D1199="B",11-SUM(AM1199:AP1199),IF(D1199="C",7-SUM(AM1199:AP1199)))))
*AD1199/C1199,0)
*C1199)
)</f>
        <v>0</v>
      </c>
      <c r="AY1199" s="4">
        <f>IF(OR(AND(Tabela1[[#This Row],[GRUPO | ITEM]]="PALHETAS",MID(Tabela1[[#This Row],[ITEM]],1,5)&lt;&gt;"YN-PC"),AND(Tabela1[[#This Row],[GRUPO | ITEM]]="PALHETAS",MID(Tabela1[[#This Row],[ITEM]],1,5)&lt;&gt;"YN-PF"))=TRUE,0,
IF(
ROUNDUP(
IF(
IF(D1199="A",13-SUM(AR1199:AU1199),IF(D1199="B",11-SUM(AR1199:AU1199),IF(D1199="C",7-SUM(AR1199:AU1199))))
&lt;0,0,
IF(D1199="A",13-SUM(AR1199:AU1199),IF(D1199="B",11-SUM(AR1199:AU1199),IF(D1199="C",7-SUM(AR1199:AU1199)))))
*AE1199/C1199,0)
*C1199
=0,0,
ROUNDUP(
IF(
IF(D1199="A",13-SUM(AR1199:AU1199),IF(D1199="B",11-SUM(AR1199:AU1199),IF(D1199="C",7-SUM(AR1199:AU1199))))
&lt;0,0,
IF(D1199="A",13-SUM(AR1199:AU1199),IF(D1199="B",11-SUM(AR1199:AU1199),IF(D1199="C",7-SUM(AR1199:AU1199)))))
*AE1199/C1199,0)
*C1199)
)</f>
        <v>0</v>
      </c>
      <c r="AZ11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+IFERROR(BA1199*C1199,0),
IFERROR(AVERAGEIF(Tabela1[[#This Row],[COMPRA PADRÃO]:[COMPRA &gt;30%]],"&gt;"&amp;0,Tabela1[[#This Row],[COMPRA PADRÃO]:[COMPRA &gt;30%]]),
0))/Tabela1[[#This Row],[U/CX]],0)*Tabela1[[#This Row],[U/CX]]</f>
        <v>0</v>
      </c>
      <c r="BA1199" s="36"/>
      <c r="BB1199" s="19"/>
      <c r="BC1199" s="5"/>
      <c r="BD1199" s="41">
        <v>1.6603773584905661</v>
      </c>
      <c r="BE1199" s="42">
        <v>249.05660377358492</v>
      </c>
      <c r="BF1199" s="42">
        <v>109.58490566037736</v>
      </c>
      <c r="BG1199" s="42">
        <v>3920</v>
      </c>
      <c r="BH1199" s="43">
        <v>0</v>
      </c>
    </row>
    <row r="1200" spans="1:60" x14ac:dyDescent="0.2">
      <c r="A1200" s="4" t="s">
        <v>18</v>
      </c>
      <c r="B1200" s="4" t="s">
        <v>155</v>
      </c>
      <c r="C1200" s="4">
        <v>20</v>
      </c>
      <c r="D1200" s="4" t="s">
        <v>17</v>
      </c>
      <c r="E1200" s="5">
        <v>380</v>
      </c>
      <c r="F1200" s="4">
        <v>580</v>
      </c>
      <c r="G1200" s="4">
        <v>760</v>
      </c>
      <c r="H1200" s="4">
        <v>340</v>
      </c>
      <c r="I1200" s="4">
        <v>600</v>
      </c>
      <c r="J1200" s="4">
        <v>880</v>
      </c>
      <c r="K1200" s="4">
        <v>280</v>
      </c>
      <c r="L1200" s="4">
        <v>920</v>
      </c>
      <c r="M1200" s="4">
        <v>460</v>
      </c>
      <c r="N1200" s="4">
        <v>380</v>
      </c>
      <c r="O1200" s="4">
        <v>420</v>
      </c>
      <c r="P1200" s="4">
        <v>380</v>
      </c>
      <c r="Q1200" s="13">
        <v>0.71473354231974928</v>
      </c>
      <c r="R1200" s="16">
        <v>1.0909090909090911</v>
      </c>
      <c r="S1200" s="16">
        <v>1.4294670846394986</v>
      </c>
      <c r="T1200" s="16">
        <v>0.63949843260188088</v>
      </c>
      <c r="U1200" s="16">
        <v>1.1285266457680252</v>
      </c>
      <c r="V1200" s="16">
        <v>1.6551724137931036</v>
      </c>
      <c r="W1200" s="16">
        <v>0.52664576802507845</v>
      </c>
      <c r="X1200" s="16">
        <v>1.7304075235109719</v>
      </c>
      <c r="Y1200" s="16">
        <v>0.86520376175548597</v>
      </c>
      <c r="Z1200" s="16">
        <v>0.71473354231974928</v>
      </c>
      <c r="AA1200" s="16">
        <v>0.78996865203761757</v>
      </c>
      <c r="AB1200" s="17">
        <v>0.71473354231974928</v>
      </c>
      <c r="AC1200" s="15">
        <v>96999.2</v>
      </c>
      <c r="AD1200" s="14">
        <v>531.66666666666663</v>
      </c>
      <c r="AE1200" s="14">
        <v>531.66666666666663</v>
      </c>
      <c r="AF1200" s="5">
        <v>0</v>
      </c>
      <c r="AG1200" s="6">
        <v>420</v>
      </c>
      <c r="AH1200" s="4">
        <v>1900</v>
      </c>
      <c r="AI1200" s="23">
        <v>2320</v>
      </c>
      <c r="AJ1200" s="4">
        <v>0</v>
      </c>
      <c r="AK1200" s="4">
        <v>0</v>
      </c>
      <c r="AL1200" s="24">
        <v>0</v>
      </c>
      <c r="AM1200" s="7">
        <v>0.78996865203761757</v>
      </c>
      <c r="AN1200" s="7">
        <v>3.5736677115987465</v>
      </c>
      <c r="AO1200" s="8">
        <v>0</v>
      </c>
      <c r="AP1200" s="9">
        <v>0</v>
      </c>
      <c r="AQ1200" s="25">
        <v>4.3636363636363642</v>
      </c>
      <c r="AR1200" s="18">
        <v>0.78996865203761757</v>
      </c>
      <c r="AS1200" s="7">
        <v>3.5736677115987465</v>
      </c>
      <c r="AT1200" s="8">
        <v>0</v>
      </c>
      <c r="AU1200" s="9">
        <v>0</v>
      </c>
      <c r="AV1200" s="10">
        <v>4.3636363636363642</v>
      </c>
      <c r="AW1200" s="22">
        <f t="shared" si="18"/>
        <v>0</v>
      </c>
      <c r="AX1200" s="5">
        <f>IF(OR(AND(Tabela1[[#This Row],[GRUPO | ITEM]]="PALHETAS",MID(Tabela1[[#This Row],[ITEM]],1,5)&lt;&gt;"YN-PC"),AND(Tabela1[[#This Row],[GRUPO | ITEM]]="PALHETAS",MID(Tabela1[[#This Row],[ITEM]],1,5)&lt;&gt;"YN-PF"))=TRUE,0,
IF(
ROUNDUP(
IF(
IF(D1200="A",13-SUM(AM1200:AP1200),IF(D1200="B",11-SUM(AM1200:AP1200),IF(D1200="C",7-SUM(AM1200:AP1200))))
&lt;0,0,
IF(D1200="A",13-SUM(AM1200:AP1200),IF(D1200="B",11-SUM(AM1200:AP1200),IF(D1200="C",7-SUM(AM1200:AP1200)))))
*AD1200/C1200,0)
*C1200
=0,0,
ROUNDUP(
IF(
IF(D1200="A",13-SUM(AM1200:AP1200),IF(D1200="B",11-SUM(AM1200:AP1200),IF(D1200="C",7-SUM(AM1200:AP1200))))
&lt;0,0,
IF(D1200="A",13-SUM(AM1200:AP1200),IF(D1200="B",11-SUM(AM1200:AP1200),IF(D1200="C",7-SUM(AM1200:AP1200)))))
*AD1200/C1200,0)
*C1200)
)</f>
        <v>0</v>
      </c>
      <c r="AY1200" s="4">
        <f>IF(OR(AND(Tabela1[[#This Row],[GRUPO | ITEM]]="PALHETAS",MID(Tabela1[[#This Row],[ITEM]],1,5)&lt;&gt;"YN-PC"),AND(Tabela1[[#This Row],[GRUPO | ITEM]]="PALHETAS",MID(Tabela1[[#This Row],[ITEM]],1,5)&lt;&gt;"YN-PF"))=TRUE,0,
IF(
ROUNDUP(
IF(
IF(D1200="A",13-SUM(AR1200:AU1200),IF(D1200="B",11-SUM(AR1200:AU1200),IF(D1200="C",7-SUM(AR1200:AU1200))))
&lt;0,0,
IF(D1200="A",13-SUM(AR1200:AU1200),IF(D1200="B",11-SUM(AR1200:AU1200),IF(D1200="C",7-SUM(AR1200:AU1200)))))
*AE1200/C1200,0)
*C1200
=0,0,
ROUNDUP(
IF(
IF(D1200="A",13-SUM(AR1200:AU1200),IF(D1200="B",11-SUM(AR1200:AU1200),IF(D1200="C",7-SUM(AR1200:AU1200))))
&lt;0,0,
IF(D1200="A",13-SUM(AR1200:AU1200),IF(D1200="B",11-SUM(AR1200:AU1200),IF(D1200="C",7-SUM(AR1200:AU1200)))))
*AE1200/C1200,0)
*C1200)
)</f>
        <v>0</v>
      </c>
      <c r="AZ12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+IFERROR(BA1200*C1200,0),
IFERROR(AVERAGEIF(Tabela1[[#This Row],[COMPRA PADRÃO]:[COMPRA &gt;30%]],"&gt;"&amp;0,Tabela1[[#This Row],[COMPRA PADRÃO]:[COMPRA &gt;30%]]),
0))/Tabela1[[#This Row],[U/CX]],0)*Tabela1[[#This Row],[U/CX]]</f>
        <v>0</v>
      </c>
      <c r="BA1200" s="39"/>
      <c r="BB1200" s="33"/>
      <c r="BC1200" s="44"/>
      <c r="BD1200" s="41">
        <v>24.075471698113208</v>
      </c>
      <c r="BE1200" s="42">
        <v>3611.3207547169814</v>
      </c>
      <c r="BF1200" s="42">
        <v>4766.9433962264156</v>
      </c>
      <c r="BG1200" s="42">
        <v>2320</v>
      </c>
      <c r="BH1200" s="43">
        <v>6060</v>
      </c>
    </row>
    <row r="1201" spans="1:60" x14ac:dyDescent="0.2">
      <c r="A1201" s="4" t="s">
        <v>18</v>
      </c>
      <c r="B1201" s="4" t="s">
        <v>192</v>
      </c>
      <c r="C1201" s="4">
        <v>20</v>
      </c>
      <c r="D1201" s="4" t="s">
        <v>17</v>
      </c>
      <c r="E1201" s="5">
        <v>300</v>
      </c>
      <c r="F1201" s="4">
        <v>480</v>
      </c>
      <c r="G1201" s="4">
        <v>480</v>
      </c>
      <c r="H1201" s="4">
        <v>300</v>
      </c>
      <c r="I1201" s="4">
        <v>620</v>
      </c>
      <c r="J1201" s="4">
        <v>700</v>
      </c>
      <c r="K1201" s="4"/>
      <c r="L1201" s="4">
        <v>620</v>
      </c>
      <c r="M1201" s="4">
        <v>580</v>
      </c>
      <c r="N1201" s="4">
        <v>740</v>
      </c>
      <c r="O1201" s="4">
        <v>320</v>
      </c>
      <c r="P1201" s="4">
        <v>320</v>
      </c>
      <c r="Q1201" s="13">
        <v>0.60439560439560436</v>
      </c>
      <c r="R1201" s="16">
        <v>0.96703296703296704</v>
      </c>
      <c r="S1201" s="16">
        <v>0.96703296703296704</v>
      </c>
      <c r="T1201" s="16">
        <v>0.60439560439560436</v>
      </c>
      <c r="U1201" s="16">
        <v>1.2490842490842491</v>
      </c>
      <c r="V1201" s="16">
        <v>1.4102564102564101</v>
      </c>
      <c r="W1201" s="16">
        <v>0</v>
      </c>
      <c r="X1201" s="16">
        <v>1.2490842490842491</v>
      </c>
      <c r="Y1201" s="16">
        <v>1.1684981684981686</v>
      </c>
      <c r="Z1201" s="16">
        <v>1.4908424908424909</v>
      </c>
      <c r="AA1201" s="16">
        <v>0.64468864468864473</v>
      </c>
      <c r="AB1201" s="17">
        <v>0.64468864468864473</v>
      </c>
      <c r="AC1201" s="15">
        <v>83163.399999999994</v>
      </c>
      <c r="AD1201" s="14">
        <v>496.36363636363637</v>
      </c>
      <c r="AE1201" s="14">
        <v>496.36363636363637</v>
      </c>
      <c r="AF1201" s="5">
        <v>20</v>
      </c>
      <c r="AG1201" s="6">
        <v>600</v>
      </c>
      <c r="AH1201" s="4">
        <v>620</v>
      </c>
      <c r="AI1201" s="23">
        <v>1220</v>
      </c>
      <c r="AJ1201" s="4">
        <v>2000</v>
      </c>
      <c r="AK1201" s="4">
        <v>0</v>
      </c>
      <c r="AL1201" s="24">
        <v>2000</v>
      </c>
      <c r="AM1201" s="7">
        <v>1.2087912087912087</v>
      </c>
      <c r="AN1201" s="7">
        <v>1.2490842490842491</v>
      </c>
      <c r="AO1201" s="8">
        <v>4.0293040293040292</v>
      </c>
      <c r="AP1201" s="9">
        <v>0</v>
      </c>
      <c r="AQ1201" s="25">
        <v>6.4871794871794872</v>
      </c>
      <c r="AR1201" s="18">
        <v>1.2087912087912087</v>
      </c>
      <c r="AS1201" s="7">
        <v>1.2490842490842491</v>
      </c>
      <c r="AT1201" s="8">
        <v>4.0293040293040292</v>
      </c>
      <c r="AU1201" s="9">
        <v>0</v>
      </c>
      <c r="AV1201" s="10">
        <v>6.4871794871794872</v>
      </c>
      <c r="AW1201" s="22">
        <f t="shared" si="18"/>
        <v>0</v>
      </c>
      <c r="AX1201" s="5">
        <f>IF(OR(AND(Tabela1[[#This Row],[GRUPO | ITEM]]="PALHETAS",MID(Tabela1[[#This Row],[ITEM]],1,5)&lt;&gt;"YN-PC"),AND(Tabela1[[#This Row],[GRUPO | ITEM]]="PALHETAS",MID(Tabela1[[#This Row],[ITEM]],1,5)&lt;&gt;"YN-PF"))=TRUE,0,
IF(
ROUNDUP(
IF(
IF(D1201="A",13-SUM(AM1201:AP1201),IF(D1201="B",11-SUM(AM1201:AP1201),IF(D1201="C",7-SUM(AM1201:AP1201))))
&lt;0,0,
IF(D1201="A",13-SUM(AM1201:AP1201),IF(D1201="B",11-SUM(AM1201:AP1201),IF(D1201="C",7-SUM(AM1201:AP1201)))))
*AD1201/C1201,0)
*C1201
=0,0,
ROUNDUP(
IF(
IF(D1201="A",13-SUM(AM1201:AP1201),IF(D1201="B",11-SUM(AM1201:AP1201),IF(D1201="C",7-SUM(AM1201:AP1201))))
&lt;0,0,
IF(D1201="A",13-SUM(AM1201:AP1201),IF(D1201="B",11-SUM(AM1201:AP1201),IF(D1201="C",7-SUM(AM1201:AP1201)))))
*AD1201/C1201,0)
*C1201)
)</f>
        <v>0</v>
      </c>
      <c r="AY1201" s="4">
        <f>IF(OR(AND(Tabela1[[#This Row],[GRUPO | ITEM]]="PALHETAS",MID(Tabela1[[#This Row],[ITEM]],1,5)&lt;&gt;"YN-PC"),AND(Tabela1[[#This Row],[GRUPO | ITEM]]="PALHETAS",MID(Tabela1[[#This Row],[ITEM]],1,5)&lt;&gt;"YN-PF"))=TRUE,0,
IF(
ROUNDUP(
IF(
IF(D1201="A",13-SUM(AR1201:AU1201),IF(D1201="B",11-SUM(AR1201:AU1201),IF(D1201="C",7-SUM(AR1201:AU1201))))
&lt;0,0,
IF(D1201="A",13-SUM(AR1201:AU1201),IF(D1201="B",11-SUM(AR1201:AU1201),IF(D1201="C",7-SUM(AR1201:AU1201)))))
*AE1201/C1201,0)
*C1201
=0,0,
ROUNDUP(
IF(
IF(D1201="A",13-SUM(AR1201:AU1201),IF(D1201="B",11-SUM(AR1201:AU1201),IF(D1201="C",7-SUM(AR1201:AU1201))))
&lt;0,0,
IF(D1201="A",13-SUM(AR1201:AU1201),IF(D1201="B",11-SUM(AR1201:AU1201),IF(D1201="C",7-SUM(AR1201:AU1201)))))
*AE1201/C1201,0)
*C1201)
)</f>
        <v>0</v>
      </c>
      <c r="AZ12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+IFERROR(BA1201*C1201,0),
IFERROR(AVERAGEIF(Tabela1[[#This Row],[COMPRA PADRÃO]:[COMPRA &gt;30%]],"&gt;"&amp;0,Tabela1[[#This Row],[COMPRA PADRÃO]:[COMPRA &gt;30%]]),
0))/Tabela1[[#This Row],[U/CX]],0)*Tabela1[[#This Row],[U/CX]]</f>
        <v>0</v>
      </c>
      <c r="BA1201" s="36"/>
      <c r="BB1201" s="19"/>
      <c r="BC1201" s="5"/>
      <c r="BD1201" s="41">
        <v>20.60377358490566</v>
      </c>
      <c r="BE1201" s="42">
        <v>3090.566037735849</v>
      </c>
      <c r="BF1201" s="42">
        <v>4079.5471698113206</v>
      </c>
      <c r="BG1201" s="42">
        <v>3220</v>
      </c>
      <c r="BH1201" s="43">
        <v>3960</v>
      </c>
    </row>
    <row r="1202" spans="1:60" x14ac:dyDescent="0.2">
      <c r="A1202" s="4" t="s">
        <v>18</v>
      </c>
      <c r="B1202" s="4" t="s">
        <v>933</v>
      </c>
      <c r="C1202" s="4">
        <v>20</v>
      </c>
      <c r="D1202" s="4" t="s">
        <v>17</v>
      </c>
      <c r="E1202" s="5">
        <v>400</v>
      </c>
      <c r="F1202" s="4">
        <v>680</v>
      </c>
      <c r="G1202" s="4">
        <v>740</v>
      </c>
      <c r="H1202" s="4">
        <v>260</v>
      </c>
      <c r="I1202" s="4">
        <v>580</v>
      </c>
      <c r="J1202" s="4">
        <v>360</v>
      </c>
      <c r="K1202" s="4">
        <v>140</v>
      </c>
      <c r="L1202" s="4">
        <v>620</v>
      </c>
      <c r="M1202" s="4">
        <v>240</v>
      </c>
      <c r="N1202" s="4">
        <v>560</v>
      </c>
      <c r="O1202" s="4">
        <v>160</v>
      </c>
      <c r="P1202" s="4">
        <v>400</v>
      </c>
      <c r="Q1202" s="13">
        <v>0.93385214007782102</v>
      </c>
      <c r="R1202" s="16">
        <v>1.5875486381322959</v>
      </c>
      <c r="S1202" s="16">
        <v>1.727626459143969</v>
      </c>
      <c r="T1202" s="16">
        <v>0.60700389105058372</v>
      </c>
      <c r="U1202" s="16">
        <v>1.3540856031128405</v>
      </c>
      <c r="V1202" s="16">
        <v>0.84046692607003892</v>
      </c>
      <c r="W1202" s="16">
        <v>0.32684824902723736</v>
      </c>
      <c r="X1202" s="16">
        <v>1.4474708171206225</v>
      </c>
      <c r="Y1202" s="16">
        <v>0.56031128404669261</v>
      </c>
      <c r="Z1202" s="16">
        <v>1.3073929961089494</v>
      </c>
      <c r="AA1202" s="16">
        <v>0.37354085603112841</v>
      </c>
      <c r="AB1202" s="17">
        <v>0.93385214007782102</v>
      </c>
      <c r="AC1202" s="15">
        <v>77758.2</v>
      </c>
      <c r="AD1202" s="14">
        <v>428.33333333333331</v>
      </c>
      <c r="AE1202" s="14">
        <v>428.33333333333331</v>
      </c>
      <c r="AF1202" s="5">
        <v>5</v>
      </c>
      <c r="AG1202" s="6">
        <v>400</v>
      </c>
      <c r="AH1202" s="4">
        <v>1360</v>
      </c>
      <c r="AI1202" s="23">
        <v>1760</v>
      </c>
      <c r="AJ1202" s="4">
        <v>3000</v>
      </c>
      <c r="AK1202" s="4">
        <v>0</v>
      </c>
      <c r="AL1202" s="24">
        <v>3000</v>
      </c>
      <c r="AM1202" s="7">
        <v>0.93385214007782102</v>
      </c>
      <c r="AN1202" s="7">
        <v>3.1750972762645917</v>
      </c>
      <c r="AO1202" s="8">
        <v>7.0038910505836576</v>
      </c>
      <c r="AP1202" s="9">
        <v>0</v>
      </c>
      <c r="AQ1202" s="25">
        <v>11.11284046692607</v>
      </c>
      <c r="AR1202" s="18">
        <v>0.93385214007782102</v>
      </c>
      <c r="AS1202" s="7">
        <v>3.1750972762645917</v>
      </c>
      <c r="AT1202" s="8">
        <v>7.0038910505836576</v>
      </c>
      <c r="AU1202" s="9">
        <v>0</v>
      </c>
      <c r="AV1202" s="10">
        <v>11.11284046692607</v>
      </c>
      <c r="AW1202" s="22">
        <f t="shared" si="18"/>
        <v>0</v>
      </c>
      <c r="AX1202" s="5">
        <f>IF(OR(AND(Tabela1[[#This Row],[GRUPO | ITEM]]="PALHETAS",MID(Tabela1[[#This Row],[ITEM]],1,5)&lt;&gt;"YN-PC"),AND(Tabela1[[#This Row],[GRUPO | ITEM]]="PALHETAS",MID(Tabela1[[#This Row],[ITEM]],1,5)&lt;&gt;"YN-PF"))=TRUE,0,
IF(
ROUNDUP(
IF(
IF(D1202="A",13-SUM(AM1202:AP1202),IF(D1202="B",11-SUM(AM1202:AP1202),IF(D1202="C",7-SUM(AM1202:AP1202))))
&lt;0,0,
IF(D1202="A",13-SUM(AM1202:AP1202),IF(D1202="B",11-SUM(AM1202:AP1202),IF(D1202="C",7-SUM(AM1202:AP1202)))))
*AD1202/C1202,0)
*C1202
=0,0,
ROUNDUP(
IF(
IF(D1202="A",13-SUM(AM1202:AP1202),IF(D1202="B",11-SUM(AM1202:AP1202),IF(D1202="C",7-SUM(AM1202:AP1202))))
&lt;0,0,
IF(D1202="A",13-SUM(AM1202:AP1202),IF(D1202="B",11-SUM(AM1202:AP1202),IF(D1202="C",7-SUM(AM1202:AP1202)))))
*AD1202/C1202,0)
*C1202)
)</f>
        <v>0</v>
      </c>
      <c r="AY1202" s="4">
        <f>IF(OR(AND(Tabela1[[#This Row],[GRUPO | ITEM]]="PALHETAS",MID(Tabela1[[#This Row],[ITEM]],1,5)&lt;&gt;"YN-PC"),AND(Tabela1[[#This Row],[GRUPO | ITEM]]="PALHETAS",MID(Tabela1[[#This Row],[ITEM]],1,5)&lt;&gt;"YN-PF"))=TRUE,0,
IF(
ROUNDUP(
IF(
IF(D1202="A",13-SUM(AR1202:AU1202),IF(D1202="B",11-SUM(AR1202:AU1202),IF(D1202="C",7-SUM(AR1202:AU1202))))
&lt;0,0,
IF(D1202="A",13-SUM(AR1202:AU1202),IF(D1202="B",11-SUM(AR1202:AU1202),IF(D1202="C",7-SUM(AR1202:AU1202)))))
*AE1202/C1202,0)
*C1202
=0,0,
ROUNDUP(
IF(
IF(D1202="A",13-SUM(AR1202:AU1202),IF(D1202="B",11-SUM(AR1202:AU1202),IF(D1202="C",7-SUM(AR1202:AU1202))))
&lt;0,0,
IF(D1202="A",13-SUM(AR1202:AU1202),IF(D1202="B",11-SUM(AR1202:AU1202),IF(D1202="C",7-SUM(AR1202:AU1202)))))
*AE1202/C1202,0)
*C1202)
)</f>
        <v>0</v>
      </c>
      <c r="AZ12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+IFERROR(BA1202*C1202,0),
IFERROR(AVERAGEIF(Tabela1[[#This Row],[COMPRA PADRÃO]:[COMPRA &gt;30%]],"&gt;"&amp;0,Tabela1[[#This Row],[COMPRA PADRÃO]:[COMPRA &gt;30%]]),
0))/Tabela1[[#This Row],[U/CX]],0)*Tabela1[[#This Row],[U/CX]]</f>
        <v>0</v>
      </c>
      <c r="BA1202" s="39"/>
      <c r="BB1202" s="33"/>
      <c r="BC1202" s="44"/>
      <c r="BD1202" s="41">
        <v>19.39622641509434</v>
      </c>
      <c r="BE1202" s="42">
        <v>2909.433962264151</v>
      </c>
      <c r="BF1202" s="42">
        <v>3840.4528301886794</v>
      </c>
      <c r="BG1202" s="42">
        <v>4760</v>
      </c>
      <c r="BH1202" s="43">
        <v>1980</v>
      </c>
    </row>
    <row r="1203" spans="1:60" x14ac:dyDescent="0.2">
      <c r="A1203" s="4" t="s">
        <v>18</v>
      </c>
      <c r="B1203" s="4" t="s">
        <v>934</v>
      </c>
      <c r="C1203" s="4">
        <v>20</v>
      </c>
      <c r="D1203" s="4" t="s">
        <v>83</v>
      </c>
      <c r="E1203" s="5">
        <v>80</v>
      </c>
      <c r="F1203" s="4">
        <v>60</v>
      </c>
      <c r="G1203" s="4">
        <v>40</v>
      </c>
      <c r="H1203" s="4">
        <v>20</v>
      </c>
      <c r="I1203" s="4">
        <v>120</v>
      </c>
      <c r="J1203" s="4">
        <v>60</v>
      </c>
      <c r="K1203" s="4"/>
      <c r="L1203" s="4">
        <v>80</v>
      </c>
      <c r="M1203" s="4">
        <v>20</v>
      </c>
      <c r="N1203" s="4">
        <v>120</v>
      </c>
      <c r="O1203" s="4">
        <v>20</v>
      </c>
      <c r="P1203" s="4">
        <v>20</v>
      </c>
      <c r="Q1203" s="13">
        <v>1.375</v>
      </c>
      <c r="R1203" s="16">
        <v>1.03125</v>
      </c>
      <c r="S1203" s="16">
        <v>0.6875</v>
      </c>
      <c r="T1203" s="16">
        <v>0.34375</v>
      </c>
      <c r="U1203" s="16">
        <v>2.0625</v>
      </c>
      <c r="V1203" s="16">
        <v>1.03125</v>
      </c>
      <c r="W1203" s="16">
        <v>0</v>
      </c>
      <c r="X1203" s="16">
        <v>1.375</v>
      </c>
      <c r="Y1203" s="16">
        <v>0.34375</v>
      </c>
      <c r="Z1203" s="16">
        <v>2.0625</v>
      </c>
      <c r="AA1203" s="16">
        <v>0.34375</v>
      </c>
      <c r="AB1203" s="17">
        <v>0.34375</v>
      </c>
      <c r="AC1203" s="15">
        <v>9612.2000000000007</v>
      </c>
      <c r="AD1203" s="14">
        <v>58.18181818181818</v>
      </c>
      <c r="AE1203" s="14">
        <v>58.18181818181818</v>
      </c>
      <c r="AF1203" s="5">
        <v>0</v>
      </c>
      <c r="AG1203" s="6">
        <v>940</v>
      </c>
      <c r="AH1203" s="4">
        <v>1200</v>
      </c>
      <c r="AI1203" s="23">
        <v>2140</v>
      </c>
      <c r="AJ1203" s="4">
        <v>0</v>
      </c>
      <c r="AK1203" s="4">
        <v>0</v>
      </c>
      <c r="AL1203" s="24">
        <v>0</v>
      </c>
      <c r="AM1203" s="7">
        <v>16.15625</v>
      </c>
      <c r="AN1203" s="7">
        <v>20.625</v>
      </c>
      <c r="AO1203" s="8">
        <v>0</v>
      </c>
      <c r="AP1203" s="9">
        <v>0</v>
      </c>
      <c r="AQ1203" s="25">
        <v>36.78125</v>
      </c>
      <c r="AR1203" s="18">
        <v>16.15625</v>
      </c>
      <c r="AS1203" s="7">
        <v>20.625</v>
      </c>
      <c r="AT1203" s="8">
        <v>0</v>
      </c>
      <c r="AU1203" s="9">
        <v>0</v>
      </c>
      <c r="AV1203" s="10">
        <v>36.78125</v>
      </c>
      <c r="AW1203" s="22">
        <f t="shared" si="18"/>
        <v>0</v>
      </c>
      <c r="AX1203" s="5">
        <f>IF(OR(AND(Tabela1[[#This Row],[GRUPO | ITEM]]="PALHETAS",MID(Tabela1[[#This Row],[ITEM]],1,5)&lt;&gt;"YN-PC"),AND(Tabela1[[#This Row],[GRUPO | ITEM]]="PALHETAS",MID(Tabela1[[#This Row],[ITEM]],1,5)&lt;&gt;"YN-PF"))=TRUE,0,
IF(
ROUNDUP(
IF(
IF(D1203="A",13-SUM(AM1203:AP1203),IF(D1203="B",11-SUM(AM1203:AP1203),IF(D1203="C",7-SUM(AM1203:AP1203))))
&lt;0,0,
IF(D1203="A",13-SUM(AM1203:AP1203),IF(D1203="B",11-SUM(AM1203:AP1203),IF(D1203="C",7-SUM(AM1203:AP1203)))))
*AD1203/C1203,0)
*C1203
=0,0,
ROUNDUP(
IF(
IF(D1203="A",13-SUM(AM1203:AP1203),IF(D1203="B",11-SUM(AM1203:AP1203),IF(D1203="C",7-SUM(AM1203:AP1203))))
&lt;0,0,
IF(D1203="A",13-SUM(AM1203:AP1203),IF(D1203="B",11-SUM(AM1203:AP1203),IF(D1203="C",7-SUM(AM1203:AP1203)))))
*AD1203/C1203,0)
*C1203)
)</f>
        <v>0</v>
      </c>
      <c r="AY1203" s="4">
        <f>IF(OR(AND(Tabela1[[#This Row],[GRUPO | ITEM]]="PALHETAS",MID(Tabela1[[#This Row],[ITEM]],1,5)&lt;&gt;"YN-PC"),AND(Tabela1[[#This Row],[GRUPO | ITEM]]="PALHETAS",MID(Tabela1[[#This Row],[ITEM]],1,5)&lt;&gt;"YN-PF"))=TRUE,0,
IF(
ROUNDUP(
IF(
IF(D1203="A",13-SUM(AR1203:AU1203),IF(D1203="B",11-SUM(AR1203:AU1203),IF(D1203="C",7-SUM(AR1203:AU1203))))
&lt;0,0,
IF(D1203="A",13-SUM(AR1203:AU1203),IF(D1203="B",11-SUM(AR1203:AU1203),IF(D1203="C",7-SUM(AR1203:AU1203)))))
*AE1203/C1203,0)
*C1203
=0,0,
ROUNDUP(
IF(
IF(D1203="A",13-SUM(AR1203:AU1203),IF(D1203="B",11-SUM(AR1203:AU1203),IF(D1203="C",7-SUM(AR1203:AU1203))))
&lt;0,0,
IF(D1203="A",13-SUM(AR1203:AU1203),IF(D1203="B",11-SUM(AR1203:AU1203),IF(D1203="C",7-SUM(AR1203:AU1203)))))
*AE1203/C1203,0)
*C1203)
)</f>
        <v>0</v>
      </c>
      <c r="AZ12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+IFERROR(BA1203*C1203,0),
IFERROR(AVERAGEIF(Tabela1[[#This Row],[COMPRA PADRÃO]:[COMPRA &gt;30%]],"&gt;"&amp;0,Tabela1[[#This Row],[COMPRA PADRÃO]:[COMPRA &gt;30%]]),
0))/Tabela1[[#This Row],[U/CX]],0)*Tabela1[[#This Row],[U/CX]]</f>
        <v>0</v>
      </c>
      <c r="BA1203" s="39"/>
      <c r="BB1203" s="33"/>
      <c r="BC1203" s="44"/>
      <c r="BD1203" s="41">
        <v>2.4150943396226414</v>
      </c>
      <c r="BE1203" s="42">
        <v>362.2641509433962</v>
      </c>
      <c r="BF1203" s="42">
        <v>159.39622641509433</v>
      </c>
      <c r="BG1203" s="42">
        <v>2140</v>
      </c>
      <c r="BH1203" s="43">
        <v>0</v>
      </c>
    </row>
    <row r="1204" spans="1:60" x14ac:dyDescent="0.2">
      <c r="A1204" s="4" t="s">
        <v>18</v>
      </c>
      <c r="B1204" s="4" t="s">
        <v>176</v>
      </c>
      <c r="C1204" s="4">
        <v>20</v>
      </c>
      <c r="D1204" s="4" t="s">
        <v>83</v>
      </c>
      <c r="E1204" s="5">
        <v>60</v>
      </c>
      <c r="F1204" s="4"/>
      <c r="G1204" s="4">
        <v>100</v>
      </c>
      <c r="H1204" s="4">
        <v>340</v>
      </c>
      <c r="I1204" s="4">
        <v>480</v>
      </c>
      <c r="J1204" s="4">
        <v>160</v>
      </c>
      <c r="K1204" s="4"/>
      <c r="L1204" s="4">
        <v>60</v>
      </c>
      <c r="M1204" s="4">
        <v>80</v>
      </c>
      <c r="N1204" s="4">
        <v>120</v>
      </c>
      <c r="O1204" s="4">
        <v>160</v>
      </c>
      <c r="P1204" s="4">
        <v>20</v>
      </c>
      <c r="Q1204" s="13">
        <v>0.379746835443038</v>
      </c>
      <c r="R1204" s="16">
        <v>0</v>
      </c>
      <c r="S1204" s="16">
        <v>0.63291139240506333</v>
      </c>
      <c r="T1204" s="16">
        <v>2.1518987341772151</v>
      </c>
      <c r="U1204" s="16">
        <v>3.037974683544304</v>
      </c>
      <c r="V1204" s="16">
        <v>1.0126582278481013</v>
      </c>
      <c r="W1204" s="16">
        <v>0</v>
      </c>
      <c r="X1204" s="16">
        <v>0.379746835443038</v>
      </c>
      <c r="Y1204" s="16">
        <v>0.50632911392405067</v>
      </c>
      <c r="Z1204" s="16">
        <v>0.759493670886076</v>
      </c>
      <c r="AA1204" s="16">
        <v>1.0126582278481013</v>
      </c>
      <c r="AB1204" s="17">
        <v>0.12658227848101267</v>
      </c>
      <c r="AC1204" s="15">
        <v>23687.8</v>
      </c>
      <c r="AD1204" s="14">
        <v>158</v>
      </c>
      <c r="AE1204" s="14">
        <v>173.33333333333334</v>
      </c>
      <c r="AF1204" s="5">
        <v>0</v>
      </c>
      <c r="AG1204" s="6">
        <v>480</v>
      </c>
      <c r="AH1204" s="4">
        <v>0</v>
      </c>
      <c r="AI1204" s="23">
        <v>480</v>
      </c>
      <c r="AJ1204" s="4">
        <v>1000</v>
      </c>
      <c r="AK1204" s="4">
        <v>0</v>
      </c>
      <c r="AL1204" s="24">
        <v>1000</v>
      </c>
      <c r="AM1204" s="7">
        <v>3.037974683544304</v>
      </c>
      <c r="AN1204" s="7">
        <v>0</v>
      </c>
      <c r="AO1204" s="8">
        <v>6.3291139240506329</v>
      </c>
      <c r="AP1204" s="9">
        <v>0</v>
      </c>
      <c r="AQ1204" s="25">
        <v>9.3670886075949369</v>
      </c>
      <c r="AR1204" s="18">
        <v>2.7692307692307692</v>
      </c>
      <c r="AS1204" s="7">
        <v>0</v>
      </c>
      <c r="AT1204" s="8">
        <v>5.7692307692307692</v>
      </c>
      <c r="AU1204" s="9">
        <v>0</v>
      </c>
      <c r="AV1204" s="10">
        <v>8.5384615384615383</v>
      </c>
      <c r="AW1204" s="22">
        <f t="shared" si="18"/>
        <v>0</v>
      </c>
      <c r="AX1204" s="5">
        <f>IF(OR(AND(Tabela1[[#This Row],[GRUPO | ITEM]]="PALHETAS",MID(Tabela1[[#This Row],[ITEM]],1,5)&lt;&gt;"YN-PC"),AND(Tabela1[[#This Row],[GRUPO | ITEM]]="PALHETAS",MID(Tabela1[[#This Row],[ITEM]],1,5)&lt;&gt;"YN-PF"))=TRUE,0,
IF(
ROUNDUP(
IF(
IF(D1204="A",13-SUM(AM1204:AP1204),IF(D1204="B",11-SUM(AM1204:AP1204),IF(D1204="C",7-SUM(AM1204:AP1204))))
&lt;0,0,
IF(D1204="A",13-SUM(AM1204:AP1204),IF(D1204="B",11-SUM(AM1204:AP1204),IF(D1204="C",7-SUM(AM1204:AP1204)))))
*AD1204/C1204,0)
*C1204
=0,0,
ROUNDUP(
IF(
IF(D1204="A",13-SUM(AM1204:AP1204),IF(D1204="B",11-SUM(AM1204:AP1204),IF(D1204="C",7-SUM(AM1204:AP1204))))
&lt;0,0,
IF(D1204="A",13-SUM(AM1204:AP1204),IF(D1204="B",11-SUM(AM1204:AP1204),IF(D1204="C",7-SUM(AM1204:AP1204)))))
*AD1204/C1204,0)
*C1204)
)</f>
        <v>0</v>
      </c>
      <c r="AY1204" s="4">
        <f>IF(OR(AND(Tabela1[[#This Row],[GRUPO | ITEM]]="PALHETAS",MID(Tabela1[[#This Row],[ITEM]],1,5)&lt;&gt;"YN-PC"),AND(Tabela1[[#This Row],[GRUPO | ITEM]]="PALHETAS",MID(Tabela1[[#This Row],[ITEM]],1,5)&lt;&gt;"YN-PF"))=TRUE,0,
IF(
ROUNDUP(
IF(
IF(D1204="A",13-SUM(AR1204:AU1204),IF(D1204="B",11-SUM(AR1204:AU1204),IF(D1204="C",7-SUM(AR1204:AU1204))))
&lt;0,0,
IF(D1204="A",13-SUM(AR1204:AU1204),IF(D1204="B",11-SUM(AR1204:AU1204),IF(D1204="C",7-SUM(AR1204:AU1204)))))
*AE1204/C1204,0)
*C1204
=0,0,
ROUNDUP(
IF(
IF(D1204="A",13-SUM(AR1204:AU1204),IF(D1204="B",11-SUM(AR1204:AU1204),IF(D1204="C",7-SUM(AR1204:AU1204))))
&lt;0,0,
IF(D1204="A",13-SUM(AR1204:AU1204),IF(D1204="B",11-SUM(AR1204:AU1204),IF(D1204="C",7-SUM(AR1204:AU1204)))))
*AE1204/C1204,0)
*C1204)
)</f>
        <v>0</v>
      </c>
      <c r="AZ12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+IFERROR(BA1204*C1204,0),
IFERROR(AVERAGEIF(Tabela1[[#This Row],[COMPRA PADRÃO]:[COMPRA &gt;30%]],"&gt;"&amp;0,Tabela1[[#This Row],[COMPRA PADRÃO]:[COMPRA &gt;30%]]),
0))/Tabela1[[#This Row],[U/CX]],0)*Tabela1[[#This Row],[U/CX]]</f>
        <v>0</v>
      </c>
      <c r="BA1204" s="36"/>
      <c r="BB1204" s="19"/>
      <c r="BC1204" s="5"/>
      <c r="BD1204" s="41">
        <v>5.9622641509433958</v>
      </c>
      <c r="BE1204" s="42">
        <v>894.33962264150932</v>
      </c>
      <c r="BF1204" s="42">
        <v>393.5094339622641</v>
      </c>
      <c r="BG1204" s="42">
        <v>1480</v>
      </c>
      <c r="BH1204" s="43">
        <v>0</v>
      </c>
    </row>
    <row r="1205" spans="1:60" x14ac:dyDescent="0.2">
      <c r="A1205" s="4" t="s">
        <v>18</v>
      </c>
      <c r="B1205" s="4" t="s">
        <v>935</v>
      </c>
      <c r="C1205" s="4">
        <v>25</v>
      </c>
      <c r="D1205" s="4" t="s">
        <v>20</v>
      </c>
      <c r="E1205" s="5">
        <v>825</v>
      </c>
      <c r="F1205" s="4">
        <v>1400</v>
      </c>
      <c r="G1205" s="4">
        <v>1175</v>
      </c>
      <c r="H1205" s="4">
        <v>1100</v>
      </c>
      <c r="I1205" s="4">
        <v>925</v>
      </c>
      <c r="J1205" s="4">
        <v>925</v>
      </c>
      <c r="K1205" s="4">
        <v>375</v>
      </c>
      <c r="L1205" s="4">
        <v>1625</v>
      </c>
      <c r="M1205" s="4">
        <v>850</v>
      </c>
      <c r="N1205" s="4">
        <v>800</v>
      </c>
      <c r="O1205" s="4">
        <v>1050</v>
      </c>
      <c r="P1205" s="4">
        <v>1175</v>
      </c>
      <c r="Q1205" s="13">
        <v>0.80981595092024539</v>
      </c>
      <c r="R1205" s="16">
        <v>1.3742331288343559</v>
      </c>
      <c r="S1205" s="16">
        <v>1.1533742331288344</v>
      </c>
      <c r="T1205" s="16">
        <v>1.0797546012269938</v>
      </c>
      <c r="U1205" s="16">
        <v>0.90797546012269936</v>
      </c>
      <c r="V1205" s="16">
        <v>0.90797546012269936</v>
      </c>
      <c r="W1205" s="16">
        <v>0.36809815950920244</v>
      </c>
      <c r="X1205" s="16">
        <v>1.5950920245398772</v>
      </c>
      <c r="Y1205" s="16">
        <v>0.83435582822085885</v>
      </c>
      <c r="Z1205" s="16">
        <v>0.78527607361963192</v>
      </c>
      <c r="AA1205" s="16">
        <v>1.0306748466257669</v>
      </c>
      <c r="AB1205" s="17">
        <v>1.1533742331288344</v>
      </c>
      <c r="AC1205" s="15">
        <v>245568.75</v>
      </c>
      <c r="AD1205" s="14">
        <v>1018.75</v>
      </c>
      <c r="AE1205" s="14">
        <v>1018.75</v>
      </c>
      <c r="AF1205" s="5">
        <v>2</v>
      </c>
      <c r="AG1205" s="6">
        <v>1400</v>
      </c>
      <c r="AH1205" s="4">
        <v>7275</v>
      </c>
      <c r="AI1205" s="23">
        <v>8675</v>
      </c>
      <c r="AJ1205" s="4">
        <v>0</v>
      </c>
      <c r="AK1205" s="4">
        <v>0</v>
      </c>
      <c r="AL1205" s="24">
        <v>0</v>
      </c>
      <c r="AM1205" s="7">
        <v>1.3742331288343559</v>
      </c>
      <c r="AN1205" s="7">
        <v>7.1411042944785272</v>
      </c>
      <c r="AO1205" s="8">
        <v>0</v>
      </c>
      <c r="AP1205" s="9">
        <v>0</v>
      </c>
      <c r="AQ1205" s="25">
        <v>8.5153374233128822</v>
      </c>
      <c r="AR1205" s="18">
        <v>1.3742331288343559</v>
      </c>
      <c r="AS1205" s="7">
        <v>7.1411042944785272</v>
      </c>
      <c r="AT1205" s="8">
        <v>0</v>
      </c>
      <c r="AU1205" s="9">
        <v>0</v>
      </c>
      <c r="AV1205" s="10">
        <v>8.5153374233128822</v>
      </c>
      <c r="AW1205" s="22">
        <f t="shared" si="18"/>
        <v>0</v>
      </c>
      <c r="AX1205" s="5">
        <f>IF(OR(AND(Tabela1[[#This Row],[GRUPO | ITEM]]="PALHETAS",MID(Tabela1[[#This Row],[ITEM]],1,5)&lt;&gt;"YN-PC"),AND(Tabela1[[#This Row],[GRUPO | ITEM]]="PALHETAS",MID(Tabela1[[#This Row],[ITEM]],1,5)&lt;&gt;"YN-PF"))=TRUE,0,
IF(
ROUNDUP(
IF(
IF(D1205="A",13-SUM(AM1205:AP1205),IF(D1205="B",11-SUM(AM1205:AP1205),IF(D1205="C",7-SUM(AM1205:AP1205))))
&lt;0,0,
IF(D1205="A",13-SUM(AM1205:AP1205),IF(D1205="B",11-SUM(AM1205:AP1205),IF(D1205="C",7-SUM(AM1205:AP1205)))))
*AD1205/C1205,0)
*C1205
=0,0,
ROUNDUP(
IF(
IF(D1205="A",13-SUM(AM1205:AP1205),IF(D1205="B",11-SUM(AM1205:AP1205),IF(D1205="C",7-SUM(AM1205:AP1205))))
&lt;0,0,
IF(D1205="A",13-SUM(AM1205:AP1205),IF(D1205="B",11-SUM(AM1205:AP1205),IF(D1205="C",7-SUM(AM1205:AP1205)))))
*AD1205/C1205,0)
*C1205)
)</f>
        <v>0</v>
      </c>
      <c r="AY1205" s="4">
        <f>IF(OR(AND(Tabela1[[#This Row],[GRUPO | ITEM]]="PALHETAS",MID(Tabela1[[#This Row],[ITEM]],1,5)&lt;&gt;"YN-PC"),AND(Tabela1[[#This Row],[GRUPO | ITEM]]="PALHETAS",MID(Tabela1[[#This Row],[ITEM]],1,5)&lt;&gt;"YN-PF"))=TRUE,0,
IF(
ROUNDUP(
IF(
IF(D1205="A",13-SUM(AR1205:AU1205),IF(D1205="B",11-SUM(AR1205:AU1205),IF(D1205="C",7-SUM(AR1205:AU1205))))
&lt;0,0,
IF(D1205="A",13-SUM(AR1205:AU1205),IF(D1205="B",11-SUM(AR1205:AU1205),IF(D1205="C",7-SUM(AR1205:AU1205)))))
*AE1205/C1205,0)
*C1205
=0,0,
ROUNDUP(
IF(
IF(D1205="A",13-SUM(AR1205:AU1205),IF(D1205="B",11-SUM(AR1205:AU1205),IF(D1205="C",7-SUM(AR1205:AU1205))))
&lt;0,0,
IF(D1205="A",13-SUM(AR1205:AU1205),IF(D1205="B",11-SUM(AR1205:AU1205),IF(D1205="C",7-SUM(AR1205:AU1205)))))
*AE1205/C1205,0)
*C1205)
)</f>
        <v>0</v>
      </c>
      <c r="AZ12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+IFERROR(BA1205*C1205,0),
IFERROR(AVERAGEIF(Tabela1[[#This Row],[COMPRA PADRÃO]:[COMPRA &gt;30%]],"&gt;"&amp;0,Tabela1[[#This Row],[COMPRA PADRÃO]:[COMPRA &gt;30%]]),
0))/Tabela1[[#This Row],[U/CX]],0)*Tabela1[[#This Row],[U/CX]]</f>
        <v>0</v>
      </c>
      <c r="BA1205" s="36"/>
      <c r="BB1205" s="19"/>
      <c r="BC1205" s="5"/>
      <c r="BD1205" s="41">
        <v>46.132075471698116</v>
      </c>
      <c r="BE1205" s="42">
        <v>6919.8113207547176</v>
      </c>
      <c r="BF1205" s="42">
        <v>13193.773584905661</v>
      </c>
      <c r="BG1205" s="42">
        <v>8675</v>
      </c>
      <c r="BH1205" s="43">
        <v>11450</v>
      </c>
    </row>
    <row r="1206" spans="1:60" x14ac:dyDescent="0.2">
      <c r="A1206" s="4" t="s">
        <v>18</v>
      </c>
      <c r="B1206" s="4" t="s">
        <v>936</v>
      </c>
      <c r="C1206" s="4">
        <v>25</v>
      </c>
      <c r="D1206" s="4" t="s">
        <v>83</v>
      </c>
      <c r="E1206" s="5">
        <v>100</v>
      </c>
      <c r="F1206" s="4">
        <v>75</v>
      </c>
      <c r="G1206" s="4">
        <v>150</v>
      </c>
      <c r="H1206" s="4">
        <v>75</v>
      </c>
      <c r="I1206" s="4">
        <v>175</v>
      </c>
      <c r="J1206" s="4">
        <v>120</v>
      </c>
      <c r="K1206" s="4">
        <v>25</v>
      </c>
      <c r="L1206" s="4">
        <v>125</v>
      </c>
      <c r="M1206" s="4">
        <v>175</v>
      </c>
      <c r="N1206" s="4">
        <v>25</v>
      </c>
      <c r="O1206" s="4">
        <v>50</v>
      </c>
      <c r="P1206" s="4">
        <v>200</v>
      </c>
      <c r="Q1206" s="13">
        <v>0.92664092664092657</v>
      </c>
      <c r="R1206" s="16">
        <v>0.69498069498069492</v>
      </c>
      <c r="S1206" s="16">
        <v>1.3899613899613898</v>
      </c>
      <c r="T1206" s="16">
        <v>0.69498069498069492</v>
      </c>
      <c r="U1206" s="16">
        <v>1.6216216216216215</v>
      </c>
      <c r="V1206" s="16">
        <v>1.111969111969112</v>
      </c>
      <c r="W1206" s="16">
        <v>0.23166023166023164</v>
      </c>
      <c r="X1206" s="16">
        <v>1.1583011583011582</v>
      </c>
      <c r="Y1206" s="16">
        <v>1.6216216216216215</v>
      </c>
      <c r="Z1206" s="16">
        <v>0.23166023166023164</v>
      </c>
      <c r="AA1206" s="16">
        <v>0.46332046332046328</v>
      </c>
      <c r="AB1206" s="17">
        <v>1.8532818532818531</v>
      </c>
      <c r="AC1206" s="15">
        <v>27327.599999999999</v>
      </c>
      <c r="AD1206" s="14">
        <v>107.91666666666667</v>
      </c>
      <c r="AE1206" s="14">
        <v>124.5</v>
      </c>
      <c r="AF1206" s="5">
        <v>0</v>
      </c>
      <c r="AG1206" s="6">
        <v>450</v>
      </c>
      <c r="AH1206" s="4">
        <v>1025</v>
      </c>
      <c r="AI1206" s="23">
        <v>1475</v>
      </c>
      <c r="AJ1206" s="4">
        <v>0</v>
      </c>
      <c r="AK1206" s="4">
        <v>0</v>
      </c>
      <c r="AL1206" s="24">
        <v>0</v>
      </c>
      <c r="AM1206" s="7">
        <v>4.1698841698841695</v>
      </c>
      <c r="AN1206" s="7">
        <v>9.4980694980694977</v>
      </c>
      <c r="AO1206" s="8">
        <v>0</v>
      </c>
      <c r="AP1206" s="9">
        <v>0</v>
      </c>
      <c r="AQ1206" s="25">
        <v>13.667953667953668</v>
      </c>
      <c r="AR1206" s="18">
        <v>3.6144578313253013</v>
      </c>
      <c r="AS1206" s="7">
        <v>8.2329317269076299</v>
      </c>
      <c r="AT1206" s="8">
        <v>0</v>
      </c>
      <c r="AU1206" s="9">
        <v>0</v>
      </c>
      <c r="AV1206" s="10">
        <v>11.847389558232932</v>
      </c>
      <c r="AW1206" s="22">
        <f t="shared" si="18"/>
        <v>0</v>
      </c>
      <c r="AX1206" s="5">
        <f>IF(OR(AND(Tabela1[[#This Row],[GRUPO | ITEM]]="PALHETAS",MID(Tabela1[[#This Row],[ITEM]],1,5)&lt;&gt;"YN-PC"),AND(Tabela1[[#This Row],[GRUPO | ITEM]]="PALHETAS",MID(Tabela1[[#This Row],[ITEM]],1,5)&lt;&gt;"YN-PF"))=TRUE,0,
IF(
ROUNDUP(
IF(
IF(D1206="A",13-SUM(AM1206:AP1206),IF(D1206="B",11-SUM(AM1206:AP1206),IF(D1206="C",7-SUM(AM1206:AP1206))))
&lt;0,0,
IF(D1206="A",13-SUM(AM1206:AP1206),IF(D1206="B",11-SUM(AM1206:AP1206),IF(D1206="C",7-SUM(AM1206:AP1206)))))
*AD1206/C1206,0)
*C1206
=0,0,
ROUNDUP(
IF(
IF(D1206="A",13-SUM(AM1206:AP1206),IF(D1206="B",11-SUM(AM1206:AP1206),IF(D1206="C",7-SUM(AM1206:AP1206))))
&lt;0,0,
IF(D1206="A",13-SUM(AM1206:AP1206),IF(D1206="B",11-SUM(AM1206:AP1206),IF(D1206="C",7-SUM(AM1206:AP1206)))))
*AD1206/C1206,0)
*C1206)
)</f>
        <v>0</v>
      </c>
      <c r="AY1206" s="4">
        <f>IF(OR(AND(Tabela1[[#This Row],[GRUPO | ITEM]]="PALHETAS",MID(Tabela1[[#This Row],[ITEM]],1,5)&lt;&gt;"YN-PC"),AND(Tabela1[[#This Row],[GRUPO | ITEM]]="PALHETAS",MID(Tabela1[[#This Row],[ITEM]],1,5)&lt;&gt;"YN-PF"))=TRUE,0,
IF(
ROUNDUP(
IF(
IF(D1206="A",13-SUM(AR1206:AU1206),IF(D1206="B",11-SUM(AR1206:AU1206),IF(D1206="C",7-SUM(AR1206:AU1206))))
&lt;0,0,
IF(D1206="A",13-SUM(AR1206:AU1206),IF(D1206="B",11-SUM(AR1206:AU1206),IF(D1206="C",7-SUM(AR1206:AU1206)))))
*AE1206/C1206,0)
*C1206
=0,0,
ROUNDUP(
IF(
IF(D1206="A",13-SUM(AR1206:AU1206),IF(D1206="B",11-SUM(AR1206:AU1206),IF(D1206="C",7-SUM(AR1206:AU1206))))
&lt;0,0,
IF(D1206="A",13-SUM(AR1206:AU1206),IF(D1206="B",11-SUM(AR1206:AU1206),IF(D1206="C",7-SUM(AR1206:AU1206)))))
*AE1206/C1206,0)
*C1206)
)</f>
        <v>0</v>
      </c>
      <c r="AZ12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+IFERROR(BA1206*C1206,0),
IFERROR(AVERAGEIF(Tabela1[[#This Row],[COMPRA PADRÃO]:[COMPRA &gt;30%]],"&gt;"&amp;0,Tabela1[[#This Row],[COMPRA PADRÃO]:[COMPRA &gt;30%]]),
0))/Tabela1[[#This Row],[U/CX]],0)*Tabela1[[#This Row],[U/CX]]</f>
        <v>0</v>
      </c>
      <c r="BA1206" s="36"/>
      <c r="BB1206" s="19"/>
      <c r="BC1206" s="5"/>
      <c r="BD1206" s="41">
        <v>4.8867924528301883</v>
      </c>
      <c r="BE1206" s="42">
        <v>733.01886792452819</v>
      </c>
      <c r="BF1206" s="42">
        <v>322.52830188679241</v>
      </c>
      <c r="BG1206" s="42">
        <v>1475</v>
      </c>
      <c r="BH1206" s="43">
        <v>0</v>
      </c>
    </row>
    <row r="1207" spans="1:60" x14ac:dyDescent="0.2">
      <c r="A1207" s="4" t="s">
        <v>18</v>
      </c>
      <c r="B1207" s="4" t="s">
        <v>937</v>
      </c>
      <c r="C1207" s="4">
        <v>25</v>
      </c>
      <c r="D1207" s="4" t="s">
        <v>17</v>
      </c>
      <c r="E1207" s="5">
        <v>150</v>
      </c>
      <c r="F1207" s="4">
        <v>100</v>
      </c>
      <c r="G1207" s="4">
        <v>225</v>
      </c>
      <c r="H1207" s="4">
        <v>200</v>
      </c>
      <c r="I1207" s="4">
        <v>105</v>
      </c>
      <c r="J1207" s="4">
        <v>200</v>
      </c>
      <c r="K1207" s="4">
        <v>25</v>
      </c>
      <c r="L1207" s="4">
        <v>175</v>
      </c>
      <c r="M1207" s="4">
        <v>110</v>
      </c>
      <c r="N1207" s="4">
        <v>75</v>
      </c>
      <c r="O1207" s="4">
        <v>125</v>
      </c>
      <c r="P1207" s="4">
        <v>125</v>
      </c>
      <c r="Q1207" s="13">
        <v>1.1145510835913313</v>
      </c>
      <c r="R1207" s="16">
        <v>0.7430340557275541</v>
      </c>
      <c r="S1207" s="16">
        <v>1.6718266253869969</v>
      </c>
      <c r="T1207" s="16">
        <v>1.4860681114551082</v>
      </c>
      <c r="U1207" s="16">
        <v>0.78018575851393179</v>
      </c>
      <c r="V1207" s="16">
        <v>1.4860681114551082</v>
      </c>
      <c r="W1207" s="16">
        <v>0.18575851393188852</v>
      </c>
      <c r="X1207" s="16">
        <v>1.3003095975232197</v>
      </c>
      <c r="Y1207" s="16">
        <v>0.81733746130030949</v>
      </c>
      <c r="Z1207" s="16">
        <v>0.55727554179566563</v>
      </c>
      <c r="AA1207" s="16">
        <v>0.92879256965944268</v>
      </c>
      <c r="AB1207" s="17">
        <v>0.92879256965944268</v>
      </c>
      <c r="AC1207" s="15">
        <v>33138.25</v>
      </c>
      <c r="AD1207" s="14">
        <v>134.58333333333334</v>
      </c>
      <c r="AE1207" s="14">
        <v>144.54545454545453</v>
      </c>
      <c r="AF1207" s="5">
        <v>0</v>
      </c>
      <c r="AG1207" s="6">
        <v>262</v>
      </c>
      <c r="AH1207" s="4">
        <v>675</v>
      </c>
      <c r="AI1207" s="23">
        <v>937</v>
      </c>
      <c r="AJ1207" s="4">
        <v>0</v>
      </c>
      <c r="AK1207" s="4">
        <v>0</v>
      </c>
      <c r="AL1207" s="24">
        <v>0</v>
      </c>
      <c r="AM1207" s="7">
        <v>1.9467492260061918</v>
      </c>
      <c r="AN1207" s="7">
        <v>5.01547987616099</v>
      </c>
      <c r="AO1207" s="8">
        <v>0</v>
      </c>
      <c r="AP1207" s="9">
        <v>0</v>
      </c>
      <c r="AQ1207" s="25">
        <v>6.962229102167182</v>
      </c>
      <c r="AR1207" s="18">
        <v>1.8125786163522015</v>
      </c>
      <c r="AS1207" s="7">
        <v>4.6698113207547172</v>
      </c>
      <c r="AT1207" s="8">
        <v>0</v>
      </c>
      <c r="AU1207" s="9">
        <v>0</v>
      </c>
      <c r="AV1207" s="10">
        <v>6.4823899371069187</v>
      </c>
      <c r="AW1207" s="22">
        <f t="shared" si="18"/>
        <v>0</v>
      </c>
      <c r="AX1207" s="5">
        <f>IF(OR(AND(Tabela1[[#This Row],[GRUPO | ITEM]]="PALHETAS",MID(Tabela1[[#This Row],[ITEM]],1,5)&lt;&gt;"YN-PC"),AND(Tabela1[[#This Row],[GRUPO | ITEM]]="PALHETAS",MID(Tabela1[[#This Row],[ITEM]],1,5)&lt;&gt;"YN-PF"))=TRUE,0,
IF(
ROUNDUP(
IF(
IF(D1207="A",13-SUM(AM1207:AP1207),IF(D1207="B",11-SUM(AM1207:AP1207),IF(D1207="C",7-SUM(AM1207:AP1207))))
&lt;0,0,
IF(D1207="A",13-SUM(AM1207:AP1207),IF(D1207="B",11-SUM(AM1207:AP1207),IF(D1207="C",7-SUM(AM1207:AP1207)))))
*AD1207/C1207,0)
*C1207
=0,0,
ROUNDUP(
IF(
IF(D1207="A",13-SUM(AM1207:AP1207),IF(D1207="B",11-SUM(AM1207:AP1207),IF(D1207="C",7-SUM(AM1207:AP1207))))
&lt;0,0,
IF(D1207="A",13-SUM(AM1207:AP1207),IF(D1207="B",11-SUM(AM1207:AP1207),IF(D1207="C",7-SUM(AM1207:AP1207)))))
*AD1207/C1207,0)
*C1207)
)</f>
        <v>0</v>
      </c>
      <c r="AY1207" s="4">
        <f>IF(OR(AND(Tabela1[[#This Row],[GRUPO | ITEM]]="PALHETAS",MID(Tabela1[[#This Row],[ITEM]],1,5)&lt;&gt;"YN-PC"),AND(Tabela1[[#This Row],[GRUPO | ITEM]]="PALHETAS",MID(Tabela1[[#This Row],[ITEM]],1,5)&lt;&gt;"YN-PF"))=TRUE,0,
IF(
ROUNDUP(
IF(
IF(D1207="A",13-SUM(AR1207:AU1207),IF(D1207="B",11-SUM(AR1207:AU1207),IF(D1207="C",7-SUM(AR1207:AU1207))))
&lt;0,0,
IF(D1207="A",13-SUM(AR1207:AU1207),IF(D1207="B",11-SUM(AR1207:AU1207),IF(D1207="C",7-SUM(AR1207:AU1207)))))
*AE1207/C1207,0)
*C1207
=0,0,
ROUNDUP(
IF(
IF(D1207="A",13-SUM(AR1207:AU1207),IF(D1207="B",11-SUM(AR1207:AU1207),IF(D1207="C",7-SUM(AR1207:AU1207))))
&lt;0,0,
IF(D1207="A",13-SUM(AR1207:AU1207),IF(D1207="B",11-SUM(AR1207:AU1207),IF(D1207="C",7-SUM(AR1207:AU1207)))))
*AE1207/C1207,0)
*C1207)
)</f>
        <v>0</v>
      </c>
      <c r="AZ12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+IFERROR(BA1207*C1207,0),
IFERROR(AVERAGEIF(Tabela1[[#This Row],[COMPRA PADRÃO]:[COMPRA &gt;30%]],"&gt;"&amp;0,Tabela1[[#This Row],[COMPRA PADRÃO]:[COMPRA &gt;30%]]),
0))/Tabela1[[#This Row],[U/CX]],0)*Tabela1[[#This Row],[U/CX]]</f>
        <v>0</v>
      </c>
      <c r="BA1207" s="36"/>
      <c r="BB1207" s="19"/>
      <c r="BC1207" s="5"/>
      <c r="BD1207" s="41">
        <v>6.0943396226415096</v>
      </c>
      <c r="BE1207" s="42">
        <v>914.15094339622647</v>
      </c>
      <c r="BF1207" s="42">
        <v>1206.6792452830189</v>
      </c>
      <c r="BG1207" s="42">
        <v>937</v>
      </c>
      <c r="BH1207" s="43">
        <v>1175</v>
      </c>
    </row>
    <row r="1208" spans="1:60" x14ac:dyDescent="0.2">
      <c r="A1208" s="4" t="s">
        <v>18</v>
      </c>
      <c r="B1208" s="4" t="s">
        <v>938</v>
      </c>
      <c r="C1208" s="4">
        <v>25</v>
      </c>
      <c r="D1208" s="4" t="s">
        <v>17</v>
      </c>
      <c r="E1208" s="5">
        <v>424</v>
      </c>
      <c r="F1208" s="4">
        <v>400</v>
      </c>
      <c r="G1208" s="4">
        <v>1025</v>
      </c>
      <c r="H1208" s="4">
        <v>300</v>
      </c>
      <c r="I1208" s="4">
        <v>525</v>
      </c>
      <c r="J1208" s="4">
        <v>550</v>
      </c>
      <c r="K1208" s="4">
        <v>200</v>
      </c>
      <c r="L1208" s="4">
        <v>600</v>
      </c>
      <c r="M1208" s="4">
        <v>260</v>
      </c>
      <c r="N1208" s="4">
        <v>350</v>
      </c>
      <c r="O1208" s="4">
        <v>600</v>
      </c>
      <c r="P1208" s="4">
        <v>225</v>
      </c>
      <c r="Q1208" s="13">
        <v>0.93203883495145623</v>
      </c>
      <c r="R1208" s="16">
        <v>0.87928191976552483</v>
      </c>
      <c r="S1208" s="16">
        <v>2.2531599193991574</v>
      </c>
      <c r="T1208" s="16">
        <v>0.65946143982414362</v>
      </c>
      <c r="U1208" s="16">
        <v>1.1540575196922513</v>
      </c>
      <c r="V1208" s="16">
        <v>1.2090126396775966</v>
      </c>
      <c r="W1208" s="16">
        <v>0.43964095988276242</v>
      </c>
      <c r="X1208" s="16">
        <v>1.3189228796482872</v>
      </c>
      <c r="Y1208" s="16">
        <v>0.57153324784759107</v>
      </c>
      <c r="Z1208" s="16">
        <v>0.76937167979483423</v>
      </c>
      <c r="AA1208" s="16">
        <v>1.3189228796482872</v>
      </c>
      <c r="AB1208" s="17">
        <v>0.49459607986810772</v>
      </c>
      <c r="AC1208" s="15">
        <v>112057.51</v>
      </c>
      <c r="AD1208" s="14">
        <v>454.91666666666669</v>
      </c>
      <c r="AE1208" s="14">
        <v>454.91666666666669</v>
      </c>
      <c r="AF1208" s="5">
        <v>0</v>
      </c>
      <c r="AG1208" s="6">
        <v>2415</v>
      </c>
      <c r="AH1208" s="4">
        <v>1550</v>
      </c>
      <c r="AI1208" s="23">
        <v>3965</v>
      </c>
      <c r="AJ1208" s="4">
        <v>0</v>
      </c>
      <c r="AK1208" s="4">
        <v>0</v>
      </c>
      <c r="AL1208" s="24">
        <v>0</v>
      </c>
      <c r="AM1208" s="7">
        <v>5.3086645905843559</v>
      </c>
      <c r="AN1208" s="7">
        <v>3.4072174390914087</v>
      </c>
      <c r="AO1208" s="8">
        <v>0</v>
      </c>
      <c r="AP1208" s="9">
        <v>0</v>
      </c>
      <c r="AQ1208" s="25">
        <v>8.7158820296757646</v>
      </c>
      <c r="AR1208" s="18">
        <v>5.3086645905843559</v>
      </c>
      <c r="AS1208" s="7">
        <v>3.4072174390914087</v>
      </c>
      <c r="AT1208" s="8">
        <v>0</v>
      </c>
      <c r="AU1208" s="9">
        <v>0</v>
      </c>
      <c r="AV1208" s="10">
        <v>8.7158820296757646</v>
      </c>
      <c r="AW1208" s="22">
        <f t="shared" si="18"/>
        <v>0</v>
      </c>
      <c r="AX1208" s="5">
        <f>IF(OR(AND(Tabela1[[#This Row],[GRUPO | ITEM]]="PALHETAS",MID(Tabela1[[#This Row],[ITEM]],1,5)&lt;&gt;"YN-PC"),AND(Tabela1[[#This Row],[GRUPO | ITEM]]="PALHETAS",MID(Tabela1[[#This Row],[ITEM]],1,5)&lt;&gt;"YN-PF"))=TRUE,0,
IF(
ROUNDUP(
IF(
IF(D1208="A",13-SUM(AM1208:AP1208),IF(D1208="B",11-SUM(AM1208:AP1208),IF(D1208="C",7-SUM(AM1208:AP1208))))
&lt;0,0,
IF(D1208="A",13-SUM(AM1208:AP1208),IF(D1208="B",11-SUM(AM1208:AP1208),IF(D1208="C",7-SUM(AM1208:AP1208)))))
*AD1208/C1208,0)
*C1208
=0,0,
ROUNDUP(
IF(
IF(D1208="A",13-SUM(AM1208:AP1208),IF(D1208="B",11-SUM(AM1208:AP1208),IF(D1208="C",7-SUM(AM1208:AP1208))))
&lt;0,0,
IF(D1208="A",13-SUM(AM1208:AP1208),IF(D1208="B",11-SUM(AM1208:AP1208),IF(D1208="C",7-SUM(AM1208:AP1208)))))
*AD1208/C1208,0)
*C1208)
)</f>
        <v>0</v>
      </c>
      <c r="AY1208" s="4">
        <f>IF(OR(AND(Tabela1[[#This Row],[GRUPO | ITEM]]="PALHETAS",MID(Tabela1[[#This Row],[ITEM]],1,5)&lt;&gt;"YN-PC"),AND(Tabela1[[#This Row],[GRUPO | ITEM]]="PALHETAS",MID(Tabela1[[#This Row],[ITEM]],1,5)&lt;&gt;"YN-PF"))=TRUE,0,
IF(
ROUNDUP(
IF(
IF(D1208="A",13-SUM(AR1208:AU1208),IF(D1208="B",11-SUM(AR1208:AU1208),IF(D1208="C",7-SUM(AR1208:AU1208))))
&lt;0,0,
IF(D1208="A",13-SUM(AR1208:AU1208),IF(D1208="B",11-SUM(AR1208:AU1208),IF(D1208="C",7-SUM(AR1208:AU1208)))))
*AE1208/C1208,0)
*C1208
=0,0,
ROUNDUP(
IF(
IF(D1208="A",13-SUM(AR1208:AU1208),IF(D1208="B",11-SUM(AR1208:AU1208),IF(D1208="C",7-SUM(AR1208:AU1208))))
&lt;0,0,
IF(D1208="A",13-SUM(AR1208:AU1208),IF(D1208="B",11-SUM(AR1208:AU1208),IF(D1208="C",7-SUM(AR1208:AU1208)))))
*AE1208/C1208,0)
*C1208)
)</f>
        <v>0</v>
      </c>
      <c r="AZ12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+IFERROR(BA1208*C1208,0),
IFERROR(AVERAGEIF(Tabela1[[#This Row],[COMPRA PADRÃO]:[COMPRA &gt;30%]],"&gt;"&amp;0,Tabela1[[#This Row],[COMPRA PADRÃO]:[COMPRA &gt;30%]]),
0))/Tabela1[[#This Row],[U/CX]],0)*Tabela1[[#This Row],[U/CX]]</f>
        <v>0</v>
      </c>
      <c r="BA1208" s="36"/>
      <c r="BB1208" s="19"/>
      <c r="BC1208" s="5"/>
      <c r="BD1208" s="41">
        <v>20.6</v>
      </c>
      <c r="BE1208" s="42">
        <v>3090</v>
      </c>
      <c r="BF1208" s="42">
        <v>4078.8</v>
      </c>
      <c r="BG1208" s="42">
        <v>3965</v>
      </c>
      <c r="BH1208" s="43">
        <v>3200</v>
      </c>
    </row>
    <row r="1209" spans="1:60" x14ac:dyDescent="0.2">
      <c r="A1209" s="4" t="s">
        <v>18</v>
      </c>
      <c r="B1209" s="4" t="s">
        <v>939</v>
      </c>
      <c r="C1209" s="4">
        <v>25</v>
      </c>
      <c r="D1209" s="4" t="s">
        <v>17</v>
      </c>
      <c r="E1209" s="5">
        <v>275</v>
      </c>
      <c r="F1209" s="4">
        <v>238</v>
      </c>
      <c r="G1209" s="4">
        <v>525</v>
      </c>
      <c r="H1209" s="4">
        <v>75</v>
      </c>
      <c r="I1209" s="4">
        <v>475</v>
      </c>
      <c r="J1209" s="4">
        <v>575</v>
      </c>
      <c r="K1209" s="4">
        <v>50</v>
      </c>
      <c r="L1209" s="4">
        <v>425</v>
      </c>
      <c r="M1209" s="4">
        <v>125</v>
      </c>
      <c r="N1209" s="4">
        <v>350</v>
      </c>
      <c r="O1209" s="4">
        <v>400</v>
      </c>
      <c r="P1209" s="4">
        <v>350</v>
      </c>
      <c r="Q1209" s="13">
        <v>0.85425834843385962</v>
      </c>
      <c r="R1209" s="16">
        <v>0.73932177064457671</v>
      </c>
      <c r="S1209" s="16">
        <v>1.6308568470100957</v>
      </c>
      <c r="T1209" s="16">
        <v>0.23297954957287081</v>
      </c>
      <c r="U1209" s="16">
        <v>1.4755371472948484</v>
      </c>
      <c r="V1209" s="16">
        <v>1.786176546725343</v>
      </c>
      <c r="W1209" s="16">
        <v>0.1553196997152472</v>
      </c>
      <c r="X1209" s="16">
        <v>1.3202174475796014</v>
      </c>
      <c r="Y1209" s="16">
        <v>0.38829924928811804</v>
      </c>
      <c r="Z1209" s="16">
        <v>1.0872378980067305</v>
      </c>
      <c r="AA1209" s="16">
        <v>1.2425575977219776</v>
      </c>
      <c r="AB1209" s="17">
        <v>1.0872378980067305</v>
      </c>
      <c r="AC1209" s="15">
        <v>77654</v>
      </c>
      <c r="AD1209" s="14">
        <v>321.91666666666669</v>
      </c>
      <c r="AE1209" s="14">
        <v>373.8</v>
      </c>
      <c r="AF1209" s="5">
        <v>1</v>
      </c>
      <c r="AG1209" s="6">
        <v>775</v>
      </c>
      <c r="AH1209" s="4">
        <v>750</v>
      </c>
      <c r="AI1209" s="23">
        <v>1525</v>
      </c>
      <c r="AJ1209" s="4">
        <v>0</v>
      </c>
      <c r="AK1209" s="4">
        <v>0</v>
      </c>
      <c r="AL1209" s="24">
        <v>0</v>
      </c>
      <c r="AM1209" s="7">
        <v>2.4074553455863317</v>
      </c>
      <c r="AN1209" s="7">
        <v>2.3297954957287081</v>
      </c>
      <c r="AO1209" s="8">
        <v>0</v>
      </c>
      <c r="AP1209" s="9">
        <v>0</v>
      </c>
      <c r="AQ1209" s="25">
        <v>4.7372508413150403</v>
      </c>
      <c r="AR1209" s="18">
        <v>2.0733012306046015</v>
      </c>
      <c r="AS1209" s="7">
        <v>2.0064205457463884</v>
      </c>
      <c r="AT1209" s="8">
        <v>0</v>
      </c>
      <c r="AU1209" s="9">
        <v>0</v>
      </c>
      <c r="AV1209" s="10">
        <v>4.0797217763509899</v>
      </c>
      <c r="AW1209" s="22">
        <f t="shared" si="18"/>
        <v>0</v>
      </c>
      <c r="AX1209" s="5">
        <f>IF(OR(AND(Tabela1[[#This Row],[GRUPO | ITEM]]="PALHETAS",MID(Tabela1[[#This Row],[ITEM]],1,5)&lt;&gt;"YN-PC"),AND(Tabela1[[#This Row],[GRUPO | ITEM]]="PALHETAS",MID(Tabela1[[#This Row],[ITEM]],1,5)&lt;&gt;"YN-PF"))=TRUE,0,
IF(
ROUNDUP(
IF(
IF(D1209="A",13-SUM(AM1209:AP1209),IF(D1209="B",11-SUM(AM1209:AP1209),IF(D1209="C",7-SUM(AM1209:AP1209))))
&lt;0,0,
IF(D1209="A",13-SUM(AM1209:AP1209),IF(D1209="B",11-SUM(AM1209:AP1209),IF(D1209="C",7-SUM(AM1209:AP1209)))))
*AD1209/C1209,0)
*C1209
=0,0,
ROUNDUP(
IF(
IF(D1209="A",13-SUM(AM1209:AP1209),IF(D1209="B",11-SUM(AM1209:AP1209),IF(D1209="C",7-SUM(AM1209:AP1209))))
&lt;0,0,
IF(D1209="A",13-SUM(AM1209:AP1209),IF(D1209="B",11-SUM(AM1209:AP1209),IF(D1209="C",7-SUM(AM1209:AP1209)))))
*AD1209/C1209,0)
*C1209)
)</f>
        <v>0</v>
      </c>
      <c r="AY1209" s="4">
        <f>IF(OR(AND(Tabela1[[#This Row],[GRUPO | ITEM]]="PALHETAS",MID(Tabela1[[#This Row],[ITEM]],1,5)&lt;&gt;"YN-PC"),AND(Tabela1[[#This Row],[GRUPO | ITEM]]="PALHETAS",MID(Tabela1[[#This Row],[ITEM]],1,5)&lt;&gt;"YN-PF"))=TRUE,0,
IF(
ROUNDUP(
IF(
IF(D1209="A",13-SUM(AR1209:AU1209),IF(D1209="B",11-SUM(AR1209:AU1209),IF(D1209="C",7-SUM(AR1209:AU1209))))
&lt;0,0,
IF(D1209="A",13-SUM(AR1209:AU1209),IF(D1209="B",11-SUM(AR1209:AU1209),IF(D1209="C",7-SUM(AR1209:AU1209)))))
*AE1209/C1209,0)
*C1209
=0,0,
ROUNDUP(
IF(
IF(D1209="A",13-SUM(AR1209:AU1209),IF(D1209="B",11-SUM(AR1209:AU1209),IF(D1209="C",7-SUM(AR1209:AU1209))))
&lt;0,0,
IF(D1209="A",13-SUM(AR1209:AU1209),IF(D1209="B",11-SUM(AR1209:AU1209),IF(D1209="C",7-SUM(AR1209:AU1209)))))
*AE1209/C1209,0)
*C1209)
)</f>
        <v>0</v>
      </c>
      <c r="AZ12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+IFERROR(BA1209*C1209,0),
IFERROR(AVERAGEIF(Tabela1[[#This Row],[COMPRA PADRÃO]:[COMPRA &gt;30%]],"&gt;"&amp;0,Tabela1[[#This Row],[COMPRA PADRÃO]:[COMPRA &gt;30%]]),
0))/Tabela1[[#This Row],[U/CX]],0)*Tabela1[[#This Row],[U/CX]]</f>
        <v>0</v>
      </c>
      <c r="BA1209" s="36"/>
      <c r="BB1209" s="19"/>
      <c r="BC1209" s="5"/>
      <c r="BD1209" s="41">
        <v>14.577358490566038</v>
      </c>
      <c r="BE1209" s="42">
        <v>2186.6037735849059</v>
      </c>
      <c r="BF1209" s="42">
        <v>2886.3169811320754</v>
      </c>
      <c r="BG1209" s="42">
        <v>1525</v>
      </c>
      <c r="BH1209" s="43">
        <v>3550</v>
      </c>
    </row>
    <row r="1210" spans="1:60" x14ac:dyDescent="0.2">
      <c r="A1210" s="4" t="s">
        <v>18</v>
      </c>
      <c r="B1210" s="4" t="s">
        <v>184</v>
      </c>
      <c r="C1210" s="4">
        <v>25</v>
      </c>
      <c r="D1210" s="4" t="s">
        <v>20</v>
      </c>
      <c r="E1210" s="5">
        <v>1000</v>
      </c>
      <c r="F1210" s="4">
        <v>1250</v>
      </c>
      <c r="G1210" s="4">
        <v>1325</v>
      </c>
      <c r="H1210" s="4">
        <v>875</v>
      </c>
      <c r="I1210" s="4">
        <v>1475</v>
      </c>
      <c r="J1210" s="4">
        <v>1555</v>
      </c>
      <c r="K1210" s="4">
        <v>650</v>
      </c>
      <c r="L1210" s="4">
        <v>1250</v>
      </c>
      <c r="M1210" s="4">
        <v>1069</v>
      </c>
      <c r="N1210" s="4">
        <v>1225</v>
      </c>
      <c r="O1210" s="4">
        <v>1175</v>
      </c>
      <c r="P1210" s="4">
        <v>750</v>
      </c>
      <c r="Q1210" s="13">
        <v>0.88241782484006182</v>
      </c>
      <c r="R1210" s="16">
        <v>1.1030222810500772</v>
      </c>
      <c r="S1210" s="16">
        <v>1.1692036179130818</v>
      </c>
      <c r="T1210" s="16">
        <v>0.77211559673505403</v>
      </c>
      <c r="U1210" s="16">
        <v>1.3015662916390911</v>
      </c>
      <c r="V1210" s="16">
        <v>1.3721597176262961</v>
      </c>
      <c r="W1210" s="16">
        <v>0.5735715861460402</v>
      </c>
      <c r="X1210" s="16">
        <v>1.1030222810500772</v>
      </c>
      <c r="Y1210" s="16">
        <v>0.94330465475402603</v>
      </c>
      <c r="Z1210" s="16">
        <v>1.0809618354290758</v>
      </c>
      <c r="AA1210" s="16">
        <v>1.0368409441870725</v>
      </c>
      <c r="AB1210" s="17">
        <v>0.66181336863004636</v>
      </c>
      <c r="AC1210" s="15">
        <v>274607.34000000003</v>
      </c>
      <c r="AD1210" s="14">
        <v>1133.25</v>
      </c>
      <c r="AE1210" s="14">
        <v>1133.25</v>
      </c>
      <c r="AF1210" s="5">
        <v>0</v>
      </c>
      <c r="AG1210" s="6">
        <v>2275</v>
      </c>
      <c r="AH1210" s="4">
        <v>3050</v>
      </c>
      <c r="AI1210" s="23">
        <v>5325</v>
      </c>
      <c r="AJ1210" s="4">
        <v>0</v>
      </c>
      <c r="AK1210" s="4">
        <v>0</v>
      </c>
      <c r="AL1210" s="24">
        <v>0</v>
      </c>
      <c r="AM1210" s="7">
        <v>2.0075005515111406</v>
      </c>
      <c r="AN1210" s="7">
        <v>2.6913743657621882</v>
      </c>
      <c r="AO1210" s="8">
        <v>0</v>
      </c>
      <c r="AP1210" s="9">
        <v>0</v>
      </c>
      <c r="AQ1210" s="25">
        <v>4.6988749172733293</v>
      </c>
      <c r="AR1210" s="18">
        <v>2.0075005515111406</v>
      </c>
      <c r="AS1210" s="7">
        <v>2.6913743657621882</v>
      </c>
      <c r="AT1210" s="8">
        <v>0</v>
      </c>
      <c r="AU1210" s="9">
        <v>0</v>
      </c>
      <c r="AV1210" s="10">
        <v>4.6988749172733293</v>
      </c>
      <c r="AW1210" s="22">
        <f t="shared" si="18"/>
        <v>0</v>
      </c>
      <c r="AX1210" s="5">
        <f>IF(OR(AND(Tabela1[[#This Row],[GRUPO | ITEM]]="PALHETAS",MID(Tabela1[[#This Row],[ITEM]],1,5)&lt;&gt;"YN-PC"),AND(Tabela1[[#This Row],[GRUPO | ITEM]]="PALHETAS",MID(Tabela1[[#This Row],[ITEM]],1,5)&lt;&gt;"YN-PF"))=TRUE,0,
IF(
ROUNDUP(
IF(
IF(D1210="A",13-SUM(AM1210:AP1210),IF(D1210="B",11-SUM(AM1210:AP1210),IF(D1210="C",7-SUM(AM1210:AP1210))))
&lt;0,0,
IF(D1210="A",13-SUM(AM1210:AP1210),IF(D1210="B",11-SUM(AM1210:AP1210),IF(D1210="C",7-SUM(AM1210:AP1210)))))
*AD1210/C1210,0)
*C1210
=0,0,
ROUNDUP(
IF(
IF(D1210="A",13-SUM(AM1210:AP1210),IF(D1210="B",11-SUM(AM1210:AP1210),IF(D1210="C",7-SUM(AM1210:AP1210))))
&lt;0,0,
IF(D1210="A",13-SUM(AM1210:AP1210),IF(D1210="B",11-SUM(AM1210:AP1210),IF(D1210="C",7-SUM(AM1210:AP1210)))))
*AD1210/C1210,0)
*C1210)
)</f>
        <v>0</v>
      </c>
      <c r="AY1210" s="4">
        <f>IF(OR(AND(Tabela1[[#This Row],[GRUPO | ITEM]]="PALHETAS",MID(Tabela1[[#This Row],[ITEM]],1,5)&lt;&gt;"YN-PC"),AND(Tabela1[[#This Row],[GRUPO | ITEM]]="PALHETAS",MID(Tabela1[[#This Row],[ITEM]],1,5)&lt;&gt;"YN-PF"))=TRUE,0,
IF(
ROUNDUP(
IF(
IF(D1210="A",13-SUM(AR1210:AU1210),IF(D1210="B",11-SUM(AR1210:AU1210),IF(D1210="C",7-SUM(AR1210:AU1210))))
&lt;0,0,
IF(D1210="A",13-SUM(AR1210:AU1210),IF(D1210="B",11-SUM(AR1210:AU1210),IF(D1210="C",7-SUM(AR1210:AU1210)))))
*AE1210/C1210,0)
*C1210
=0,0,
ROUNDUP(
IF(
IF(D1210="A",13-SUM(AR1210:AU1210),IF(D1210="B",11-SUM(AR1210:AU1210),IF(D1210="C",7-SUM(AR1210:AU1210))))
&lt;0,0,
IF(D1210="A",13-SUM(AR1210:AU1210),IF(D1210="B",11-SUM(AR1210:AU1210),IF(D1210="C",7-SUM(AR1210:AU1210)))))
*AE1210/C1210,0)
*C1210)
)</f>
        <v>0</v>
      </c>
      <c r="AZ12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+IFERROR(BA1210*C1210,0),
IFERROR(AVERAGEIF(Tabela1[[#This Row],[COMPRA PADRÃO]:[COMPRA &gt;30%]],"&gt;"&amp;0,Tabela1[[#This Row],[COMPRA PADRÃO]:[COMPRA &gt;30%]]),
0))/Tabela1[[#This Row],[U/CX]],0)*Tabela1[[#This Row],[U/CX]]</f>
        <v>0</v>
      </c>
      <c r="BA1210" s="36"/>
      <c r="BB1210" s="19"/>
      <c r="BC1210" s="5"/>
      <c r="BD1210" s="41">
        <v>51.316981132075469</v>
      </c>
      <c r="BE1210" s="42">
        <v>7697.5471698113206</v>
      </c>
      <c r="BF1210" s="42">
        <v>14676.656603773585</v>
      </c>
      <c r="BG1210" s="42">
        <v>5325</v>
      </c>
      <c r="BH1210" s="43">
        <v>17050</v>
      </c>
    </row>
    <row r="1211" spans="1:60" x14ac:dyDescent="0.2">
      <c r="A1211" s="4" t="s">
        <v>18</v>
      </c>
      <c r="B1211" s="4" t="s">
        <v>940</v>
      </c>
      <c r="C1211" s="4">
        <v>25</v>
      </c>
      <c r="D1211" s="4" t="s">
        <v>83</v>
      </c>
      <c r="E1211" s="5">
        <v>150</v>
      </c>
      <c r="F1211" s="4">
        <v>50</v>
      </c>
      <c r="G1211" s="4">
        <v>50</v>
      </c>
      <c r="H1211" s="4">
        <v>100</v>
      </c>
      <c r="I1211" s="4">
        <v>55</v>
      </c>
      <c r="J1211" s="4">
        <v>25</v>
      </c>
      <c r="K1211" s="4">
        <v>25</v>
      </c>
      <c r="L1211" s="4">
        <v>80</v>
      </c>
      <c r="M1211" s="4">
        <v>80</v>
      </c>
      <c r="N1211" s="4">
        <v>55</v>
      </c>
      <c r="O1211" s="4">
        <v>25</v>
      </c>
      <c r="P1211" s="4">
        <v>50</v>
      </c>
      <c r="Q1211" s="13">
        <v>2.4161073825503356</v>
      </c>
      <c r="R1211" s="16">
        <v>0.80536912751677847</v>
      </c>
      <c r="S1211" s="16">
        <v>0.80536912751677847</v>
      </c>
      <c r="T1211" s="16">
        <v>1.6107382550335569</v>
      </c>
      <c r="U1211" s="16">
        <v>0.88590604026845632</v>
      </c>
      <c r="V1211" s="16">
        <v>0.40268456375838924</v>
      </c>
      <c r="W1211" s="16">
        <v>0.40268456375838924</v>
      </c>
      <c r="X1211" s="16">
        <v>1.2885906040268456</v>
      </c>
      <c r="Y1211" s="16">
        <v>1.2885906040268456</v>
      </c>
      <c r="Z1211" s="16">
        <v>0.88590604026845632</v>
      </c>
      <c r="AA1211" s="16">
        <v>0.40268456375838924</v>
      </c>
      <c r="AB1211" s="17">
        <v>0.80536912751677847</v>
      </c>
      <c r="AC1211" s="15">
        <v>14974.4</v>
      </c>
      <c r="AD1211" s="14">
        <v>62.083333333333336</v>
      </c>
      <c r="AE1211" s="14">
        <v>62.083333333333336</v>
      </c>
      <c r="AF1211" s="5">
        <v>0</v>
      </c>
      <c r="AG1211" s="6">
        <v>5</v>
      </c>
      <c r="AH1211" s="4">
        <v>625</v>
      </c>
      <c r="AI1211" s="23">
        <v>630</v>
      </c>
      <c r="AJ1211" s="4">
        <v>0</v>
      </c>
      <c r="AK1211" s="4">
        <v>0</v>
      </c>
      <c r="AL1211" s="24">
        <v>0</v>
      </c>
      <c r="AM1211" s="7">
        <v>8.0536912751677847E-2</v>
      </c>
      <c r="AN1211" s="7">
        <v>10.067114093959731</v>
      </c>
      <c r="AO1211" s="8">
        <v>0</v>
      </c>
      <c r="AP1211" s="9">
        <v>0</v>
      </c>
      <c r="AQ1211" s="25">
        <v>10.147651006711408</v>
      </c>
      <c r="AR1211" s="18">
        <v>8.0536912751677847E-2</v>
      </c>
      <c r="AS1211" s="7">
        <v>10.067114093959731</v>
      </c>
      <c r="AT1211" s="8">
        <v>0</v>
      </c>
      <c r="AU1211" s="9">
        <v>0</v>
      </c>
      <c r="AV1211" s="10">
        <v>10.147651006711408</v>
      </c>
      <c r="AW1211" s="22">
        <f t="shared" si="18"/>
        <v>0</v>
      </c>
      <c r="AX1211" s="5">
        <f>IF(OR(AND(Tabela1[[#This Row],[GRUPO | ITEM]]="PALHETAS",MID(Tabela1[[#This Row],[ITEM]],1,5)&lt;&gt;"YN-PC"),AND(Tabela1[[#This Row],[GRUPO | ITEM]]="PALHETAS",MID(Tabela1[[#This Row],[ITEM]],1,5)&lt;&gt;"YN-PF"))=TRUE,0,
IF(
ROUNDUP(
IF(
IF(D1211="A",13-SUM(AM1211:AP1211),IF(D1211="B",11-SUM(AM1211:AP1211),IF(D1211="C",7-SUM(AM1211:AP1211))))
&lt;0,0,
IF(D1211="A",13-SUM(AM1211:AP1211),IF(D1211="B",11-SUM(AM1211:AP1211),IF(D1211="C",7-SUM(AM1211:AP1211)))))
*AD1211/C1211,0)
*C1211
=0,0,
ROUNDUP(
IF(
IF(D1211="A",13-SUM(AM1211:AP1211),IF(D1211="B",11-SUM(AM1211:AP1211),IF(D1211="C",7-SUM(AM1211:AP1211))))
&lt;0,0,
IF(D1211="A",13-SUM(AM1211:AP1211),IF(D1211="B",11-SUM(AM1211:AP1211),IF(D1211="C",7-SUM(AM1211:AP1211)))))
*AD1211/C1211,0)
*C1211)
)</f>
        <v>0</v>
      </c>
      <c r="AY1211" s="4">
        <f>IF(OR(AND(Tabela1[[#This Row],[GRUPO | ITEM]]="PALHETAS",MID(Tabela1[[#This Row],[ITEM]],1,5)&lt;&gt;"YN-PC"),AND(Tabela1[[#This Row],[GRUPO | ITEM]]="PALHETAS",MID(Tabela1[[#This Row],[ITEM]],1,5)&lt;&gt;"YN-PF"))=TRUE,0,
IF(
ROUNDUP(
IF(
IF(D1211="A",13-SUM(AR1211:AU1211),IF(D1211="B",11-SUM(AR1211:AU1211),IF(D1211="C",7-SUM(AR1211:AU1211))))
&lt;0,0,
IF(D1211="A",13-SUM(AR1211:AU1211),IF(D1211="B",11-SUM(AR1211:AU1211),IF(D1211="C",7-SUM(AR1211:AU1211)))))
*AE1211/C1211,0)
*C1211
=0,0,
ROUNDUP(
IF(
IF(D1211="A",13-SUM(AR1211:AU1211),IF(D1211="B",11-SUM(AR1211:AU1211),IF(D1211="C",7-SUM(AR1211:AU1211))))
&lt;0,0,
IF(D1211="A",13-SUM(AR1211:AU1211),IF(D1211="B",11-SUM(AR1211:AU1211),IF(D1211="C",7-SUM(AR1211:AU1211)))))
*AE1211/C1211,0)
*C1211)
)</f>
        <v>0</v>
      </c>
      <c r="AZ12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+IFERROR(BA1211*C1211,0),
IFERROR(AVERAGEIF(Tabela1[[#This Row],[COMPRA PADRÃO]:[COMPRA &gt;30%]],"&gt;"&amp;0,Tabela1[[#This Row],[COMPRA PADRÃO]:[COMPRA &gt;30%]]),
0))/Tabela1[[#This Row],[U/CX]],0)*Tabela1[[#This Row],[U/CX]]</f>
        <v>0</v>
      </c>
      <c r="BA1211" s="39"/>
      <c r="BB1211" s="33"/>
      <c r="BC1211" s="44"/>
      <c r="BD1211" s="41">
        <v>2.8113207547169812</v>
      </c>
      <c r="BE1211" s="42">
        <v>421.69811320754718</v>
      </c>
      <c r="BF1211" s="42">
        <v>185.54716981132077</v>
      </c>
      <c r="BG1211" s="42">
        <v>630</v>
      </c>
      <c r="BH1211" s="43">
        <v>0</v>
      </c>
    </row>
    <row r="1212" spans="1:60" x14ac:dyDescent="0.2">
      <c r="A1212" s="4" t="s">
        <v>18</v>
      </c>
      <c r="B1212" s="4" t="s">
        <v>941</v>
      </c>
      <c r="C1212" s="4">
        <v>25</v>
      </c>
      <c r="D1212" s="4" t="s">
        <v>83</v>
      </c>
      <c r="E1212" s="5">
        <v>50</v>
      </c>
      <c r="F1212" s="4">
        <v>50</v>
      </c>
      <c r="G1212" s="4">
        <v>50</v>
      </c>
      <c r="H1212" s="4"/>
      <c r="I1212" s="4">
        <v>80</v>
      </c>
      <c r="J1212" s="4">
        <v>50</v>
      </c>
      <c r="K1212" s="4">
        <v>25</v>
      </c>
      <c r="L1212" s="4">
        <v>50</v>
      </c>
      <c r="M1212" s="4">
        <v>25</v>
      </c>
      <c r="N1212" s="4">
        <v>55</v>
      </c>
      <c r="O1212" s="4">
        <v>50</v>
      </c>
      <c r="P1212" s="4">
        <v>75</v>
      </c>
      <c r="Q1212" s="13">
        <v>0.98214285714285721</v>
      </c>
      <c r="R1212" s="16">
        <v>0.98214285714285721</v>
      </c>
      <c r="S1212" s="16">
        <v>0.98214285714285721</v>
      </c>
      <c r="T1212" s="16">
        <v>0</v>
      </c>
      <c r="U1212" s="16">
        <v>1.5714285714285716</v>
      </c>
      <c r="V1212" s="16">
        <v>0.98214285714285721</v>
      </c>
      <c r="W1212" s="16">
        <v>0.4910714285714286</v>
      </c>
      <c r="X1212" s="16">
        <v>0.98214285714285721</v>
      </c>
      <c r="Y1212" s="16">
        <v>0.4910714285714286</v>
      </c>
      <c r="Z1212" s="16">
        <v>1.080357142857143</v>
      </c>
      <c r="AA1212" s="16">
        <v>0.98214285714285721</v>
      </c>
      <c r="AB1212" s="17">
        <v>1.4732142857142858</v>
      </c>
      <c r="AC1212" s="15">
        <v>11339.15</v>
      </c>
      <c r="AD1212" s="14">
        <v>50.909090909090907</v>
      </c>
      <c r="AE1212" s="14">
        <v>50.909090909090907</v>
      </c>
      <c r="AF1212" s="5">
        <v>1</v>
      </c>
      <c r="AG1212" s="6">
        <v>16</v>
      </c>
      <c r="AH1212" s="4">
        <v>550</v>
      </c>
      <c r="AI1212" s="23">
        <v>566</v>
      </c>
      <c r="AJ1212" s="4">
        <v>0</v>
      </c>
      <c r="AK1212" s="4">
        <v>0</v>
      </c>
      <c r="AL1212" s="24">
        <v>0</v>
      </c>
      <c r="AM1212" s="7">
        <v>0.31428571428571428</v>
      </c>
      <c r="AN1212" s="7">
        <v>10.803571428571429</v>
      </c>
      <c r="AO1212" s="8">
        <v>0</v>
      </c>
      <c r="AP1212" s="9">
        <v>0</v>
      </c>
      <c r="AQ1212" s="25">
        <v>11.117857142857144</v>
      </c>
      <c r="AR1212" s="18">
        <v>0.31428571428571428</v>
      </c>
      <c r="AS1212" s="7">
        <v>10.803571428571429</v>
      </c>
      <c r="AT1212" s="8">
        <v>0</v>
      </c>
      <c r="AU1212" s="9">
        <v>0</v>
      </c>
      <c r="AV1212" s="10">
        <v>11.117857142857144</v>
      </c>
      <c r="AW1212" s="22">
        <f t="shared" si="18"/>
        <v>0</v>
      </c>
      <c r="AX1212" s="5">
        <f>IF(OR(AND(Tabela1[[#This Row],[GRUPO | ITEM]]="PALHETAS",MID(Tabela1[[#This Row],[ITEM]],1,5)&lt;&gt;"YN-PC"),AND(Tabela1[[#This Row],[GRUPO | ITEM]]="PALHETAS",MID(Tabela1[[#This Row],[ITEM]],1,5)&lt;&gt;"YN-PF"))=TRUE,0,
IF(
ROUNDUP(
IF(
IF(D1212="A",13-SUM(AM1212:AP1212),IF(D1212="B",11-SUM(AM1212:AP1212),IF(D1212="C",7-SUM(AM1212:AP1212))))
&lt;0,0,
IF(D1212="A",13-SUM(AM1212:AP1212),IF(D1212="B",11-SUM(AM1212:AP1212),IF(D1212="C",7-SUM(AM1212:AP1212)))))
*AD1212/C1212,0)
*C1212
=0,0,
ROUNDUP(
IF(
IF(D1212="A",13-SUM(AM1212:AP1212),IF(D1212="B",11-SUM(AM1212:AP1212),IF(D1212="C",7-SUM(AM1212:AP1212))))
&lt;0,0,
IF(D1212="A",13-SUM(AM1212:AP1212),IF(D1212="B",11-SUM(AM1212:AP1212),IF(D1212="C",7-SUM(AM1212:AP1212)))))
*AD1212/C1212,0)
*C1212)
)</f>
        <v>0</v>
      </c>
      <c r="AY1212" s="4">
        <f>IF(OR(AND(Tabela1[[#This Row],[GRUPO | ITEM]]="PALHETAS",MID(Tabela1[[#This Row],[ITEM]],1,5)&lt;&gt;"YN-PC"),AND(Tabela1[[#This Row],[GRUPO | ITEM]]="PALHETAS",MID(Tabela1[[#This Row],[ITEM]],1,5)&lt;&gt;"YN-PF"))=TRUE,0,
IF(
ROUNDUP(
IF(
IF(D1212="A",13-SUM(AR1212:AU1212),IF(D1212="B",11-SUM(AR1212:AU1212),IF(D1212="C",7-SUM(AR1212:AU1212))))
&lt;0,0,
IF(D1212="A",13-SUM(AR1212:AU1212),IF(D1212="B",11-SUM(AR1212:AU1212),IF(D1212="C",7-SUM(AR1212:AU1212)))))
*AE1212/C1212,0)
*C1212
=0,0,
ROUNDUP(
IF(
IF(D1212="A",13-SUM(AR1212:AU1212),IF(D1212="B",11-SUM(AR1212:AU1212),IF(D1212="C",7-SUM(AR1212:AU1212))))
&lt;0,0,
IF(D1212="A",13-SUM(AR1212:AU1212),IF(D1212="B",11-SUM(AR1212:AU1212),IF(D1212="C",7-SUM(AR1212:AU1212)))))
*AE1212/C1212,0)
*C1212)
)</f>
        <v>0</v>
      </c>
      <c r="AZ12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+IFERROR(BA1212*C1212,0),
IFERROR(AVERAGEIF(Tabela1[[#This Row],[COMPRA PADRÃO]:[COMPRA &gt;30%]],"&gt;"&amp;0,Tabela1[[#This Row],[COMPRA PADRÃO]:[COMPRA &gt;30%]]),
0))/Tabela1[[#This Row],[U/CX]],0)*Tabela1[[#This Row],[U/CX]]</f>
        <v>0</v>
      </c>
      <c r="BA1212" s="36"/>
      <c r="BB1212" s="19"/>
      <c r="BC1212" s="5"/>
      <c r="BD1212" s="41">
        <v>2.1132075471698113</v>
      </c>
      <c r="BE1212" s="42">
        <v>316.98113207547169</v>
      </c>
      <c r="BF1212" s="42">
        <v>139.47169811320754</v>
      </c>
      <c r="BG1212" s="42">
        <v>566</v>
      </c>
      <c r="BH1212" s="43">
        <v>0</v>
      </c>
    </row>
    <row r="1213" spans="1:60" x14ac:dyDescent="0.2">
      <c r="A1213" s="4" t="s">
        <v>18</v>
      </c>
      <c r="B1213" s="4" t="s">
        <v>942</v>
      </c>
      <c r="C1213" s="4">
        <v>25</v>
      </c>
      <c r="D1213" s="4" t="s">
        <v>83</v>
      </c>
      <c r="E1213" s="5">
        <v>100</v>
      </c>
      <c r="F1213" s="4">
        <v>125</v>
      </c>
      <c r="G1213" s="4">
        <v>50</v>
      </c>
      <c r="H1213" s="4">
        <v>30</v>
      </c>
      <c r="I1213" s="4">
        <v>85</v>
      </c>
      <c r="J1213" s="4">
        <v>25</v>
      </c>
      <c r="K1213" s="4"/>
      <c r="L1213" s="4">
        <v>150</v>
      </c>
      <c r="M1213" s="4">
        <v>55</v>
      </c>
      <c r="N1213" s="4">
        <v>125</v>
      </c>
      <c r="O1213" s="4">
        <v>75</v>
      </c>
      <c r="P1213" s="4"/>
      <c r="Q1213" s="13">
        <v>1.2195121951219512</v>
      </c>
      <c r="R1213" s="16">
        <v>1.524390243902439</v>
      </c>
      <c r="S1213" s="16">
        <v>0.6097560975609756</v>
      </c>
      <c r="T1213" s="16">
        <v>0.36585365853658536</v>
      </c>
      <c r="U1213" s="16">
        <v>1.0365853658536586</v>
      </c>
      <c r="V1213" s="16">
        <v>0.3048780487804878</v>
      </c>
      <c r="W1213" s="16">
        <v>0</v>
      </c>
      <c r="X1213" s="16">
        <v>1.8292682926829269</v>
      </c>
      <c r="Y1213" s="16">
        <v>0.67073170731707321</v>
      </c>
      <c r="Z1213" s="16">
        <v>1.524390243902439</v>
      </c>
      <c r="AA1213" s="16">
        <v>0.91463414634146345</v>
      </c>
      <c r="AB1213" s="17">
        <v>0</v>
      </c>
      <c r="AC1213" s="15">
        <v>16876.349999999999</v>
      </c>
      <c r="AD1213" s="14">
        <v>82</v>
      </c>
      <c r="AE1213" s="14">
        <v>82</v>
      </c>
      <c r="AF1213" s="5">
        <v>0</v>
      </c>
      <c r="AG1213" s="6">
        <v>456</v>
      </c>
      <c r="AH1213" s="4">
        <v>400</v>
      </c>
      <c r="AI1213" s="23">
        <v>856</v>
      </c>
      <c r="AJ1213" s="4">
        <v>0</v>
      </c>
      <c r="AK1213" s="4">
        <v>0</v>
      </c>
      <c r="AL1213" s="24">
        <v>0</v>
      </c>
      <c r="AM1213" s="7">
        <v>5.5609756097560972</v>
      </c>
      <c r="AN1213" s="7">
        <v>4.8780487804878048</v>
      </c>
      <c r="AO1213" s="8">
        <v>0</v>
      </c>
      <c r="AP1213" s="9">
        <v>0</v>
      </c>
      <c r="AQ1213" s="25">
        <v>10.439024390243901</v>
      </c>
      <c r="AR1213" s="18">
        <v>5.5609756097560972</v>
      </c>
      <c r="AS1213" s="7">
        <v>4.8780487804878048</v>
      </c>
      <c r="AT1213" s="8">
        <v>0</v>
      </c>
      <c r="AU1213" s="9">
        <v>0</v>
      </c>
      <c r="AV1213" s="10">
        <v>10.439024390243901</v>
      </c>
      <c r="AW1213" s="22">
        <f t="shared" si="18"/>
        <v>0</v>
      </c>
      <c r="AX1213" s="5">
        <f>IF(OR(AND(Tabela1[[#This Row],[GRUPO | ITEM]]="PALHETAS",MID(Tabela1[[#This Row],[ITEM]],1,5)&lt;&gt;"YN-PC"),AND(Tabela1[[#This Row],[GRUPO | ITEM]]="PALHETAS",MID(Tabela1[[#This Row],[ITEM]],1,5)&lt;&gt;"YN-PF"))=TRUE,0,
IF(
ROUNDUP(
IF(
IF(D1213="A",13-SUM(AM1213:AP1213),IF(D1213="B",11-SUM(AM1213:AP1213),IF(D1213="C",7-SUM(AM1213:AP1213))))
&lt;0,0,
IF(D1213="A",13-SUM(AM1213:AP1213),IF(D1213="B",11-SUM(AM1213:AP1213),IF(D1213="C",7-SUM(AM1213:AP1213)))))
*AD1213/C1213,0)
*C1213
=0,0,
ROUNDUP(
IF(
IF(D1213="A",13-SUM(AM1213:AP1213),IF(D1213="B",11-SUM(AM1213:AP1213),IF(D1213="C",7-SUM(AM1213:AP1213))))
&lt;0,0,
IF(D1213="A",13-SUM(AM1213:AP1213),IF(D1213="B",11-SUM(AM1213:AP1213),IF(D1213="C",7-SUM(AM1213:AP1213)))))
*AD1213/C1213,0)
*C1213)
)</f>
        <v>0</v>
      </c>
      <c r="AY1213" s="4">
        <f>IF(OR(AND(Tabela1[[#This Row],[GRUPO | ITEM]]="PALHETAS",MID(Tabela1[[#This Row],[ITEM]],1,5)&lt;&gt;"YN-PC"),AND(Tabela1[[#This Row],[GRUPO | ITEM]]="PALHETAS",MID(Tabela1[[#This Row],[ITEM]],1,5)&lt;&gt;"YN-PF"))=TRUE,0,
IF(
ROUNDUP(
IF(
IF(D1213="A",13-SUM(AR1213:AU1213),IF(D1213="B",11-SUM(AR1213:AU1213),IF(D1213="C",7-SUM(AR1213:AU1213))))
&lt;0,0,
IF(D1213="A",13-SUM(AR1213:AU1213),IF(D1213="B",11-SUM(AR1213:AU1213),IF(D1213="C",7-SUM(AR1213:AU1213)))))
*AE1213/C1213,0)
*C1213
=0,0,
ROUNDUP(
IF(
IF(D1213="A",13-SUM(AR1213:AU1213),IF(D1213="B",11-SUM(AR1213:AU1213),IF(D1213="C",7-SUM(AR1213:AU1213))))
&lt;0,0,
IF(D1213="A",13-SUM(AR1213:AU1213),IF(D1213="B",11-SUM(AR1213:AU1213),IF(D1213="C",7-SUM(AR1213:AU1213)))))
*AE1213/C1213,0)
*C1213)
)</f>
        <v>0</v>
      </c>
      <c r="AZ12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+IFERROR(BA1213*C1213,0),
IFERROR(AVERAGEIF(Tabela1[[#This Row],[COMPRA PADRÃO]:[COMPRA &gt;30%]],"&gt;"&amp;0,Tabela1[[#This Row],[COMPRA PADRÃO]:[COMPRA &gt;30%]]),
0))/Tabela1[[#This Row],[U/CX]],0)*Tabela1[[#This Row],[U/CX]]</f>
        <v>0</v>
      </c>
      <c r="BA1213" s="36"/>
      <c r="BB1213" s="19"/>
      <c r="BC1213" s="5"/>
      <c r="BD1213" s="41">
        <v>3.0943396226415096</v>
      </c>
      <c r="BE1213" s="42">
        <v>464.15094339622647</v>
      </c>
      <c r="BF1213" s="42">
        <v>204.22641509433964</v>
      </c>
      <c r="BG1213" s="42">
        <v>856</v>
      </c>
      <c r="BH1213" s="43">
        <v>0</v>
      </c>
    </row>
    <row r="1214" spans="1:60" x14ac:dyDescent="0.2">
      <c r="A1214" s="4" t="s">
        <v>18</v>
      </c>
      <c r="B1214" s="4" t="s">
        <v>943</v>
      </c>
      <c r="C1214" s="4">
        <v>25</v>
      </c>
      <c r="D1214" s="4" t="s">
        <v>17</v>
      </c>
      <c r="E1214" s="5">
        <v>50</v>
      </c>
      <c r="F1214" s="4">
        <v>175</v>
      </c>
      <c r="G1214" s="4">
        <v>75</v>
      </c>
      <c r="H1214" s="4">
        <v>150</v>
      </c>
      <c r="I1214" s="4">
        <v>215</v>
      </c>
      <c r="J1214" s="4">
        <v>175</v>
      </c>
      <c r="K1214" s="4"/>
      <c r="L1214" s="4">
        <v>225</v>
      </c>
      <c r="M1214" s="4">
        <v>135</v>
      </c>
      <c r="N1214" s="4">
        <v>125</v>
      </c>
      <c r="O1214" s="4">
        <v>175</v>
      </c>
      <c r="P1214" s="4">
        <v>75</v>
      </c>
      <c r="Q1214" s="13">
        <v>0.34920634920634919</v>
      </c>
      <c r="R1214" s="16">
        <v>1.2222222222222221</v>
      </c>
      <c r="S1214" s="16">
        <v>0.52380952380952384</v>
      </c>
      <c r="T1214" s="16">
        <v>1.0476190476190477</v>
      </c>
      <c r="U1214" s="16">
        <v>1.5015873015873016</v>
      </c>
      <c r="V1214" s="16">
        <v>1.2222222222222221</v>
      </c>
      <c r="W1214" s="16">
        <v>0</v>
      </c>
      <c r="X1214" s="16">
        <v>1.5714285714285714</v>
      </c>
      <c r="Y1214" s="16">
        <v>0.94285714285714284</v>
      </c>
      <c r="Z1214" s="16">
        <v>0.87301587301587302</v>
      </c>
      <c r="AA1214" s="16">
        <v>1.2222222222222221</v>
      </c>
      <c r="AB1214" s="17">
        <v>0.52380952380952384</v>
      </c>
      <c r="AC1214" s="15">
        <v>32506.55</v>
      </c>
      <c r="AD1214" s="14">
        <v>143.18181818181819</v>
      </c>
      <c r="AE1214" s="14">
        <v>143.18181818181819</v>
      </c>
      <c r="AF1214" s="5">
        <v>0</v>
      </c>
      <c r="AG1214" s="6">
        <v>25</v>
      </c>
      <c r="AH1214" s="4">
        <v>800</v>
      </c>
      <c r="AI1214" s="23">
        <v>825</v>
      </c>
      <c r="AJ1214" s="4">
        <v>0</v>
      </c>
      <c r="AK1214" s="4">
        <v>0</v>
      </c>
      <c r="AL1214" s="24">
        <v>0</v>
      </c>
      <c r="AM1214" s="7">
        <v>0.17460317460317459</v>
      </c>
      <c r="AN1214" s="7">
        <v>5.587301587301587</v>
      </c>
      <c r="AO1214" s="8">
        <v>0</v>
      </c>
      <c r="AP1214" s="9">
        <v>0</v>
      </c>
      <c r="AQ1214" s="25">
        <v>5.7619047619047619</v>
      </c>
      <c r="AR1214" s="18">
        <v>0.17460317460317459</v>
      </c>
      <c r="AS1214" s="7">
        <v>5.587301587301587</v>
      </c>
      <c r="AT1214" s="8">
        <v>0</v>
      </c>
      <c r="AU1214" s="9">
        <v>0</v>
      </c>
      <c r="AV1214" s="10">
        <v>5.7619047619047619</v>
      </c>
      <c r="AW1214" s="22">
        <f t="shared" si="18"/>
        <v>0</v>
      </c>
      <c r="AX1214" s="5">
        <f>IF(OR(AND(Tabela1[[#This Row],[GRUPO | ITEM]]="PALHETAS",MID(Tabela1[[#This Row],[ITEM]],1,5)&lt;&gt;"YN-PC"),AND(Tabela1[[#This Row],[GRUPO | ITEM]]="PALHETAS",MID(Tabela1[[#This Row],[ITEM]],1,5)&lt;&gt;"YN-PF"))=TRUE,0,
IF(
ROUNDUP(
IF(
IF(D1214="A",13-SUM(AM1214:AP1214),IF(D1214="B",11-SUM(AM1214:AP1214),IF(D1214="C",7-SUM(AM1214:AP1214))))
&lt;0,0,
IF(D1214="A",13-SUM(AM1214:AP1214),IF(D1214="B",11-SUM(AM1214:AP1214),IF(D1214="C",7-SUM(AM1214:AP1214)))))
*AD1214/C1214,0)
*C1214
=0,0,
ROUNDUP(
IF(
IF(D1214="A",13-SUM(AM1214:AP1214),IF(D1214="B",11-SUM(AM1214:AP1214),IF(D1214="C",7-SUM(AM1214:AP1214))))
&lt;0,0,
IF(D1214="A",13-SUM(AM1214:AP1214),IF(D1214="B",11-SUM(AM1214:AP1214),IF(D1214="C",7-SUM(AM1214:AP1214)))))
*AD1214/C1214,0)
*C1214)
)</f>
        <v>0</v>
      </c>
      <c r="AY1214" s="4">
        <f>IF(OR(AND(Tabela1[[#This Row],[GRUPO | ITEM]]="PALHETAS",MID(Tabela1[[#This Row],[ITEM]],1,5)&lt;&gt;"YN-PC"),AND(Tabela1[[#This Row],[GRUPO | ITEM]]="PALHETAS",MID(Tabela1[[#This Row],[ITEM]],1,5)&lt;&gt;"YN-PF"))=TRUE,0,
IF(
ROUNDUP(
IF(
IF(D1214="A",13-SUM(AR1214:AU1214),IF(D1214="B",11-SUM(AR1214:AU1214),IF(D1214="C",7-SUM(AR1214:AU1214))))
&lt;0,0,
IF(D1214="A",13-SUM(AR1214:AU1214),IF(D1214="B",11-SUM(AR1214:AU1214),IF(D1214="C",7-SUM(AR1214:AU1214)))))
*AE1214/C1214,0)
*C1214
=0,0,
ROUNDUP(
IF(
IF(D1214="A",13-SUM(AR1214:AU1214),IF(D1214="B",11-SUM(AR1214:AU1214),IF(D1214="C",7-SUM(AR1214:AU1214))))
&lt;0,0,
IF(D1214="A",13-SUM(AR1214:AU1214),IF(D1214="B",11-SUM(AR1214:AU1214),IF(D1214="C",7-SUM(AR1214:AU1214)))))
*AE1214/C1214,0)
*C1214)
)</f>
        <v>0</v>
      </c>
      <c r="AZ12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+IFERROR(BA1214*C1214,0),
IFERROR(AVERAGEIF(Tabela1[[#This Row],[COMPRA PADRÃO]:[COMPRA &gt;30%]],"&gt;"&amp;0,Tabela1[[#This Row],[COMPRA PADRÃO]:[COMPRA &gt;30%]]),
0))/Tabela1[[#This Row],[U/CX]],0)*Tabela1[[#This Row],[U/CX]]</f>
        <v>0</v>
      </c>
      <c r="BA1214" s="36"/>
      <c r="BB1214" s="19"/>
      <c r="BC1214" s="5"/>
      <c r="BD1214" s="41">
        <v>5.9433962264150946</v>
      </c>
      <c r="BE1214" s="42">
        <v>891.50943396226421</v>
      </c>
      <c r="BF1214" s="42">
        <v>1176.7924528301887</v>
      </c>
      <c r="BG1214" s="42">
        <v>825</v>
      </c>
      <c r="BH1214" s="43">
        <v>1250</v>
      </c>
    </row>
    <row r="1215" spans="1:60" x14ac:dyDescent="0.2">
      <c r="A1215" s="4" t="s">
        <v>18</v>
      </c>
      <c r="B1215" s="4" t="s">
        <v>285</v>
      </c>
      <c r="C1215" s="4">
        <v>25</v>
      </c>
      <c r="D1215" s="4" t="s">
        <v>17</v>
      </c>
      <c r="E1215" s="5">
        <v>100</v>
      </c>
      <c r="F1215" s="4">
        <v>325</v>
      </c>
      <c r="G1215" s="4">
        <v>325</v>
      </c>
      <c r="H1215" s="4">
        <v>250</v>
      </c>
      <c r="I1215" s="4">
        <v>510</v>
      </c>
      <c r="J1215" s="4">
        <v>230</v>
      </c>
      <c r="K1215" s="4">
        <v>50</v>
      </c>
      <c r="L1215" s="4">
        <v>350</v>
      </c>
      <c r="M1215" s="4">
        <v>150</v>
      </c>
      <c r="N1215" s="4">
        <v>225</v>
      </c>
      <c r="O1215" s="4">
        <v>150</v>
      </c>
      <c r="P1215" s="4">
        <v>250</v>
      </c>
      <c r="Q1215" s="13">
        <v>0.411663807890223</v>
      </c>
      <c r="R1215" s="16">
        <v>1.3379073756432247</v>
      </c>
      <c r="S1215" s="16">
        <v>1.3379073756432247</v>
      </c>
      <c r="T1215" s="16">
        <v>1.0291595197255574</v>
      </c>
      <c r="U1215" s="16">
        <v>2.0994854202401374</v>
      </c>
      <c r="V1215" s="16">
        <v>0.94682675814751294</v>
      </c>
      <c r="W1215" s="16">
        <v>0.2058319039451115</v>
      </c>
      <c r="X1215" s="16">
        <v>1.4408233276157805</v>
      </c>
      <c r="Y1215" s="16">
        <v>0.61749571183533447</v>
      </c>
      <c r="Z1215" s="16">
        <v>0.92624356775300176</v>
      </c>
      <c r="AA1215" s="16">
        <v>0.61749571183533447</v>
      </c>
      <c r="AB1215" s="17">
        <v>1.0291595197255574</v>
      </c>
      <c r="AC1215" s="15">
        <v>59800.15</v>
      </c>
      <c r="AD1215" s="14">
        <v>242.91666666666666</v>
      </c>
      <c r="AE1215" s="14">
        <v>260.45454545454544</v>
      </c>
      <c r="AF1215" s="5">
        <v>0</v>
      </c>
      <c r="AG1215" s="6">
        <v>675</v>
      </c>
      <c r="AH1215" s="4">
        <v>800</v>
      </c>
      <c r="AI1215" s="23">
        <v>1475</v>
      </c>
      <c r="AJ1215" s="4">
        <v>0</v>
      </c>
      <c r="AK1215" s="4">
        <v>0</v>
      </c>
      <c r="AL1215" s="24">
        <v>0</v>
      </c>
      <c r="AM1215" s="7">
        <v>2.7787307032590052</v>
      </c>
      <c r="AN1215" s="7">
        <v>3.293310463121784</v>
      </c>
      <c r="AO1215" s="8">
        <v>0</v>
      </c>
      <c r="AP1215" s="9">
        <v>0</v>
      </c>
      <c r="AQ1215" s="25">
        <v>6.0720411663807887</v>
      </c>
      <c r="AR1215" s="18">
        <v>2.591623036649215</v>
      </c>
      <c r="AS1215" s="7">
        <v>3.0715532286212914</v>
      </c>
      <c r="AT1215" s="8">
        <v>0</v>
      </c>
      <c r="AU1215" s="9">
        <v>0</v>
      </c>
      <c r="AV1215" s="10">
        <v>5.663176265270506</v>
      </c>
      <c r="AW1215" s="22">
        <f t="shared" si="18"/>
        <v>0</v>
      </c>
      <c r="AX1215" s="5">
        <f>IF(OR(AND(Tabela1[[#This Row],[GRUPO | ITEM]]="PALHETAS",MID(Tabela1[[#This Row],[ITEM]],1,5)&lt;&gt;"YN-PC"),AND(Tabela1[[#This Row],[GRUPO | ITEM]]="PALHETAS",MID(Tabela1[[#This Row],[ITEM]],1,5)&lt;&gt;"YN-PF"))=TRUE,0,
IF(
ROUNDUP(
IF(
IF(D1215="A",13-SUM(AM1215:AP1215),IF(D1215="B",11-SUM(AM1215:AP1215),IF(D1215="C",7-SUM(AM1215:AP1215))))
&lt;0,0,
IF(D1215="A",13-SUM(AM1215:AP1215),IF(D1215="B",11-SUM(AM1215:AP1215),IF(D1215="C",7-SUM(AM1215:AP1215)))))
*AD1215/C1215,0)
*C1215
=0,0,
ROUNDUP(
IF(
IF(D1215="A",13-SUM(AM1215:AP1215),IF(D1215="B",11-SUM(AM1215:AP1215),IF(D1215="C",7-SUM(AM1215:AP1215))))
&lt;0,0,
IF(D1215="A",13-SUM(AM1215:AP1215),IF(D1215="B",11-SUM(AM1215:AP1215),IF(D1215="C",7-SUM(AM1215:AP1215)))))
*AD1215/C1215,0)
*C1215)
)</f>
        <v>0</v>
      </c>
      <c r="AY1215" s="4">
        <f>IF(OR(AND(Tabela1[[#This Row],[GRUPO | ITEM]]="PALHETAS",MID(Tabela1[[#This Row],[ITEM]],1,5)&lt;&gt;"YN-PC"),AND(Tabela1[[#This Row],[GRUPO | ITEM]]="PALHETAS",MID(Tabela1[[#This Row],[ITEM]],1,5)&lt;&gt;"YN-PF"))=TRUE,0,
IF(
ROUNDUP(
IF(
IF(D1215="A",13-SUM(AR1215:AU1215),IF(D1215="B",11-SUM(AR1215:AU1215),IF(D1215="C",7-SUM(AR1215:AU1215))))
&lt;0,0,
IF(D1215="A",13-SUM(AR1215:AU1215),IF(D1215="B",11-SUM(AR1215:AU1215),IF(D1215="C",7-SUM(AR1215:AU1215)))))
*AE1215/C1215,0)
*C1215
=0,0,
ROUNDUP(
IF(
IF(D1215="A",13-SUM(AR1215:AU1215),IF(D1215="B",11-SUM(AR1215:AU1215),IF(D1215="C",7-SUM(AR1215:AU1215))))
&lt;0,0,
IF(D1215="A",13-SUM(AR1215:AU1215),IF(D1215="B",11-SUM(AR1215:AU1215),IF(D1215="C",7-SUM(AR1215:AU1215)))))
*AE1215/C1215,0)
*C1215)
)</f>
        <v>0</v>
      </c>
      <c r="AZ12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+IFERROR(BA1215*C1215,0),
IFERROR(AVERAGEIF(Tabela1[[#This Row],[COMPRA PADRÃO]:[COMPRA &gt;30%]],"&gt;"&amp;0,Tabela1[[#This Row],[COMPRA PADRÃO]:[COMPRA &gt;30%]]),
0))/Tabela1[[#This Row],[U/CX]],0)*Tabela1[[#This Row],[U/CX]]</f>
        <v>0</v>
      </c>
      <c r="BA1215" s="36"/>
      <c r="BB1215" s="19"/>
      <c r="BC1215" s="5"/>
      <c r="BD1215" s="41">
        <v>11</v>
      </c>
      <c r="BE1215" s="42">
        <v>1650</v>
      </c>
      <c r="BF1215" s="42">
        <v>2178</v>
      </c>
      <c r="BG1215" s="42">
        <v>1475</v>
      </c>
      <c r="BH1215" s="43">
        <v>2350</v>
      </c>
    </row>
    <row r="1216" spans="1:60" x14ac:dyDescent="0.2">
      <c r="A1216" s="4" t="s">
        <v>18</v>
      </c>
      <c r="B1216" s="4" t="s">
        <v>944</v>
      </c>
      <c r="C1216" s="4">
        <v>25</v>
      </c>
      <c r="D1216" s="4" t="s">
        <v>83</v>
      </c>
      <c r="E1216" s="5">
        <v>50</v>
      </c>
      <c r="F1216" s="4">
        <v>50</v>
      </c>
      <c r="G1216" s="4">
        <v>100</v>
      </c>
      <c r="H1216" s="4">
        <v>25</v>
      </c>
      <c r="I1216" s="4">
        <v>25</v>
      </c>
      <c r="J1216" s="4">
        <v>50</v>
      </c>
      <c r="K1216" s="4"/>
      <c r="L1216" s="4">
        <v>150</v>
      </c>
      <c r="M1216" s="4">
        <v>50</v>
      </c>
      <c r="N1216" s="4">
        <v>25</v>
      </c>
      <c r="O1216" s="4">
        <v>50</v>
      </c>
      <c r="P1216" s="4">
        <v>125</v>
      </c>
      <c r="Q1216" s="13">
        <v>0.78571428571428581</v>
      </c>
      <c r="R1216" s="16">
        <v>0.78571428571428581</v>
      </c>
      <c r="S1216" s="16">
        <v>1.5714285714285716</v>
      </c>
      <c r="T1216" s="16">
        <v>0.3928571428571429</v>
      </c>
      <c r="U1216" s="16">
        <v>0.3928571428571429</v>
      </c>
      <c r="V1216" s="16">
        <v>0.78571428571428581</v>
      </c>
      <c r="W1216" s="16">
        <v>0</v>
      </c>
      <c r="X1216" s="16">
        <v>2.3571428571428572</v>
      </c>
      <c r="Y1216" s="16">
        <v>0.78571428571428581</v>
      </c>
      <c r="Z1216" s="16">
        <v>0.3928571428571429</v>
      </c>
      <c r="AA1216" s="16">
        <v>0.78571428571428581</v>
      </c>
      <c r="AB1216" s="17">
        <v>1.9642857142857144</v>
      </c>
      <c r="AC1216" s="15">
        <v>14812.25</v>
      </c>
      <c r="AD1216" s="14">
        <v>63.636363636363633</v>
      </c>
      <c r="AE1216" s="14">
        <v>63.636363636363633</v>
      </c>
      <c r="AF1216" s="5">
        <v>0</v>
      </c>
      <c r="AG1216" s="6">
        <v>500</v>
      </c>
      <c r="AH1216" s="4">
        <v>450</v>
      </c>
      <c r="AI1216" s="23">
        <v>950</v>
      </c>
      <c r="AJ1216" s="4">
        <v>0</v>
      </c>
      <c r="AK1216" s="4">
        <v>0</v>
      </c>
      <c r="AL1216" s="24">
        <v>0</v>
      </c>
      <c r="AM1216" s="7">
        <v>7.8571428571428577</v>
      </c>
      <c r="AN1216" s="7">
        <v>7.0714285714285721</v>
      </c>
      <c r="AO1216" s="8">
        <v>0</v>
      </c>
      <c r="AP1216" s="9">
        <v>0</v>
      </c>
      <c r="AQ1216" s="25">
        <v>14.928571428571431</v>
      </c>
      <c r="AR1216" s="18">
        <v>7.8571428571428577</v>
      </c>
      <c r="AS1216" s="7">
        <v>7.0714285714285721</v>
      </c>
      <c r="AT1216" s="8">
        <v>0</v>
      </c>
      <c r="AU1216" s="9">
        <v>0</v>
      </c>
      <c r="AV1216" s="10">
        <v>14.928571428571431</v>
      </c>
      <c r="AW1216" s="22">
        <f t="shared" si="18"/>
        <v>0</v>
      </c>
      <c r="AX1216" s="5">
        <f>IF(OR(AND(Tabela1[[#This Row],[GRUPO | ITEM]]="PALHETAS",MID(Tabela1[[#This Row],[ITEM]],1,5)&lt;&gt;"YN-PC"),AND(Tabela1[[#This Row],[GRUPO | ITEM]]="PALHETAS",MID(Tabela1[[#This Row],[ITEM]],1,5)&lt;&gt;"YN-PF"))=TRUE,0,
IF(
ROUNDUP(
IF(
IF(D1216="A",13-SUM(AM1216:AP1216),IF(D1216="B",11-SUM(AM1216:AP1216),IF(D1216="C",7-SUM(AM1216:AP1216))))
&lt;0,0,
IF(D1216="A",13-SUM(AM1216:AP1216),IF(D1216="B",11-SUM(AM1216:AP1216),IF(D1216="C",7-SUM(AM1216:AP1216)))))
*AD1216/C1216,0)
*C1216
=0,0,
ROUNDUP(
IF(
IF(D1216="A",13-SUM(AM1216:AP1216),IF(D1216="B",11-SUM(AM1216:AP1216),IF(D1216="C",7-SUM(AM1216:AP1216))))
&lt;0,0,
IF(D1216="A",13-SUM(AM1216:AP1216),IF(D1216="B",11-SUM(AM1216:AP1216),IF(D1216="C",7-SUM(AM1216:AP1216)))))
*AD1216/C1216,0)
*C1216)
)</f>
        <v>0</v>
      </c>
      <c r="AY1216" s="4">
        <f>IF(OR(AND(Tabela1[[#This Row],[GRUPO | ITEM]]="PALHETAS",MID(Tabela1[[#This Row],[ITEM]],1,5)&lt;&gt;"YN-PC"),AND(Tabela1[[#This Row],[GRUPO | ITEM]]="PALHETAS",MID(Tabela1[[#This Row],[ITEM]],1,5)&lt;&gt;"YN-PF"))=TRUE,0,
IF(
ROUNDUP(
IF(
IF(D1216="A",13-SUM(AR1216:AU1216),IF(D1216="B",11-SUM(AR1216:AU1216),IF(D1216="C",7-SUM(AR1216:AU1216))))
&lt;0,0,
IF(D1216="A",13-SUM(AR1216:AU1216),IF(D1216="B",11-SUM(AR1216:AU1216),IF(D1216="C",7-SUM(AR1216:AU1216)))))
*AE1216/C1216,0)
*C1216
=0,0,
ROUNDUP(
IF(
IF(D1216="A",13-SUM(AR1216:AU1216),IF(D1216="B",11-SUM(AR1216:AU1216),IF(D1216="C",7-SUM(AR1216:AU1216))))
&lt;0,0,
IF(D1216="A",13-SUM(AR1216:AU1216),IF(D1216="B",11-SUM(AR1216:AU1216),IF(D1216="C",7-SUM(AR1216:AU1216)))))
*AE1216/C1216,0)
*C1216)
)</f>
        <v>0</v>
      </c>
      <c r="AZ12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+IFERROR(BA1216*C1216,0),
IFERROR(AVERAGEIF(Tabela1[[#This Row],[COMPRA PADRÃO]:[COMPRA &gt;30%]],"&gt;"&amp;0,Tabela1[[#This Row],[COMPRA PADRÃO]:[COMPRA &gt;30%]]),
0))/Tabela1[[#This Row],[U/CX]],0)*Tabela1[[#This Row],[U/CX]]</f>
        <v>0</v>
      </c>
      <c r="BA1216" s="36"/>
      <c r="BB1216" s="19"/>
      <c r="BC1216" s="5"/>
      <c r="BD1216" s="41">
        <v>2.641509433962264</v>
      </c>
      <c r="BE1216" s="42">
        <v>396.22641509433959</v>
      </c>
      <c r="BF1216" s="42">
        <v>174.33962264150944</v>
      </c>
      <c r="BG1216" s="42">
        <v>950</v>
      </c>
      <c r="BH1216" s="43">
        <v>0</v>
      </c>
    </row>
    <row r="1217" spans="1:60" x14ac:dyDescent="0.2">
      <c r="A1217" s="4" t="s">
        <v>18</v>
      </c>
      <c r="B1217" s="4" t="s">
        <v>163</v>
      </c>
      <c r="C1217" s="4">
        <v>25</v>
      </c>
      <c r="D1217" s="4" t="s">
        <v>17</v>
      </c>
      <c r="E1217" s="5">
        <v>39</v>
      </c>
      <c r="F1217" s="4">
        <v>200</v>
      </c>
      <c r="G1217" s="4">
        <v>325</v>
      </c>
      <c r="H1217" s="4">
        <v>225</v>
      </c>
      <c r="I1217" s="4">
        <v>335</v>
      </c>
      <c r="J1217" s="4">
        <v>500</v>
      </c>
      <c r="K1217" s="4">
        <v>100</v>
      </c>
      <c r="L1217" s="4">
        <v>535</v>
      </c>
      <c r="M1217" s="4">
        <v>305</v>
      </c>
      <c r="N1217" s="4">
        <v>175</v>
      </c>
      <c r="O1217" s="4">
        <v>425</v>
      </c>
      <c r="P1217" s="4">
        <v>425</v>
      </c>
      <c r="Q1217" s="13">
        <v>0.13039843967679021</v>
      </c>
      <c r="R1217" s="16">
        <v>0.66870994706046261</v>
      </c>
      <c r="S1217" s="16">
        <v>1.0866536639732516</v>
      </c>
      <c r="T1217" s="16">
        <v>0.75229869044302033</v>
      </c>
      <c r="U1217" s="16">
        <v>1.1200891613262749</v>
      </c>
      <c r="V1217" s="16">
        <v>1.6717748676511563</v>
      </c>
      <c r="W1217" s="16">
        <v>0.3343549735302313</v>
      </c>
      <c r="X1217" s="16">
        <v>1.7887991083867374</v>
      </c>
      <c r="Y1217" s="16">
        <v>1.0197826692672054</v>
      </c>
      <c r="Z1217" s="16">
        <v>0.58512120367790477</v>
      </c>
      <c r="AA1217" s="16">
        <v>1.4210086375034829</v>
      </c>
      <c r="AB1217" s="17">
        <v>1.4210086375034829</v>
      </c>
      <c r="AC1217" s="15">
        <v>73738.5</v>
      </c>
      <c r="AD1217" s="14">
        <v>299.08333333333331</v>
      </c>
      <c r="AE1217" s="14">
        <v>322.72727272727275</v>
      </c>
      <c r="AF1217" s="5">
        <v>1</v>
      </c>
      <c r="AG1217" s="6">
        <v>50</v>
      </c>
      <c r="AH1217" s="4">
        <v>26</v>
      </c>
      <c r="AI1217" s="23">
        <v>76</v>
      </c>
      <c r="AJ1217" s="4">
        <v>0</v>
      </c>
      <c r="AK1217" s="4">
        <v>0</v>
      </c>
      <c r="AL1217" s="24">
        <v>0</v>
      </c>
      <c r="AM1217" s="7">
        <v>0.16717748676511565</v>
      </c>
      <c r="AN1217" s="7">
        <v>8.6932293117860132E-2</v>
      </c>
      <c r="AO1217" s="8">
        <v>0</v>
      </c>
      <c r="AP1217" s="9">
        <v>0</v>
      </c>
      <c r="AQ1217" s="25">
        <v>0.25410977988297578</v>
      </c>
      <c r="AR1217" s="18">
        <v>0.15492957746478872</v>
      </c>
      <c r="AS1217" s="7">
        <v>8.0563380281690133E-2</v>
      </c>
      <c r="AT1217" s="8">
        <v>0</v>
      </c>
      <c r="AU1217" s="9">
        <v>0</v>
      </c>
      <c r="AV1217" s="10">
        <v>0.23549295774647885</v>
      </c>
      <c r="AW1217" s="22">
        <f t="shared" si="18"/>
        <v>0</v>
      </c>
      <c r="AX1217" s="5">
        <f>IF(OR(AND(Tabela1[[#This Row],[GRUPO | ITEM]]="PALHETAS",MID(Tabela1[[#This Row],[ITEM]],1,5)&lt;&gt;"YN-PC"),AND(Tabela1[[#This Row],[GRUPO | ITEM]]="PALHETAS",MID(Tabela1[[#This Row],[ITEM]],1,5)&lt;&gt;"YN-PF"))=TRUE,0,
IF(
ROUNDUP(
IF(
IF(D1217="A",13-SUM(AM1217:AP1217),IF(D1217="B",11-SUM(AM1217:AP1217),IF(D1217="C",7-SUM(AM1217:AP1217))))
&lt;0,0,
IF(D1217="A",13-SUM(AM1217:AP1217),IF(D1217="B",11-SUM(AM1217:AP1217),IF(D1217="C",7-SUM(AM1217:AP1217)))))
*AD1217/C1217,0)
*C1217
=0,0,
ROUNDUP(
IF(
IF(D1217="A",13-SUM(AM1217:AP1217),IF(D1217="B",11-SUM(AM1217:AP1217),IF(D1217="C",7-SUM(AM1217:AP1217))))
&lt;0,0,
IF(D1217="A",13-SUM(AM1217:AP1217),IF(D1217="B",11-SUM(AM1217:AP1217),IF(D1217="C",7-SUM(AM1217:AP1217)))))
*AD1217/C1217,0)
*C1217)
)</f>
        <v>0</v>
      </c>
      <c r="AY1217" s="4">
        <f>IF(OR(AND(Tabela1[[#This Row],[GRUPO | ITEM]]="PALHETAS",MID(Tabela1[[#This Row],[ITEM]],1,5)&lt;&gt;"YN-PC"),AND(Tabela1[[#This Row],[GRUPO | ITEM]]="PALHETAS",MID(Tabela1[[#This Row],[ITEM]],1,5)&lt;&gt;"YN-PF"))=TRUE,0,
IF(
ROUNDUP(
IF(
IF(D1217="A",13-SUM(AR1217:AU1217),IF(D1217="B",11-SUM(AR1217:AU1217),IF(D1217="C",7-SUM(AR1217:AU1217))))
&lt;0,0,
IF(D1217="A",13-SUM(AR1217:AU1217),IF(D1217="B",11-SUM(AR1217:AU1217),IF(D1217="C",7-SUM(AR1217:AU1217)))))
*AE1217/C1217,0)
*C1217
=0,0,
ROUNDUP(
IF(
IF(D1217="A",13-SUM(AR1217:AU1217),IF(D1217="B",11-SUM(AR1217:AU1217),IF(D1217="C",7-SUM(AR1217:AU1217))))
&lt;0,0,
IF(D1217="A",13-SUM(AR1217:AU1217),IF(D1217="B",11-SUM(AR1217:AU1217),IF(D1217="C",7-SUM(AR1217:AU1217)))))
*AE1217/C1217,0)
*C1217)
)</f>
        <v>0</v>
      </c>
      <c r="AZ12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+IFERROR(BA1217*C1217,0),
IFERROR(AVERAGEIF(Tabela1[[#This Row],[COMPRA PADRÃO]:[COMPRA &gt;30%]],"&gt;"&amp;0,Tabela1[[#This Row],[COMPRA PADRÃO]:[COMPRA &gt;30%]]),
0))/Tabela1[[#This Row],[U/CX]],0)*Tabela1[[#This Row],[U/CX]]</f>
        <v>0</v>
      </c>
      <c r="BA1217" s="36"/>
      <c r="BB1217" s="19"/>
      <c r="BC1217" s="5"/>
      <c r="BD1217" s="41">
        <v>13.543396226415094</v>
      </c>
      <c r="BE1217" s="42">
        <v>2031.5094339622642</v>
      </c>
      <c r="BF1217" s="42">
        <v>2681.5924528301884</v>
      </c>
      <c r="BG1217" s="42">
        <v>76</v>
      </c>
      <c r="BH1217" s="43">
        <v>4625</v>
      </c>
    </row>
    <row r="1218" spans="1:60" x14ac:dyDescent="0.2">
      <c r="A1218" s="4" t="s">
        <v>18</v>
      </c>
      <c r="B1218" s="4" t="s">
        <v>945</v>
      </c>
      <c r="C1218" s="4">
        <v>25</v>
      </c>
      <c r="D1218" s="4" t="s">
        <v>17</v>
      </c>
      <c r="E1218" s="5">
        <v>175</v>
      </c>
      <c r="F1218" s="4">
        <v>300</v>
      </c>
      <c r="G1218" s="4">
        <v>450</v>
      </c>
      <c r="H1218" s="4">
        <v>150</v>
      </c>
      <c r="I1218" s="4">
        <v>450</v>
      </c>
      <c r="J1218" s="4"/>
      <c r="K1218" s="4">
        <v>100</v>
      </c>
      <c r="L1218" s="4">
        <v>650</v>
      </c>
      <c r="M1218" s="4">
        <v>375</v>
      </c>
      <c r="N1218" s="4">
        <v>325</v>
      </c>
      <c r="O1218" s="4">
        <v>300</v>
      </c>
      <c r="P1218" s="4">
        <v>400</v>
      </c>
      <c r="Q1218" s="13">
        <v>0.52380952380952384</v>
      </c>
      <c r="R1218" s="16">
        <v>0.8979591836734695</v>
      </c>
      <c r="S1218" s="16">
        <v>1.3469387755102042</v>
      </c>
      <c r="T1218" s="16">
        <v>0.44897959183673475</v>
      </c>
      <c r="U1218" s="16">
        <v>1.3469387755102042</v>
      </c>
      <c r="V1218" s="16">
        <v>0</v>
      </c>
      <c r="W1218" s="16">
        <v>0.29931972789115646</v>
      </c>
      <c r="X1218" s="16">
        <v>1.9455782312925172</v>
      </c>
      <c r="Y1218" s="16">
        <v>1.1224489795918369</v>
      </c>
      <c r="Z1218" s="16">
        <v>0.97278911564625858</v>
      </c>
      <c r="AA1218" s="16">
        <v>0.8979591836734695</v>
      </c>
      <c r="AB1218" s="17">
        <v>1.1972789115646258</v>
      </c>
      <c r="AC1218" s="15">
        <v>76023</v>
      </c>
      <c r="AD1218" s="14">
        <v>334.09090909090907</v>
      </c>
      <c r="AE1218" s="14">
        <v>357.5</v>
      </c>
      <c r="AF1218" s="5">
        <v>0</v>
      </c>
      <c r="AG1218" s="6">
        <v>400</v>
      </c>
      <c r="AH1218" s="4">
        <v>450</v>
      </c>
      <c r="AI1218" s="23">
        <v>850</v>
      </c>
      <c r="AJ1218" s="4">
        <v>0</v>
      </c>
      <c r="AK1218" s="4">
        <v>0</v>
      </c>
      <c r="AL1218" s="24">
        <v>0</v>
      </c>
      <c r="AM1218" s="7">
        <v>1.1972789115646258</v>
      </c>
      <c r="AN1218" s="7">
        <v>1.3469387755102042</v>
      </c>
      <c r="AO1218" s="8">
        <v>0</v>
      </c>
      <c r="AP1218" s="9">
        <v>0</v>
      </c>
      <c r="AQ1218" s="25">
        <v>2.5442176870748301</v>
      </c>
      <c r="AR1218" s="18">
        <v>1.118881118881119</v>
      </c>
      <c r="AS1218" s="7">
        <v>1.2587412587412588</v>
      </c>
      <c r="AT1218" s="8">
        <v>0</v>
      </c>
      <c r="AU1218" s="9">
        <v>0</v>
      </c>
      <c r="AV1218" s="10">
        <v>2.3776223776223775</v>
      </c>
      <c r="AW1218" s="22">
        <f t="shared" ref="AW1218:AW1281" si="19">IFERROR(AZ1218/AVERAGE(AD1218:AE1218),0)</f>
        <v>0</v>
      </c>
      <c r="AX1218" s="5">
        <f>IF(OR(AND(Tabela1[[#This Row],[GRUPO | ITEM]]="PALHETAS",MID(Tabela1[[#This Row],[ITEM]],1,5)&lt;&gt;"YN-PC"),AND(Tabela1[[#This Row],[GRUPO | ITEM]]="PALHETAS",MID(Tabela1[[#This Row],[ITEM]],1,5)&lt;&gt;"YN-PF"))=TRUE,0,
IF(
ROUNDUP(
IF(
IF(D1218="A",13-SUM(AM1218:AP1218),IF(D1218="B",11-SUM(AM1218:AP1218),IF(D1218="C",7-SUM(AM1218:AP1218))))
&lt;0,0,
IF(D1218="A",13-SUM(AM1218:AP1218),IF(D1218="B",11-SUM(AM1218:AP1218),IF(D1218="C",7-SUM(AM1218:AP1218)))))
*AD1218/C1218,0)
*C1218
=0,0,
ROUNDUP(
IF(
IF(D1218="A",13-SUM(AM1218:AP1218),IF(D1218="B",11-SUM(AM1218:AP1218),IF(D1218="C",7-SUM(AM1218:AP1218))))
&lt;0,0,
IF(D1218="A",13-SUM(AM1218:AP1218),IF(D1218="B",11-SUM(AM1218:AP1218),IF(D1218="C",7-SUM(AM1218:AP1218)))))
*AD1218/C1218,0)
*C1218)
)</f>
        <v>0</v>
      </c>
      <c r="AY1218" s="4">
        <f>IF(OR(AND(Tabela1[[#This Row],[GRUPO | ITEM]]="PALHETAS",MID(Tabela1[[#This Row],[ITEM]],1,5)&lt;&gt;"YN-PC"),AND(Tabela1[[#This Row],[GRUPO | ITEM]]="PALHETAS",MID(Tabela1[[#This Row],[ITEM]],1,5)&lt;&gt;"YN-PF"))=TRUE,0,
IF(
ROUNDUP(
IF(
IF(D1218="A",13-SUM(AR1218:AU1218),IF(D1218="B",11-SUM(AR1218:AU1218),IF(D1218="C",7-SUM(AR1218:AU1218))))
&lt;0,0,
IF(D1218="A",13-SUM(AR1218:AU1218),IF(D1218="B",11-SUM(AR1218:AU1218),IF(D1218="C",7-SUM(AR1218:AU1218)))))
*AE1218/C1218,0)
*C1218
=0,0,
ROUNDUP(
IF(
IF(D1218="A",13-SUM(AR1218:AU1218),IF(D1218="B",11-SUM(AR1218:AU1218),IF(D1218="C",7-SUM(AR1218:AU1218))))
&lt;0,0,
IF(D1218="A",13-SUM(AR1218:AU1218),IF(D1218="B",11-SUM(AR1218:AU1218),IF(D1218="C",7-SUM(AR1218:AU1218)))))
*AE1218/C1218,0)
*C1218)
)</f>
        <v>0</v>
      </c>
      <c r="AZ12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+IFERROR(BA1218*C1218,0),
IFERROR(AVERAGEIF(Tabela1[[#This Row],[COMPRA PADRÃO]:[COMPRA &gt;30%]],"&gt;"&amp;0,Tabela1[[#This Row],[COMPRA PADRÃO]:[COMPRA &gt;30%]]),
0))/Tabela1[[#This Row],[U/CX]],0)*Tabela1[[#This Row],[U/CX]]</f>
        <v>0</v>
      </c>
      <c r="BA1218" s="36"/>
      <c r="BB1218" s="19"/>
      <c r="BC1218" s="5"/>
      <c r="BD1218" s="41">
        <v>13.867924528301886</v>
      </c>
      <c r="BE1218" s="42">
        <v>2080.1886792452829</v>
      </c>
      <c r="BF1218" s="42">
        <v>2745.8490566037735</v>
      </c>
      <c r="BG1218" s="42">
        <v>850</v>
      </c>
      <c r="BH1218" s="43">
        <v>3975</v>
      </c>
    </row>
    <row r="1219" spans="1:60" x14ac:dyDescent="0.2">
      <c r="A1219" s="4" t="s">
        <v>18</v>
      </c>
      <c r="B1219" s="4" t="s">
        <v>946</v>
      </c>
      <c r="C1219" s="4">
        <v>25</v>
      </c>
      <c r="D1219" s="4" t="s">
        <v>17</v>
      </c>
      <c r="E1219" s="5">
        <v>300</v>
      </c>
      <c r="F1219" s="4">
        <v>99</v>
      </c>
      <c r="G1219" s="4">
        <v>525</v>
      </c>
      <c r="H1219" s="4">
        <v>250</v>
      </c>
      <c r="I1219" s="4">
        <v>425</v>
      </c>
      <c r="J1219" s="4">
        <v>225</v>
      </c>
      <c r="K1219" s="4">
        <v>25</v>
      </c>
      <c r="L1219" s="4">
        <v>450</v>
      </c>
      <c r="M1219" s="4">
        <v>250</v>
      </c>
      <c r="N1219" s="4">
        <v>360</v>
      </c>
      <c r="O1219" s="4">
        <v>350</v>
      </c>
      <c r="P1219" s="4">
        <v>125</v>
      </c>
      <c r="Q1219" s="13">
        <v>1.0638297872340425</v>
      </c>
      <c r="R1219" s="16">
        <v>0.35106382978723405</v>
      </c>
      <c r="S1219" s="16">
        <v>1.8617021276595744</v>
      </c>
      <c r="T1219" s="16">
        <v>0.88652482269503541</v>
      </c>
      <c r="U1219" s="16">
        <v>1.5070921985815602</v>
      </c>
      <c r="V1219" s="16">
        <v>0.7978723404255319</v>
      </c>
      <c r="W1219" s="16">
        <v>8.8652482269503549E-2</v>
      </c>
      <c r="X1219" s="16">
        <v>1.5957446808510638</v>
      </c>
      <c r="Y1219" s="16">
        <v>0.88652482269503541</v>
      </c>
      <c r="Z1219" s="16">
        <v>1.2765957446808511</v>
      </c>
      <c r="AA1219" s="16">
        <v>1.2411347517730495</v>
      </c>
      <c r="AB1219" s="17">
        <v>0.4432624113475177</v>
      </c>
      <c r="AC1219" s="15">
        <v>69682.09</v>
      </c>
      <c r="AD1219" s="14">
        <v>282</v>
      </c>
      <c r="AE1219" s="14">
        <v>305.36363636363637</v>
      </c>
      <c r="AF1219" s="5">
        <v>0</v>
      </c>
      <c r="AG1219" s="6">
        <v>500</v>
      </c>
      <c r="AH1219" s="4">
        <v>1075</v>
      </c>
      <c r="AI1219" s="23">
        <v>1575</v>
      </c>
      <c r="AJ1219" s="4">
        <v>0</v>
      </c>
      <c r="AK1219" s="4">
        <v>0</v>
      </c>
      <c r="AL1219" s="24">
        <v>0</v>
      </c>
      <c r="AM1219" s="7">
        <v>1.7730496453900708</v>
      </c>
      <c r="AN1219" s="7">
        <v>3.8120567375886525</v>
      </c>
      <c r="AO1219" s="8">
        <v>0</v>
      </c>
      <c r="AP1219" s="9">
        <v>0</v>
      </c>
      <c r="AQ1219" s="25">
        <v>5.5851063829787231</v>
      </c>
      <c r="AR1219" s="18">
        <v>1.637392080976481</v>
      </c>
      <c r="AS1219" s="7">
        <v>3.5203929740994342</v>
      </c>
      <c r="AT1219" s="8">
        <v>0</v>
      </c>
      <c r="AU1219" s="9">
        <v>0</v>
      </c>
      <c r="AV1219" s="10">
        <v>5.157785055075915</v>
      </c>
      <c r="AW1219" s="22">
        <f t="shared" si="19"/>
        <v>0</v>
      </c>
      <c r="AX1219" s="5">
        <f>IF(OR(AND(Tabela1[[#This Row],[GRUPO | ITEM]]="PALHETAS",MID(Tabela1[[#This Row],[ITEM]],1,5)&lt;&gt;"YN-PC"),AND(Tabela1[[#This Row],[GRUPO | ITEM]]="PALHETAS",MID(Tabela1[[#This Row],[ITEM]],1,5)&lt;&gt;"YN-PF"))=TRUE,0,
IF(
ROUNDUP(
IF(
IF(D1219="A",13-SUM(AM1219:AP1219),IF(D1219="B",11-SUM(AM1219:AP1219),IF(D1219="C",7-SUM(AM1219:AP1219))))
&lt;0,0,
IF(D1219="A",13-SUM(AM1219:AP1219),IF(D1219="B",11-SUM(AM1219:AP1219),IF(D1219="C",7-SUM(AM1219:AP1219)))))
*AD1219/C1219,0)
*C1219
=0,0,
ROUNDUP(
IF(
IF(D1219="A",13-SUM(AM1219:AP1219),IF(D1219="B",11-SUM(AM1219:AP1219),IF(D1219="C",7-SUM(AM1219:AP1219))))
&lt;0,0,
IF(D1219="A",13-SUM(AM1219:AP1219),IF(D1219="B",11-SUM(AM1219:AP1219),IF(D1219="C",7-SUM(AM1219:AP1219)))))
*AD1219/C1219,0)
*C1219)
)</f>
        <v>0</v>
      </c>
      <c r="AY1219" s="4">
        <f>IF(OR(AND(Tabela1[[#This Row],[GRUPO | ITEM]]="PALHETAS",MID(Tabela1[[#This Row],[ITEM]],1,5)&lt;&gt;"YN-PC"),AND(Tabela1[[#This Row],[GRUPO | ITEM]]="PALHETAS",MID(Tabela1[[#This Row],[ITEM]],1,5)&lt;&gt;"YN-PF"))=TRUE,0,
IF(
ROUNDUP(
IF(
IF(D1219="A",13-SUM(AR1219:AU1219),IF(D1219="B",11-SUM(AR1219:AU1219),IF(D1219="C",7-SUM(AR1219:AU1219))))
&lt;0,0,
IF(D1219="A",13-SUM(AR1219:AU1219),IF(D1219="B",11-SUM(AR1219:AU1219),IF(D1219="C",7-SUM(AR1219:AU1219)))))
*AE1219/C1219,0)
*C1219
=0,0,
ROUNDUP(
IF(
IF(D1219="A",13-SUM(AR1219:AU1219),IF(D1219="B",11-SUM(AR1219:AU1219),IF(D1219="C",7-SUM(AR1219:AU1219))))
&lt;0,0,
IF(D1219="A",13-SUM(AR1219:AU1219),IF(D1219="B",11-SUM(AR1219:AU1219),IF(D1219="C",7-SUM(AR1219:AU1219)))))
*AE1219/C1219,0)
*C1219)
)</f>
        <v>0</v>
      </c>
      <c r="AZ12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+IFERROR(BA1219*C1219,0),
IFERROR(AVERAGEIF(Tabela1[[#This Row],[COMPRA PADRÃO]:[COMPRA &gt;30%]],"&gt;"&amp;0,Tabela1[[#This Row],[COMPRA PADRÃO]:[COMPRA &gt;30%]]),
0))/Tabela1[[#This Row],[U/CX]],0)*Tabela1[[#This Row],[U/CX]]</f>
        <v>0</v>
      </c>
      <c r="BA1219" s="36"/>
      <c r="BB1219" s="19"/>
      <c r="BC1219" s="5"/>
      <c r="BD1219" s="41">
        <v>12.769811320754718</v>
      </c>
      <c r="BE1219" s="42">
        <v>1915.4716981132076</v>
      </c>
      <c r="BF1219" s="42">
        <v>2528.422641509434</v>
      </c>
      <c r="BG1219" s="42">
        <v>1575</v>
      </c>
      <c r="BH1219" s="43">
        <v>2875</v>
      </c>
    </row>
    <row r="1220" spans="1:60" x14ac:dyDescent="0.2">
      <c r="A1220" s="4" t="s">
        <v>18</v>
      </c>
      <c r="B1220" s="4" t="s">
        <v>947</v>
      </c>
      <c r="C1220" s="4">
        <v>25</v>
      </c>
      <c r="D1220" s="4" t="s">
        <v>83</v>
      </c>
      <c r="E1220" s="5">
        <v>50</v>
      </c>
      <c r="F1220" s="4">
        <v>25</v>
      </c>
      <c r="G1220" s="4">
        <v>150</v>
      </c>
      <c r="H1220" s="4">
        <v>50</v>
      </c>
      <c r="I1220" s="4">
        <v>130</v>
      </c>
      <c r="J1220" s="4">
        <v>100</v>
      </c>
      <c r="K1220" s="4">
        <v>25</v>
      </c>
      <c r="L1220" s="4">
        <v>150</v>
      </c>
      <c r="M1220" s="4">
        <v>100</v>
      </c>
      <c r="N1220" s="4">
        <v>50</v>
      </c>
      <c r="O1220" s="4">
        <v>125</v>
      </c>
      <c r="P1220" s="4">
        <v>150</v>
      </c>
      <c r="Q1220" s="13">
        <v>0.54298642533936659</v>
      </c>
      <c r="R1220" s="16">
        <v>0.27149321266968329</v>
      </c>
      <c r="S1220" s="16">
        <v>1.6289592760180995</v>
      </c>
      <c r="T1220" s="16">
        <v>0.54298642533936659</v>
      </c>
      <c r="U1220" s="16">
        <v>1.411764705882353</v>
      </c>
      <c r="V1220" s="16">
        <v>1.0859728506787332</v>
      </c>
      <c r="W1220" s="16">
        <v>0.27149321266968329</v>
      </c>
      <c r="X1220" s="16">
        <v>1.6289592760180995</v>
      </c>
      <c r="Y1220" s="16">
        <v>1.0859728506787332</v>
      </c>
      <c r="Z1220" s="16">
        <v>0.54298642533936659</v>
      </c>
      <c r="AA1220" s="16">
        <v>1.3574660633484164</v>
      </c>
      <c r="AB1220" s="17">
        <v>1.6289592760180995</v>
      </c>
      <c r="AC1220" s="15">
        <v>23531.1</v>
      </c>
      <c r="AD1220" s="14">
        <v>92.083333333333329</v>
      </c>
      <c r="AE1220" s="14">
        <v>105.5</v>
      </c>
      <c r="AF1220" s="5">
        <v>0</v>
      </c>
      <c r="AG1220" s="6">
        <v>252</v>
      </c>
      <c r="AH1220" s="4">
        <v>375</v>
      </c>
      <c r="AI1220" s="23">
        <v>627</v>
      </c>
      <c r="AJ1220" s="4">
        <v>0</v>
      </c>
      <c r="AK1220" s="4">
        <v>0</v>
      </c>
      <c r="AL1220" s="24">
        <v>0</v>
      </c>
      <c r="AM1220" s="7">
        <v>2.7366515837104073</v>
      </c>
      <c r="AN1220" s="7">
        <v>4.0723981900452495</v>
      </c>
      <c r="AO1220" s="8">
        <v>0</v>
      </c>
      <c r="AP1220" s="9">
        <v>0</v>
      </c>
      <c r="AQ1220" s="25">
        <v>6.8090497737556568</v>
      </c>
      <c r="AR1220" s="18">
        <v>2.3886255924170614</v>
      </c>
      <c r="AS1220" s="7">
        <v>3.5545023696682465</v>
      </c>
      <c r="AT1220" s="8">
        <v>0</v>
      </c>
      <c r="AU1220" s="9">
        <v>0</v>
      </c>
      <c r="AV1220" s="10">
        <v>5.9431279620853079</v>
      </c>
      <c r="AW1220" s="22">
        <f t="shared" si="19"/>
        <v>0</v>
      </c>
      <c r="AX1220" s="5">
        <f>IF(OR(AND(Tabela1[[#This Row],[GRUPO | ITEM]]="PALHETAS",MID(Tabela1[[#This Row],[ITEM]],1,5)&lt;&gt;"YN-PC"),AND(Tabela1[[#This Row],[GRUPO | ITEM]]="PALHETAS",MID(Tabela1[[#This Row],[ITEM]],1,5)&lt;&gt;"YN-PF"))=TRUE,0,
IF(
ROUNDUP(
IF(
IF(D1220="A",13-SUM(AM1220:AP1220),IF(D1220="B",11-SUM(AM1220:AP1220),IF(D1220="C",7-SUM(AM1220:AP1220))))
&lt;0,0,
IF(D1220="A",13-SUM(AM1220:AP1220),IF(D1220="B",11-SUM(AM1220:AP1220),IF(D1220="C",7-SUM(AM1220:AP1220)))))
*AD1220/C1220,0)
*C1220
=0,0,
ROUNDUP(
IF(
IF(D1220="A",13-SUM(AM1220:AP1220),IF(D1220="B",11-SUM(AM1220:AP1220),IF(D1220="C",7-SUM(AM1220:AP1220))))
&lt;0,0,
IF(D1220="A",13-SUM(AM1220:AP1220),IF(D1220="B",11-SUM(AM1220:AP1220),IF(D1220="C",7-SUM(AM1220:AP1220)))))
*AD1220/C1220,0)
*C1220)
)</f>
        <v>0</v>
      </c>
      <c r="AY1220" s="4">
        <f>IF(OR(AND(Tabela1[[#This Row],[GRUPO | ITEM]]="PALHETAS",MID(Tabela1[[#This Row],[ITEM]],1,5)&lt;&gt;"YN-PC"),AND(Tabela1[[#This Row],[GRUPO | ITEM]]="PALHETAS",MID(Tabela1[[#This Row],[ITEM]],1,5)&lt;&gt;"YN-PF"))=TRUE,0,
IF(
ROUNDUP(
IF(
IF(D1220="A",13-SUM(AR1220:AU1220),IF(D1220="B",11-SUM(AR1220:AU1220),IF(D1220="C",7-SUM(AR1220:AU1220))))
&lt;0,0,
IF(D1220="A",13-SUM(AR1220:AU1220),IF(D1220="B",11-SUM(AR1220:AU1220),IF(D1220="C",7-SUM(AR1220:AU1220)))))
*AE1220/C1220,0)
*C1220
=0,0,
ROUNDUP(
IF(
IF(D1220="A",13-SUM(AR1220:AU1220),IF(D1220="B",11-SUM(AR1220:AU1220),IF(D1220="C",7-SUM(AR1220:AU1220))))
&lt;0,0,
IF(D1220="A",13-SUM(AR1220:AU1220),IF(D1220="B",11-SUM(AR1220:AU1220),IF(D1220="C",7-SUM(AR1220:AU1220)))))
*AE1220/C1220,0)
*C1220)
)</f>
        <v>0</v>
      </c>
      <c r="AZ12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+IFERROR(BA1220*C1220,0),
IFERROR(AVERAGEIF(Tabela1[[#This Row],[COMPRA PADRÃO]:[COMPRA &gt;30%]],"&gt;"&amp;0,Tabela1[[#This Row],[COMPRA PADRÃO]:[COMPRA &gt;30%]]),
0))/Tabela1[[#This Row],[U/CX]],0)*Tabela1[[#This Row],[U/CX]]</f>
        <v>0</v>
      </c>
      <c r="BA1220" s="36"/>
      <c r="BB1220" s="19"/>
      <c r="BC1220" s="5"/>
      <c r="BD1220" s="41">
        <v>4.1698113207547172</v>
      </c>
      <c r="BE1220" s="42">
        <v>625.47169811320759</v>
      </c>
      <c r="BF1220" s="42">
        <v>275.20754716981133</v>
      </c>
      <c r="BG1220" s="42">
        <v>627</v>
      </c>
      <c r="BH1220" s="43">
        <v>275</v>
      </c>
    </row>
    <row r="1221" spans="1:60" x14ac:dyDescent="0.2">
      <c r="A1221" s="4" t="s">
        <v>18</v>
      </c>
      <c r="B1221" s="4" t="s">
        <v>948</v>
      </c>
      <c r="C1221" s="4">
        <v>25</v>
      </c>
      <c r="D1221" s="4" t="s">
        <v>83</v>
      </c>
      <c r="E1221" s="5">
        <v>25</v>
      </c>
      <c r="F1221" s="4">
        <v>50</v>
      </c>
      <c r="G1221" s="4">
        <v>25</v>
      </c>
      <c r="H1221" s="4">
        <v>75</v>
      </c>
      <c r="I1221" s="4">
        <v>5</v>
      </c>
      <c r="J1221" s="4">
        <v>75</v>
      </c>
      <c r="K1221" s="4">
        <v>75</v>
      </c>
      <c r="L1221" s="4">
        <v>25</v>
      </c>
      <c r="M1221" s="4"/>
      <c r="N1221" s="4"/>
      <c r="O1221" s="4">
        <v>25</v>
      </c>
      <c r="P1221" s="4">
        <v>25</v>
      </c>
      <c r="Q1221" s="13">
        <v>0.61728395061728392</v>
      </c>
      <c r="R1221" s="16">
        <v>1.2345679012345678</v>
      </c>
      <c r="S1221" s="16">
        <v>0.61728395061728392</v>
      </c>
      <c r="T1221" s="16">
        <v>1.8518518518518519</v>
      </c>
      <c r="U1221" s="16">
        <v>0.12345679012345678</v>
      </c>
      <c r="V1221" s="16">
        <v>1.8518518518518519</v>
      </c>
      <c r="W1221" s="16">
        <v>1.8518518518518519</v>
      </c>
      <c r="X1221" s="16">
        <v>0.61728395061728392</v>
      </c>
      <c r="Y1221" s="16">
        <v>0</v>
      </c>
      <c r="Z1221" s="16">
        <v>0</v>
      </c>
      <c r="AA1221" s="16">
        <v>0.61728395061728392</v>
      </c>
      <c r="AB1221" s="17">
        <v>0.61728395061728392</v>
      </c>
      <c r="AC1221" s="15">
        <v>8115.85</v>
      </c>
      <c r="AD1221" s="14">
        <v>40.5</v>
      </c>
      <c r="AE1221" s="14">
        <v>44.444444444444443</v>
      </c>
      <c r="AF1221" s="5">
        <v>0</v>
      </c>
      <c r="AG1221" s="6">
        <v>537</v>
      </c>
      <c r="AH1221" s="4">
        <v>0</v>
      </c>
      <c r="AI1221" s="23">
        <v>537</v>
      </c>
      <c r="AJ1221" s="4">
        <v>0</v>
      </c>
      <c r="AK1221" s="4">
        <v>0</v>
      </c>
      <c r="AL1221" s="24">
        <v>0</v>
      </c>
      <c r="AM1221" s="7">
        <v>13.25925925925926</v>
      </c>
      <c r="AN1221" s="7">
        <v>0</v>
      </c>
      <c r="AO1221" s="8">
        <v>0</v>
      </c>
      <c r="AP1221" s="9">
        <v>0</v>
      </c>
      <c r="AQ1221" s="25">
        <v>13.25925925925926</v>
      </c>
      <c r="AR1221" s="18">
        <v>12.0825</v>
      </c>
      <c r="AS1221" s="7">
        <v>0</v>
      </c>
      <c r="AT1221" s="8">
        <v>0</v>
      </c>
      <c r="AU1221" s="9">
        <v>0</v>
      </c>
      <c r="AV1221" s="10">
        <v>12.0825</v>
      </c>
      <c r="AW1221" s="22">
        <f t="shared" si="19"/>
        <v>0</v>
      </c>
      <c r="AX1221" s="5">
        <f>IF(OR(AND(Tabela1[[#This Row],[GRUPO | ITEM]]="PALHETAS",MID(Tabela1[[#This Row],[ITEM]],1,5)&lt;&gt;"YN-PC"),AND(Tabela1[[#This Row],[GRUPO | ITEM]]="PALHETAS",MID(Tabela1[[#This Row],[ITEM]],1,5)&lt;&gt;"YN-PF"))=TRUE,0,
IF(
ROUNDUP(
IF(
IF(D1221="A",13-SUM(AM1221:AP1221),IF(D1221="B",11-SUM(AM1221:AP1221),IF(D1221="C",7-SUM(AM1221:AP1221))))
&lt;0,0,
IF(D1221="A",13-SUM(AM1221:AP1221),IF(D1221="B",11-SUM(AM1221:AP1221),IF(D1221="C",7-SUM(AM1221:AP1221)))))
*AD1221/C1221,0)
*C1221
=0,0,
ROUNDUP(
IF(
IF(D1221="A",13-SUM(AM1221:AP1221),IF(D1221="B",11-SUM(AM1221:AP1221),IF(D1221="C",7-SUM(AM1221:AP1221))))
&lt;0,0,
IF(D1221="A",13-SUM(AM1221:AP1221),IF(D1221="B",11-SUM(AM1221:AP1221),IF(D1221="C",7-SUM(AM1221:AP1221)))))
*AD1221/C1221,0)
*C1221)
)</f>
        <v>0</v>
      </c>
      <c r="AY1221" s="4">
        <f>IF(OR(AND(Tabela1[[#This Row],[GRUPO | ITEM]]="PALHETAS",MID(Tabela1[[#This Row],[ITEM]],1,5)&lt;&gt;"YN-PC"),AND(Tabela1[[#This Row],[GRUPO | ITEM]]="PALHETAS",MID(Tabela1[[#This Row],[ITEM]],1,5)&lt;&gt;"YN-PF"))=TRUE,0,
IF(
ROUNDUP(
IF(
IF(D1221="A",13-SUM(AR1221:AU1221),IF(D1221="B",11-SUM(AR1221:AU1221),IF(D1221="C",7-SUM(AR1221:AU1221))))
&lt;0,0,
IF(D1221="A",13-SUM(AR1221:AU1221),IF(D1221="B",11-SUM(AR1221:AU1221),IF(D1221="C",7-SUM(AR1221:AU1221)))))
*AE1221/C1221,0)
*C1221
=0,0,
ROUNDUP(
IF(
IF(D1221="A",13-SUM(AR1221:AU1221),IF(D1221="B",11-SUM(AR1221:AU1221),IF(D1221="C",7-SUM(AR1221:AU1221))))
&lt;0,0,
IF(D1221="A",13-SUM(AR1221:AU1221),IF(D1221="B",11-SUM(AR1221:AU1221),IF(D1221="C",7-SUM(AR1221:AU1221)))))
*AE1221/C1221,0)
*C1221)
)</f>
        <v>0</v>
      </c>
      <c r="AZ12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+IFERROR(BA1221*C1221,0),
IFERROR(AVERAGEIF(Tabela1[[#This Row],[COMPRA PADRÃO]:[COMPRA &gt;30%]],"&gt;"&amp;0,Tabela1[[#This Row],[COMPRA PADRÃO]:[COMPRA &gt;30%]]),
0))/Tabela1[[#This Row],[U/CX]],0)*Tabela1[[#This Row],[U/CX]]</f>
        <v>0</v>
      </c>
      <c r="BA1221" s="36"/>
      <c r="BB1221" s="19"/>
      <c r="BC1221" s="5"/>
      <c r="BD1221" s="41">
        <v>1.5283018867924529</v>
      </c>
      <c r="BE1221" s="42">
        <v>229.24528301886795</v>
      </c>
      <c r="BF1221" s="42">
        <v>100.8679245283019</v>
      </c>
      <c r="BG1221" s="42">
        <v>537</v>
      </c>
      <c r="BH1221" s="43">
        <v>0</v>
      </c>
    </row>
    <row r="1222" spans="1:60" x14ac:dyDescent="0.2">
      <c r="A1222" s="4" t="s">
        <v>18</v>
      </c>
      <c r="B1222" s="4" t="s">
        <v>1288</v>
      </c>
      <c r="C1222" s="4">
        <v>25</v>
      </c>
      <c r="D1222" s="4" t="s">
        <v>83</v>
      </c>
      <c r="E1222" s="5">
        <v>25</v>
      </c>
      <c r="F1222" s="4"/>
      <c r="G1222" s="4"/>
      <c r="H1222" s="4">
        <v>50</v>
      </c>
      <c r="I1222" s="4">
        <v>5</v>
      </c>
      <c r="J1222" s="4"/>
      <c r="K1222" s="4"/>
      <c r="L1222" s="4"/>
      <c r="M1222" s="4"/>
      <c r="N1222" s="4"/>
      <c r="O1222" s="4"/>
      <c r="P1222" s="4"/>
      <c r="Q1222" s="13">
        <v>0.9375</v>
      </c>
      <c r="R1222" s="16">
        <v>0</v>
      </c>
      <c r="S1222" s="16">
        <v>0</v>
      </c>
      <c r="T1222" s="16">
        <v>1.875</v>
      </c>
      <c r="U1222" s="16">
        <v>0.1875</v>
      </c>
      <c r="V1222" s="16">
        <v>0</v>
      </c>
      <c r="W1222" s="16">
        <v>0</v>
      </c>
      <c r="X1222" s="16">
        <v>0</v>
      </c>
      <c r="Y1222" s="16">
        <v>0</v>
      </c>
      <c r="Z1222" s="16">
        <v>0</v>
      </c>
      <c r="AA1222" s="16">
        <v>0</v>
      </c>
      <c r="AB1222" s="17">
        <v>0</v>
      </c>
      <c r="AC1222" s="15">
        <v>1560.1</v>
      </c>
      <c r="AD1222" s="14">
        <v>26.666666666666668</v>
      </c>
      <c r="AE1222" s="14">
        <v>37.5</v>
      </c>
      <c r="AF1222" s="5">
        <v>0</v>
      </c>
      <c r="AG1222" s="6">
        <v>745</v>
      </c>
      <c r="AH1222" s="4">
        <v>875</v>
      </c>
      <c r="AI1222" s="23">
        <v>1620</v>
      </c>
      <c r="AJ1222" s="4">
        <v>0</v>
      </c>
      <c r="AK1222" s="4">
        <v>0</v>
      </c>
      <c r="AL1222" s="24">
        <v>0</v>
      </c>
      <c r="AM1222" s="7">
        <v>27.9375</v>
      </c>
      <c r="AN1222" s="7">
        <v>32.8125</v>
      </c>
      <c r="AO1222" s="8">
        <v>0</v>
      </c>
      <c r="AP1222" s="9">
        <v>0</v>
      </c>
      <c r="AQ1222" s="25">
        <v>60.75</v>
      </c>
      <c r="AR1222" s="18">
        <v>19.866666666666667</v>
      </c>
      <c r="AS1222" s="7">
        <v>23.333333333333332</v>
      </c>
      <c r="AT1222" s="8">
        <v>0</v>
      </c>
      <c r="AU1222" s="9">
        <v>0</v>
      </c>
      <c r="AV1222" s="10">
        <v>43.2</v>
      </c>
      <c r="AW1222" s="22">
        <f t="shared" si="19"/>
        <v>0</v>
      </c>
      <c r="AX1222" s="5">
        <f>IF(OR(AND(Tabela1[[#This Row],[GRUPO | ITEM]]="PALHETAS",MID(Tabela1[[#This Row],[ITEM]],1,5)&lt;&gt;"YN-PC"),AND(Tabela1[[#This Row],[GRUPO | ITEM]]="PALHETAS",MID(Tabela1[[#This Row],[ITEM]],1,5)&lt;&gt;"YN-PF"))=TRUE,0,
IF(
ROUNDUP(
IF(
IF(D1222="A",13-SUM(AM1222:AP1222),IF(D1222="B",11-SUM(AM1222:AP1222),IF(D1222="C",7-SUM(AM1222:AP1222))))
&lt;0,0,
IF(D1222="A",13-SUM(AM1222:AP1222),IF(D1222="B",11-SUM(AM1222:AP1222),IF(D1222="C",7-SUM(AM1222:AP1222)))))
*AD1222/C1222,0)
*C1222
=0,0,
ROUNDUP(
IF(
IF(D1222="A",13-SUM(AM1222:AP1222),IF(D1222="B",11-SUM(AM1222:AP1222),IF(D1222="C",7-SUM(AM1222:AP1222))))
&lt;0,0,
IF(D1222="A",13-SUM(AM1222:AP1222),IF(D1222="B",11-SUM(AM1222:AP1222),IF(D1222="C",7-SUM(AM1222:AP1222)))))
*AD1222/C1222,0)
*C1222)
)</f>
        <v>0</v>
      </c>
      <c r="AY1222" s="4">
        <f>IF(OR(AND(Tabela1[[#This Row],[GRUPO | ITEM]]="PALHETAS",MID(Tabela1[[#This Row],[ITEM]],1,5)&lt;&gt;"YN-PC"),AND(Tabela1[[#This Row],[GRUPO | ITEM]]="PALHETAS",MID(Tabela1[[#This Row],[ITEM]],1,5)&lt;&gt;"YN-PF"))=TRUE,0,
IF(
ROUNDUP(
IF(
IF(D1222="A",13-SUM(AR1222:AU1222),IF(D1222="B",11-SUM(AR1222:AU1222),IF(D1222="C",7-SUM(AR1222:AU1222))))
&lt;0,0,
IF(D1222="A",13-SUM(AR1222:AU1222),IF(D1222="B",11-SUM(AR1222:AU1222),IF(D1222="C",7-SUM(AR1222:AU1222)))))
*AE1222/C1222,0)
*C1222
=0,0,
ROUNDUP(
IF(
IF(D1222="A",13-SUM(AR1222:AU1222),IF(D1222="B",11-SUM(AR1222:AU1222),IF(D1222="C",7-SUM(AR1222:AU1222))))
&lt;0,0,
IF(D1222="A",13-SUM(AR1222:AU1222),IF(D1222="B",11-SUM(AR1222:AU1222),IF(D1222="C",7-SUM(AR1222:AU1222)))))
*AE1222/C1222,0)
*C1222)
)</f>
        <v>0</v>
      </c>
      <c r="AZ12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+IFERROR(BA1222*C1222,0),
IFERROR(AVERAGEIF(Tabela1[[#This Row],[COMPRA PADRÃO]:[COMPRA &gt;30%]],"&gt;"&amp;0,Tabela1[[#This Row],[COMPRA PADRÃO]:[COMPRA &gt;30%]]),
0))/Tabela1[[#This Row],[U/CX]],0)*Tabela1[[#This Row],[U/CX]]</f>
        <v>0</v>
      </c>
      <c r="BA1222" s="36"/>
      <c r="BB1222" s="19"/>
      <c r="BC1222" s="5"/>
      <c r="BD1222" s="41">
        <v>0.30188679245283018</v>
      </c>
      <c r="BE1222" s="42">
        <v>45.283018867924525</v>
      </c>
      <c r="BF1222" s="42">
        <v>19.924528301886792</v>
      </c>
      <c r="BG1222" s="42">
        <v>1620</v>
      </c>
      <c r="BH1222" s="43">
        <v>0</v>
      </c>
    </row>
    <row r="1223" spans="1:60" x14ac:dyDescent="0.2">
      <c r="A1223" s="4" t="s">
        <v>18</v>
      </c>
      <c r="B1223" s="4" t="s">
        <v>949</v>
      </c>
      <c r="C1223" s="4">
        <v>25</v>
      </c>
      <c r="D1223" s="4" t="s">
        <v>83</v>
      </c>
      <c r="E1223" s="5">
        <v>25</v>
      </c>
      <c r="F1223" s="4">
        <v>125</v>
      </c>
      <c r="G1223" s="4">
        <v>125</v>
      </c>
      <c r="H1223" s="4">
        <v>30</v>
      </c>
      <c r="I1223" s="4">
        <v>130</v>
      </c>
      <c r="J1223" s="4">
        <v>105</v>
      </c>
      <c r="K1223" s="4"/>
      <c r="L1223" s="4">
        <v>25</v>
      </c>
      <c r="M1223" s="4"/>
      <c r="N1223" s="4">
        <v>25</v>
      </c>
      <c r="O1223" s="4"/>
      <c r="P1223" s="4">
        <v>25</v>
      </c>
      <c r="Q1223" s="13">
        <v>0.36585365853658541</v>
      </c>
      <c r="R1223" s="16">
        <v>1.8292682926829269</v>
      </c>
      <c r="S1223" s="16">
        <v>1.8292682926829269</v>
      </c>
      <c r="T1223" s="16">
        <v>0.4390243902439025</v>
      </c>
      <c r="U1223" s="16">
        <v>1.902439024390244</v>
      </c>
      <c r="V1223" s="16">
        <v>1.5365853658536586</v>
      </c>
      <c r="W1223" s="16">
        <v>0</v>
      </c>
      <c r="X1223" s="16">
        <v>0.36585365853658541</v>
      </c>
      <c r="Y1223" s="16">
        <v>0</v>
      </c>
      <c r="Z1223" s="16">
        <v>0.36585365853658541</v>
      </c>
      <c r="AA1223" s="16">
        <v>0</v>
      </c>
      <c r="AB1223" s="17">
        <v>0.36585365853658541</v>
      </c>
      <c r="AC1223" s="15">
        <v>12178.85</v>
      </c>
      <c r="AD1223" s="14">
        <v>68.333333333333329</v>
      </c>
      <c r="AE1223" s="14">
        <v>68.333333333333329</v>
      </c>
      <c r="AF1223" s="5">
        <v>0</v>
      </c>
      <c r="AG1223" s="6">
        <v>485</v>
      </c>
      <c r="AH1223" s="4">
        <v>425</v>
      </c>
      <c r="AI1223" s="23">
        <v>910</v>
      </c>
      <c r="AJ1223" s="4">
        <v>0</v>
      </c>
      <c r="AK1223" s="4">
        <v>0</v>
      </c>
      <c r="AL1223" s="24">
        <v>0</v>
      </c>
      <c r="AM1223" s="7">
        <v>7.0975609756097562</v>
      </c>
      <c r="AN1223" s="7">
        <v>6.2195121951219514</v>
      </c>
      <c r="AO1223" s="8">
        <v>0</v>
      </c>
      <c r="AP1223" s="9">
        <v>0</v>
      </c>
      <c r="AQ1223" s="25">
        <v>13.317073170731707</v>
      </c>
      <c r="AR1223" s="18">
        <v>7.0975609756097562</v>
      </c>
      <c r="AS1223" s="7">
        <v>6.2195121951219514</v>
      </c>
      <c r="AT1223" s="8">
        <v>0</v>
      </c>
      <c r="AU1223" s="9">
        <v>0</v>
      </c>
      <c r="AV1223" s="10">
        <v>13.317073170731707</v>
      </c>
      <c r="AW1223" s="22">
        <f t="shared" si="19"/>
        <v>0</v>
      </c>
      <c r="AX1223" s="5">
        <f>IF(OR(AND(Tabela1[[#This Row],[GRUPO | ITEM]]="PALHETAS",MID(Tabela1[[#This Row],[ITEM]],1,5)&lt;&gt;"YN-PC"),AND(Tabela1[[#This Row],[GRUPO | ITEM]]="PALHETAS",MID(Tabela1[[#This Row],[ITEM]],1,5)&lt;&gt;"YN-PF"))=TRUE,0,
IF(
ROUNDUP(
IF(
IF(D1223="A",13-SUM(AM1223:AP1223),IF(D1223="B",11-SUM(AM1223:AP1223),IF(D1223="C",7-SUM(AM1223:AP1223))))
&lt;0,0,
IF(D1223="A",13-SUM(AM1223:AP1223),IF(D1223="B",11-SUM(AM1223:AP1223),IF(D1223="C",7-SUM(AM1223:AP1223)))))
*AD1223/C1223,0)
*C1223
=0,0,
ROUNDUP(
IF(
IF(D1223="A",13-SUM(AM1223:AP1223),IF(D1223="B",11-SUM(AM1223:AP1223),IF(D1223="C",7-SUM(AM1223:AP1223))))
&lt;0,0,
IF(D1223="A",13-SUM(AM1223:AP1223),IF(D1223="B",11-SUM(AM1223:AP1223),IF(D1223="C",7-SUM(AM1223:AP1223)))))
*AD1223/C1223,0)
*C1223)
)</f>
        <v>0</v>
      </c>
      <c r="AY1223" s="4">
        <f>IF(OR(AND(Tabela1[[#This Row],[GRUPO | ITEM]]="PALHETAS",MID(Tabela1[[#This Row],[ITEM]],1,5)&lt;&gt;"YN-PC"),AND(Tabela1[[#This Row],[GRUPO | ITEM]]="PALHETAS",MID(Tabela1[[#This Row],[ITEM]],1,5)&lt;&gt;"YN-PF"))=TRUE,0,
IF(
ROUNDUP(
IF(
IF(D1223="A",13-SUM(AR1223:AU1223),IF(D1223="B",11-SUM(AR1223:AU1223),IF(D1223="C",7-SUM(AR1223:AU1223))))
&lt;0,0,
IF(D1223="A",13-SUM(AR1223:AU1223),IF(D1223="B",11-SUM(AR1223:AU1223),IF(D1223="C",7-SUM(AR1223:AU1223)))))
*AE1223/C1223,0)
*C1223
=0,0,
ROUNDUP(
IF(
IF(D1223="A",13-SUM(AR1223:AU1223),IF(D1223="B",11-SUM(AR1223:AU1223),IF(D1223="C",7-SUM(AR1223:AU1223))))
&lt;0,0,
IF(D1223="A",13-SUM(AR1223:AU1223),IF(D1223="B",11-SUM(AR1223:AU1223),IF(D1223="C",7-SUM(AR1223:AU1223)))))
*AE1223/C1223,0)
*C1223)
)</f>
        <v>0</v>
      </c>
      <c r="AZ12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+IFERROR(BA1223*C1223,0),
IFERROR(AVERAGEIF(Tabela1[[#This Row],[COMPRA PADRÃO]:[COMPRA &gt;30%]],"&gt;"&amp;0,Tabela1[[#This Row],[COMPRA PADRÃO]:[COMPRA &gt;30%]]),
0))/Tabela1[[#This Row],[U/CX]],0)*Tabela1[[#This Row],[U/CX]]</f>
        <v>0</v>
      </c>
      <c r="BA1223" s="36"/>
      <c r="BB1223" s="19"/>
      <c r="BC1223" s="5"/>
      <c r="BD1223" s="41">
        <v>2.3207547169811322</v>
      </c>
      <c r="BE1223" s="42">
        <v>348.11320754716985</v>
      </c>
      <c r="BF1223" s="42">
        <v>153.16981132075472</v>
      </c>
      <c r="BG1223" s="42">
        <v>910</v>
      </c>
      <c r="BH1223" s="43">
        <v>0</v>
      </c>
    </row>
    <row r="1224" spans="1:60" x14ac:dyDescent="0.2">
      <c r="A1224" s="4" t="s">
        <v>18</v>
      </c>
      <c r="B1224" s="4" t="s">
        <v>950</v>
      </c>
      <c r="C1224" s="4">
        <v>25</v>
      </c>
      <c r="D1224" s="4" t="s">
        <v>83</v>
      </c>
      <c r="E1224" s="5">
        <v>25</v>
      </c>
      <c r="F1224" s="4"/>
      <c r="G1224" s="4"/>
      <c r="H1224" s="4">
        <v>50</v>
      </c>
      <c r="I1224" s="4"/>
      <c r="J1224" s="4"/>
      <c r="K1224" s="4"/>
      <c r="L1224" s="4">
        <v>25</v>
      </c>
      <c r="M1224" s="4"/>
      <c r="N1224" s="4"/>
      <c r="O1224" s="4"/>
      <c r="P1224" s="4">
        <v>25</v>
      </c>
      <c r="Q1224" s="13">
        <v>0.8</v>
      </c>
      <c r="R1224" s="16">
        <v>0</v>
      </c>
      <c r="S1224" s="16">
        <v>0</v>
      </c>
      <c r="T1224" s="16">
        <v>1.6</v>
      </c>
      <c r="U1224" s="16">
        <v>0</v>
      </c>
      <c r="V1224" s="16">
        <v>0</v>
      </c>
      <c r="W1224" s="16">
        <v>0</v>
      </c>
      <c r="X1224" s="16">
        <v>0.8</v>
      </c>
      <c r="Y1224" s="16">
        <v>0</v>
      </c>
      <c r="Z1224" s="16">
        <v>0</v>
      </c>
      <c r="AA1224" s="16">
        <v>0</v>
      </c>
      <c r="AB1224" s="17">
        <v>0.8</v>
      </c>
      <c r="AC1224" s="15">
        <v>2490.75</v>
      </c>
      <c r="AD1224" s="14">
        <v>31.25</v>
      </c>
      <c r="AE1224" s="14">
        <v>31.25</v>
      </c>
      <c r="AF1224" s="5">
        <v>0</v>
      </c>
      <c r="AG1224" s="6">
        <v>625</v>
      </c>
      <c r="AH1224" s="4">
        <v>0</v>
      </c>
      <c r="AI1224" s="23">
        <v>625</v>
      </c>
      <c r="AJ1224" s="4">
        <v>0</v>
      </c>
      <c r="AK1224" s="4">
        <v>0</v>
      </c>
      <c r="AL1224" s="24">
        <v>0</v>
      </c>
      <c r="AM1224" s="7">
        <v>20</v>
      </c>
      <c r="AN1224" s="7">
        <v>0</v>
      </c>
      <c r="AO1224" s="8">
        <v>0</v>
      </c>
      <c r="AP1224" s="9">
        <v>0</v>
      </c>
      <c r="AQ1224" s="25">
        <v>20</v>
      </c>
      <c r="AR1224" s="18">
        <v>20</v>
      </c>
      <c r="AS1224" s="7">
        <v>0</v>
      </c>
      <c r="AT1224" s="8">
        <v>0</v>
      </c>
      <c r="AU1224" s="9">
        <v>0</v>
      </c>
      <c r="AV1224" s="10">
        <v>20</v>
      </c>
      <c r="AW1224" s="22">
        <f t="shared" si="19"/>
        <v>0</v>
      </c>
      <c r="AX1224" s="5">
        <f>IF(OR(AND(Tabela1[[#This Row],[GRUPO | ITEM]]="PALHETAS",MID(Tabela1[[#This Row],[ITEM]],1,5)&lt;&gt;"YN-PC"),AND(Tabela1[[#This Row],[GRUPO | ITEM]]="PALHETAS",MID(Tabela1[[#This Row],[ITEM]],1,5)&lt;&gt;"YN-PF"))=TRUE,0,
IF(
ROUNDUP(
IF(
IF(D1224="A",13-SUM(AM1224:AP1224),IF(D1224="B",11-SUM(AM1224:AP1224),IF(D1224="C",7-SUM(AM1224:AP1224))))
&lt;0,0,
IF(D1224="A",13-SUM(AM1224:AP1224),IF(D1224="B",11-SUM(AM1224:AP1224),IF(D1224="C",7-SUM(AM1224:AP1224)))))
*AD1224/C1224,0)
*C1224
=0,0,
ROUNDUP(
IF(
IF(D1224="A",13-SUM(AM1224:AP1224),IF(D1224="B",11-SUM(AM1224:AP1224),IF(D1224="C",7-SUM(AM1224:AP1224))))
&lt;0,0,
IF(D1224="A",13-SUM(AM1224:AP1224),IF(D1224="B",11-SUM(AM1224:AP1224),IF(D1224="C",7-SUM(AM1224:AP1224)))))
*AD1224/C1224,0)
*C1224)
)</f>
        <v>0</v>
      </c>
      <c r="AY1224" s="4">
        <f>IF(OR(AND(Tabela1[[#This Row],[GRUPO | ITEM]]="PALHETAS",MID(Tabela1[[#This Row],[ITEM]],1,5)&lt;&gt;"YN-PC"),AND(Tabela1[[#This Row],[GRUPO | ITEM]]="PALHETAS",MID(Tabela1[[#This Row],[ITEM]],1,5)&lt;&gt;"YN-PF"))=TRUE,0,
IF(
ROUNDUP(
IF(
IF(D1224="A",13-SUM(AR1224:AU1224),IF(D1224="B",11-SUM(AR1224:AU1224),IF(D1224="C",7-SUM(AR1224:AU1224))))
&lt;0,0,
IF(D1224="A",13-SUM(AR1224:AU1224),IF(D1224="B",11-SUM(AR1224:AU1224),IF(D1224="C",7-SUM(AR1224:AU1224)))))
*AE1224/C1224,0)
*C1224
=0,0,
ROUNDUP(
IF(
IF(D1224="A",13-SUM(AR1224:AU1224),IF(D1224="B",11-SUM(AR1224:AU1224),IF(D1224="C",7-SUM(AR1224:AU1224))))
&lt;0,0,
IF(D1224="A",13-SUM(AR1224:AU1224),IF(D1224="B",11-SUM(AR1224:AU1224),IF(D1224="C",7-SUM(AR1224:AU1224)))))
*AE1224/C1224,0)
*C1224)
)</f>
        <v>0</v>
      </c>
      <c r="AZ12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+IFERROR(BA1224*C1224,0),
IFERROR(AVERAGEIF(Tabela1[[#This Row],[COMPRA PADRÃO]:[COMPRA &gt;30%]],"&gt;"&amp;0,Tabela1[[#This Row],[COMPRA PADRÃO]:[COMPRA &gt;30%]]),
0))/Tabela1[[#This Row],[U/CX]],0)*Tabela1[[#This Row],[U/CX]]</f>
        <v>0</v>
      </c>
      <c r="BA1224" s="36"/>
      <c r="BB1224" s="19"/>
      <c r="BC1224" s="5"/>
      <c r="BD1224" s="41">
        <v>0.47169811320754718</v>
      </c>
      <c r="BE1224" s="42">
        <v>70.754716981132077</v>
      </c>
      <c r="BF1224" s="42">
        <v>31.132075471698112</v>
      </c>
      <c r="BG1224" s="42">
        <v>625</v>
      </c>
      <c r="BH1224" s="43">
        <v>0</v>
      </c>
    </row>
    <row r="1225" spans="1:60" x14ac:dyDescent="0.2">
      <c r="A1225" s="4" t="s">
        <v>18</v>
      </c>
      <c r="B1225" s="4" t="s">
        <v>951</v>
      </c>
      <c r="C1225" s="4">
        <v>25</v>
      </c>
      <c r="D1225" s="4" t="s">
        <v>83</v>
      </c>
      <c r="E1225" s="5"/>
      <c r="F1225" s="4">
        <v>25</v>
      </c>
      <c r="G1225" s="4"/>
      <c r="H1225" s="4">
        <v>50</v>
      </c>
      <c r="I1225" s="4">
        <v>50</v>
      </c>
      <c r="J1225" s="4">
        <v>25</v>
      </c>
      <c r="K1225" s="4"/>
      <c r="L1225" s="4">
        <v>10</v>
      </c>
      <c r="M1225" s="4">
        <v>50</v>
      </c>
      <c r="N1225" s="4">
        <v>25</v>
      </c>
      <c r="O1225" s="4"/>
      <c r="P1225" s="4"/>
      <c r="Q1225" s="13">
        <v>0</v>
      </c>
      <c r="R1225" s="16">
        <v>0.74468085106382986</v>
      </c>
      <c r="S1225" s="16">
        <v>0</v>
      </c>
      <c r="T1225" s="16">
        <v>1.4893617021276597</v>
      </c>
      <c r="U1225" s="16">
        <v>1.4893617021276597</v>
      </c>
      <c r="V1225" s="16">
        <v>0.74468085106382986</v>
      </c>
      <c r="W1225" s="16">
        <v>0</v>
      </c>
      <c r="X1225" s="16">
        <v>0.29787234042553196</v>
      </c>
      <c r="Y1225" s="16">
        <v>1.4893617021276597</v>
      </c>
      <c r="Z1225" s="16">
        <v>0.74468085106382986</v>
      </c>
      <c r="AA1225" s="16">
        <v>0</v>
      </c>
      <c r="AB1225" s="17">
        <v>0</v>
      </c>
      <c r="AC1225" s="15">
        <v>4765.6499999999996</v>
      </c>
      <c r="AD1225" s="14">
        <v>33.571428571428569</v>
      </c>
      <c r="AE1225" s="14">
        <v>37.5</v>
      </c>
      <c r="AF1225" s="5">
        <v>0</v>
      </c>
      <c r="AG1225" s="6">
        <v>409</v>
      </c>
      <c r="AH1225" s="4">
        <v>0</v>
      </c>
      <c r="AI1225" s="23">
        <v>409</v>
      </c>
      <c r="AJ1225" s="4">
        <v>0</v>
      </c>
      <c r="AK1225" s="4">
        <v>0</v>
      </c>
      <c r="AL1225" s="24">
        <v>0</v>
      </c>
      <c r="AM1225" s="7">
        <v>12.182978723404256</v>
      </c>
      <c r="AN1225" s="7">
        <v>0</v>
      </c>
      <c r="AO1225" s="8">
        <v>0</v>
      </c>
      <c r="AP1225" s="9">
        <v>0</v>
      </c>
      <c r="AQ1225" s="25">
        <v>12.182978723404256</v>
      </c>
      <c r="AR1225" s="18">
        <v>10.906666666666666</v>
      </c>
      <c r="AS1225" s="7">
        <v>0</v>
      </c>
      <c r="AT1225" s="8">
        <v>0</v>
      </c>
      <c r="AU1225" s="9">
        <v>0</v>
      </c>
      <c r="AV1225" s="10">
        <v>10.906666666666666</v>
      </c>
      <c r="AW1225" s="22">
        <f t="shared" si="19"/>
        <v>0</v>
      </c>
      <c r="AX1225" s="5">
        <f>IF(OR(AND(Tabela1[[#This Row],[GRUPO | ITEM]]="PALHETAS",MID(Tabela1[[#This Row],[ITEM]],1,5)&lt;&gt;"YN-PC"),AND(Tabela1[[#This Row],[GRUPO | ITEM]]="PALHETAS",MID(Tabela1[[#This Row],[ITEM]],1,5)&lt;&gt;"YN-PF"))=TRUE,0,
IF(
ROUNDUP(
IF(
IF(D1225="A",13-SUM(AM1225:AP1225),IF(D1225="B",11-SUM(AM1225:AP1225),IF(D1225="C",7-SUM(AM1225:AP1225))))
&lt;0,0,
IF(D1225="A",13-SUM(AM1225:AP1225),IF(D1225="B",11-SUM(AM1225:AP1225),IF(D1225="C",7-SUM(AM1225:AP1225)))))
*AD1225/C1225,0)
*C1225
=0,0,
ROUNDUP(
IF(
IF(D1225="A",13-SUM(AM1225:AP1225),IF(D1225="B",11-SUM(AM1225:AP1225),IF(D1225="C",7-SUM(AM1225:AP1225))))
&lt;0,0,
IF(D1225="A",13-SUM(AM1225:AP1225),IF(D1225="B",11-SUM(AM1225:AP1225),IF(D1225="C",7-SUM(AM1225:AP1225)))))
*AD1225/C1225,0)
*C1225)
)</f>
        <v>0</v>
      </c>
      <c r="AY1225" s="4">
        <f>IF(OR(AND(Tabela1[[#This Row],[GRUPO | ITEM]]="PALHETAS",MID(Tabela1[[#This Row],[ITEM]],1,5)&lt;&gt;"YN-PC"),AND(Tabela1[[#This Row],[GRUPO | ITEM]]="PALHETAS",MID(Tabela1[[#This Row],[ITEM]],1,5)&lt;&gt;"YN-PF"))=TRUE,0,
IF(
ROUNDUP(
IF(
IF(D1225="A",13-SUM(AR1225:AU1225),IF(D1225="B",11-SUM(AR1225:AU1225),IF(D1225="C",7-SUM(AR1225:AU1225))))
&lt;0,0,
IF(D1225="A",13-SUM(AR1225:AU1225),IF(D1225="B",11-SUM(AR1225:AU1225),IF(D1225="C",7-SUM(AR1225:AU1225)))))
*AE1225/C1225,0)
*C1225
=0,0,
ROUNDUP(
IF(
IF(D1225="A",13-SUM(AR1225:AU1225),IF(D1225="B",11-SUM(AR1225:AU1225),IF(D1225="C",7-SUM(AR1225:AU1225))))
&lt;0,0,
IF(D1225="A",13-SUM(AR1225:AU1225),IF(D1225="B",11-SUM(AR1225:AU1225),IF(D1225="C",7-SUM(AR1225:AU1225)))))
*AE1225/C1225,0)
*C1225)
)</f>
        <v>0</v>
      </c>
      <c r="AZ12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+IFERROR(BA1225*C1225,0),
IFERROR(AVERAGEIF(Tabela1[[#This Row],[COMPRA PADRÃO]:[COMPRA &gt;30%]],"&gt;"&amp;0,Tabela1[[#This Row],[COMPRA PADRÃO]:[COMPRA &gt;30%]]),
0))/Tabela1[[#This Row],[U/CX]],0)*Tabela1[[#This Row],[U/CX]]</f>
        <v>0</v>
      </c>
      <c r="BA1225" s="36"/>
      <c r="BB1225" s="19"/>
      <c r="BC1225" s="5"/>
      <c r="BD1225" s="41">
        <v>0.8867924528301887</v>
      </c>
      <c r="BE1225" s="42">
        <v>133.01886792452831</v>
      </c>
      <c r="BF1225" s="42">
        <v>58.528301886792455</v>
      </c>
      <c r="BG1225" s="42">
        <v>409</v>
      </c>
      <c r="BH1225" s="43">
        <v>0</v>
      </c>
    </row>
    <row r="1226" spans="1:60" x14ac:dyDescent="0.2">
      <c r="A1226" s="4" t="s">
        <v>18</v>
      </c>
      <c r="B1226" s="4" t="s">
        <v>952</v>
      </c>
      <c r="C1226" s="4">
        <v>25</v>
      </c>
      <c r="D1226" s="4" t="s">
        <v>83</v>
      </c>
      <c r="E1226" s="5">
        <v>50</v>
      </c>
      <c r="F1226" s="4"/>
      <c r="G1226" s="4">
        <v>100</v>
      </c>
      <c r="H1226" s="4">
        <v>25</v>
      </c>
      <c r="I1226" s="4"/>
      <c r="J1226" s="4">
        <v>55</v>
      </c>
      <c r="K1226" s="4">
        <v>5</v>
      </c>
      <c r="L1226" s="4">
        <v>75</v>
      </c>
      <c r="M1226" s="4">
        <v>50</v>
      </c>
      <c r="N1226" s="4"/>
      <c r="O1226" s="4"/>
      <c r="P1226" s="4">
        <v>25</v>
      </c>
      <c r="Q1226" s="13">
        <v>1.0389610389610389</v>
      </c>
      <c r="R1226" s="16">
        <v>0</v>
      </c>
      <c r="S1226" s="16">
        <v>2.0779220779220777</v>
      </c>
      <c r="T1226" s="16">
        <v>0.51948051948051943</v>
      </c>
      <c r="U1226" s="16">
        <v>0</v>
      </c>
      <c r="V1226" s="16">
        <v>1.1428571428571428</v>
      </c>
      <c r="W1226" s="16">
        <v>0.1038961038961039</v>
      </c>
      <c r="X1226" s="16">
        <v>1.5584415584415585</v>
      </c>
      <c r="Y1226" s="16">
        <v>1.0389610389610389</v>
      </c>
      <c r="Z1226" s="16">
        <v>0</v>
      </c>
      <c r="AA1226" s="16">
        <v>0</v>
      </c>
      <c r="AB1226" s="17">
        <v>0.51948051948051943</v>
      </c>
      <c r="AC1226" s="15">
        <v>7735.6</v>
      </c>
      <c r="AD1226" s="14">
        <v>48.125</v>
      </c>
      <c r="AE1226" s="14">
        <v>54.285714285714285</v>
      </c>
      <c r="AF1226" s="5">
        <v>0</v>
      </c>
      <c r="AG1226" s="6">
        <v>1110</v>
      </c>
      <c r="AH1226" s="4">
        <v>0</v>
      </c>
      <c r="AI1226" s="23">
        <v>1110</v>
      </c>
      <c r="AJ1226" s="4">
        <v>0</v>
      </c>
      <c r="AK1226" s="4">
        <v>0</v>
      </c>
      <c r="AL1226" s="24">
        <v>0</v>
      </c>
      <c r="AM1226" s="7">
        <v>23.064935064935064</v>
      </c>
      <c r="AN1226" s="7">
        <v>0</v>
      </c>
      <c r="AO1226" s="8">
        <v>0</v>
      </c>
      <c r="AP1226" s="9">
        <v>0</v>
      </c>
      <c r="AQ1226" s="25">
        <v>23.064935064935064</v>
      </c>
      <c r="AR1226" s="18">
        <v>20.447368421052634</v>
      </c>
      <c r="AS1226" s="7">
        <v>0</v>
      </c>
      <c r="AT1226" s="8">
        <v>0</v>
      </c>
      <c r="AU1226" s="9">
        <v>0</v>
      </c>
      <c r="AV1226" s="10">
        <v>20.447368421052634</v>
      </c>
      <c r="AW1226" s="22">
        <f t="shared" si="19"/>
        <v>0</v>
      </c>
      <c r="AX1226" s="5">
        <f>IF(OR(AND(Tabela1[[#This Row],[GRUPO | ITEM]]="PALHETAS",MID(Tabela1[[#This Row],[ITEM]],1,5)&lt;&gt;"YN-PC"),AND(Tabela1[[#This Row],[GRUPO | ITEM]]="PALHETAS",MID(Tabela1[[#This Row],[ITEM]],1,5)&lt;&gt;"YN-PF"))=TRUE,0,
IF(
ROUNDUP(
IF(
IF(D1226="A",13-SUM(AM1226:AP1226),IF(D1226="B",11-SUM(AM1226:AP1226),IF(D1226="C",7-SUM(AM1226:AP1226))))
&lt;0,0,
IF(D1226="A",13-SUM(AM1226:AP1226),IF(D1226="B",11-SUM(AM1226:AP1226),IF(D1226="C",7-SUM(AM1226:AP1226)))))
*AD1226/C1226,0)
*C1226
=0,0,
ROUNDUP(
IF(
IF(D1226="A",13-SUM(AM1226:AP1226),IF(D1226="B",11-SUM(AM1226:AP1226),IF(D1226="C",7-SUM(AM1226:AP1226))))
&lt;0,0,
IF(D1226="A",13-SUM(AM1226:AP1226),IF(D1226="B",11-SUM(AM1226:AP1226),IF(D1226="C",7-SUM(AM1226:AP1226)))))
*AD1226/C1226,0)
*C1226)
)</f>
        <v>0</v>
      </c>
      <c r="AY1226" s="4">
        <f>IF(OR(AND(Tabela1[[#This Row],[GRUPO | ITEM]]="PALHETAS",MID(Tabela1[[#This Row],[ITEM]],1,5)&lt;&gt;"YN-PC"),AND(Tabela1[[#This Row],[GRUPO | ITEM]]="PALHETAS",MID(Tabela1[[#This Row],[ITEM]],1,5)&lt;&gt;"YN-PF"))=TRUE,0,
IF(
ROUNDUP(
IF(
IF(D1226="A",13-SUM(AR1226:AU1226),IF(D1226="B",11-SUM(AR1226:AU1226),IF(D1226="C",7-SUM(AR1226:AU1226))))
&lt;0,0,
IF(D1226="A",13-SUM(AR1226:AU1226),IF(D1226="B",11-SUM(AR1226:AU1226),IF(D1226="C",7-SUM(AR1226:AU1226)))))
*AE1226/C1226,0)
*C1226
=0,0,
ROUNDUP(
IF(
IF(D1226="A",13-SUM(AR1226:AU1226),IF(D1226="B",11-SUM(AR1226:AU1226),IF(D1226="C",7-SUM(AR1226:AU1226))))
&lt;0,0,
IF(D1226="A",13-SUM(AR1226:AU1226),IF(D1226="B",11-SUM(AR1226:AU1226),IF(D1226="C",7-SUM(AR1226:AU1226)))))
*AE1226/C1226,0)
*C1226)
)</f>
        <v>0</v>
      </c>
      <c r="AZ12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+IFERROR(BA1226*C1226,0),
IFERROR(AVERAGEIF(Tabela1[[#This Row],[COMPRA PADRÃO]:[COMPRA &gt;30%]],"&gt;"&amp;0,Tabela1[[#This Row],[COMPRA PADRÃO]:[COMPRA &gt;30%]]),
0))/Tabela1[[#This Row],[U/CX]],0)*Tabela1[[#This Row],[U/CX]]</f>
        <v>0</v>
      </c>
      <c r="BA1226" s="36"/>
      <c r="BB1226" s="19"/>
      <c r="BC1226" s="5"/>
      <c r="BD1226" s="41">
        <v>1.4528301886792452</v>
      </c>
      <c r="BE1226" s="42">
        <v>217.92452830188677</v>
      </c>
      <c r="BF1226" s="42">
        <v>95.886792452830178</v>
      </c>
      <c r="BG1226" s="42">
        <v>1110</v>
      </c>
      <c r="BH1226" s="43">
        <v>0</v>
      </c>
    </row>
    <row r="1227" spans="1:60" x14ac:dyDescent="0.2">
      <c r="A1227" s="4" t="s">
        <v>18</v>
      </c>
      <c r="B1227" s="4" t="s">
        <v>953</v>
      </c>
      <c r="C1227" s="4">
        <v>25</v>
      </c>
      <c r="D1227" s="4" t="s">
        <v>83</v>
      </c>
      <c r="E1227" s="5"/>
      <c r="F1227" s="4">
        <v>25</v>
      </c>
      <c r="G1227" s="4">
        <v>50</v>
      </c>
      <c r="H1227" s="4">
        <v>25</v>
      </c>
      <c r="I1227" s="4">
        <v>55</v>
      </c>
      <c r="J1227" s="4">
        <v>5</v>
      </c>
      <c r="K1227" s="4">
        <v>50</v>
      </c>
      <c r="L1227" s="4">
        <v>50</v>
      </c>
      <c r="M1227" s="4">
        <v>50</v>
      </c>
      <c r="N1227" s="4">
        <v>25</v>
      </c>
      <c r="O1227" s="4"/>
      <c r="P1227" s="4">
        <v>50</v>
      </c>
      <c r="Q1227" s="13">
        <v>0</v>
      </c>
      <c r="R1227" s="16">
        <v>0.64935064935064934</v>
      </c>
      <c r="S1227" s="16">
        <v>1.2987012987012987</v>
      </c>
      <c r="T1227" s="16">
        <v>0.64935064935064934</v>
      </c>
      <c r="U1227" s="16">
        <v>1.4285714285714286</v>
      </c>
      <c r="V1227" s="16">
        <v>0.12987012987012986</v>
      </c>
      <c r="W1227" s="16">
        <v>1.2987012987012987</v>
      </c>
      <c r="X1227" s="16">
        <v>1.2987012987012987</v>
      </c>
      <c r="Y1227" s="16">
        <v>1.2987012987012987</v>
      </c>
      <c r="Z1227" s="16">
        <v>0.64935064935064934</v>
      </c>
      <c r="AA1227" s="16">
        <v>0</v>
      </c>
      <c r="AB1227" s="17">
        <v>1.2987012987012987</v>
      </c>
      <c r="AC1227" s="15">
        <v>8371.2000000000007</v>
      </c>
      <c r="AD1227" s="14">
        <v>38.5</v>
      </c>
      <c r="AE1227" s="14">
        <v>42.222222222222221</v>
      </c>
      <c r="AF1227" s="5">
        <v>0</v>
      </c>
      <c r="AG1227" s="6">
        <v>315</v>
      </c>
      <c r="AH1227" s="4">
        <v>900</v>
      </c>
      <c r="AI1227" s="23">
        <v>1215</v>
      </c>
      <c r="AJ1227" s="4">
        <v>0</v>
      </c>
      <c r="AK1227" s="4">
        <v>0</v>
      </c>
      <c r="AL1227" s="24">
        <v>0</v>
      </c>
      <c r="AM1227" s="7">
        <v>8.1818181818181817</v>
      </c>
      <c r="AN1227" s="7">
        <v>23.376623376623378</v>
      </c>
      <c r="AO1227" s="8">
        <v>0</v>
      </c>
      <c r="AP1227" s="9">
        <v>0</v>
      </c>
      <c r="AQ1227" s="25">
        <v>31.558441558441558</v>
      </c>
      <c r="AR1227" s="18">
        <v>7.4605263157894735</v>
      </c>
      <c r="AS1227" s="7">
        <v>21.315789473684212</v>
      </c>
      <c r="AT1227" s="8">
        <v>0</v>
      </c>
      <c r="AU1227" s="9">
        <v>0</v>
      </c>
      <c r="AV1227" s="10">
        <v>28.776315789473685</v>
      </c>
      <c r="AW1227" s="22">
        <f t="shared" si="19"/>
        <v>0</v>
      </c>
      <c r="AX1227" s="5">
        <f>IF(OR(AND(Tabela1[[#This Row],[GRUPO | ITEM]]="PALHETAS",MID(Tabela1[[#This Row],[ITEM]],1,5)&lt;&gt;"YN-PC"),AND(Tabela1[[#This Row],[GRUPO | ITEM]]="PALHETAS",MID(Tabela1[[#This Row],[ITEM]],1,5)&lt;&gt;"YN-PF"))=TRUE,0,
IF(
ROUNDUP(
IF(
IF(D1227="A",13-SUM(AM1227:AP1227),IF(D1227="B",11-SUM(AM1227:AP1227),IF(D1227="C",7-SUM(AM1227:AP1227))))
&lt;0,0,
IF(D1227="A",13-SUM(AM1227:AP1227),IF(D1227="B",11-SUM(AM1227:AP1227),IF(D1227="C",7-SUM(AM1227:AP1227)))))
*AD1227/C1227,0)
*C1227
=0,0,
ROUNDUP(
IF(
IF(D1227="A",13-SUM(AM1227:AP1227),IF(D1227="B",11-SUM(AM1227:AP1227),IF(D1227="C",7-SUM(AM1227:AP1227))))
&lt;0,0,
IF(D1227="A",13-SUM(AM1227:AP1227),IF(D1227="B",11-SUM(AM1227:AP1227),IF(D1227="C",7-SUM(AM1227:AP1227)))))
*AD1227/C1227,0)
*C1227)
)</f>
        <v>0</v>
      </c>
      <c r="AY1227" s="4">
        <f>IF(OR(AND(Tabela1[[#This Row],[GRUPO | ITEM]]="PALHETAS",MID(Tabela1[[#This Row],[ITEM]],1,5)&lt;&gt;"YN-PC"),AND(Tabela1[[#This Row],[GRUPO | ITEM]]="PALHETAS",MID(Tabela1[[#This Row],[ITEM]],1,5)&lt;&gt;"YN-PF"))=TRUE,0,
IF(
ROUNDUP(
IF(
IF(D1227="A",13-SUM(AR1227:AU1227),IF(D1227="B",11-SUM(AR1227:AU1227),IF(D1227="C",7-SUM(AR1227:AU1227))))
&lt;0,0,
IF(D1227="A",13-SUM(AR1227:AU1227),IF(D1227="B",11-SUM(AR1227:AU1227),IF(D1227="C",7-SUM(AR1227:AU1227)))))
*AE1227/C1227,0)
*C1227
=0,0,
ROUNDUP(
IF(
IF(D1227="A",13-SUM(AR1227:AU1227),IF(D1227="B",11-SUM(AR1227:AU1227),IF(D1227="C",7-SUM(AR1227:AU1227))))
&lt;0,0,
IF(D1227="A",13-SUM(AR1227:AU1227),IF(D1227="B",11-SUM(AR1227:AU1227),IF(D1227="C",7-SUM(AR1227:AU1227)))))
*AE1227/C1227,0)
*C1227)
)</f>
        <v>0</v>
      </c>
      <c r="AZ12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+IFERROR(BA1227*C1227,0),
IFERROR(AVERAGEIF(Tabela1[[#This Row],[COMPRA PADRÃO]:[COMPRA &gt;30%]],"&gt;"&amp;0,Tabela1[[#This Row],[COMPRA PADRÃO]:[COMPRA &gt;30%]]),
0))/Tabela1[[#This Row],[U/CX]],0)*Tabela1[[#This Row],[U/CX]]</f>
        <v>0</v>
      </c>
      <c r="BA1227" s="36"/>
      <c r="BB1227" s="19"/>
      <c r="BC1227" s="5"/>
      <c r="BD1227" s="41">
        <v>1.4528301886792452</v>
      </c>
      <c r="BE1227" s="42">
        <v>217.92452830188677</v>
      </c>
      <c r="BF1227" s="42">
        <v>95.886792452830178</v>
      </c>
      <c r="BG1227" s="42">
        <v>1215</v>
      </c>
      <c r="BH1227" s="43">
        <v>0</v>
      </c>
    </row>
    <row r="1228" spans="1:60" x14ac:dyDescent="0.2">
      <c r="A1228" s="4" t="s">
        <v>18</v>
      </c>
      <c r="B1228" s="4" t="s">
        <v>182</v>
      </c>
      <c r="C1228" s="4">
        <v>25</v>
      </c>
      <c r="D1228" s="4" t="s">
        <v>83</v>
      </c>
      <c r="E1228" s="5">
        <v>25</v>
      </c>
      <c r="F1228" s="4">
        <v>100</v>
      </c>
      <c r="G1228" s="4">
        <v>175</v>
      </c>
      <c r="H1228" s="4">
        <v>200</v>
      </c>
      <c r="I1228" s="4">
        <v>30</v>
      </c>
      <c r="J1228" s="4">
        <v>275</v>
      </c>
      <c r="K1228" s="4"/>
      <c r="L1228" s="4">
        <v>45</v>
      </c>
      <c r="M1228" s="4">
        <v>50</v>
      </c>
      <c r="N1228" s="4"/>
      <c r="O1228" s="4">
        <v>100</v>
      </c>
      <c r="P1228" s="4">
        <v>125</v>
      </c>
      <c r="Q1228" s="13">
        <v>0.22222222222222221</v>
      </c>
      <c r="R1228" s="16">
        <v>0.88888888888888884</v>
      </c>
      <c r="S1228" s="16">
        <v>1.5555555555555556</v>
      </c>
      <c r="T1228" s="16">
        <v>1.7777777777777777</v>
      </c>
      <c r="U1228" s="16">
        <v>0.26666666666666666</v>
      </c>
      <c r="V1228" s="16">
        <v>2.4444444444444446</v>
      </c>
      <c r="W1228" s="16">
        <v>0</v>
      </c>
      <c r="X1228" s="16">
        <v>0.4</v>
      </c>
      <c r="Y1228" s="16">
        <v>0.44444444444444442</v>
      </c>
      <c r="Z1228" s="16">
        <v>0</v>
      </c>
      <c r="AA1228" s="16">
        <v>0.88888888888888884</v>
      </c>
      <c r="AB1228" s="17">
        <v>1.1111111111111112</v>
      </c>
      <c r="AC1228" s="15">
        <v>22224.5</v>
      </c>
      <c r="AD1228" s="14">
        <v>112.5</v>
      </c>
      <c r="AE1228" s="14">
        <v>133.75</v>
      </c>
      <c r="AF1228" s="5">
        <v>0</v>
      </c>
      <c r="AG1228" s="6">
        <v>0</v>
      </c>
      <c r="AH1228" s="4">
        <v>125</v>
      </c>
      <c r="AI1228" s="23">
        <v>125</v>
      </c>
      <c r="AJ1228" s="4">
        <v>0</v>
      </c>
      <c r="AK1228" s="4">
        <v>0</v>
      </c>
      <c r="AL1228" s="24">
        <v>0</v>
      </c>
      <c r="AM1228" s="7">
        <v>0</v>
      </c>
      <c r="AN1228" s="7">
        <v>1.1111111111111112</v>
      </c>
      <c r="AO1228" s="8">
        <v>0</v>
      </c>
      <c r="AP1228" s="9">
        <v>0</v>
      </c>
      <c r="AQ1228" s="25">
        <v>1.1111111111111112</v>
      </c>
      <c r="AR1228" s="18">
        <v>0</v>
      </c>
      <c r="AS1228" s="7">
        <v>0.93457943925233644</v>
      </c>
      <c r="AT1228" s="8">
        <v>0</v>
      </c>
      <c r="AU1228" s="9">
        <v>0</v>
      </c>
      <c r="AV1228" s="10">
        <v>0.93457943925233644</v>
      </c>
      <c r="AW1228" s="22">
        <f t="shared" si="19"/>
        <v>0</v>
      </c>
      <c r="AX1228" s="5">
        <f>IF(OR(AND(Tabela1[[#This Row],[GRUPO | ITEM]]="PALHETAS",MID(Tabela1[[#This Row],[ITEM]],1,5)&lt;&gt;"YN-PC"),AND(Tabela1[[#This Row],[GRUPO | ITEM]]="PALHETAS",MID(Tabela1[[#This Row],[ITEM]],1,5)&lt;&gt;"YN-PF"))=TRUE,0,
IF(
ROUNDUP(
IF(
IF(D1228="A",13-SUM(AM1228:AP1228),IF(D1228="B",11-SUM(AM1228:AP1228),IF(D1228="C",7-SUM(AM1228:AP1228))))
&lt;0,0,
IF(D1228="A",13-SUM(AM1228:AP1228),IF(D1228="B",11-SUM(AM1228:AP1228),IF(D1228="C",7-SUM(AM1228:AP1228)))))
*AD1228/C1228,0)
*C1228
=0,0,
ROUNDUP(
IF(
IF(D1228="A",13-SUM(AM1228:AP1228),IF(D1228="B",11-SUM(AM1228:AP1228),IF(D1228="C",7-SUM(AM1228:AP1228))))
&lt;0,0,
IF(D1228="A",13-SUM(AM1228:AP1228),IF(D1228="B",11-SUM(AM1228:AP1228),IF(D1228="C",7-SUM(AM1228:AP1228)))))
*AD1228/C1228,0)
*C1228)
)</f>
        <v>0</v>
      </c>
      <c r="AY1228" s="4">
        <f>IF(OR(AND(Tabela1[[#This Row],[GRUPO | ITEM]]="PALHETAS",MID(Tabela1[[#This Row],[ITEM]],1,5)&lt;&gt;"YN-PC"),AND(Tabela1[[#This Row],[GRUPO | ITEM]]="PALHETAS",MID(Tabela1[[#This Row],[ITEM]],1,5)&lt;&gt;"YN-PF"))=TRUE,0,
IF(
ROUNDUP(
IF(
IF(D1228="A",13-SUM(AR1228:AU1228),IF(D1228="B",11-SUM(AR1228:AU1228),IF(D1228="C",7-SUM(AR1228:AU1228))))
&lt;0,0,
IF(D1228="A",13-SUM(AR1228:AU1228),IF(D1228="B",11-SUM(AR1228:AU1228),IF(D1228="C",7-SUM(AR1228:AU1228)))))
*AE1228/C1228,0)
*C1228
=0,0,
ROUNDUP(
IF(
IF(D1228="A",13-SUM(AR1228:AU1228),IF(D1228="B",11-SUM(AR1228:AU1228),IF(D1228="C",7-SUM(AR1228:AU1228))))
&lt;0,0,
IF(D1228="A",13-SUM(AR1228:AU1228),IF(D1228="B",11-SUM(AR1228:AU1228),IF(D1228="C",7-SUM(AR1228:AU1228)))))
*AE1228/C1228,0)
*C1228)
)</f>
        <v>0</v>
      </c>
      <c r="AZ12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+IFERROR(BA1228*C1228,0),
IFERROR(AVERAGEIF(Tabela1[[#This Row],[COMPRA PADRÃO]:[COMPRA &gt;30%]],"&gt;"&amp;0,Tabela1[[#This Row],[COMPRA PADRÃO]:[COMPRA &gt;30%]]),
0))/Tabela1[[#This Row],[U/CX]],0)*Tabela1[[#This Row],[U/CX]]</f>
        <v>0</v>
      </c>
      <c r="BA1228" s="36"/>
      <c r="BB1228" s="19"/>
      <c r="BC1228" s="5"/>
      <c r="BD1228" s="41">
        <v>4.2452830188679247</v>
      </c>
      <c r="BE1228" s="42">
        <v>636.79245283018872</v>
      </c>
      <c r="BF1228" s="42">
        <v>280.18867924528303</v>
      </c>
      <c r="BG1228" s="42">
        <v>125</v>
      </c>
      <c r="BH1228" s="43">
        <v>800</v>
      </c>
    </row>
    <row r="1229" spans="1:60" x14ac:dyDescent="0.2">
      <c r="A1229" s="4" t="s">
        <v>18</v>
      </c>
      <c r="B1229" s="4" t="s">
        <v>198</v>
      </c>
      <c r="C1229" s="4">
        <v>25</v>
      </c>
      <c r="D1229" s="4" t="s">
        <v>17</v>
      </c>
      <c r="E1229" s="5">
        <v>150</v>
      </c>
      <c r="F1229" s="4">
        <v>224</v>
      </c>
      <c r="G1229" s="4"/>
      <c r="H1229" s="4"/>
      <c r="I1229" s="4"/>
      <c r="J1229" s="4">
        <v>305</v>
      </c>
      <c r="K1229" s="4">
        <v>90</v>
      </c>
      <c r="L1229" s="4">
        <v>235</v>
      </c>
      <c r="M1229" s="4">
        <v>70</v>
      </c>
      <c r="N1229" s="4">
        <v>185</v>
      </c>
      <c r="O1229" s="4">
        <v>250</v>
      </c>
      <c r="P1229" s="4">
        <v>275</v>
      </c>
      <c r="Q1229" s="13">
        <v>0.75672645739910316</v>
      </c>
      <c r="R1229" s="16">
        <v>1.1300448430493273</v>
      </c>
      <c r="S1229" s="16">
        <v>0</v>
      </c>
      <c r="T1229" s="16">
        <v>0</v>
      </c>
      <c r="U1229" s="16">
        <v>0</v>
      </c>
      <c r="V1229" s="16">
        <v>1.538677130044843</v>
      </c>
      <c r="W1229" s="16">
        <v>0.45403587443946186</v>
      </c>
      <c r="X1229" s="16">
        <v>1.1855381165919283</v>
      </c>
      <c r="Y1229" s="16">
        <v>0.35313901345291476</v>
      </c>
      <c r="Z1229" s="16">
        <v>0.93329596412556048</v>
      </c>
      <c r="AA1229" s="16">
        <v>1.2612107623318385</v>
      </c>
      <c r="AB1229" s="17">
        <v>1.3873318385650224</v>
      </c>
      <c r="AC1229" s="15">
        <v>36113.730000000003</v>
      </c>
      <c r="AD1229" s="14">
        <v>198.22222222222223</v>
      </c>
      <c r="AE1229" s="14">
        <v>198.22222222222223</v>
      </c>
      <c r="AF1229" s="5">
        <v>0</v>
      </c>
      <c r="AG1229" s="6">
        <v>215</v>
      </c>
      <c r="AH1229" s="37">
        <v>0</v>
      </c>
      <c r="AI1229" s="23">
        <v>215</v>
      </c>
      <c r="AJ1229" s="6">
        <v>0</v>
      </c>
      <c r="AK1229" s="37">
        <v>0</v>
      </c>
      <c r="AL1229" s="24">
        <v>0</v>
      </c>
      <c r="AM1229" s="18">
        <v>1.084641255605381</v>
      </c>
      <c r="AN1229" s="7">
        <v>0</v>
      </c>
      <c r="AO1229" s="8">
        <v>0</v>
      </c>
      <c r="AP1229" s="9">
        <v>0</v>
      </c>
      <c r="AQ1229" s="25">
        <v>1.084641255605381</v>
      </c>
      <c r="AR1229" s="18">
        <v>1.084641255605381</v>
      </c>
      <c r="AS1229" s="7">
        <v>0</v>
      </c>
      <c r="AT1229" s="8">
        <v>0</v>
      </c>
      <c r="AU1229" s="9">
        <v>0</v>
      </c>
      <c r="AV1229" s="10">
        <v>1.084641255605381</v>
      </c>
      <c r="AW1229" s="22">
        <f t="shared" si="19"/>
        <v>0</v>
      </c>
      <c r="AX1229" s="5">
        <f>IF(OR(AND(Tabela1[[#This Row],[GRUPO | ITEM]]="PALHETAS",MID(Tabela1[[#This Row],[ITEM]],1,5)&lt;&gt;"YN-PC"),AND(Tabela1[[#This Row],[GRUPO | ITEM]]="PALHETAS",MID(Tabela1[[#This Row],[ITEM]],1,5)&lt;&gt;"YN-PF"))=TRUE,0,
IF(
ROUNDUP(
IF(
IF(D1229="A",13-SUM(AM1229:AP1229),IF(D1229="B",11-SUM(AM1229:AP1229),IF(D1229="C",7-SUM(AM1229:AP1229))))
&lt;0,0,
IF(D1229="A",13-SUM(AM1229:AP1229),IF(D1229="B",11-SUM(AM1229:AP1229),IF(D1229="C",7-SUM(AM1229:AP1229)))))
*AD1229/C1229,0)
*C1229
=0,0,
ROUNDUP(
IF(
IF(D1229="A",13-SUM(AM1229:AP1229),IF(D1229="B",11-SUM(AM1229:AP1229),IF(D1229="C",7-SUM(AM1229:AP1229))))
&lt;0,0,
IF(D1229="A",13-SUM(AM1229:AP1229),IF(D1229="B",11-SUM(AM1229:AP1229),IF(D1229="C",7-SUM(AM1229:AP1229)))))
*AD1229/C1229,0)
*C1229)
)</f>
        <v>0</v>
      </c>
      <c r="AY1229" s="4">
        <f>IF(OR(AND(Tabela1[[#This Row],[GRUPO | ITEM]]="PALHETAS",MID(Tabela1[[#This Row],[ITEM]],1,5)&lt;&gt;"YN-PC"),AND(Tabela1[[#This Row],[GRUPO | ITEM]]="PALHETAS",MID(Tabela1[[#This Row],[ITEM]],1,5)&lt;&gt;"YN-PF"))=TRUE,0,
IF(
ROUNDUP(
IF(
IF(D1229="A",13-SUM(AR1229:AU1229),IF(D1229="B",11-SUM(AR1229:AU1229),IF(D1229="C",7-SUM(AR1229:AU1229))))
&lt;0,0,
IF(D1229="A",13-SUM(AR1229:AU1229),IF(D1229="B",11-SUM(AR1229:AU1229),IF(D1229="C",7-SUM(AR1229:AU1229)))))
*AE1229/C1229,0)
*C1229
=0,0,
ROUNDUP(
IF(
IF(D1229="A",13-SUM(AR1229:AU1229),IF(D1229="B",11-SUM(AR1229:AU1229),IF(D1229="C",7-SUM(AR1229:AU1229))))
&lt;0,0,
IF(D1229="A",13-SUM(AR1229:AU1229),IF(D1229="B",11-SUM(AR1229:AU1229),IF(D1229="C",7-SUM(AR1229:AU1229)))))
*AE1229/C1229,0)
*C1229)
)</f>
        <v>0</v>
      </c>
      <c r="AZ12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+IFERROR(BA1229*C1229,0),
IFERROR(AVERAGEIF(Tabela1[[#This Row],[COMPRA PADRÃO]:[COMPRA &gt;30%]],"&gt;"&amp;0,Tabela1[[#This Row],[COMPRA PADRÃO]:[COMPRA &gt;30%]]),
0))/Tabela1[[#This Row],[U/CX]],0)*Tabela1[[#This Row],[U/CX]]</f>
        <v>0</v>
      </c>
      <c r="BA1229" s="36"/>
      <c r="BB1229" s="19"/>
      <c r="BC1229" s="5"/>
      <c r="BD1229" s="41">
        <v>6.7320754716981135</v>
      </c>
      <c r="BE1229" s="42">
        <v>1009.811320754717</v>
      </c>
      <c r="BF1229" s="42">
        <v>1332.9509433962264</v>
      </c>
      <c r="BG1229" s="42">
        <v>215</v>
      </c>
      <c r="BH1229" s="43">
        <v>2125</v>
      </c>
    </row>
    <row r="1230" spans="1:60" x14ac:dyDescent="0.2">
      <c r="A1230" s="4" t="s">
        <v>18</v>
      </c>
      <c r="B1230" s="4" t="s">
        <v>954</v>
      </c>
      <c r="C1230" s="4">
        <v>25</v>
      </c>
      <c r="D1230" s="4" t="s">
        <v>17</v>
      </c>
      <c r="E1230" s="5">
        <v>125</v>
      </c>
      <c r="F1230" s="4">
        <v>150</v>
      </c>
      <c r="G1230" s="4">
        <v>150</v>
      </c>
      <c r="H1230" s="4">
        <v>175</v>
      </c>
      <c r="I1230" s="4">
        <v>200</v>
      </c>
      <c r="J1230" s="4">
        <v>100</v>
      </c>
      <c r="K1230" s="4"/>
      <c r="L1230" s="4">
        <v>25</v>
      </c>
      <c r="M1230" s="4">
        <v>490</v>
      </c>
      <c r="N1230" s="4">
        <v>90</v>
      </c>
      <c r="O1230" s="4">
        <v>75</v>
      </c>
      <c r="P1230" s="4">
        <v>175</v>
      </c>
      <c r="Q1230" s="13">
        <v>0.7834757834757835</v>
      </c>
      <c r="R1230" s="16">
        <v>0.94017094017094027</v>
      </c>
      <c r="S1230" s="16">
        <v>0.94017094017094027</v>
      </c>
      <c r="T1230" s="16">
        <v>1.096866096866097</v>
      </c>
      <c r="U1230" s="16">
        <v>1.2535612535612537</v>
      </c>
      <c r="V1230" s="16">
        <v>0.62678062678062685</v>
      </c>
      <c r="W1230" s="16">
        <v>0</v>
      </c>
      <c r="X1230" s="16">
        <v>0.15669515669515671</v>
      </c>
      <c r="Y1230" s="16">
        <v>3.0712250712250713</v>
      </c>
      <c r="Z1230" s="16">
        <v>0.5641025641025641</v>
      </c>
      <c r="AA1230" s="16">
        <v>0.47008547008547014</v>
      </c>
      <c r="AB1230" s="17">
        <v>1.096866096866097</v>
      </c>
      <c r="AC1230" s="15">
        <v>36224.25</v>
      </c>
      <c r="AD1230" s="14">
        <v>159.54545454545453</v>
      </c>
      <c r="AE1230" s="14">
        <v>173</v>
      </c>
      <c r="AF1230" s="5">
        <v>0</v>
      </c>
      <c r="AG1230" s="6">
        <v>869</v>
      </c>
      <c r="AH1230" s="37">
        <v>0</v>
      </c>
      <c r="AI1230" s="23">
        <v>869</v>
      </c>
      <c r="AJ1230" s="6">
        <v>0</v>
      </c>
      <c r="AK1230" s="37">
        <v>0</v>
      </c>
      <c r="AL1230" s="24">
        <v>0</v>
      </c>
      <c r="AM1230" s="18">
        <v>5.4467236467236475</v>
      </c>
      <c r="AN1230" s="7">
        <v>0</v>
      </c>
      <c r="AO1230" s="8">
        <v>0</v>
      </c>
      <c r="AP1230" s="9">
        <v>0</v>
      </c>
      <c r="AQ1230" s="25">
        <v>5.4467236467236475</v>
      </c>
      <c r="AR1230" s="18">
        <v>5.0231213872832372</v>
      </c>
      <c r="AS1230" s="7">
        <v>0</v>
      </c>
      <c r="AT1230" s="8">
        <v>0</v>
      </c>
      <c r="AU1230" s="9">
        <v>0</v>
      </c>
      <c r="AV1230" s="10">
        <v>5.0231213872832372</v>
      </c>
      <c r="AW1230" s="22">
        <f t="shared" si="19"/>
        <v>0</v>
      </c>
      <c r="AX1230" s="5">
        <f>IF(OR(AND(Tabela1[[#This Row],[GRUPO | ITEM]]="PALHETAS",MID(Tabela1[[#This Row],[ITEM]],1,5)&lt;&gt;"YN-PC"),AND(Tabela1[[#This Row],[GRUPO | ITEM]]="PALHETAS",MID(Tabela1[[#This Row],[ITEM]],1,5)&lt;&gt;"YN-PF"))=TRUE,0,
IF(
ROUNDUP(
IF(
IF(D1230="A",13-SUM(AM1230:AP1230),IF(D1230="B",11-SUM(AM1230:AP1230),IF(D1230="C",7-SUM(AM1230:AP1230))))
&lt;0,0,
IF(D1230="A",13-SUM(AM1230:AP1230),IF(D1230="B",11-SUM(AM1230:AP1230),IF(D1230="C",7-SUM(AM1230:AP1230)))))
*AD1230/C1230,0)
*C1230
=0,0,
ROUNDUP(
IF(
IF(D1230="A",13-SUM(AM1230:AP1230),IF(D1230="B",11-SUM(AM1230:AP1230),IF(D1230="C",7-SUM(AM1230:AP1230))))
&lt;0,0,
IF(D1230="A",13-SUM(AM1230:AP1230),IF(D1230="B",11-SUM(AM1230:AP1230),IF(D1230="C",7-SUM(AM1230:AP1230)))))
*AD1230/C1230,0)
*C1230)
)</f>
        <v>0</v>
      </c>
      <c r="AY1230" s="4">
        <f>IF(OR(AND(Tabela1[[#This Row],[GRUPO | ITEM]]="PALHETAS",MID(Tabela1[[#This Row],[ITEM]],1,5)&lt;&gt;"YN-PC"),AND(Tabela1[[#This Row],[GRUPO | ITEM]]="PALHETAS",MID(Tabela1[[#This Row],[ITEM]],1,5)&lt;&gt;"YN-PF"))=TRUE,0,
IF(
ROUNDUP(
IF(
IF(D1230="A",13-SUM(AR1230:AU1230),IF(D1230="B",11-SUM(AR1230:AU1230),IF(D1230="C",7-SUM(AR1230:AU1230))))
&lt;0,0,
IF(D1230="A",13-SUM(AR1230:AU1230),IF(D1230="B",11-SUM(AR1230:AU1230),IF(D1230="C",7-SUM(AR1230:AU1230)))))
*AE1230/C1230,0)
*C1230
=0,0,
ROUNDUP(
IF(
IF(D1230="A",13-SUM(AR1230:AU1230),IF(D1230="B",11-SUM(AR1230:AU1230),IF(D1230="C",7-SUM(AR1230:AU1230))))
&lt;0,0,
IF(D1230="A",13-SUM(AR1230:AU1230),IF(D1230="B",11-SUM(AR1230:AU1230),IF(D1230="C",7-SUM(AR1230:AU1230)))))
*AE1230/C1230,0)
*C1230)
)</f>
        <v>0</v>
      </c>
      <c r="AZ12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+IFERROR(BA1230*C1230,0),
IFERROR(AVERAGEIF(Tabela1[[#This Row],[COMPRA PADRÃO]:[COMPRA &gt;30%]],"&gt;"&amp;0,Tabela1[[#This Row],[COMPRA PADRÃO]:[COMPRA &gt;30%]]),
0))/Tabela1[[#This Row],[U/CX]],0)*Tabela1[[#This Row],[U/CX]]</f>
        <v>0</v>
      </c>
      <c r="BA1230" s="39"/>
      <c r="BB1230" s="33"/>
      <c r="BC1230" s="44"/>
      <c r="BD1230" s="41">
        <v>6.6226415094339623</v>
      </c>
      <c r="BE1230" s="42">
        <v>993.39622641509436</v>
      </c>
      <c r="BF1230" s="42">
        <v>1311.2830188679245</v>
      </c>
      <c r="BG1230" s="42">
        <v>869</v>
      </c>
      <c r="BH1230" s="43">
        <v>1425</v>
      </c>
    </row>
    <row r="1231" spans="1:60" x14ac:dyDescent="0.2">
      <c r="A1231" s="4" t="s">
        <v>18</v>
      </c>
      <c r="B1231" s="4" t="s">
        <v>136</v>
      </c>
      <c r="C1231" s="4">
        <v>25</v>
      </c>
      <c r="D1231" s="4" t="s">
        <v>17</v>
      </c>
      <c r="E1231" s="5">
        <v>75</v>
      </c>
      <c r="F1231" s="4">
        <v>150</v>
      </c>
      <c r="G1231" s="4">
        <v>175</v>
      </c>
      <c r="H1231" s="4">
        <v>355</v>
      </c>
      <c r="I1231" s="4">
        <v>335</v>
      </c>
      <c r="J1231" s="4">
        <v>500</v>
      </c>
      <c r="K1231" s="4"/>
      <c r="L1231" s="4">
        <v>300</v>
      </c>
      <c r="M1231" s="4">
        <v>85</v>
      </c>
      <c r="N1231" s="4">
        <v>75</v>
      </c>
      <c r="O1231" s="4">
        <v>75</v>
      </c>
      <c r="P1231" s="4">
        <v>75</v>
      </c>
      <c r="Q1231" s="13">
        <v>0.375</v>
      </c>
      <c r="R1231" s="16">
        <v>0.75</v>
      </c>
      <c r="S1231" s="16">
        <v>0.875</v>
      </c>
      <c r="T1231" s="16">
        <v>1.7749999999999999</v>
      </c>
      <c r="U1231" s="16">
        <v>1.675</v>
      </c>
      <c r="V1231" s="16">
        <v>2.5</v>
      </c>
      <c r="W1231" s="16">
        <v>0</v>
      </c>
      <c r="X1231" s="16">
        <v>1.5</v>
      </c>
      <c r="Y1231" s="16">
        <v>0.42499999999999999</v>
      </c>
      <c r="Z1231" s="16">
        <v>0.375</v>
      </c>
      <c r="AA1231" s="16">
        <v>0.375</v>
      </c>
      <c r="AB1231" s="17">
        <v>0.375</v>
      </c>
      <c r="AC1231" s="15">
        <v>46261.599999999999</v>
      </c>
      <c r="AD1231" s="14">
        <v>200</v>
      </c>
      <c r="AE1231" s="14">
        <v>200</v>
      </c>
      <c r="AF1231" s="5">
        <v>0</v>
      </c>
      <c r="AG1231" s="6">
        <v>0</v>
      </c>
      <c r="AH1231" s="37">
        <v>250</v>
      </c>
      <c r="AI1231" s="23">
        <v>250</v>
      </c>
      <c r="AJ1231" s="6">
        <v>0</v>
      </c>
      <c r="AK1231" s="37">
        <v>0</v>
      </c>
      <c r="AL1231" s="24">
        <v>0</v>
      </c>
      <c r="AM1231" s="18">
        <v>0</v>
      </c>
      <c r="AN1231" s="7">
        <v>1.25</v>
      </c>
      <c r="AO1231" s="8">
        <v>0</v>
      </c>
      <c r="AP1231" s="9">
        <v>0</v>
      </c>
      <c r="AQ1231" s="25">
        <v>1.25</v>
      </c>
      <c r="AR1231" s="18">
        <v>0</v>
      </c>
      <c r="AS1231" s="7">
        <v>1.25</v>
      </c>
      <c r="AT1231" s="8">
        <v>0</v>
      </c>
      <c r="AU1231" s="9">
        <v>0</v>
      </c>
      <c r="AV1231" s="10">
        <v>1.25</v>
      </c>
      <c r="AW1231" s="22">
        <f t="shared" si="19"/>
        <v>0</v>
      </c>
      <c r="AX1231" s="5">
        <f>IF(OR(AND(Tabela1[[#This Row],[GRUPO | ITEM]]="PALHETAS",MID(Tabela1[[#This Row],[ITEM]],1,5)&lt;&gt;"YN-PC"),AND(Tabela1[[#This Row],[GRUPO | ITEM]]="PALHETAS",MID(Tabela1[[#This Row],[ITEM]],1,5)&lt;&gt;"YN-PF"))=TRUE,0,
IF(
ROUNDUP(
IF(
IF(D1231="A",13-SUM(AM1231:AP1231),IF(D1231="B",11-SUM(AM1231:AP1231),IF(D1231="C",7-SUM(AM1231:AP1231))))
&lt;0,0,
IF(D1231="A",13-SUM(AM1231:AP1231),IF(D1231="B",11-SUM(AM1231:AP1231),IF(D1231="C",7-SUM(AM1231:AP1231)))))
*AD1231/C1231,0)
*C1231
=0,0,
ROUNDUP(
IF(
IF(D1231="A",13-SUM(AM1231:AP1231),IF(D1231="B",11-SUM(AM1231:AP1231),IF(D1231="C",7-SUM(AM1231:AP1231))))
&lt;0,0,
IF(D1231="A",13-SUM(AM1231:AP1231),IF(D1231="B",11-SUM(AM1231:AP1231),IF(D1231="C",7-SUM(AM1231:AP1231)))))
*AD1231/C1231,0)
*C1231)
)</f>
        <v>0</v>
      </c>
      <c r="AY1231" s="4">
        <f>IF(OR(AND(Tabela1[[#This Row],[GRUPO | ITEM]]="PALHETAS",MID(Tabela1[[#This Row],[ITEM]],1,5)&lt;&gt;"YN-PC"),AND(Tabela1[[#This Row],[GRUPO | ITEM]]="PALHETAS",MID(Tabela1[[#This Row],[ITEM]],1,5)&lt;&gt;"YN-PF"))=TRUE,0,
IF(
ROUNDUP(
IF(
IF(D1231="A",13-SUM(AR1231:AU1231),IF(D1231="B",11-SUM(AR1231:AU1231),IF(D1231="C",7-SUM(AR1231:AU1231))))
&lt;0,0,
IF(D1231="A",13-SUM(AR1231:AU1231),IF(D1231="B",11-SUM(AR1231:AU1231),IF(D1231="C",7-SUM(AR1231:AU1231)))))
*AE1231/C1231,0)
*C1231
=0,0,
ROUNDUP(
IF(
IF(D1231="A",13-SUM(AR1231:AU1231),IF(D1231="B",11-SUM(AR1231:AU1231),IF(D1231="C",7-SUM(AR1231:AU1231))))
&lt;0,0,
IF(D1231="A",13-SUM(AR1231:AU1231),IF(D1231="B",11-SUM(AR1231:AU1231),IF(D1231="C",7-SUM(AR1231:AU1231)))))
*AE1231/C1231,0)
*C1231)
)</f>
        <v>0</v>
      </c>
      <c r="AZ12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+IFERROR(BA1231*C1231,0),
IFERROR(AVERAGEIF(Tabela1[[#This Row],[COMPRA PADRÃO]:[COMPRA &gt;30%]],"&gt;"&amp;0,Tabela1[[#This Row],[COMPRA PADRÃO]:[COMPRA &gt;30%]]),
0))/Tabela1[[#This Row],[U/CX]],0)*Tabela1[[#This Row],[U/CX]]</f>
        <v>0</v>
      </c>
      <c r="BA1231" s="36"/>
      <c r="BB1231" s="19"/>
      <c r="BC1231" s="5"/>
      <c r="BD1231" s="41">
        <v>8.3018867924528301</v>
      </c>
      <c r="BE1231" s="42">
        <v>1245.2830188679245</v>
      </c>
      <c r="BF1231" s="42">
        <v>1643.7735849056603</v>
      </c>
      <c r="BG1231" s="42">
        <v>250</v>
      </c>
      <c r="BH1231" s="43">
        <v>2650</v>
      </c>
    </row>
    <row r="1232" spans="1:60" x14ac:dyDescent="0.2">
      <c r="A1232" s="4" t="s">
        <v>18</v>
      </c>
      <c r="B1232" s="4" t="s">
        <v>955</v>
      </c>
      <c r="C1232" s="4">
        <v>25</v>
      </c>
      <c r="D1232" s="4" t="s">
        <v>83</v>
      </c>
      <c r="E1232" s="5"/>
      <c r="F1232" s="4">
        <v>50</v>
      </c>
      <c r="G1232" s="4">
        <v>50</v>
      </c>
      <c r="H1232" s="4">
        <v>55</v>
      </c>
      <c r="I1232" s="4">
        <v>100</v>
      </c>
      <c r="J1232" s="4">
        <v>5</v>
      </c>
      <c r="K1232" s="4">
        <v>5</v>
      </c>
      <c r="L1232" s="4">
        <v>55</v>
      </c>
      <c r="M1232" s="4"/>
      <c r="N1232" s="4">
        <v>35</v>
      </c>
      <c r="O1232" s="4">
        <v>75</v>
      </c>
      <c r="P1232" s="4"/>
      <c r="Q1232" s="13">
        <v>0</v>
      </c>
      <c r="R1232" s="16">
        <v>1.0465116279069768</v>
      </c>
      <c r="S1232" s="16">
        <v>1.0465116279069768</v>
      </c>
      <c r="T1232" s="16">
        <v>1.1511627906976745</v>
      </c>
      <c r="U1232" s="16">
        <v>2.0930232558139537</v>
      </c>
      <c r="V1232" s="16">
        <v>0.10465116279069767</v>
      </c>
      <c r="W1232" s="16">
        <v>0.10465116279069767</v>
      </c>
      <c r="X1232" s="16">
        <v>1.1511627906976745</v>
      </c>
      <c r="Y1232" s="16">
        <v>0</v>
      </c>
      <c r="Z1232" s="16">
        <v>0.73255813953488369</v>
      </c>
      <c r="AA1232" s="16">
        <v>1.569767441860465</v>
      </c>
      <c r="AB1232" s="17">
        <v>0</v>
      </c>
      <c r="AC1232" s="15">
        <v>8752.7999999999993</v>
      </c>
      <c r="AD1232" s="14">
        <v>47.777777777777779</v>
      </c>
      <c r="AE1232" s="14">
        <v>60</v>
      </c>
      <c r="AF1232" s="5">
        <v>0</v>
      </c>
      <c r="AG1232" s="6">
        <v>1720</v>
      </c>
      <c r="AH1232" s="37">
        <v>0</v>
      </c>
      <c r="AI1232" s="23">
        <v>1720</v>
      </c>
      <c r="AJ1232" s="6">
        <v>0</v>
      </c>
      <c r="AK1232" s="37">
        <v>0</v>
      </c>
      <c r="AL1232" s="24">
        <v>0</v>
      </c>
      <c r="AM1232" s="18">
        <v>36</v>
      </c>
      <c r="AN1232" s="7">
        <v>0</v>
      </c>
      <c r="AO1232" s="8">
        <v>0</v>
      </c>
      <c r="AP1232" s="9">
        <v>0</v>
      </c>
      <c r="AQ1232" s="25">
        <v>36</v>
      </c>
      <c r="AR1232" s="18">
        <v>28.666666666666668</v>
      </c>
      <c r="AS1232" s="7">
        <v>0</v>
      </c>
      <c r="AT1232" s="8">
        <v>0</v>
      </c>
      <c r="AU1232" s="9">
        <v>0</v>
      </c>
      <c r="AV1232" s="10">
        <v>28.666666666666668</v>
      </c>
      <c r="AW1232" s="22">
        <f t="shared" si="19"/>
        <v>0</v>
      </c>
      <c r="AX1232" s="5">
        <f>IF(OR(AND(Tabela1[[#This Row],[GRUPO | ITEM]]="PALHETAS",MID(Tabela1[[#This Row],[ITEM]],1,5)&lt;&gt;"YN-PC"),AND(Tabela1[[#This Row],[GRUPO | ITEM]]="PALHETAS",MID(Tabela1[[#This Row],[ITEM]],1,5)&lt;&gt;"YN-PF"))=TRUE,0,
IF(
ROUNDUP(
IF(
IF(D1232="A",13-SUM(AM1232:AP1232),IF(D1232="B",11-SUM(AM1232:AP1232),IF(D1232="C",7-SUM(AM1232:AP1232))))
&lt;0,0,
IF(D1232="A",13-SUM(AM1232:AP1232),IF(D1232="B",11-SUM(AM1232:AP1232),IF(D1232="C",7-SUM(AM1232:AP1232)))))
*AD1232/C1232,0)
*C1232
=0,0,
ROUNDUP(
IF(
IF(D1232="A",13-SUM(AM1232:AP1232),IF(D1232="B",11-SUM(AM1232:AP1232),IF(D1232="C",7-SUM(AM1232:AP1232))))
&lt;0,0,
IF(D1232="A",13-SUM(AM1232:AP1232),IF(D1232="B",11-SUM(AM1232:AP1232),IF(D1232="C",7-SUM(AM1232:AP1232)))))
*AD1232/C1232,0)
*C1232)
)</f>
        <v>0</v>
      </c>
      <c r="AY1232" s="4">
        <f>IF(OR(AND(Tabela1[[#This Row],[GRUPO | ITEM]]="PALHETAS",MID(Tabela1[[#This Row],[ITEM]],1,5)&lt;&gt;"YN-PC"),AND(Tabela1[[#This Row],[GRUPO | ITEM]]="PALHETAS",MID(Tabela1[[#This Row],[ITEM]],1,5)&lt;&gt;"YN-PF"))=TRUE,0,
IF(
ROUNDUP(
IF(
IF(D1232="A",13-SUM(AR1232:AU1232),IF(D1232="B",11-SUM(AR1232:AU1232),IF(D1232="C",7-SUM(AR1232:AU1232))))
&lt;0,0,
IF(D1232="A",13-SUM(AR1232:AU1232),IF(D1232="B",11-SUM(AR1232:AU1232),IF(D1232="C",7-SUM(AR1232:AU1232)))))
*AE1232/C1232,0)
*C1232
=0,0,
ROUNDUP(
IF(
IF(D1232="A",13-SUM(AR1232:AU1232),IF(D1232="B",11-SUM(AR1232:AU1232),IF(D1232="C",7-SUM(AR1232:AU1232))))
&lt;0,0,
IF(D1232="A",13-SUM(AR1232:AU1232),IF(D1232="B",11-SUM(AR1232:AU1232),IF(D1232="C",7-SUM(AR1232:AU1232)))))
*AE1232/C1232,0)
*C1232)
)</f>
        <v>0</v>
      </c>
      <c r="AZ12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+IFERROR(BA1232*C1232,0),
IFERROR(AVERAGEIF(Tabela1[[#This Row],[COMPRA PADRÃO]:[COMPRA &gt;30%]],"&gt;"&amp;0,Tabela1[[#This Row],[COMPRA PADRÃO]:[COMPRA &gt;30%]]),
0))/Tabela1[[#This Row],[U/CX]],0)*Tabela1[[#This Row],[U/CX]]</f>
        <v>0</v>
      </c>
      <c r="BA1232" s="36"/>
      <c r="BB1232" s="19"/>
      <c r="BC1232" s="5"/>
      <c r="BD1232" s="41">
        <v>1.6226415094339623</v>
      </c>
      <c r="BE1232" s="42">
        <v>243.39622641509436</v>
      </c>
      <c r="BF1232" s="42">
        <v>107.09433962264151</v>
      </c>
      <c r="BG1232" s="42">
        <v>1720</v>
      </c>
      <c r="BH1232" s="43">
        <v>0</v>
      </c>
    </row>
    <row r="1233" spans="1:60" x14ac:dyDescent="0.2">
      <c r="A1233" s="4" t="s">
        <v>18</v>
      </c>
      <c r="B1233" s="4" t="s">
        <v>956</v>
      </c>
      <c r="C1233" s="4">
        <v>25</v>
      </c>
      <c r="D1233" s="4" t="s">
        <v>83</v>
      </c>
      <c r="E1233" s="5"/>
      <c r="F1233" s="4">
        <v>50</v>
      </c>
      <c r="G1233" s="4">
        <v>150</v>
      </c>
      <c r="H1233" s="4">
        <v>10</v>
      </c>
      <c r="I1233" s="4">
        <v>55</v>
      </c>
      <c r="J1233" s="4">
        <v>105</v>
      </c>
      <c r="K1233" s="4"/>
      <c r="L1233" s="4">
        <v>100</v>
      </c>
      <c r="M1233" s="4">
        <v>50</v>
      </c>
      <c r="N1233" s="4">
        <v>50</v>
      </c>
      <c r="O1233" s="4">
        <v>25</v>
      </c>
      <c r="P1233" s="4">
        <v>50</v>
      </c>
      <c r="Q1233" s="13">
        <v>0</v>
      </c>
      <c r="R1233" s="16">
        <v>0.77519379844961245</v>
      </c>
      <c r="S1233" s="16">
        <v>2.3255813953488373</v>
      </c>
      <c r="T1233" s="16">
        <v>0.15503875968992248</v>
      </c>
      <c r="U1233" s="16">
        <v>0.8527131782945736</v>
      </c>
      <c r="V1233" s="16">
        <v>1.6279069767441861</v>
      </c>
      <c r="W1233" s="16">
        <v>0</v>
      </c>
      <c r="X1233" s="16">
        <v>1.5503875968992249</v>
      </c>
      <c r="Y1233" s="16">
        <v>0.77519379844961245</v>
      </c>
      <c r="Z1233" s="16">
        <v>0.77519379844961245</v>
      </c>
      <c r="AA1233" s="16">
        <v>0.38759689922480622</v>
      </c>
      <c r="AB1233" s="17">
        <v>0.77519379844961245</v>
      </c>
      <c r="AC1233" s="15">
        <v>12906.2</v>
      </c>
      <c r="AD1233" s="14">
        <v>64.5</v>
      </c>
      <c r="AE1233" s="14">
        <v>70.555555555555557</v>
      </c>
      <c r="AF1233" s="5">
        <v>0</v>
      </c>
      <c r="AG1233" s="6">
        <v>355</v>
      </c>
      <c r="AH1233" s="37">
        <v>500</v>
      </c>
      <c r="AI1233" s="23">
        <v>855</v>
      </c>
      <c r="AJ1233" s="6">
        <v>0</v>
      </c>
      <c r="AK1233" s="37">
        <v>0</v>
      </c>
      <c r="AL1233" s="24">
        <v>0</v>
      </c>
      <c r="AM1233" s="18">
        <v>5.5038759689922481</v>
      </c>
      <c r="AN1233" s="7">
        <v>7.7519379844961236</v>
      </c>
      <c r="AO1233" s="8">
        <v>0</v>
      </c>
      <c r="AP1233" s="9">
        <v>0</v>
      </c>
      <c r="AQ1233" s="25">
        <v>13.255813953488371</v>
      </c>
      <c r="AR1233" s="18">
        <v>5.0314960629921259</v>
      </c>
      <c r="AS1233" s="7">
        <v>7.0866141732283463</v>
      </c>
      <c r="AT1233" s="8">
        <v>0</v>
      </c>
      <c r="AU1233" s="9">
        <v>0</v>
      </c>
      <c r="AV1233" s="10">
        <v>12.118110236220472</v>
      </c>
      <c r="AW1233" s="22">
        <f t="shared" si="19"/>
        <v>0</v>
      </c>
      <c r="AX1233" s="5">
        <f>IF(OR(AND(Tabela1[[#This Row],[GRUPO | ITEM]]="PALHETAS",MID(Tabela1[[#This Row],[ITEM]],1,5)&lt;&gt;"YN-PC"),AND(Tabela1[[#This Row],[GRUPO | ITEM]]="PALHETAS",MID(Tabela1[[#This Row],[ITEM]],1,5)&lt;&gt;"YN-PF"))=TRUE,0,
IF(
ROUNDUP(
IF(
IF(D1233="A",13-SUM(AM1233:AP1233),IF(D1233="B",11-SUM(AM1233:AP1233),IF(D1233="C",7-SUM(AM1233:AP1233))))
&lt;0,0,
IF(D1233="A",13-SUM(AM1233:AP1233),IF(D1233="B",11-SUM(AM1233:AP1233),IF(D1233="C",7-SUM(AM1233:AP1233)))))
*AD1233/C1233,0)
*C1233
=0,0,
ROUNDUP(
IF(
IF(D1233="A",13-SUM(AM1233:AP1233),IF(D1233="B",11-SUM(AM1233:AP1233),IF(D1233="C",7-SUM(AM1233:AP1233))))
&lt;0,0,
IF(D1233="A",13-SUM(AM1233:AP1233),IF(D1233="B",11-SUM(AM1233:AP1233),IF(D1233="C",7-SUM(AM1233:AP1233)))))
*AD1233/C1233,0)
*C1233)
)</f>
        <v>0</v>
      </c>
      <c r="AY1233" s="4">
        <f>IF(OR(AND(Tabela1[[#This Row],[GRUPO | ITEM]]="PALHETAS",MID(Tabela1[[#This Row],[ITEM]],1,5)&lt;&gt;"YN-PC"),AND(Tabela1[[#This Row],[GRUPO | ITEM]]="PALHETAS",MID(Tabela1[[#This Row],[ITEM]],1,5)&lt;&gt;"YN-PF"))=TRUE,0,
IF(
ROUNDUP(
IF(
IF(D1233="A",13-SUM(AR1233:AU1233),IF(D1233="B",11-SUM(AR1233:AU1233),IF(D1233="C",7-SUM(AR1233:AU1233))))
&lt;0,0,
IF(D1233="A",13-SUM(AR1233:AU1233),IF(D1233="B",11-SUM(AR1233:AU1233),IF(D1233="C",7-SUM(AR1233:AU1233)))))
*AE1233/C1233,0)
*C1233
=0,0,
ROUNDUP(
IF(
IF(D1233="A",13-SUM(AR1233:AU1233),IF(D1233="B",11-SUM(AR1233:AU1233),IF(D1233="C",7-SUM(AR1233:AU1233))))
&lt;0,0,
IF(D1233="A",13-SUM(AR1233:AU1233),IF(D1233="B",11-SUM(AR1233:AU1233),IF(D1233="C",7-SUM(AR1233:AU1233)))))
*AE1233/C1233,0)
*C1233)
)</f>
        <v>0</v>
      </c>
      <c r="AZ12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+IFERROR(BA1233*C1233,0),
IFERROR(AVERAGEIF(Tabela1[[#This Row],[COMPRA PADRÃO]:[COMPRA &gt;30%]],"&gt;"&amp;0,Tabela1[[#This Row],[COMPRA PADRÃO]:[COMPRA &gt;30%]]),
0))/Tabela1[[#This Row],[U/CX]],0)*Tabela1[[#This Row],[U/CX]]</f>
        <v>0</v>
      </c>
      <c r="BA1233" s="39"/>
      <c r="BB1233" s="33"/>
      <c r="BC1233" s="44"/>
      <c r="BD1233" s="41">
        <v>2.4339622641509435</v>
      </c>
      <c r="BE1233" s="42">
        <v>365.09433962264154</v>
      </c>
      <c r="BF1233" s="42">
        <v>160.64150943396228</v>
      </c>
      <c r="BG1233" s="42">
        <v>855</v>
      </c>
      <c r="BH1233" s="43">
        <v>0</v>
      </c>
    </row>
    <row r="1234" spans="1:60" x14ac:dyDescent="0.2">
      <c r="A1234" s="4" t="s">
        <v>18</v>
      </c>
      <c r="B1234" s="4" t="s">
        <v>957</v>
      </c>
      <c r="C1234" s="4">
        <v>25</v>
      </c>
      <c r="D1234" s="4" t="s">
        <v>83</v>
      </c>
      <c r="E1234" s="5"/>
      <c r="F1234" s="4"/>
      <c r="G1234" s="4"/>
      <c r="H1234" s="4">
        <v>185</v>
      </c>
      <c r="I1234" s="4">
        <v>10</v>
      </c>
      <c r="J1234" s="4">
        <v>30</v>
      </c>
      <c r="K1234" s="4">
        <v>75</v>
      </c>
      <c r="L1234" s="4">
        <v>105</v>
      </c>
      <c r="M1234" s="4">
        <v>35</v>
      </c>
      <c r="N1234" s="4">
        <v>75</v>
      </c>
      <c r="O1234" s="4">
        <v>25</v>
      </c>
      <c r="P1234" s="4">
        <v>25</v>
      </c>
      <c r="Q1234" s="13">
        <v>0</v>
      </c>
      <c r="R1234" s="16">
        <v>0</v>
      </c>
      <c r="S1234" s="16">
        <v>0</v>
      </c>
      <c r="T1234" s="16">
        <v>2.9469026548672566</v>
      </c>
      <c r="U1234" s="16">
        <v>0.15929203539823009</v>
      </c>
      <c r="V1234" s="16">
        <v>0.47787610619469029</v>
      </c>
      <c r="W1234" s="16">
        <v>1.1946902654867257</v>
      </c>
      <c r="X1234" s="16">
        <v>1.6725663716814159</v>
      </c>
      <c r="Y1234" s="16">
        <v>0.55752212389380529</v>
      </c>
      <c r="Z1234" s="16">
        <v>1.1946902654867257</v>
      </c>
      <c r="AA1234" s="16">
        <v>0.39823008849557523</v>
      </c>
      <c r="AB1234" s="17">
        <v>0.39823008849557523</v>
      </c>
      <c r="AC1234" s="15">
        <v>11800.7</v>
      </c>
      <c r="AD1234" s="14">
        <v>62.777777777777779</v>
      </c>
      <c r="AE1234" s="14">
        <v>69.375</v>
      </c>
      <c r="AF1234" s="5">
        <v>0</v>
      </c>
      <c r="AG1234" s="6">
        <v>285</v>
      </c>
      <c r="AH1234" s="37">
        <v>650</v>
      </c>
      <c r="AI1234" s="23">
        <v>935</v>
      </c>
      <c r="AJ1234" s="6">
        <v>0</v>
      </c>
      <c r="AK1234" s="37">
        <v>0</v>
      </c>
      <c r="AL1234" s="24">
        <v>0</v>
      </c>
      <c r="AM1234" s="18">
        <v>4.5398230088495577</v>
      </c>
      <c r="AN1234" s="7">
        <v>10.353982300884956</v>
      </c>
      <c r="AO1234" s="8">
        <v>0</v>
      </c>
      <c r="AP1234" s="9">
        <v>0</v>
      </c>
      <c r="AQ1234" s="25">
        <v>14.893805309734514</v>
      </c>
      <c r="AR1234" s="18">
        <v>4.1081081081081079</v>
      </c>
      <c r="AS1234" s="7">
        <v>9.3693693693693696</v>
      </c>
      <c r="AT1234" s="8">
        <v>0</v>
      </c>
      <c r="AU1234" s="9">
        <v>0</v>
      </c>
      <c r="AV1234" s="10">
        <v>13.477477477477478</v>
      </c>
      <c r="AW1234" s="22">
        <f t="shared" si="19"/>
        <v>0</v>
      </c>
      <c r="AX1234" s="5">
        <f>IF(OR(AND(Tabela1[[#This Row],[GRUPO | ITEM]]="PALHETAS",MID(Tabela1[[#This Row],[ITEM]],1,5)&lt;&gt;"YN-PC"),AND(Tabela1[[#This Row],[GRUPO | ITEM]]="PALHETAS",MID(Tabela1[[#This Row],[ITEM]],1,5)&lt;&gt;"YN-PF"))=TRUE,0,
IF(
ROUNDUP(
IF(
IF(D1234="A",13-SUM(AM1234:AP1234),IF(D1234="B",11-SUM(AM1234:AP1234),IF(D1234="C",7-SUM(AM1234:AP1234))))
&lt;0,0,
IF(D1234="A",13-SUM(AM1234:AP1234),IF(D1234="B",11-SUM(AM1234:AP1234),IF(D1234="C",7-SUM(AM1234:AP1234)))))
*AD1234/C1234,0)
*C1234
=0,0,
ROUNDUP(
IF(
IF(D1234="A",13-SUM(AM1234:AP1234),IF(D1234="B",11-SUM(AM1234:AP1234),IF(D1234="C",7-SUM(AM1234:AP1234))))
&lt;0,0,
IF(D1234="A",13-SUM(AM1234:AP1234),IF(D1234="B",11-SUM(AM1234:AP1234),IF(D1234="C",7-SUM(AM1234:AP1234)))))
*AD1234/C1234,0)
*C1234)
)</f>
        <v>0</v>
      </c>
      <c r="AY1234" s="4">
        <f>IF(OR(AND(Tabela1[[#This Row],[GRUPO | ITEM]]="PALHETAS",MID(Tabela1[[#This Row],[ITEM]],1,5)&lt;&gt;"YN-PC"),AND(Tabela1[[#This Row],[GRUPO | ITEM]]="PALHETAS",MID(Tabela1[[#This Row],[ITEM]],1,5)&lt;&gt;"YN-PF"))=TRUE,0,
IF(
ROUNDUP(
IF(
IF(D1234="A",13-SUM(AR1234:AU1234),IF(D1234="B",11-SUM(AR1234:AU1234),IF(D1234="C",7-SUM(AR1234:AU1234))))
&lt;0,0,
IF(D1234="A",13-SUM(AR1234:AU1234),IF(D1234="B",11-SUM(AR1234:AU1234),IF(D1234="C",7-SUM(AR1234:AU1234)))))
*AE1234/C1234,0)
*C1234
=0,0,
ROUNDUP(
IF(
IF(D1234="A",13-SUM(AR1234:AU1234),IF(D1234="B",11-SUM(AR1234:AU1234),IF(D1234="C",7-SUM(AR1234:AU1234))))
&lt;0,0,
IF(D1234="A",13-SUM(AR1234:AU1234),IF(D1234="B",11-SUM(AR1234:AU1234),IF(D1234="C",7-SUM(AR1234:AU1234)))))
*AE1234/C1234,0)
*C1234)
)</f>
        <v>0</v>
      </c>
      <c r="AZ12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+IFERROR(BA1234*C1234,0),
IFERROR(AVERAGEIF(Tabela1[[#This Row],[COMPRA PADRÃO]:[COMPRA &gt;30%]],"&gt;"&amp;0,Tabela1[[#This Row],[COMPRA PADRÃO]:[COMPRA &gt;30%]]),
0))/Tabela1[[#This Row],[U/CX]],0)*Tabela1[[#This Row],[U/CX]]</f>
        <v>0</v>
      </c>
      <c r="BA1234" s="36"/>
      <c r="BB1234" s="19"/>
      <c r="BC1234" s="5"/>
      <c r="BD1234" s="41">
        <v>2.1320754716981134</v>
      </c>
      <c r="BE1234" s="42">
        <v>319.81132075471703</v>
      </c>
      <c r="BF1234" s="42">
        <v>140.71698113207549</v>
      </c>
      <c r="BG1234" s="42">
        <v>935</v>
      </c>
      <c r="BH1234" s="43">
        <v>0</v>
      </c>
    </row>
    <row r="1235" spans="1:60" x14ac:dyDescent="0.2">
      <c r="A1235" s="4" t="s">
        <v>18</v>
      </c>
      <c r="B1235" s="4" t="s">
        <v>1217</v>
      </c>
      <c r="C1235" s="4">
        <v>25</v>
      </c>
      <c r="D1235" s="4" t="s">
        <v>83</v>
      </c>
      <c r="E1235" s="5"/>
      <c r="F1235" s="4"/>
      <c r="G1235" s="4"/>
      <c r="H1235" s="4">
        <v>75</v>
      </c>
      <c r="I1235" s="4"/>
      <c r="J1235" s="4"/>
      <c r="K1235" s="4"/>
      <c r="L1235" s="4"/>
      <c r="M1235" s="4"/>
      <c r="N1235" s="4"/>
      <c r="O1235" s="4"/>
      <c r="P1235" s="4"/>
      <c r="Q1235" s="13">
        <v>0</v>
      </c>
      <c r="R1235" s="16">
        <v>0</v>
      </c>
      <c r="S1235" s="16">
        <v>0</v>
      </c>
      <c r="T1235" s="16">
        <v>1</v>
      </c>
      <c r="U1235" s="16">
        <v>0</v>
      </c>
      <c r="V1235" s="16">
        <v>0</v>
      </c>
      <c r="W1235" s="16">
        <v>0</v>
      </c>
      <c r="X1235" s="16">
        <v>0</v>
      </c>
      <c r="Y1235" s="16">
        <v>0</v>
      </c>
      <c r="Z1235" s="16">
        <v>0</v>
      </c>
      <c r="AA1235" s="16">
        <v>0</v>
      </c>
      <c r="AB1235" s="17">
        <v>0</v>
      </c>
      <c r="AC1235" s="15">
        <v>1443.25</v>
      </c>
      <c r="AD1235" s="14">
        <v>75</v>
      </c>
      <c r="AE1235" s="14">
        <v>75</v>
      </c>
      <c r="AF1235" s="5">
        <v>0</v>
      </c>
      <c r="AG1235" s="6">
        <v>0</v>
      </c>
      <c r="AH1235" s="37">
        <v>0</v>
      </c>
      <c r="AI1235" s="23">
        <v>0</v>
      </c>
      <c r="AJ1235" s="6">
        <v>0</v>
      </c>
      <c r="AK1235" s="37">
        <v>0</v>
      </c>
      <c r="AL1235" s="24">
        <v>0</v>
      </c>
      <c r="AM1235" s="18">
        <v>0</v>
      </c>
      <c r="AN1235" s="7">
        <v>0</v>
      </c>
      <c r="AO1235" s="8">
        <v>0</v>
      </c>
      <c r="AP1235" s="9">
        <v>0</v>
      </c>
      <c r="AQ1235" s="25">
        <v>0</v>
      </c>
      <c r="AR1235" s="18">
        <v>0</v>
      </c>
      <c r="AS1235" s="7">
        <v>0</v>
      </c>
      <c r="AT1235" s="8">
        <v>0</v>
      </c>
      <c r="AU1235" s="9">
        <v>0</v>
      </c>
      <c r="AV1235" s="10">
        <v>0</v>
      </c>
      <c r="AW1235" s="22">
        <f t="shared" si="19"/>
        <v>0</v>
      </c>
      <c r="AX1235" s="5">
        <f>IF(OR(AND(Tabela1[[#This Row],[GRUPO | ITEM]]="PALHETAS",MID(Tabela1[[#This Row],[ITEM]],1,5)&lt;&gt;"YN-PC"),AND(Tabela1[[#This Row],[GRUPO | ITEM]]="PALHETAS",MID(Tabela1[[#This Row],[ITEM]],1,5)&lt;&gt;"YN-PF"))=TRUE,0,
IF(
ROUNDUP(
IF(
IF(D1235="A",13-SUM(AM1235:AP1235),IF(D1235="B",11-SUM(AM1235:AP1235),IF(D1235="C",7-SUM(AM1235:AP1235))))
&lt;0,0,
IF(D1235="A",13-SUM(AM1235:AP1235),IF(D1235="B",11-SUM(AM1235:AP1235),IF(D1235="C",7-SUM(AM1235:AP1235)))))
*AD1235/C1235,0)
*C1235
=0,0,
ROUNDUP(
IF(
IF(D1235="A",13-SUM(AM1235:AP1235),IF(D1235="B",11-SUM(AM1235:AP1235),IF(D1235="C",7-SUM(AM1235:AP1235))))
&lt;0,0,
IF(D1235="A",13-SUM(AM1235:AP1235),IF(D1235="B",11-SUM(AM1235:AP1235),IF(D1235="C",7-SUM(AM1235:AP1235)))))
*AD1235/C1235,0)
*C1235)
)</f>
        <v>0</v>
      </c>
      <c r="AY1235" s="4">
        <f>IF(OR(AND(Tabela1[[#This Row],[GRUPO | ITEM]]="PALHETAS",MID(Tabela1[[#This Row],[ITEM]],1,5)&lt;&gt;"YN-PC"),AND(Tabela1[[#This Row],[GRUPO | ITEM]]="PALHETAS",MID(Tabela1[[#This Row],[ITEM]],1,5)&lt;&gt;"YN-PF"))=TRUE,0,
IF(
ROUNDUP(
IF(
IF(D1235="A",13-SUM(AR1235:AU1235),IF(D1235="B",11-SUM(AR1235:AU1235),IF(D1235="C",7-SUM(AR1235:AU1235))))
&lt;0,0,
IF(D1235="A",13-SUM(AR1235:AU1235),IF(D1235="B",11-SUM(AR1235:AU1235),IF(D1235="C",7-SUM(AR1235:AU1235)))))
*AE1235/C1235,0)
*C1235
=0,0,
ROUNDUP(
IF(
IF(D1235="A",13-SUM(AR1235:AU1235),IF(D1235="B",11-SUM(AR1235:AU1235),IF(D1235="C",7-SUM(AR1235:AU1235))))
&lt;0,0,
IF(D1235="A",13-SUM(AR1235:AU1235),IF(D1235="B",11-SUM(AR1235:AU1235),IF(D1235="C",7-SUM(AR1235:AU1235)))))
*AE1235/C1235,0)
*C1235)
)</f>
        <v>0</v>
      </c>
      <c r="AZ12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+IFERROR(BA1235*C1235,0),
IFERROR(AVERAGEIF(Tabela1[[#This Row],[COMPRA PADRÃO]:[COMPRA &gt;30%]],"&gt;"&amp;0,Tabela1[[#This Row],[COMPRA PADRÃO]:[COMPRA &gt;30%]]),
0))/Tabela1[[#This Row],[U/CX]],0)*Tabela1[[#This Row],[U/CX]]</f>
        <v>0</v>
      </c>
      <c r="BA1235" s="39"/>
      <c r="BB1235" s="33"/>
      <c r="BC1235" s="44"/>
      <c r="BD1235" s="41">
        <v>0.28301886792452829</v>
      </c>
      <c r="BE1235" s="42">
        <v>42.452830188679243</v>
      </c>
      <c r="BF1235" s="42">
        <v>18.679245283018869</v>
      </c>
      <c r="BG1235" s="42">
        <v>0</v>
      </c>
      <c r="BH1235" s="43">
        <v>50</v>
      </c>
    </row>
    <row r="1236" spans="1:60" x14ac:dyDescent="0.2">
      <c r="A1236" s="4" t="s">
        <v>18</v>
      </c>
      <c r="B1236" s="4" t="s">
        <v>1218</v>
      </c>
      <c r="C1236" s="4">
        <v>25</v>
      </c>
      <c r="D1236" s="4" t="s">
        <v>83</v>
      </c>
      <c r="E1236" s="5"/>
      <c r="F1236" s="4"/>
      <c r="G1236" s="4"/>
      <c r="H1236" s="4">
        <v>75</v>
      </c>
      <c r="I1236" s="4"/>
      <c r="J1236" s="4"/>
      <c r="K1236" s="4"/>
      <c r="L1236" s="4"/>
      <c r="M1236" s="4"/>
      <c r="N1236" s="4"/>
      <c r="O1236" s="4"/>
      <c r="P1236" s="4"/>
      <c r="Q1236" s="13">
        <v>0</v>
      </c>
      <c r="R1236" s="16">
        <v>0</v>
      </c>
      <c r="S1236" s="16">
        <v>0</v>
      </c>
      <c r="T1236" s="16">
        <v>1</v>
      </c>
      <c r="U1236" s="16">
        <v>0</v>
      </c>
      <c r="V1236" s="16">
        <v>0</v>
      </c>
      <c r="W1236" s="16">
        <v>0</v>
      </c>
      <c r="X1236" s="16">
        <v>0</v>
      </c>
      <c r="Y1236" s="16">
        <v>0</v>
      </c>
      <c r="Z1236" s="16">
        <v>0</v>
      </c>
      <c r="AA1236" s="16">
        <v>0</v>
      </c>
      <c r="AB1236" s="17">
        <v>0</v>
      </c>
      <c r="AC1236" s="15">
        <v>1443.25</v>
      </c>
      <c r="AD1236" s="14">
        <v>75</v>
      </c>
      <c r="AE1236" s="14">
        <v>75</v>
      </c>
      <c r="AF1236" s="5">
        <v>0</v>
      </c>
      <c r="AG1236" s="6">
        <v>25</v>
      </c>
      <c r="AH1236" s="37">
        <v>0</v>
      </c>
      <c r="AI1236" s="23">
        <v>25</v>
      </c>
      <c r="AJ1236" s="6">
        <v>0</v>
      </c>
      <c r="AK1236" s="37">
        <v>0</v>
      </c>
      <c r="AL1236" s="24">
        <v>0</v>
      </c>
      <c r="AM1236" s="18">
        <v>0.33333333333333331</v>
      </c>
      <c r="AN1236" s="7">
        <v>0</v>
      </c>
      <c r="AO1236" s="8">
        <v>0</v>
      </c>
      <c r="AP1236" s="9">
        <v>0</v>
      </c>
      <c r="AQ1236" s="25">
        <v>0.33333333333333331</v>
      </c>
      <c r="AR1236" s="18">
        <v>0.33333333333333331</v>
      </c>
      <c r="AS1236" s="7">
        <v>0</v>
      </c>
      <c r="AT1236" s="8">
        <v>0</v>
      </c>
      <c r="AU1236" s="9">
        <v>0</v>
      </c>
      <c r="AV1236" s="10">
        <v>0.33333333333333331</v>
      </c>
      <c r="AW1236" s="22">
        <f t="shared" si="19"/>
        <v>0</v>
      </c>
      <c r="AX1236" s="5">
        <f>IF(OR(AND(Tabela1[[#This Row],[GRUPO | ITEM]]="PALHETAS",MID(Tabela1[[#This Row],[ITEM]],1,5)&lt;&gt;"YN-PC"),AND(Tabela1[[#This Row],[GRUPO | ITEM]]="PALHETAS",MID(Tabela1[[#This Row],[ITEM]],1,5)&lt;&gt;"YN-PF"))=TRUE,0,
IF(
ROUNDUP(
IF(
IF(D1236="A",13-SUM(AM1236:AP1236),IF(D1236="B",11-SUM(AM1236:AP1236),IF(D1236="C",7-SUM(AM1236:AP1236))))
&lt;0,0,
IF(D1236="A",13-SUM(AM1236:AP1236),IF(D1236="B",11-SUM(AM1236:AP1236),IF(D1236="C",7-SUM(AM1236:AP1236)))))
*AD1236/C1236,0)
*C1236
=0,0,
ROUNDUP(
IF(
IF(D1236="A",13-SUM(AM1236:AP1236),IF(D1236="B",11-SUM(AM1236:AP1236),IF(D1236="C",7-SUM(AM1236:AP1236))))
&lt;0,0,
IF(D1236="A",13-SUM(AM1236:AP1236),IF(D1236="B",11-SUM(AM1236:AP1236),IF(D1236="C",7-SUM(AM1236:AP1236)))))
*AD1236/C1236,0)
*C1236)
)</f>
        <v>0</v>
      </c>
      <c r="AY1236" s="4">
        <f>IF(OR(AND(Tabela1[[#This Row],[GRUPO | ITEM]]="PALHETAS",MID(Tabela1[[#This Row],[ITEM]],1,5)&lt;&gt;"YN-PC"),AND(Tabela1[[#This Row],[GRUPO | ITEM]]="PALHETAS",MID(Tabela1[[#This Row],[ITEM]],1,5)&lt;&gt;"YN-PF"))=TRUE,0,
IF(
ROUNDUP(
IF(
IF(D1236="A",13-SUM(AR1236:AU1236),IF(D1236="B",11-SUM(AR1236:AU1236),IF(D1236="C",7-SUM(AR1236:AU1236))))
&lt;0,0,
IF(D1236="A",13-SUM(AR1236:AU1236),IF(D1236="B",11-SUM(AR1236:AU1236),IF(D1236="C",7-SUM(AR1236:AU1236)))))
*AE1236/C1236,0)
*C1236
=0,0,
ROUNDUP(
IF(
IF(D1236="A",13-SUM(AR1236:AU1236),IF(D1236="B",11-SUM(AR1236:AU1236),IF(D1236="C",7-SUM(AR1236:AU1236))))
&lt;0,0,
IF(D1236="A",13-SUM(AR1236:AU1236),IF(D1236="B",11-SUM(AR1236:AU1236),IF(D1236="C",7-SUM(AR1236:AU1236)))))
*AE1236/C1236,0)
*C1236)
)</f>
        <v>0</v>
      </c>
      <c r="AZ12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+IFERROR(BA1236*C1236,0),
IFERROR(AVERAGEIF(Tabela1[[#This Row],[COMPRA PADRÃO]:[COMPRA &gt;30%]],"&gt;"&amp;0,Tabela1[[#This Row],[COMPRA PADRÃO]:[COMPRA &gt;30%]]),
0))/Tabela1[[#This Row],[U/CX]],0)*Tabela1[[#This Row],[U/CX]]</f>
        <v>0</v>
      </c>
      <c r="BA1236" s="36"/>
      <c r="BB1236" s="19"/>
      <c r="BC1236" s="5"/>
      <c r="BD1236" s="41">
        <v>0.28301886792452829</v>
      </c>
      <c r="BE1236" s="42">
        <v>42.452830188679243</v>
      </c>
      <c r="BF1236" s="42">
        <v>18.679245283018869</v>
      </c>
      <c r="BG1236" s="42">
        <v>25</v>
      </c>
      <c r="BH1236" s="43">
        <v>25</v>
      </c>
    </row>
    <row r="1237" spans="1:60" x14ac:dyDescent="0.2">
      <c r="A1237" s="4" t="s">
        <v>18</v>
      </c>
      <c r="B1237" s="4" t="s">
        <v>1212</v>
      </c>
      <c r="C1237" s="4">
        <v>25</v>
      </c>
      <c r="D1237" s="4" t="s">
        <v>83</v>
      </c>
      <c r="E1237" s="5"/>
      <c r="F1237" s="4"/>
      <c r="G1237" s="4"/>
      <c r="H1237" s="4">
        <v>110</v>
      </c>
      <c r="I1237" s="4"/>
      <c r="J1237" s="4"/>
      <c r="K1237" s="4"/>
      <c r="L1237" s="4"/>
      <c r="M1237" s="4"/>
      <c r="N1237" s="4">
        <v>25</v>
      </c>
      <c r="O1237" s="4"/>
      <c r="P1237" s="4"/>
      <c r="Q1237" s="13">
        <v>0</v>
      </c>
      <c r="R1237" s="16">
        <v>0</v>
      </c>
      <c r="S1237" s="16">
        <v>0</v>
      </c>
      <c r="T1237" s="16">
        <v>1.6296296296296295</v>
      </c>
      <c r="U1237" s="16">
        <v>0</v>
      </c>
      <c r="V1237" s="16">
        <v>0</v>
      </c>
      <c r="W1237" s="16">
        <v>0</v>
      </c>
      <c r="X1237" s="16">
        <v>0</v>
      </c>
      <c r="Y1237" s="16">
        <v>0</v>
      </c>
      <c r="Z1237" s="16">
        <v>0.37037037037037035</v>
      </c>
      <c r="AA1237" s="16">
        <v>0</v>
      </c>
      <c r="AB1237" s="17">
        <v>0</v>
      </c>
      <c r="AC1237" s="15">
        <v>2670.2</v>
      </c>
      <c r="AD1237" s="14">
        <v>67.5</v>
      </c>
      <c r="AE1237" s="14">
        <v>67.5</v>
      </c>
      <c r="AF1237" s="5">
        <v>0</v>
      </c>
      <c r="AG1237" s="6">
        <v>540</v>
      </c>
      <c r="AH1237" s="37">
        <v>850</v>
      </c>
      <c r="AI1237" s="23">
        <v>1390</v>
      </c>
      <c r="AJ1237" s="6">
        <v>0</v>
      </c>
      <c r="AK1237" s="37">
        <v>0</v>
      </c>
      <c r="AL1237" s="24">
        <v>0</v>
      </c>
      <c r="AM1237" s="18">
        <v>8</v>
      </c>
      <c r="AN1237" s="7">
        <v>12.592592592592593</v>
      </c>
      <c r="AO1237" s="8">
        <v>0</v>
      </c>
      <c r="AP1237" s="9">
        <v>0</v>
      </c>
      <c r="AQ1237" s="25">
        <v>20.592592592592595</v>
      </c>
      <c r="AR1237" s="18">
        <v>8</v>
      </c>
      <c r="AS1237" s="7">
        <v>12.592592592592593</v>
      </c>
      <c r="AT1237" s="8">
        <v>0</v>
      </c>
      <c r="AU1237" s="9">
        <v>0</v>
      </c>
      <c r="AV1237" s="10">
        <v>20.592592592592595</v>
      </c>
      <c r="AW1237" s="22">
        <f t="shared" si="19"/>
        <v>0</v>
      </c>
      <c r="AX1237" s="5">
        <f>IF(OR(AND(Tabela1[[#This Row],[GRUPO | ITEM]]="PALHETAS",MID(Tabela1[[#This Row],[ITEM]],1,5)&lt;&gt;"YN-PC"),AND(Tabela1[[#This Row],[GRUPO | ITEM]]="PALHETAS",MID(Tabela1[[#This Row],[ITEM]],1,5)&lt;&gt;"YN-PF"))=TRUE,0,
IF(
ROUNDUP(
IF(
IF(D1237="A",13-SUM(AM1237:AP1237),IF(D1237="B",11-SUM(AM1237:AP1237),IF(D1237="C",7-SUM(AM1237:AP1237))))
&lt;0,0,
IF(D1237="A",13-SUM(AM1237:AP1237),IF(D1237="B",11-SUM(AM1237:AP1237),IF(D1237="C",7-SUM(AM1237:AP1237)))))
*AD1237/C1237,0)
*C1237
=0,0,
ROUNDUP(
IF(
IF(D1237="A",13-SUM(AM1237:AP1237),IF(D1237="B",11-SUM(AM1237:AP1237),IF(D1237="C",7-SUM(AM1237:AP1237))))
&lt;0,0,
IF(D1237="A",13-SUM(AM1237:AP1237),IF(D1237="B",11-SUM(AM1237:AP1237),IF(D1237="C",7-SUM(AM1237:AP1237)))))
*AD1237/C1237,0)
*C1237)
)</f>
        <v>0</v>
      </c>
      <c r="AY1237" s="4">
        <f>IF(OR(AND(Tabela1[[#This Row],[GRUPO | ITEM]]="PALHETAS",MID(Tabela1[[#This Row],[ITEM]],1,5)&lt;&gt;"YN-PC"),AND(Tabela1[[#This Row],[GRUPO | ITEM]]="PALHETAS",MID(Tabela1[[#This Row],[ITEM]],1,5)&lt;&gt;"YN-PF"))=TRUE,0,
IF(
ROUNDUP(
IF(
IF(D1237="A",13-SUM(AR1237:AU1237),IF(D1237="B",11-SUM(AR1237:AU1237),IF(D1237="C",7-SUM(AR1237:AU1237))))
&lt;0,0,
IF(D1237="A",13-SUM(AR1237:AU1237),IF(D1237="B",11-SUM(AR1237:AU1237),IF(D1237="C",7-SUM(AR1237:AU1237)))))
*AE1237/C1237,0)
*C1237
=0,0,
ROUNDUP(
IF(
IF(D1237="A",13-SUM(AR1237:AU1237),IF(D1237="B",11-SUM(AR1237:AU1237),IF(D1237="C",7-SUM(AR1237:AU1237))))
&lt;0,0,
IF(D1237="A",13-SUM(AR1237:AU1237),IF(D1237="B",11-SUM(AR1237:AU1237),IF(D1237="C",7-SUM(AR1237:AU1237)))))
*AE1237/C1237,0)
*C1237)
)</f>
        <v>0</v>
      </c>
      <c r="AZ123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+IFERROR(BA1237*C1237,0),
IFERROR(AVERAGEIF(Tabela1[[#This Row],[COMPRA PADRÃO]:[COMPRA &gt;30%]],"&gt;"&amp;0,Tabela1[[#This Row],[COMPRA PADRÃO]:[COMPRA &gt;30%]]),
0))/Tabela1[[#This Row],[U/CX]],0)*Tabela1[[#This Row],[U/CX]]</f>
        <v>0</v>
      </c>
      <c r="BA1237" s="36"/>
      <c r="BB1237" s="19"/>
      <c r="BC1237" s="5"/>
      <c r="BD1237" s="41">
        <v>0.50943396226415094</v>
      </c>
      <c r="BE1237" s="42">
        <v>76.415094339622641</v>
      </c>
      <c r="BF1237" s="42">
        <v>33.622641509433961</v>
      </c>
      <c r="BG1237" s="42">
        <v>1390</v>
      </c>
      <c r="BH1237" s="43">
        <v>0</v>
      </c>
    </row>
    <row r="1238" spans="1:60" x14ac:dyDescent="0.2">
      <c r="A1238" s="4" t="s">
        <v>18</v>
      </c>
      <c r="B1238" s="4" t="s">
        <v>958</v>
      </c>
      <c r="C1238" s="4">
        <v>25</v>
      </c>
      <c r="D1238" s="4" t="s">
        <v>83</v>
      </c>
      <c r="E1238" s="5"/>
      <c r="F1238" s="4"/>
      <c r="G1238" s="4"/>
      <c r="H1238" s="4">
        <v>80</v>
      </c>
      <c r="I1238" s="4"/>
      <c r="J1238" s="4"/>
      <c r="K1238" s="4"/>
      <c r="L1238" s="4">
        <v>5</v>
      </c>
      <c r="M1238" s="4"/>
      <c r="N1238" s="4">
        <v>25</v>
      </c>
      <c r="O1238" s="4"/>
      <c r="P1238" s="4"/>
      <c r="Q1238" s="13">
        <v>0</v>
      </c>
      <c r="R1238" s="16">
        <v>0</v>
      </c>
      <c r="S1238" s="16">
        <v>0</v>
      </c>
      <c r="T1238" s="16">
        <v>2.1818181818181821</v>
      </c>
      <c r="U1238" s="16">
        <v>0</v>
      </c>
      <c r="V1238" s="16">
        <v>0</v>
      </c>
      <c r="W1238" s="16">
        <v>0</v>
      </c>
      <c r="X1238" s="16">
        <v>0.13636363636363638</v>
      </c>
      <c r="Y1238" s="16">
        <v>0</v>
      </c>
      <c r="Z1238" s="16">
        <v>0.68181818181818188</v>
      </c>
      <c r="AA1238" s="16">
        <v>0</v>
      </c>
      <c r="AB1238" s="17">
        <v>0</v>
      </c>
      <c r="AC1238" s="15">
        <v>2192.8000000000002</v>
      </c>
      <c r="AD1238" s="14">
        <v>36.666666666666664</v>
      </c>
      <c r="AE1238" s="14">
        <v>52.5</v>
      </c>
      <c r="AF1238" s="5">
        <v>0</v>
      </c>
      <c r="AG1238" s="6">
        <v>465</v>
      </c>
      <c r="AH1238" s="37">
        <v>925</v>
      </c>
      <c r="AI1238" s="23">
        <v>1390</v>
      </c>
      <c r="AJ1238" s="6">
        <v>0</v>
      </c>
      <c r="AK1238" s="37">
        <v>0</v>
      </c>
      <c r="AL1238" s="24">
        <v>0</v>
      </c>
      <c r="AM1238" s="18">
        <v>12.681818181818183</v>
      </c>
      <c r="AN1238" s="7">
        <v>25.22727272727273</v>
      </c>
      <c r="AO1238" s="8">
        <v>0</v>
      </c>
      <c r="AP1238" s="9">
        <v>0</v>
      </c>
      <c r="AQ1238" s="25">
        <v>37.909090909090914</v>
      </c>
      <c r="AR1238" s="18">
        <v>8.8571428571428577</v>
      </c>
      <c r="AS1238" s="7">
        <v>17.61904761904762</v>
      </c>
      <c r="AT1238" s="8">
        <v>0</v>
      </c>
      <c r="AU1238" s="9">
        <v>0</v>
      </c>
      <c r="AV1238" s="10">
        <v>26.476190476190478</v>
      </c>
      <c r="AW1238" s="22">
        <f t="shared" si="19"/>
        <v>0</v>
      </c>
      <c r="AX1238" s="5">
        <f>IF(OR(AND(Tabela1[[#This Row],[GRUPO | ITEM]]="PALHETAS",MID(Tabela1[[#This Row],[ITEM]],1,5)&lt;&gt;"YN-PC"),AND(Tabela1[[#This Row],[GRUPO | ITEM]]="PALHETAS",MID(Tabela1[[#This Row],[ITEM]],1,5)&lt;&gt;"YN-PF"))=TRUE,0,
IF(
ROUNDUP(
IF(
IF(D1238="A",13-SUM(AM1238:AP1238),IF(D1238="B",11-SUM(AM1238:AP1238),IF(D1238="C",7-SUM(AM1238:AP1238))))
&lt;0,0,
IF(D1238="A",13-SUM(AM1238:AP1238),IF(D1238="B",11-SUM(AM1238:AP1238),IF(D1238="C",7-SUM(AM1238:AP1238)))))
*AD1238/C1238,0)
*C1238
=0,0,
ROUNDUP(
IF(
IF(D1238="A",13-SUM(AM1238:AP1238),IF(D1238="B",11-SUM(AM1238:AP1238),IF(D1238="C",7-SUM(AM1238:AP1238))))
&lt;0,0,
IF(D1238="A",13-SUM(AM1238:AP1238),IF(D1238="B",11-SUM(AM1238:AP1238),IF(D1238="C",7-SUM(AM1238:AP1238)))))
*AD1238/C1238,0)
*C1238)
)</f>
        <v>0</v>
      </c>
      <c r="AY1238" s="4">
        <f>IF(OR(AND(Tabela1[[#This Row],[GRUPO | ITEM]]="PALHETAS",MID(Tabela1[[#This Row],[ITEM]],1,5)&lt;&gt;"YN-PC"),AND(Tabela1[[#This Row],[GRUPO | ITEM]]="PALHETAS",MID(Tabela1[[#This Row],[ITEM]],1,5)&lt;&gt;"YN-PF"))=TRUE,0,
IF(
ROUNDUP(
IF(
IF(D1238="A",13-SUM(AR1238:AU1238),IF(D1238="B",11-SUM(AR1238:AU1238),IF(D1238="C",7-SUM(AR1238:AU1238))))
&lt;0,0,
IF(D1238="A",13-SUM(AR1238:AU1238),IF(D1238="B",11-SUM(AR1238:AU1238),IF(D1238="C",7-SUM(AR1238:AU1238)))))
*AE1238/C1238,0)
*C1238
=0,0,
ROUNDUP(
IF(
IF(D1238="A",13-SUM(AR1238:AU1238),IF(D1238="B",11-SUM(AR1238:AU1238),IF(D1238="C",7-SUM(AR1238:AU1238))))
&lt;0,0,
IF(D1238="A",13-SUM(AR1238:AU1238),IF(D1238="B",11-SUM(AR1238:AU1238),IF(D1238="C",7-SUM(AR1238:AU1238)))))
*AE1238/C1238,0)
*C1238)
)</f>
        <v>0</v>
      </c>
      <c r="AZ123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+IFERROR(BA1238*C1238,0),
IFERROR(AVERAGEIF(Tabela1[[#This Row],[COMPRA PADRÃO]:[COMPRA &gt;30%]],"&gt;"&amp;0,Tabela1[[#This Row],[COMPRA PADRÃO]:[COMPRA &gt;30%]]),
0))/Tabela1[[#This Row],[U/CX]],0)*Tabela1[[#This Row],[U/CX]]</f>
        <v>0</v>
      </c>
      <c r="BA1238" s="36"/>
      <c r="BB1238" s="19"/>
      <c r="BC1238" s="5"/>
      <c r="BD1238" s="41">
        <v>0.41509433962264153</v>
      </c>
      <c r="BE1238" s="42">
        <v>62.264150943396231</v>
      </c>
      <c r="BF1238" s="42">
        <v>27.39622641509434</v>
      </c>
      <c r="BG1238" s="42">
        <v>1390</v>
      </c>
      <c r="BH1238" s="43">
        <v>0</v>
      </c>
    </row>
    <row r="1239" spans="1:60" x14ac:dyDescent="0.2">
      <c r="A1239" s="4" t="s">
        <v>18</v>
      </c>
      <c r="B1239" s="4" t="s">
        <v>112</v>
      </c>
      <c r="C1239" s="4">
        <v>25</v>
      </c>
      <c r="D1239" s="4" t="s">
        <v>83</v>
      </c>
      <c r="E1239" s="5"/>
      <c r="F1239" s="4"/>
      <c r="G1239" s="4"/>
      <c r="H1239" s="4">
        <v>330</v>
      </c>
      <c r="I1239" s="4"/>
      <c r="J1239" s="4"/>
      <c r="K1239" s="4"/>
      <c r="L1239" s="4">
        <v>135</v>
      </c>
      <c r="M1239" s="4">
        <v>105</v>
      </c>
      <c r="N1239" s="4">
        <v>90</v>
      </c>
      <c r="O1239" s="4">
        <v>125</v>
      </c>
      <c r="P1239" s="4"/>
      <c r="Q1239" s="13">
        <v>0</v>
      </c>
      <c r="R1239" s="16">
        <v>0</v>
      </c>
      <c r="S1239" s="16">
        <v>0</v>
      </c>
      <c r="T1239" s="16">
        <v>2.1019108280254777</v>
      </c>
      <c r="U1239" s="16">
        <v>0</v>
      </c>
      <c r="V1239" s="16">
        <v>0</v>
      </c>
      <c r="W1239" s="16">
        <v>0</v>
      </c>
      <c r="X1239" s="16">
        <v>0.85987261146496818</v>
      </c>
      <c r="Y1239" s="16">
        <v>0.66878980891719741</v>
      </c>
      <c r="Z1239" s="16">
        <v>0.57324840764331209</v>
      </c>
      <c r="AA1239" s="16">
        <v>0.79617834394904463</v>
      </c>
      <c r="AB1239" s="17">
        <v>0</v>
      </c>
      <c r="AC1239" s="15">
        <v>16047.05</v>
      </c>
      <c r="AD1239" s="14">
        <v>157</v>
      </c>
      <c r="AE1239" s="14">
        <v>157</v>
      </c>
      <c r="AF1239" s="5">
        <v>25</v>
      </c>
      <c r="AG1239" s="6">
        <v>0</v>
      </c>
      <c r="AH1239" s="37">
        <v>0</v>
      </c>
      <c r="AI1239" s="23">
        <v>0</v>
      </c>
      <c r="AJ1239" s="6">
        <v>0</v>
      </c>
      <c r="AK1239" s="37">
        <v>0</v>
      </c>
      <c r="AL1239" s="24">
        <v>0</v>
      </c>
      <c r="AM1239" s="18">
        <v>0</v>
      </c>
      <c r="AN1239" s="7">
        <v>0</v>
      </c>
      <c r="AO1239" s="8">
        <v>0</v>
      </c>
      <c r="AP1239" s="9">
        <v>0</v>
      </c>
      <c r="AQ1239" s="25">
        <v>0</v>
      </c>
      <c r="AR1239" s="18">
        <v>0</v>
      </c>
      <c r="AS1239" s="7">
        <v>0</v>
      </c>
      <c r="AT1239" s="8">
        <v>0</v>
      </c>
      <c r="AU1239" s="9">
        <v>0</v>
      </c>
      <c r="AV1239" s="10">
        <v>0</v>
      </c>
      <c r="AW1239" s="22">
        <f t="shared" si="19"/>
        <v>0</v>
      </c>
      <c r="AX1239" s="5">
        <f>IF(OR(AND(Tabela1[[#This Row],[GRUPO | ITEM]]="PALHETAS",MID(Tabela1[[#This Row],[ITEM]],1,5)&lt;&gt;"YN-PC"),AND(Tabela1[[#This Row],[GRUPO | ITEM]]="PALHETAS",MID(Tabela1[[#This Row],[ITEM]],1,5)&lt;&gt;"YN-PF"))=TRUE,0,
IF(
ROUNDUP(
IF(
IF(D1239="A",13-SUM(AM1239:AP1239),IF(D1239="B",11-SUM(AM1239:AP1239),IF(D1239="C",7-SUM(AM1239:AP1239))))
&lt;0,0,
IF(D1239="A",13-SUM(AM1239:AP1239),IF(D1239="B",11-SUM(AM1239:AP1239),IF(D1239="C",7-SUM(AM1239:AP1239)))))
*AD1239/C1239,0)
*C1239
=0,0,
ROUNDUP(
IF(
IF(D1239="A",13-SUM(AM1239:AP1239),IF(D1239="B",11-SUM(AM1239:AP1239),IF(D1239="C",7-SUM(AM1239:AP1239))))
&lt;0,0,
IF(D1239="A",13-SUM(AM1239:AP1239),IF(D1239="B",11-SUM(AM1239:AP1239),IF(D1239="C",7-SUM(AM1239:AP1239)))))
*AD1239/C1239,0)
*C1239)
)</f>
        <v>0</v>
      </c>
      <c r="AY1239" s="4">
        <f>IF(OR(AND(Tabela1[[#This Row],[GRUPO | ITEM]]="PALHETAS",MID(Tabela1[[#This Row],[ITEM]],1,5)&lt;&gt;"YN-PC"),AND(Tabela1[[#This Row],[GRUPO | ITEM]]="PALHETAS",MID(Tabela1[[#This Row],[ITEM]],1,5)&lt;&gt;"YN-PF"))=TRUE,0,
IF(
ROUNDUP(
IF(
IF(D1239="A",13-SUM(AR1239:AU1239),IF(D1239="B",11-SUM(AR1239:AU1239),IF(D1239="C",7-SUM(AR1239:AU1239))))
&lt;0,0,
IF(D1239="A",13-SUM(AR1239:AU1239),IF(D1239="B",11-SUM(AR1239:AU1239),IF(D1239="C",7-SUM(AR1239:AU1239)))))
*AE1239/C1239,0)
*C1239
=0,0,
ROUNDUP(
IF(
IF(D1239="A",13-SUM(AR1239:AU1239),IF(D1239="B",11-SUM(AR1239:AU1239),IF(D1239="C",7-SUM(AR1239:AU1239))))
&lt;0,0,
IF(D1239="A",13-SUM(AR1239:AU1239),IF(D1239="B",11-SUM(AR1239:AU1239),IF(D1239="C",7-SUM(AR1239:AU1239)))))
*AE1239/C1239,0)
*C1239)
)</f>
        <v>0</v>
      </c>
      <c r="AZ123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+IFERROR(BA1239*C1239,0),
IFERROR(AVERAGEIF(Tabela1[[#This Row],[COMPRA PADRÃO]:[COMPRA &gt;30%]],"&gt;"&amp;0,Tabela1[[#This Row],[COMPRA PADRÃO]:[COMPRA &gt;30%]]),
0))/Tabela1[[#This Row],[U/CX]],0)*Tabela1[[#This Row],[U/CX]]</f>
        <v>0</v>
      </c>
      <c r="BA1239" s="36"/>
      <c r="BB1239" s="19"/>
      <c r="BC1239" s="5"/>
      <c r="BD1239" s="41">
        <v>2.9622641509433962</v>
      </c>
      <c r="BE1239" s="42">
        <v>444.33962264150944</v>
      </c>
      <c r="BF1239" s="42">
        <v>195.50943396226415</v>
      </c>
      <c r="BG1239" s="42">
        <v>0</v>
      </c>
      <c r="BH1239" s="43">
        <v>650</v>
      </c>
    </row>
    <row r="1240" spans="1:60" x14ac:dyDescent="0.2">
      <c r="A1240" s="4" t="s">
        <v>18</v>
      </c>
      <c r="B1240" s="4" t="s">
        <v>218</v>
      </c>
      <c r="C1240" s="4">
        <v>25</v>
      </c>
      <c r="D1240" s="4" t="s">
        <v>83</v>
      </c>
      <c r="E1240" s="5"/>
      <c r="F1240" s="4"/>
      <c r="G1240" s="4"/>
      <c r="H1240" s="4">
        <v>355</v>
      </c>
      <c r="I1240" s="4">
        <v>30</v>
      </c>
      <c r="J1240" s="4">
        <v>50</v>
      </c>
      <c r="K1240" s="4">
        <v>50</v>
      </c>
      <c r="L1240" s="4">
        <v>130</v>
      </c>
      <c r="M1240" s="4">
        <v>105</v>
      </c>
      <c r="N1240" s="4">
        <v>175</v>
      </c>
      <c r="O1240" s="4">
        <v>150</v>
      </c>
      <c r="P1240" s="4">
        <v>75</v>
      </c>
      <c r="Q1240" s="13">
        <v>0</v>
      </c>
      <c r="R1240" s="16">
        <v>0</v>
      </c>
      <c r="S1240" s="16">
        <v>0</v>
      </c>
      <c r="T1240" s="16">
        <v>2.8526785714285716</v>
      </c>
      <c r="U1240" s="16">
        <v>0.24107142857142858</v>
      </c>
      <c r="V1240" s="16">
        <v>0.4017857142857143</v>
      </c>
      <c r="W1240" s="16">
        <v>0.4017857142857143</v>
      </c>
      <c r="X1240" s="16">
        <v>1.0446428571428572</v>
      </c>
      <c r="Y1240" s="16">
        <v>0.84375</v>
      </c>
      <c r="Z1240" s="16">
        <v>1.40625</v>
      </c>
      <c r="AA1240" s="16">
        <v>1.2053571428571428</v>
      </c>
      <c r="AB1240" s="17">
        <v>0.6026785714285714</v>
      </c>
      <c r="AC1240" s="15">
        <v>23564.400000000001</v>
      </c>
      <c r="AD1240" s="14">
        <v>124.44444444444444</v>
      </c>
      <c r="AE1240" s="14">
        <v>136.25</v>
      </c>
      <c r="AF1240" s="5">
        <v>28</v>
      </c>
      <c r="AG1240" s="6">
        <v>408</v>
      </c>
      <c r="AH1240" s="37">
        <v>0</v>
      </c>
      <c r="AI1240" s="23">
        <v>408</v>
      </c>
      <c r="AJ1240" s="6">
        <v>0</v>
      </c>
      <c r="AK1240" s="37">
        <v>0</v>
      </c>
      <c r="AL1240" s="24">
        <v>0</v>
      </c>
      <c r="AM1240" s="18">
        <v>3.2785714285714285</v>
      </c>
      <c r="AN1240" s="7">
        <v>0</v>
      </c>
      <c r="AO1240" s="8">
        <v>0</v>
      </c>
      <c r="AP1240" s="9">
        <v>0</v>
      </c>
      <c r="AQ1240" s="25">
        <v>3.2785714285714285</v>
      </c>
      <c r="AR1240" s="18">
        <v>2.9944954128440369</v>
      </c>
      <c r="AS1240" s="7">
        <v>0</v>
      </c>
      <c r="AT1240" s="8">
        <v>0</v>
      </c>
      <c r="AU1240" s="9">
        <v>0</v>
      </c>
      <c r="AV1240" s="10">
        <v>2.9944954128440369</v>
      </c>
      <c r="AW1240" s="22">
        <f t="shared" si="19"/>
        <v>0</v>
      </c>
      <c r="AX1240" s="5">
        <f>IF(OR(AND(Tabela1[[#This Row],[GRUPO | ITEM]]="PALHETAS",MID(Tabela1[[#This Row],[ITEM]],1,5)&lt;&gt;"YN-PC"),AND(Tabela1[[#This Row],[GRUPO | ITEM]]="PALHETAS",MID(Tabela1[[#This Row],[ITEM]],1,5)&lt;&gt;"YN-PF"))=TRUE,0,
IF(
ROUNDUP(
IF(
IF(D1240="A",13-SUM(AM1240:AP1240),IF(D1240="B",11-SUM(AM1240:AP1240),IF(D1240="C",7-SUM(AM1240:AP1240))))
&lt;0,0,
IF(D1240="A",13-SUM(AM1240:AP1240),IF(D1240="B",11-SUM(AM1240:AP1240),IF(D1240="C",7-SUM(AM1240:AP1240)))))
*AD1240/C1240,0)
*C1240
=0,0,
ROUNDUP(
IF(
IF(D1240="A",13-SUM(AM1240:AP1240),IF(D1240="B",11-SUM(AM1240:AP1240),IF(D1240="C",7-SUM(AM1240:AP1240))))
&lt;0,0,
IF(D1240="A",13-SUM(AM1240:AP1240),IF(D1240="B",11-SUM(AM1240:AP1240),IF(D1240="C",7-SUM(AM1240:AP1240)))))
*AD1240/C1240,0)
*C1240)
)</f>
        <v>0</v>
      </c>
      <c r="AY1240" s="4">
        <f>IF(OR(AND(Tabela1[[#This Row],[GRUPO | ITEM]]="PALHETAS",MID(Tabela1[[#This Row],[ITEM]],1,5)&lt;&gt;"YN-PC"),AND(Tabela1[[#This Row],[GRUPO | ITEM]]="PALHETAS",MID(Tabela1[[#This Row],[ITEM]],1,5)&lt;&gt;"YN-PF"))=TRUE,0,
IF(
ROUNDUP(
IF(
IF(D1240="A",13-SUM(AR1240:AU1240),IF(D1240="B",11-SUM(AR1240:AU1240),IF(D1240="C",7-SUM(AR1240:AU1240))))
&lt;0,0,
IF(D1240="A",13-SUM(AR1240:AU1240),IF(D1240="B",11-SUM(AR1240:AU1240),IF(D1240="C",7-SUM(AR1240:AU1240)))))
*AE1240/C1240,0)
*C1240
=0,0,
ROUNDUP(
IF(
IF(D1240="A",13-SUM(AR1240:AU1240),IF(D1240="B",11-SUM(AR1240:AU1240),IF(D1240="C",7-SUM(AR1240:AU1240))))
&lt;0,0,
IF(D1240="A",13-SUM(AR1240:AU1240),IF(D1240="B",11-SUM(AR1240:AU1240),IF(D1240="C",7-SUM(AR1240:AU1240)))))
*AE1240/C1240,0)
*C1240)
)</f>
        <v>0</v>
      </c>
      <c r="AZ124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+IFERROR(BA1240*C1240,0),
IFERROR(AVERAGEIF(Tabela1[[#This Row],[COMPRA PADRÃO]:[COMPRA &gt;30%]],"&gt;"&amp;0,Tabela1[[#This Row],[COMPRA PADRÃO]:[COMPRA &gt;30%]]),
0))/Tabela1[[#This Row],[U/CX]],0)*Tabela1[[#This Row],[U/CX]]</f>
        <v>0</v>
      </c>
      <c r="BA1240" s="36"/>
      <c r="BB1240" s="19"/>
      <c r="BC1240" s="5"/>
      <c r="BD1240" s="41">
        <v>4.2264150943396226</v>
      </c>
      <c r="BE1240" s="42">
        <v>633.96226415094338</v>
      </c>
      <c r="BF1240" s="42">
        <v>278.94339622641508</v>
      </c>
      <c r="BG1240" s="42">
        <v>408</v>
      </c>
      <c r="BH1240" s="43">
        <v>500</v>
      </c>
    </row>
    <row r="1241" spans="1:60" x14ac:dyDescent="0.2">
      <c r="A1241" s="4" t="s">
        <v>18</v>
      </c>
      <c r="B1241" s="4" t="s">
        <v>164</v>
      </c>
      <c r="C1241" s="4">
        <v>25</v>
      </c>
      <c r="D1241" s="4" t="s">
        <v>17</v>
      </c>
      <c r="E1241" s="5"/>
      <c r="F1241" s="4"/>
      <c r="G1241" s="4"/>
      <c r="H1241" s="4">
        <v>480</v>
      </c>
      <c r="I1241" s="4">
        <v>210</v>
      </c>
      <c r="J1241" s="4">
        <v>305</v>
      </c>
      <c r="K1241" s="4">
        <v>50</v>
      </c>
      <c r="L1241" s="4">
        <v>255</v>
      </c>
      <c r="M1241" s="4">
        <v>200</v>
      </c>
      <c r="N1241" s="4">
        <v>400</v>
      </c>
      <c r="O1241" s="4">
        <v>300</v>
      </c>
      <c r="P1241" s="4">
        <v>300</v>
      </c>
      <c r="Q1241" s="13">
        <v>0</v>
      </c>
      <c r="R1241" s="16">
        <v>0</v>
      </c>
      <c r="S1241" s="16">
        <v>0</v>
      </c>
      <c r="T1241" s="16">
        <v>1.728</v>
      </c>
      <c r="U1241" s="16">
        <v>0.75600000000000001</v>
      </c>
      <c r="V1241" s="16">
        <v>1.0980000000000001</v>
      </c>
      <c r="W1241" s="16">
        <v>0.18</v>
      </c>
      <c r="X1241" s="16">
        <v>0.91800000000000004</v>
      </c>
      <c r="Y1241" s="16">
        <v>0.72</v>
      </c>
      <c r="Z1241" s="16">
        <v>1.44</v>
      </c>
      <c r="AA1241" s="16">
        <v>1.08</v>
      </c>
      <c r="AB1241" s="17">
        <v>1.08</v>
      </c>
      <c r="AC1241" s="15">
        <v>52917.65</v>
      </c>
      <c r="AD1241" s="14">
        <v>277.77777777777777</v>
      </c>
      <c r="AE1241" s="14">
        <v>306.25</v>
      </c>
      <c r="AF1241" s="5">
        <v>0</v>
      </c>
      <c r="AG1241" s="6">
        <v>275</v>
      </c>
      <c r="AH1241" s="37">
        <v>200</v>
      </c>
      <c r="AI1241" s="23">
        <v>475</v>
      </c>
      <c r="AJ1241" s="6">
        <v>0</v>
      </c>
      <c r="AK1241" s="37">
        <v>0</v>
      </c>
      <c r="AL1241" s="24">
        <v>0</v>
      </c>
      <c r="AM1241" s="18">
        <v>0.99</v>
      </c>
      <c r="AN1241" s="7">
        <v>0.72</v>
      </c>
      <c r="AO1241" s="8">
        <v>0</v>
      </c>
      <c r="AP1241" s="9">
        <v>0</v>
      </c>
      <c r="AQ1241" s="25">
        <v>1.71</v>
      </c>
      <c r="AR1241" s="18">
        <v>0.89795918367346939</v>
      </c>
      <c r="AS1241" s="7">
        <v>0.65306122448979587</v>
      </c>
      <c r="AT1241" s="8">
        <v>0</v>
      </c>
      <c r="AU1241" s="9">
        <v>0</v>
      </c>
      <c r="AV1241" s="10">
        <v>1.5510204081632653</v>
      </c>
      <c r="AW1241" s="22">
        <f t="shared" si="19"/>
        <v>0</v>
      </c>
      <c r="AX1241" s="5">
        <f>IF(OR(AND(Tabela1[[#This Row],[GRUPO | ITEM]]="PALHETAS",MID(Tabela1[[#This Row],[ITEM]],1,5)&lt;&gt;"YN-PC"),AND(Tabela1[[#This Row],[GRUPO | ITEM]]="PALHETAS",MID(Tabela1[[#This Row],[ITEM]],1,5)&lt;&gt;"YN-PF"))=TRUE,0,
IF(
ROUNDUP(
IF(
IF(D1241="A",13-SUM(AM1241:AP1241),IF(D1241="B",11-SUM(AM1241:AP1241),IF(D1241="C",7-SUM(AM1241:AP1241))))
&lt;0,0,
IF(D1241="A",13-SUM(AM1241:AP1241),IF(D1241="B",11-SUM(AM1241:AP1241),IF(D1241="C",7-SUM(AM1241:AP1241)))))
*AD1241/C1241,0)
*C1241
=0,0,
ROUNDUP(
IF(
IF(D1241="A",13-SUM(AM1241:AP1241),IF(D1241="B",11-SUM(AM1241:AP1241),IF(D1241="C",7-SUM(AM1241:AP1241))))
&lt;0,0,
IF(D1241="A",13-SUM(AM1241:AP1241),IF(D1241="B",11-SUM(AM1241:AP1241),IF(D1241="C",7-SUM(AM1241:AP1241)))))
*AD1241/C1241,0)
*C1241)
)</f>
        <v>0</v>
      </c>
      <c r="AY1241" s="4">
        <f>IF(OR(AND(Tabela1[[#This Row],[GRUPO | ITEM]]="PALHETAS",MID(Tabela1[[#This Row],[ITEM]],1,5)&lt;&gt;"YN-PC"),AND(Tabela1[[#This Row],[GRUPO | ITEM]]="PALHETAS",MID(Tabela1[[#This Row],[ITEM]],1,5)&lt;&gt;"YN-PF"))=TRUE,0,
IF(
ROUNDUP(
IF(
IF(D1241="A",13-SUM(AR1241:AU1241),IF(D1241="B",11-SUM(AR1241:AU1241),IF(D1241="C",7-SUM(AR1241:AU1241))))
&lt;0,0,
IF(D1241="A",13-SUM(AR1241:AU1241),IF(D1241="B",11-SUM(AR1241:AU1241),IF(D1241="C",7-SUM(AR1241:AU1241)))))
*AE1241/C1241,0)
*C1241
=0,0,
ROUNDUP(
IF(
IF(D1241="A",13-SUM(AR1241:AU1241),IF(D1241="B",11-SUM(AR1241:AU1241),IF(D1241="C",7-SUM(AR1241:AU1241))))
&lt;0,0,
IF(D1241="A",13-SUM(AR1241:AU1241),IF(D1241="B",11-SUM(AR1241:AU1241),IF(D1241="C",7-SUM(AR1241:AU1241)))))
*AE1241/C1241,0)
*C1241)
)</f>
        <v>0</v>
      </c>
      <c r="AZ124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+IFERROR(BA1241*C1241,0),
IFERROR(AVERAGEIF(Tabela1[[#This Row],[COMPRA PADRÃO]:[COMPRA &gt;30%]],"&gt;"&amp;0,Tabela1[[#This Row],[COMPRA PADRÃO]:[COMPRA &gt;30%]]),
0))/Tabela1[[#This Row],[U/CX]],0)*Tabela1[[#This Row],[U/CX]]</f>
        <v>0</v>
      </c>
      <c r="BA1241" s="39"/>
      <c r="BB1241" s="33"/>
      <c r="BC1241" s="44"/>
      <c r="BD1241" s="41">
        <v>9.433962264150944</v>
      </c>
      <c r="BE1241" s="42">
        <v>1415.0943396226417</v>
      </c>
      <c r="BF1241" s="42">
        <v>1867.924528301887</v>
      </c>
      <c r="BG1241" s="42">
        <v>475</v>
      </c>
      <c r="BH1241" s="43">
        <v>2800</v>
      </c>
    </row>
    <row r="1242" spans="1:60" x14ac:dyDescent="0.2">
      <c r="A1242" s="4" t="s">
        <v>18</v>
      </c>
      <c r="B1242" s="4" t="s">
        <v>959</v>
      </c>
      <c r="C1242" s="4">
        <v>25</v>
      </c>
      <c r="D1242" s="4" t="s">
        <v>83</v>
      </c>
      <c r="E1242" s="5"/>
      <c r="F1242" s="4"/>
      <c r="G1242" s="4"/>
      <c r="H1242" s="4">
        <v>110</v>
      </c>
      <c r="I1242" s="4">
        <v>5</v>
      </c>
      <c r="J1242" s="4"/>
      <c r="K1242" s="4"/>
      <c r="L1242" s="4">
        <v>5</v>
      </c>
      <c r="M1242" s="4">
        <v>50</v>
      </c>
      <c r="N1242" s="4">
        <v>30</v>
      </c>
      <c r="O1242" s="4">
        <v>25</v>
      </c>
      <c r="P1242" s="4">
        <v>25</v>
      </c>
      <c r="Q1242" s="13">
        <v>0</v>
      </c>
      <c r="R1242" s="16">
        <v>0</v>
      </c>
      <c r="S1242" s="16">
        <v>0</v>
      </c>
      <c r="T1242" s="16">
        <v>3.08</v>
      </c>
      <c r="U1242" s="16">
        <v>0.13999999999999999</v>
      </c>
      <c r="V1242" s="16">
        <v>0</v>
      </c>
      <c r="W1242" s="16">
        <v>0</v>
      </c>
      <c r="X1242" s="16">
        <v>0.13999999999999999</v>
      </c>
      <c r="Y1242" s="16">
        <v>1.4</v>
      </c>
      <c r="Z1242" s="16">
        <v>0.84</v>
      </c>
      <c r="AA1242" s="16">
        <v>0.7</v>
      </c>
      <c r="AB1242" s="17">
        <v>0.7</v>
      </c>
      <c r="AC1242" s="15">
        <v>5152.8500000000004</v>
      </c>
      <c r="AD1242" s="14">
        <v>35.714285714285715</v>
      </c>
      <c r="AE1242" s="14">
        <v>48</v>
      </c>
      <c r="AF1242" s="5">
        <v>0</v>
      </c>
      <c r="AG1242" s="6">
        <v>0</v>
      </c>
      <c r="AH1242" s="37">
        <v>875</v>
      </c>
      <c r="AI1242" s="23">
        <v>875</v>
      </c>
      <c r="AJ1242" s="6">
        <v>0</v>
      </c>
      <c r="AK1242" s="37">
        <v>0</v>
      </c>
      <c r="AL1242" s="24">
        <v>0</v>
      </c>
      <c r="AM1242" s="18">
        <v>0</v>
      </c>
      <c r="AN1242" s="7">
        <v>24.5</v>
      </c>
      <c r="AO1242" s="8">
        <v>0</v>
      </c>
      <c r="AP1242" s="9">
        <v>0</v>
      </c>
      <c r="AQ1242" s="25">
        <v>24.5</v>
      </c>
      <c r="AR1242" s="18">
        <v>0</v>
      </c>
      <c r="AS1242" s="7">
        <v>18.229166666666668</v>
      </c>
      <c r="AT1242" s="8">
        <v>0</v>
      </c>
      <c r="AU1242" s="9">
        <v>0</v>
      </c>
      <c r="AV1242" s="10">
        <v>18.229166666666668</v>
      </c>
      <c r="AW1242" s="22">
        <f t="shared" si="19"/>
        <v>0</v>
      </c>
      <c r="AX1242" s="5">
        <f>IF(OR(AND(Tabela1[[#This Row],[GRUPO | ITEM]]="PALHETAS",MID(Tabela1[[#This Row],[ITEM]],1,5)&lt;&gt;"YN-PC"),AND(Tabela1[[#This Row],[GRUPO | ITEM]]="PALHETAS",MID(Tabela1[[#This Row],[ITEM]],1,5)&lt;&gt;"YN-PF"))=TRUE,0,
IF(
ROUNDUP(
IF(
IF(D1242="A",13-SUM(AM1242:AP1242),IF(D1242="B",11-SUM(AM1242:AP1242),IF(D1242="C",7-SUM(AM1242:AP1242))))
&lt;0,0,
IF(D1242="A",13-SUM(AM1242:AP1242),IF(D1242="B",11-SUM(AM1242:AP1242),IF(D1242="C",7-SUM(AM1242:AP1242)))))
*AD1242/C1242,0)
*C1242
=0,0,
ROUNDUP(
IF(
IF(D1242="A",13-SUM(AM1242:AP1242),IF(D1242="B",11-SUM(AM1242:AP1242),IF(D1242="C",7-SUM(AM1242:AP1242))))
&lt;0,0,
IF(D1242="A",13-SUM(AM1242:AP1242),IF(D1242="B",11-SUM(AM1242:AP1242),IF(D1242="C",7-SUM(AM1242:AP1242)))))
*AD1242/C1242,0)
*C1242)
)</f>
        <v>0</v>
      </c>
      <c r="AY1242" s="4">
        <f>IF(OR(AND(Tabela1[[#This Row],[GRUPO | ITEM]]="PALHETAS",MID(Tabela1[[#This Row],[ITEM]],1,5)&lt;&gt;"YN-PC"),AND(Tabela1[[#This Row],[GRUPO | ITEM]]="PALHETAS",MID(Tabela1[[#This Row],[ITEM]],1,5)&lt;&gt;"YN-PF"))=TRUE,0,
IF(
ROUNDUP(
IF(
IF(D1242="A",13-SUM(AR1242:AU1242),IF(D1242="B",11-SUM(AR1242:AU1242),IF(D1242="C",7-SUM(AR1242:AU1242))))
&lt;0,0,
IF(D1242="A",13-SUM(AR1242:AU1242),IF(D1242="B",11-SUM(AR1242:AU1242),IF(D1242="C",7-SUM(AR1242:AU1242)))))
*AE1242/C1242,0)
*C1242
=0,0,
ROUNDUP(
IF(
IF(D1242="A",13-SUM(AR1242:AU1242),IF(D1242="B",11-SUM(AR1242:AU1242),IF(D1242="C",7-SUM(AR1242:AU1242))))
&lt;0,0,
IF(D1242="A",13-SUM(AR1242:AU1242),IF(D1242="B",11-SUM(AR1242:AU1242),IF(D1242="C",7-SUM(AR1242:AU1242)))))
*AE1242/C1242,0)
*C1242)
)</f>
        <v>0</v>
      </c>
      <c r="AZ124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+IFERROR(BA1242*C1242,0),
IFERROR(AVERAGEIF(Tabela1[[#This Row],[COMPRA PADRÃO]:[COMPRA &gt;30%]],"&gt;"&amp;0,Tabela1[[#This Row],[COMPRA PADRÃO]:[COMPRA &gt;30%]]),
0))/Tabela1[[#This Row],[U/CX]],0)*Tabela1[[#This Row],[U/CX]]</f>
        <v>0</v>
      </c>
      <c r="BA1242" s="36"/>
      <c r="BB1242" s="19"/>
      <c r="BC1242" s="5"/>
      <c r="BD1242" s="41">
        <v>0.94339622641509435</v>
      </c>
      <c r="BE1242" s="42">
        <v>141.50943396226415</v>
      </c>
      <c r="BF1242" s="42">
        <v>62.264150943396224</v>
      </c>
      <c r="BG1242" s="42">
        <v>875</v>
      </c>
      <c r="BH1242" s="43">
        <v>0</v>
      </c>
    </row>
    <row r="1243" spans="1:60" x14ac:dyDescent="0.2">
      <c r="A1243" s="4" t="s">
        <v>18</v>
      </c>
      <c r="B1243" s="4" t="s">
        <v>960</v>
      </c>
      <c r="C1243" s="4">
        <v>25</v>
      </c>
      <c r="D1243" s="4" t="s">
        <v>83</v>
      </c>
      <c r="E1243" s="5"/>
      <c r="F1243" s="4"/>
      <c r="G1243" s="4"/>
      <c r="H1243" s="4">
        <v>135</v>
      </c>
      <c r="I1243" s="4">
        <v>5</v>
      </c>
      <c r="J1243" s="4"/>
      <c r="K1243" s="4"/>
      <c r="L1243" s="4">
        <v>15</v>
      </c>
      <c r="M1243" s="4">
        <v>25</v>
      </c>
      <c r="N1243" s="4">
        <v>30</v>
      </c>
      <c r="O1243" s="4">
        <v>50</v>
      </c>
      <c r="P1243" s="4"/>
      <c r="Q1243" s="13">
        <v>0</v>
      </c>
      <c r="R1243" s="16">
        <v>0</v>
      </c>
      <c r="S1243" s="16">
        <v>0</v>
      </c>
      <c r="T1243" s="16">
        <v>3.1153846153846154</v>
      </c>
      <c r="U1243" s="16">
        <v>0.11538461538461538</v>
      </c>
      <c r="V1243" s="16">
        <v>0</v>
      </c>
      <c r="W1243" s="16">
        <v>0</v>
      </c>
      <c r="X1243" s="16">
        <v>0.34615384615384615</v>
      </c>
      <c r="Y1243" s="16">
        <v>0.57692307692307687</v>
      </c>
      <c r="Z1243" s="16">
        <v>0.69230769230769229</v>
      </c>
      <c r="AA1243" s="16">
        <v>1.1538461538461537</v>
      </c>
      <c r="AB1243" s="17">
        <v>0</v>
      </c>
      <c r="AC1243" s="15">
        <v>5305.75</v>
      </c>
      <c r="AD1243" s="14">
        <v>43.333333333333336</v>
      </c>
      <c r="AE1243" s="14">
        <v>51</v>
      </c>
      <c r="AF1243" s="5">
        <v>0</v>
      </c>
      <c r="AG1243" s="6">
        <v>390</v>
      </c>
      <c r="AH1243" s="37">
        <v>850</v>
      </c>
      <c r="AI1243" s="23">
        <v>1240</v>
      </c>
      <c r="AJ1243" s="6">
        <v>0</v>
      </c>
      <c r="AK1243" s="37">
        <v>0</v>
      </c>
      <c r="AL1243" s="24">
        <v>0</v>
      </c>
      <c r="AM1243" s="18">
        <v>9</v>
      </c>
      <c r="AN1243" s="7">
        <v>19.615384615384613</v>
      </c>
      <c r="AO1243" s="8">
        <v>0</v>
      </c>
      <c r="AP1243" s="9">
        <v>0</v>
      </c>
      <c r="AQ1243" s="25">
        <v>28.615384615384613</v>
      </c>
      <c r="AR1243" s="18">
        <v>7.6470588235294121</v>
      </c>
      <c r="AS1243" s="7">
        <v>16.666666666666668</v>
      </c>
      <c r="AT1243" s="8">
        <v>0</v>
      </c>
      <c r="AU1243" s="9">
        <v>0</v>
      </c>
      <c r="AV1243" s="10">
        <v>24.313725490196081</v>
      </c>
      <c r="AW1243" s="22">
        <f t="shared" si="19"/>
        <v>0</v>
      </c>
      <c r="AX1243" s="5">
        <f>IF(OR(AND(Tabela1[[#This Row],[GRUPO | ITEM]]="PALHETAS",MID(Tabela1[[#This Row],[ITEM]],1,5)&lt;&gt;"YN-PC"),AND(Tabela1[[#This Row],[GRUPO | ITEM]]="PALHETAS",MID(Tabela1[[#This Row],[ITEM]],1,5)&lt;&gt;"YN-PF"))=TRUE,0,
IF(
ROUNDUP(
IF(
IF(D1243="A",13-SUM(AM1243:AP1243),IF(D1243="B",11-SUM(AM1243:AP1243),IF(D1243="C",7-SUM(AM1243:AP1243))))
&lt;0,0,
IF(D1243="A",13-SUM(AM1243:AP1243),IF(D1243="B",11-SUM(AM1243:AP1243),IF(D1243="C",7-SUM(AM1243:AP1243)))))
*AD1243/C1243,0)
*C1243
=0,0,
ROUNDUP(
IF(
IF(D1243="A",13-SUM(AM1243:AP1243),IF(D1243="B",11-SUM(AM1243:AP1243),IF(D1243="C",7-SUM(AM1243:AP1243))))
&lt;0,0,
IF(D1243="A",13-SUM(AM1243:AP1243),IF(D1243="B",11-SUM(AM1243:AP1243),IF(D1243="C",7-SUM(AM1243:AP1243)))))
*AD1243/C1243,0)
*C1243)
)</f>
        <v>0</v>
      </c>
      <c r="AY1243" s="4">
        <f>IF(OR(AND(Tabela1[[#This Row],[GRUPO | ITEM]]="PALHETAS",MID(Tabela1[[#This Row],[ITEM]],1,5)&lt;&gt;"YN-PC"),AND(Tabela1[[#This Row],[GRUPO | ITEM]]="PALHETAS",MID(Tabela1[[#This Row],[ITEM]],1,5)&lt;&gt;"YN-PF"))=TRUE,0,
IF(
ROUNDUP(
IF(
IF(D1243="A",13-SUM(AR1243:AU1243),IF(D1243="B",11-SUM(AR1243:AU1243),IF(D1243="C",7-SUM(AR1243:AU1243))))
&lt;0,0,
IF(D1243="A",13-SUM(AR1243:AU1243),IF(D1243="B",11-SUM(AR1243:AU1243),IF(D1243="C",7-SUM(AR1243:AU1243)))))
*AE1243/C1243,0)
*C1243
=0,0,
ROUNDUP(
IF(
IF(D1243="A",13-SUM(AR1243:AU1243),IF(D1243="B",11-SUM(AR1243:AU1243),IF(D1243="C",7-SUM(AR1243:AU1243))))
&lt;0,0,
IF(D1243="A",13-SUM(AR1243:AU1243),IF(D1243="B",11-SUM(AR1243:AU1243),IF(D1243="C",7-SUM(AR1243:AU1243)))))
*AE1243/C1243,0)
*C1243)
)</f>
        <v>0</v>
      </c>
      <c r="AZ124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+IFERROR(BA1243*C1243,0),
IFERROR(AVERAGEIF(Tabela1[[#This Row],[COMPRA PADRÃO]:[COMPRA &gt;30%]],"&gt;"&amp;0,Tabela1[[#This Row],[COMPRA PADRÃO]:[COMPRA &gt;30%]]),
0))/Tabela1[[#This Row],[U/CX]],0)*Tabela1[[#This Row],[U/CX]]</f>
        <v>0</v>
      </c>
      <c r="BA1243" s="36"/>
      <c r="BB1243" s="19"/>
      <c r="BC1243" s="5"/>
      <c r="BD1243" s="41">
        <v>0.98113207547169812</v>
      </c>
      <c r="BE1243" s="42">
        <v>147.16981132075472</v>
      </c>
      <c r="BF1243" s="42">
        <v>64.754716981132077</v>
      </c>
      <c r="BG1243" s="42">
        <v>1240</v>
      </c>
      <c r="BH1243" s="43">
        <v>0</v>
      </c>
    </row>
    <row r="1244" spans="1:60" x14ac:dyDescent="0.2">
      <c r="A1244" s="4" t="s">
        <v>18</v>
      </c>
      <c r="B1244" s="4" t="s">
        <v>961</v>
      </c>
      <c r="C1244" s="4">
        <v>25</v>
      </c>
      <c r="D1244" s="4" t="s">
        <v>83</v>
      </c>
      <c r="E1244" s="5">
        <v>50</v>
      </c>
      <c r="F1244" s="4">
        <v>25</v>
      </c>
      <c r="G1244" s="4">
        <v>100</v>
      </c>
      <c r="H1244" s="4">
        <v>100</v>
      </c>
      <c r="I1244" s="4">
        <v>125</v>
      </c>
      <c r="J1244" s="4">
        <v>35</v>
      </c>
      <c r="K1244" s="4">
        <v>10</v>
      </c>
      <c r="L1244" s="4">
        <v>75</v>
      </c>
      <c r="M1244" s="4">
        <v>75</v>
      </c>
      <c r="N1244" s="4">
        <v>55</v>
      </c>
      <c r="O1244" s="4">
        <v>100</v>
      </c>
      <c r="P1244" s="4">
        <v>50</v>
      </c>
      <c r="Q1244" s="13">
        <v>0.75</v>
      </c>
      <c r="R1244" s="16">
        <v>0.375</v>
      </c>
      <c r="S1244" s="16">
        <v>1.5</v>
      </c>
      <c r="T1244" s="16">
        <v>1.5</v>
      </c>
      <c r="U1244" s="16">
        <v>1.8749999999999998</v>
      </c>
      <c r="V1244" s="16">
        <v>0.52499999999999991</v>
      </c>
      <c r="W1244" s="16">
        <v>0.15</v>
      </c>
      <c r="X1244" s="16">
        <v>1.125</v>
      </c>
      <c r="Y1244" s="16">
        <v>1.125</v>
      </c>
      <c r="Z1244" s="16">
        <v>0.82499999999999996</v>
      </c>
      <c r="AA1244" s="16">
        <v>1.5</v>
      </c>
      <c r="AB1244" s="17">
        <v>0.75</v>
      </c>
      <c r="AC1244" s="15">
        <v>16542.2</v>
      </c>
      <c r="AD1244" s="14">
        <v>66.666666666666671</v>
      </c>
      <c r="AE1244" s="14">
        <v>71.818181818181813</v>
      </c>
      <c r="AF1244" s="5">
        <v>0</v>
      </c>
      <c r="AG1244" s="6">
        <v>225</v>
      </c>
      <c r="AH1244" s="37">
        <v>925</v>
      </c>
      <c r="AI1244" s="23">
        <v>1150</v>
      </c>
      <c r="AJ1244" s="6">
        <v>0</v>
      </c>
      <c r="AK1244" s="37">
        <v>0</v>
      </c>
      <c r="AL1244" s="24">
        <v>0</v>
      </c>
      <c r="AM1244" s="18">
        <v>3.3749999999999996</v>
      </c>
      <c r="AN1244" s="7">
        <v>13.874999999999998</v>
      </c>
      <c r="AO1244" s="8">
        <v>0</v>
      </c>
      <c r="AP1244" s="9">
        <v>0</v>
      </c>
      <c r="AQ1244" s="25">
        <v>17.249999999999996</v>
      </c>
      <c r="AR1244" s="18">
        <v>3.1329113924050636</v>
      </c>
      <c r="AS1244" s="7">
        <v>12.879746835443038</v>
      </c>
      <c r="AT1244" s="8">
        <v>0</v>
      </c>
      <c r="AU1244" s="9">
        <v>0</v>
      </c>
      <c r="AV1244" s="10">
        <v>16.012658227848103</v>
      </c>
      <c r="AW1244" s="22">
        <f t="shared" si="19"/>
        <v>0</v>
      </c>
      <c r="AX1244" s="5">
        <f>IF(OR(AND(Tabela1[[#This Row],[GRUPO | ITEM]]="PALHETAS",MID(Tabela1[[#This Row],[ITEM]],1,5)&lt;&gt;"YN-PC"),AND(Tabela1[[#This Row],[GRUPO | ITEM]]="PALHETAS",MID(Tabela1[[#This Row],[ITEM]],1,5)&lt;&gt;"YN-PF"))=TRUE,0,
IF(
ROUNDUP(
IF(
IF(D1244="A",13-SUM(AM1244:AP1244),IF(D1244="B",11-SUM(AM1244:AP1244),IF(D1244="C",7-SUM(AM1244:AP1244))))
&lt;0,0,
IF(D1244="A",13-SUM(AM1244:AP1244),IF(D1244="B",11-SUM(AM1244:AP1244),IF(D1244="C",7-SUM(AM1244:AP1244)))))
*AD1244/C1244,0)
*C1244
=0,0,
ROUNDUP(
IF(
IF(D1244="A",13-SUM(AM1244:AP1244),IF(D1244="B",11-SUM(AM1244:AP1244),IF(D1244="C",7-SUM(AM1244:AP1244))))
&lt;0,0,
IF(D1244="A",13-SUM(AM1244:AP1244),IF(D1244="B",11-SUM(AM1244:AP1244),IF(D1244="C",7-SUM(AM1244:AP1244)))))
*AD1244/C1244,0)
*C1244)
)</f>
        <v>0</v>
      </c>
      <c r="AY1244" s="4">
        <f>IF(OR(AND(Tabela1[[#This Row],[GRUPO | ITEM]]="PALHETAS",MID(Tabela1[[#This Row],[ITEM]],1,5)&lt;&gt;"YN-PC"),AND(Tabela1[[#This Row],[GRUPO | ITEM]]="PALHETAS",MID(Tabela1[[#This Row],[ITEM]],1,5)&lt;&gt;"YN-PF"))=TRUE,0,
IF(
ROUNDUP(
IF(
IF(D1244="A",13-SUM(AR1244:AU1244),IF(D1244="B",11-SUM(AR1244:AU1244),IF(D1244="C",7-SUM(AR1244:AU1244))))
&lt;0,0,
IF(D1244="A",13-SUM(AR1244:AU1244),IF(D1244="B",11-SUM(AR1244:AU1244),IF(D1244="C",7-SUM(AR1244:AU1244)))))
*AE1244/C1244,0)
*C1244
=0,0,
ROUNDUP(
IF(
IF(D1244="A",13-SUM(AR1244:AU1244),IF(D1244="B",11-SUM(AR1244:AU1244),IF(D1244="C",7-SUM(AR1244:AU1244))))
&lt;0,0,
IF(D1244="A",13-SUM(AR1244:AU1244),IF(D1244="B",11-SUM(AR1244:AU1244),IF(D1244="C",7-SUM(AR1244:AU1244)))))
*AE1244/C1244,0)
*C1244)
)</f>
        <v>0</v>
      </c>
      <c r="AZ124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+IFERROR(BA1244*C1244,0),
IFERROR(AVERAGEIF(Tabela1[[#This Row],[COMPRA PADRÃO]:[COMPRA &gt;30%]],"&gt;"&amp;0,Tabela1[[#This Row],[COMPRA PADRÃO]:[COMPRA &gt;30%]]),
0))/Tabela1[[#This Row],[U/CX]],0)*Tabela1[[#This Row],[U/CX]]</f>
        <v>0</v>
      </c>
      <c r="BA1244" s="36"/>
      <c r="BB1244" s="19"/>
      <c r="BC1244" s="5"/>
      <c r="BD1244" s="41">
        <v>3.0188679245283021</v>
      </c>
      <c r="BE1244" s="42">
        <v>452.83018867924534</v>
      </c>
      <c r="BF1244" s="42">
        <v>199.24528301886795</v>
      </c>
      <c r="BG1244" s="42">
        <v>1150</v>
      </c>
      <c r="BH1244" s="43">
        <v>0</v>
      </c>
    </row>
    <row r="1245" spans="1:60" x14ac:dyDescent="0.2">
      <c r="A1245" s="4" t="s">
        <v>18</v>
      </c>
      <c r="B1245" s="4" t="s">
        <v>150</v>
      </c>
      <c r="C1245" s="4">
        <v>25</v>
      </c>
      <c r="D1245" s="4" t="s">
        <v>83</v>
      </c>
      <c r="E1245" s="5"/>
      <c r="F1245" s="4"/>
      <c r="G1245" s="4"/>
      <c r="H1245" s="4">
        <v>231</v>
      </c>
      <c r="I1245" s="4">
        <v>30</v>
      </c>
      <c r="J1245" s="4"/>
      <c r="K1245" s="4"/>
      <c r="L1245" s="4"/>
      <c r="M1245" s="4">
        <v>10</v>
      </c>
      <c r="N1245" s="4">
        <v>31</v>
      </c>
      <c r="O1245" s="4"/>
      <c r="P1245" s="4"/>
      <c r="Q1245" s="13">
        <v>0</v>
      </c>
      <c r="R1245" s="16">
        <v>0</v>
      </c>
      <c r="S1245" s="16">
        <v>0</v>
      </c>
      <c r="T1245" s="16">
        <v>3.0596026490066226</v>
      </c>
      <c r="U1245" s="16">
        <v>0.39735099337748342</v>
      </c>
      <c r="V1245" s="16">
        <v>0</v>
      </c>
      <c r="W1245" s="16">
        <v>0</v>
      </c>
      <c r="X1245" s="16">
        <v>0</v>
      </c>
      <c r="Y1245" s="16">
        <v>0.13245033112582782</v>
      </c>
      <c r="Z1245" s="16">
        <v>0.41059602649006621</v>
      </c>
      <c r="AA1245" s="16">
        <v>0</v>
      </c>
      <c r="AB1245" s="17">
        <v>0</v>
      </c>
      <c r="AC1245" s="15">
        <v>6274.89</v>
      </c>
      <c r="AD1245" s="14">
        <v>75.5</v>
      </c>
      <c r="AE1245" s="14">
        <v>97.333333333333329</v>
      </c>
      <c r="AF1245" s="5">
        <v>0</v>
      </c>
      <c r="AG1245" s="6">
        <v>0</v>
      </c>
      <c r="AH1245" s="37">
        <v>0</v>
      </c>
      <c r="AI1245" s="23">
        <v>0</v>
      </c>
      <c r="AJ1245" s="6">
        <v>0</v>
      </c>
      <c r="AK1245" s="37">
        <v>0</v>
      </c>
      <c r="AL1245" s="24">
        <v>0</v>
      </c>
      <c r="AM1245" s="18">
        <v>0</v>
      </c>
      <c r="AN1245" s="7">
        <v>0</v>
      </c>
      <c r="AO1245" s="8">
        <v>0</v>
      </c>
      <c r="AP1245" s="9">
        <v>0</v>
      </c>
      <c r="AQ1245" s="25">
        <v>0</v>
      </c>
      <c r="AR1245" s="18">
        <v>0</v>
      </c>
      <c r="AS1245" s="7">
        <v>0</v>
      </c>
      <c r="AT1245" s="8">
        <v>0</v>
      </c>
      <c r="AU1245" s="9">
        <v>0</v>
      </c>
      <c r="AV1245" s="10">
        <v>0</v>
      </c>
      <c r="AW1245" s="22">
        <f t="shared" si="19"/>
        <v>0</v>
      </c>
      <c r="AX1245" s="5">
        <f>IF(OR(AND(Tabela1[[#This Row],[GRUPO | ITEM]]="PALHETAS",MID(Tabela1[[#This Row],[ITEM]],1,5)&lt;&gt;"YN-PC"),AND(Tabela1[[#This Row],[GRUPO | ITEM]]="PALHETAS",MID(Tabela1[[#This Row],[ITEM]],1,5)&lt;&gt;"YN-PF"))=TRUE,0,
IF(
ROUNDUP(
IF(
IF(D1245="A",13-SUM(AM1245:AP1245),IF(D1245="B",11-SUM(AM1245:AP1245),IF(D1245="C",7-SUM(AM1245:AP1245))))
&lt;0,0,
IF(D1245="A",13-SUM(AM1245:AP1245),IF(D1245="B",11-SUM(AM1245:AP1245),IF(D1245="C",7-SUM(AM1245:AP1245)))))
*AD1245/C1245,0)
*C1245
=0,0,
ROUNDUP(
IF(
IF(D1245="A",13-SUM(AM1245:AP1245),IF(D1245="B",11-SUM(AM1245:AP1245),IF(D1245="C",7-SUM(AM1245:AP1245))))
&lt;0,0,
IF(D1245="A",13-SUM(AM1245:AP1245),IF(D1245="B",11-SUM(AM1245:AP1245),IF(D1245="C",7-SUM(AM1245:AP1245)))))
*AD1245/C1245,0)
*C1245)
)</f>
        <v>0</v>
      </c>
      <c r="AY1245" s="4">
        <f>IF(OR(AND(Tabela1[[#This Row],[GRUPO | ITEM]]="PALHETAS",MID(Tabela1[[#This Row],[ITEM]],1,5)&lt;&gt;"YN-PC"),AND(Tabela1[[#This Row],[GRUPO | ITEM]]="PALHETAS",MID(Tabela1[[#This Row],[ITEM]],1,5)&lt;&gt;"YN-PF"))=TRUE,0,
IF(
ROUNDUP(
IF(
IF(D1245="A",13-SUM(AR1245:AU1245),IF(D1245="B",11-SUM(AR1245:AU1245),IF(D1245="C",7-SUM(AR1245:AU1245))))
&lt;0,0,
IF(D1245="A",13-SUM(AR1245:AU1245),IF(D1245="B",11-SUM(AR1245:AU1245),IF(D1245="C",7-SUM(AR1245:AU1245)))))
*AE1245/C1245,0)
*C1245
=0,0,
ROUNDUP(
IF(
IF(D1245="A",13-SUM(AR1245:AU1245),IF(D1245="B",11-SUM(AR1245:AU1245),IF(D1245="C",7-SUM(AR1245:AU1245))))
&lt;0,0,
IF(D1245="A",13-SUM(AR1245:AU1245),IF(D1245="B",11-SUM(AR1245:AU1245),IF(D1245="C",7-SUM(AR1245:AU1245)))))
*AE1245/C1245,0)
*C1245)
)</f>
        <v>0</v>
      </c>
      <c r="AZ124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+IFERROR(BA1245*C1245,0),
IFERROR(AVERAGEIF(Tabela1[[#This Row],[COMPRA PADRÃO]:[COMPRA &gt;30%]],"&gt;"&amp;0,Tabela1[[#This Row],[COMPRA PADRÃO]:[COMPRA &gt;30%]]),
0))/Tabela1[[#This Row],[U/CX]],0)*Tabela1[[#This Row],[U/CX]]</f>
        <v>0</v>
      </c>
      <c r="BA1245" s="36"/>
      <c r="BB1245" s="19"/>
      <c r="BC1245" s="5"/>
      <c r="BD1245" s="41">
        <v>1.1396226415094339</v>
      </c>
      <c r="BE1245" s="42">
        <v>170.9433962264151</v>
      </c>
      <c r="BF1245" s="42">
        <v>75.215094339622638</v>
      </c>
      <c r="BG1245" s="42">
        <v>0</v>
      </c>
      <c r="BH1245" s="43">
        <v>250</v>
      </c>
    </row>
    <row r="1246" spans="1:60" x14ac:dyDescent="0.2">
      <c r="A1246" s="4" t="s">
        <v>18</v>
      </c>
      <c r="B1246" s="4" t="s">
        <v>254</v>
      </c>
      <c r="C1246" s="4">
        <v>25</v>
      </c>
      <c r="D1246" s="4" t="s">
        <v>83</v>
      </c>
      <c r="E1246" s="5"/>
      <c r="F1246" s="4"/>
      <c r="G1246" s="4"/>
      <c r="H1246" s="4">
        <v>85</v>
      </c>
      <c r="I1246" s="4">
        <v>15</v>
      </c>
      <c r="J1246" s="4">
        <v>75</v>
      </c>
      <c r="K1246" s="4">
        <v>10</v>
      </c>
      <c r="L1246" s="4">
        <v>5</v>
      </c>
      <c r="M1246" s="4">
        <v>15</v>
      </c>
      <c r="N1246" s="4">
        <v>50</v>
      </c>
      <c r="O1246" s="4">
        <v>25</v>
      </c>
      <c r="P1246" s="4">
        <v>25</v>
      </c>
      <c r="Q1246" s="13">
        <v>0</v>
      </c>
      <c r="R1246" s="16">
        <v>0</v>
      </c>
      <c r="S1246" s="16">
        <v>0</v>
      </c>
      <c r="T1246" s="16">
        <v>2.5081967213114758</v>
      </c>
      <c r="U1246" s="16">
        <v>0.44262295081967218</v>
      </c>
      <c r="V1246" s="16">
        <v>2.2131147540983607</v>
      </c>
      <c r="W1246" s="16">
        <v>0.2950819672131148</v>
      </c>
      <c r="X1246" s="16">
        <v>0.1475409836065574</v>
      </c>
      <c r="Y1246" s="16">
        <v>0.44262295081967218</v>
      </c>
      <c r="Z1246" s="16">
        <v>1.4754098360655739</v>
      </c>
      <c r="AA1246" s="16">
        <v>0.73770491803278693</v>
      </c>
      <c r="AB1246" s="17">
        <v>0.73770491803278693</v>
      </c>
      <c r="AC1246" s="15">
        <v>6084.9</v>
      </c>
      <c r="AD1246" s="14">
        <v>33.888888888888886</v>
      </c>
      <c r="AE1246" s="14">
        <v>41.428571428571431</v>
      </c>
      <c r="AF1246" s="5">
        <v>0</v>
      </c>
      <c r="AG1246" s="6">
        <v>195</v>
      </c>
      <c r="AH1246" s="37">
        <v>0</v>
      </c>
      <c r="AI1246" s="23">
        <v>195</v>
      </c>
      <c r="AJ1246" s="6">
        <v>0</v>
      </c>
      <c r="AK1246" s="37">
        <v>0</v>
      </c>
      <c r="AL1246" s="24">
        <v>0</v>
      </c>
      <c r="AM1246" s="18">
        <v>5.7540983606557381</v>
      </c>
      <c r="AN1246" s="7">
        <v>0</v>
      </c>
      <c r="AO1246" s="8">
        <v>0</v>
      </c>
      <c r="AP1246" s="9">
        <v>0</v>
      </c>
      <c r="AQ1246" s="25">
        <v>5.7540983606557381</v>
      </c>
      <c r="AR1246" s="18">
        <v>4.7068965517241379</v>
      </c>
      <c r="AS1246" s="7">
        <v>0</v>
      </c>
      <c r="AT1246" s="8">
        <v>0</v>
      </c>
      <c r="AU1246" s="9">
        <v>0</v>
      </c>
      <c r="AV1246" s="10">
        <v>4.7068965517241379</v>
      </c>
      <c r="AW1246" s="22">
        <f t="shared" si="19"/>
        <v>0</v>
      </c>
      <c r="AX1246" s="5">
        <f>IF(OR(AND(Tabela1[[#This Row],[GRUPO | ITEM]]="PALHETAS",MID(Tabela1[[#This Row],[ITEM]],1,5)&lt;&gt;"YN-PC"),AND(Tabela1[[#This Row],[GRUPO | ITEM]]="PALHETAS",MID(Tabela1[[#This Row],[ITEM]],1,5)&lt;&gt;"YN-PF"))=TRUE,0,
IF(
ROUNDUP(
IF(
IF(D1246="A",13-SUM(AM1246:AP1246),IF(D1246="B",11-SUM(AM1246:AP1246),IF(D1246="C",7-SUM(AM1246:AP1246))))
&lt;0,0,
IF(D1246="A",13-SUM(AM1246:AP1246),IF(D1246="B",11-SUM(AM1246:AP1246),IF(D1246="C",7-SUM(AM1246:AP1246)))))
*AD1246/C1246,0)
*C1246
=0,0,
ROUNDUP(
IF(
IF(D1246="A",13-SUM(AM1246:AP1246),IF(D1246="B",11-SUM(AM1246:AP1246),IF(D1246="C",7-SUM(AM1246:AP1246))))
&lt;0,0,
IF(D1246="A",13-SUM(AM1246:AP1246),IF(D1246="B",11-SUM(AM1246:AP1246),IF(D1246="C",7-SUM(AM1246:AP1246)))))
*AD1246/C1246,0)
*C1246)
)</f>
        <v>0</v>
      </c>
      <c r="AY1246" s="4">
        <f>IF(OR(AND(Tabela1[[#This Row],[GRUPO | ITEM]]="PALHETAS",MID(Tabela1[[#This Row],[ITEM]],1,5)&lt;&gt;"YN-PC"),AND(Tabela1[[#This Row],[GRUPO | ITEM]]="PALHETAS",MID(Tabela1[[#This Row],[ITEM]],1,5)&lt;&gt;"YN-PF"))=TRUE,0,
IF(
ROUNDUP(
IF(
IF(D1246="A",13-SUM(AR1246:AU1246),IF(D1246="B",11-SUM(AR1246:AU1246),IF(D1246="C",7-SUM(AR1246:AU1246))))
&lt;0,0,
IF(D1246="A",13-SUM(AR1246:AU1246),IF(D1246="B",11-SUM(AR1246:AU1246),IF(D1246="C",7-SUM(AR1246:AU1246)))))
*AE1246/C1246,0)
*C1246
=0,0,
ROUNDUP(
IF(
IF(D1246="A",13-SUM(AR1246:AU1246),IF(D1246="B",11-SUM(AR1246:AU1246),IF(D1246="C",7-SUM(AR1246:AU1246))))
&lt;0,0,
IF(D1246="A",13-SUM(AR1246:AU1246),IF(D1246="B",11-SUM(AR1246:AU1246),IF(D1246="C",7-SUM(AR1246:AU1246)))))
*AE1246/C1246,0)
*C1246)
)</f>
        <v>0</v>
      </c>
      <c r="AZ124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+IFERROR(BA1246*C1246,0),
IFERROR(AVERAGEIF(Tabela1[[#This Row],[COMPRA PADRÃO]:[COMPRA &gt;30%]],"&gt;"&amp;0,Tabela1[[#This Row],[COMPRA PADRÃO]:[COMPRA &gt;30%]]),
0))/Tabela1[[#This Row],[U/CX]],0)*Tabela1[[#This Row],[U/CX]]</f>
        <v>0</v>
      </c>
      <c r="BA1246" s="36"/>
      <c r="BB1246" s="19"/>
      <c r="BC1246" s="5"/>
      <c r="BD1246" s="41">
        <v>1.1509433962264151</v>
      </c>
      <c r="BE1246" s="42">
        <v>172.64150943396226</v>
      </c>
      <c r="BF1246" s="42">
        <v>75.962264150943398</v>
      </c>
      <c r="BG1246" s="42">
        <v>195</v>
      </c>
      <c r="BH1246" s="43">
        <v>50</v>
      </c>
    </row>
    <row r="1247" spans="1:60" x14ac:dyDescent="0.2">
      <c r="A1247" s="4" t="s">
        <v>18</v>
      </c>
      <c r="B1247" s="4" t="s">
        <v>962</v>
      </c>
      <c r="C1247" s="4">
        <v>25</v>
      </c>
      <c r="D1247" s="4" t="s">
        <v>83</v>
      </c>
      <c r="E1247" s="5"/>
      <c r="F1247" s="4"/>
      <c r="G1247" s="4"/>
      <c r="H1247" s="4">
        <v>165</v>
      </c>
      <c r="I1247" s="4"/>
      <c r="J1247" s="4">
        <v>30</v>
      </c>
      <c r="K1247" s="4">
        <v>25</v>
      </c>
      <c r="L1247" s="4">
        <v>110</v>
      </c>
      <c r="M1247" s="4">
        <v>25</v>
      </c>
      <c r="N1247" s="4">
        <v>105</v>
      </c>
      <c r="O1247" s="4">
        <v>110</v>
      </c>
      <c r="P1247" s="4">
        <v>25</v>
      </c>
      <c r="Q1247" s="13">
        <v>0</v>
      </c>
      <c r="R1247" s="16">
        <v>0</v>
      </c>
      <c r="S1247" s="16">
        <v>0</v>
      </c>
      <c r="T1247" s="16">
        <v>2.2184873949579833</v>
      </c>
      <c r="U1247" s="16">
        <v>0</v>
      </c>
      <c r="V1247" s="16">
        <v>0.40336134453781514</v>
      </c>
      <c r="W1247" s="16">
        <v>0.33613445378151263</v>
      </c>
      <c r="X1247" s="16">
        <v>1.4789915966386555</v>
      </c>
      <c r="Y1247" s="16">
        <v>0.33613445378151263</v>
      </c>
      <c r="Z1247" s="16">
        <v>1.411764705882353</v>
      </c>
      <c r="AA1247" s="16">
        <v>1.4789915966386555</v>
      </c>
      <c r="AB1247" s="17">
        <v>0.33613445378151263</v>
      </c>
      <c r="AC1247" s="15">
        <v>12025.55</v>
      </c>
      <c r="AD1247" s="14">
        <v>74.375</v>
      </c>
      <c r="AE1247" s="14">
        <v>74.375</v>
      </c>
      <c r="AF1247" s="5">
        <v>0</v>
      </c>
      <c r="AG1247" s="6">
        <v>655</v>
      </c>
      <c r="AH1247" s="37">
        <v>225</v>
      </c>
      <c r="AI1247" s="23">
        <v>880</v>
      </c>
      <c r="AJ1247" s="6">
        <v>0</v>
      </c>
      <c r="AK1247" s="37">
        <v>0</v>
      </c>
      <c r="AL1247" s="24">
        <v>0</v>
      </c>
      <c r="AM1247" s="18">
        <v>8.8067226890756309</v>
      </c>
      <c r="AN1247" s="7">
        <v>3.0252100840336134</v>
      </c>
      <c r="AO1247" s="8">
        <v>0</v>
      </c>
      <c r="AP1247" s="9">
        <v>0</v>
      </c>
      <c r="AQ1247" s="25">
        <v>11.831932773109244</v>
      </c>
      <c r="AR1247" s="18">
        <v>8.8067226890756309</v>
      </c>
      <c r="AS1247" s="7">
        <v>3.0252100840336134</v>
      </c>
      <c r="AT1247" s="8">
        <v>0</v>
      </c>
      <c r="AU1247" s="9">
        <v>0</v>
      </c>
      <c r="AV1247" s="10">
        <v>11.831932773109244</v>
      </c>
      <c r="AW1247" s="22">
        <f t="shared" si="19"/>
        <v>0</v>
      </c>
      <c r="AX1247" s="5">
        <f>IF(OR(AND(Tabela1[[#This Row],[GRUPO | ITEM]]="PALHETAS",MID(Tabela1[[#This Row],[ITEM]],1,5)&lt;&gt;"YN-PC"),AND(Tabela1[[#This Row],[GRUPO | ITEM]]="PALHETAS",MID(Tabela1[[#This Row],[ITEM]],1,5)&lt;&gt;"YN-PF"))=TRUE,0,
IF(
ROUNDUP(
IF(
IF(D1247="A",13-SUM(AM1247:AP1247),IF(D1247="B",11-SUM(AM1247:AP1247),IF(D1247="C",7-SUM(AM1247:AP1247))))
&lt;0,0,
IF(D1247="A",13-SUM(AM1247:AP1247),IF(D1247="B",11-SUM(AM1247:AP1247),IF(D1247="C",7-SUM(AM1247:AP1247)))))
*AD1247/C1247,0)
*C1247
=0,0,
ROUNDUP(
IF(
IF(D1247="A",13-SUM(AM1247:AP1247),IF(D1247="B",11-SUM(AM1247:AP1247),IF(D1247="C",7-SUM(AM1247:AP1247))))
&lt;0,0,
IF(D1247="A",13-SUM(AM1247:AP1247),IF(D1247="B",11-SUM(AM1247:AP1247),IF(D1247="C",7-SUM(AM1247:AP1247)))))
*AD1247/C1247,0)
*C1247)
)</f>
        <v>0</v>
      </c>
      <c r="AY1247" s="4">
        <f>IF(OR(AND(Tabela1[[#This Row],[GRUPO | ITEM]]="PALHETAS",MID(Tabela1[[#This Row],[ITEM]],1,5)&lt;&gt;"YN-PC"),AND(Tabela1[[#This Row],[GRUPO | ITEM]]="PALHETAS",MID(Tabela1[[#This Row],[ITEM]],1,5)&lt;&gt;"YN-PF"))=TRUE,0,
IF(
ROUNDUP(
IF(
IF(D1247="A",13-SUM(AR1247:AU1247),IF(D1247="B",11-SUM(AR1247:AU1247),IF(D1247="C",7-SUM(AR1247:AU1247))))
&lt;0,0,
IF(D1247="A",13-SUM(AR1247:AU1247),IF(D1247="B",11-SUM(AR1247:AU1247),IF(D1247="C",7-SUM(AR1247:AU1247)))))
*AE1247/C1247,0)
*C1247
=0,0,
ROUNDUP(
IF(
IF(D1247="A",13-SUM(AR1247:AU1247),IF(D1247="B",11-SUM(AR1247:AU1247),IF(D1247="C",7-SUM(AR1247:AU1247))))
&lt;0,0,
IF(D1247="A",13-SUM(AR1247:AU1247),IF(D1247="B",11-SUM(AR1247:AU1247),IF(D1247="C",7-SUM(AR1247:AU1247)))))
*AE1247/C1247,0)
*C1247)
)</f>
        <v>0</v>
      </c>
      <c r="AZ124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+IFERROR(BA1247*C1247,0),
IFERROR(AVERAGEIF(Tabela1[[#This Row],[COMPRA PADRÃO]:[COMPRA &gt;30%]],"&gt;"&amp;0,Tabela1[[#This Row],[COMPRA PADRÃO]:[COMPRA &gt;30%]]),
0))/Tabela1[[#This Row],[U/CX]],0)*Tabela1[[#This Row],[U/CX]]</f>
        <v>0</v>
      </c>
      <c r="BA1247" s="36"/>
      <c r="BB1247" s="19"/>
      <c r="BC1247" s="5"/>
      <c r="BD1247" s="41">
        <v>2.2452830188679247</v>
      </c>
      <c r="BE1247" s="42">
        <v>336.79245283018872</v>
      </c>
      <c r="BF1247" s="42">
        <v>148.18867924528303</v>
      </c>
      <c r="BG1247" s="42">
        <v>880</v>
      </c>
      <c r="BH1247" s="43">
        <v>0</v>
      </c>
    </row>
    <row r="1248" spans="1:60" x14ac:dyDescent="0.2">
      <c r="A1248" s="4" t="s">
        <v>18</v>
      </c>
      <c r="B1248" s="4" t="s">
        <v>245</v>
      </c>
      <c r="C1248" s="4">
        <v>25</v>
      </c>
      <c r="D1248" s="4" t="s">
        <v>83</v>
      </c>
      <c r="E1248" s="5"/>
      <c r="F1248" s="4"/>
      <c r="G1248" s="4"/>
      <c r="H1248" s="4">
        <v>225</v>
      </c>
      <c r="I1248" s="4">
        <v>35</v>
      </c>
      <c r="J1248" s="4">
        <v>100</v>
      </c>
      <c r="K1248" s="4"/>
      <c r="L1248" s="4">
        <v>155</v>
      </c>
      <c r="M1248" s="4">
        <v>100</v>
      </c>
      <c r="N1248" s="4">
        <v>200</v>
      </c>
      <c r="O1248" s="4">
        <v>150</v>
      </c>
      <c r="P1248" s="4">
        <v>200</v>
      </c>
      <c r="Q1248" s="13">
        <v>0</v>
      </c>
      <c r="R1248" s="16">
        <v>0</v>
      </c>
      <c r="S1248" s="16">
        <v>0</v>
      </c>
      <c r="T1248" s="16">
        <v>1.5450643776824033</v>
      </c>
      <c r="U1248" s="16">
        <v>0.24034334763948498</v>
      </c>
      <c r="V1248" s="16">
        <v>0.68669527896995708</v>
      </c>
      <c r="W1248" s="16">
        <v>0</v>
      </c>
      <c r="X1248" s="16">
        <v>1.0643776824034334</v>
      </c>
      <c r="Y1248" s="16">
        <v>0.68669527896995708</v>
      </c>
      <c r="Z1248" s="16">
        <v>1.3733905579399142</v>
      </c>
      <c r="AA1248" s="16">
        <v>1.0300429184549356</v>
      </c>
      <c r="AB1248" s="17">
        <v>1.3733905579399142</v>
      </c>
      <c r="AC1248" s="15">
        <v>24625.599999999999</v>
      </c>
      <c r="AD1248" s="14">
        <v>145.625</v>
      </c>
      <c r="AE1248" s="14">
        <v>161.42857142857142</v>
      </c>
      <c r="AF1248" s="5">
        <v>0</v>
      </c>
      <c r="AG1248" s="6">
        <v>85</v>
      </c>
      <c r="AH1248" s="37">
        <v>250</v>
      </c>
      <c r="AI1248" s="23">
        <v>335</v>
      </c>
      <c r="AJ1248" s="6">
        <v>0</v>
      </c>
      <c r="AK1248" s="37">
        <v>0</v>
      </c>
      <c r="AL1248" s="24">
        <v>0</v>
      </c>
      <c r="AM1248" s="18">
        <v>0.58369098712446355</v>
      </c>
      <c r="AN1248" s="7">
        <v>1.7167381974248928</v>
      </c>
      <c r="AO1248" s="8">
        <v>0</v>
      </c>
      <c r="AP1248" s="9">
        <v>0</v>
      </c>
      <c r="AQ1248" s="25">
        <v>2.3004291845493565</v>
      </c>
      <c r="AR1248" s="18">
        <v>0.52654867256637172</v>
      </c>
      <c r="AS1248" s="7">
        <v>1.5486725663716816</v>
      </c>
      <c r="AT1248" s="8">
        <v>0</v>
      </c>
      <c r="AU1248" s="9">
        <v>0</v>
      </c>
      <c r="AV1248" s="10">
        <v>2.0752212389380533</v>
      </c>
      <c r="AW1248" s="22">
        <f t="shared" si="19"/>
        <v>0</v>
      </c>
      <c r="AX1248" s="5">
        <f>IF(OR(AND(Tabela1[[#This Row],[GRUPO | ITEM]]="PALHETAS",MID(Tabela1[[#This Row],[ITEM]],1,5)&lt;&gt;"YN-PC"),AND(Tabela1[[#This Row],[GRUPO | ITEM]]="PALHETAS",MID(Tabela1[[#This Row],[ITEM]],1,5)&lt;&gt;"YN-PF"))=TRUE,0,
IF(
ROUNDUP(
IF(
IF(D1248="A",13-SUM(AM1248:AP1248),IF(D1248="B",11-SUM(AM1248:AP1248),IF(D1248="C",7-SUM(AM1248:AP1248))))
&lt;0,0,
IF(D1248="A",13-SUM(AM1248:AP1248),IF(D1248="B",11-SUM(AM1248:AP1248),IF(D1248="C",7-SUM(AM1248:AP1248)))))
*AD1248/C1248,0)
*C1248
=0,0,
ROUNDUP(
IF(
IF(D1248="A",13-SUM(AM1248:AP1248),IF(D1248="B",11-SUM(AM1248:AP1248),IF(D1248="C",7-SUM(AM1248:AP1248))))
&lt;0,0,
IF(D1248="A",13-SUM(AM1248:AP1248),IF(D1248="B",11-SUM(AM1248:AP1248),IF(D1248="C",7-SUM(AM1248:AP1248)))))
*AD1248/C1248,0)
*C1248)
)</f>
        <v>0</v>
      </c>
      <c r="AY1248" s="4">
        <f>IF(OR(AND(Tabela1[[#This Row],[GRUPO | ITEM]]="PALHETAS",MID(Tabela1[[#This Row],[ITEM]],1,5)&lt;&gt;"YN-PC"),AND(Tabela1[[#This Row],[GRUPO | ITEM]]="PALHETAS",MID(Tabela1[[#This Row],[ITEM]],1,5)&lt;&gt;"YN-PF"))=TRUE,0,
IF(
ROUNDUP(
IF(
IF(D1248="A",13-SUM(AR1248:AU1248),IF(D1248="B",11-SUM(AR1248:AU1248),IF(D1248="C",7-SUM(AR1248:AU1248))))
&lt;0,0,
IF(D1248="A",13-SUM(AR1248:AU1248),IF(D1248="B",11-SUM(AR1248:AU1248),IF(D1248="C",7-SUM(AR1248:AU1248)))))
*AE1248/C1248,0)
*C1248
=0,0,
ROUNDUP(
IF(
IF(D1248="A",13-SUM(AR1248:AU1248),IF(D1248="B",11-SUM(AR1248:AU1248),IF(D1248="C",7-SUM(AR1248:AU1248))))
&lt;0,0,
IF(D1248="A",13-SUM(AR1248:AU1248),IF(D1248="B",11-SUM(AR1248:AU1248),IF(D1248="C",7-SUM(AR1248:AU1248)))))
*AE1248/C1248,0)
*C1248)
)</f>
        <v>0</v>
      </c>
      <c r="AZ124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+IFERROR(BA1248*C1248,0),
IFERROR(AVERAGEIF(Tabela1[[#This Row],[COMPRA PADRÃO]:[COMPRA &gt;30%]],"&gt;"&amp;0,Tabela1[[#This Row],[COMPRA PADRÃO]:[COMPRA &gt;30%]]),
0))/Tabela1[[#This Row],[U/CX]],0)*Tabela1[[#This Row],[U/CX]]</f>
        <v>0</v>
      </c>
      <c r="BA1248" s="36"/>
      <c r="BB1248" s="19"/>
      <c r="BC1248" s="5"/>
      <c r="BD1248" s="41">
        <v>4.3962264150943398</v>
      </c>
      <c r="BE1248" s="42">
        <v>659.43396226415098</v>
      </c>
      <c r="BF1248" s="42">
        <v>290.15094339622641</v>
      </c>
      <c r="BG1248" s="42">
        <v>335</v>
      </c>
      <c r="BH1248" s="43">
        <v>625</v>
      </c>
    </row>
    <row r="1249" spans="1:60" x14ac:dyDescent="0.2">
      <c r="A1249" s="4" t="s">
        <v>18</v>
      </c>
      <c r="B1249" s="4" t="s">
        <v>963</v>
      </c>
      <c r="C1249" s="4">
        <v>25</v>
      </c>
      <c r="D1249" s="4" t="s">
        <v>83</v>
      </c>
      <c r="E1249" s="5"/>
      <c r="F1249" s="4"/>
      <c r="G1249" s="4"/>
      <c r="H1249" s="4">
        <v>115</v>
      </c>
      <c r="I1249" s="4">
        <v>25</v>
      </c>
      <c r="J1249" s="4">
        <v>25</v>
      </c>
      <c r="K1249" s="4"/>
      <c r="L1249" s="4">
        <v>35</v>
      </c>
      <c r="M1249" s="4">
        <v>30</v>
      </c>
      <c r="N1249" s="4">
        <v>105</v>
      </c>
      <c r="O1249" s="4">
        <v>50</v>
      </c>
      <c r="P1249" s="4"/>
      <c r="Q1249" s="13">
        <v>0</v>
      </c>
      <c r="R1249" s="16">
        <v>0</v>
      </c>
      <c r="S1249" s="16">
        <v>0</v>
      </c>
      <c r="T1249" s="16">
        <v>2.0909090909090908</v>
      </c>
      <c r="U1249" s="16">
        <v>0.45454545454545453</v>
      </c>
      <c r="V1249" s="16">
        <v>0.45454545454545453</v>
      </c>
      <c r="W1249" s="16">
        <v>0</v>
      </c>
      <c r="X1249" s="16">
        <v>0.63636363636363635</v>
      </c>
      <c r="Y1249" s="16">
        <v>0.54545454545454541</v>
      </c>
      <c r="Z1249" s="16">
        <v>1.9090909090909092</v>
      </c>
      <c r="AA1249" s="16">
        <v>0.90909090909090906</v>
      </c>
      <c r="AB1249" s="17">
        <v>0</v>
      </c>
      <c r="AC1249" s="15">
        <v>7932.25</v>
      </c>
      <c r="AD1249" s="14">
        <v>55</v>
      </c>
      <c r="AE1249" s="14">
        <v>55</v>
      </c>
      <c r="AF1249" s="5">
        <v>24</v>
      </c>
      <c r="AG1249" s="6">
        <v>24</v>
      </c>
      <c r="AH1249" s="37">
        <v>0</v>
      </c>
      <c r="AI1249" s="23">
        <v>24</v>
      </c>
      <c r="AJ1249" s="6">
        <v>0</v>
      </c>
      <c r="AK1249" s="37">
        <v>0</v>
      </c>
      <c r="AL1249" s="24">
        <v>0</v>
      </c>
      <c r="AM1249" s="18">
        <v>0.43636363636363634</v>
      </c>
      <c r="AN1249" s="7">
        <v>0</v>
      </c>
      <c r="AO1249" s="8">
        <v>0</v>
      </c>
      <c r="AP1249" s="9">
        <v>0</v>
      </c>
      <c r="AQ1249" s="25">
        <v>0.43636363636363634</v>
      </c>
      <c r="AR1249" s="18">
        <v>0.43636363636363634</v>
      </c>
      <c r="AS1249" s="7">
        <v>0</v>
      </c>
      <c r="AT1249" s="8">
        <v>0</v>
      </c>
      <c r="AU1249" s="9">
        <v>0</v>
      </c>
      <c r="AV1249" s="10">
        <v>0.43636363636363634</v>
      </c>
      <c r="AW1249" s="22">
        <f t="shared" si="19"/>
        <v>0</v>
      </c>
      <c r="AX1249" s="5">
        <f>IF(OR(AND(Tabela1[[#This Row],[GRUPO | ITEM]]="PALHETAS",MID(Tabela1[[#This Row],[ITEM]],1,5)&lt;&gt;"YN-PC"),AND(Tabela1[[#This Row],[GRUPO | ITEM]]="PALHETAS",MID(Tabela1[[#This Row],[ITEM]],1,5)&lt;&gt;"YN-PF"))=TRUE,0,
IF(
ROUNDUP(
IF(
IF(D1249="A",13-SUM(AM1249:AP1249),IF(D1249="B",11-SUM(AM1249:AP1249),IF(D1249="C",7-SUM(AM1249:AP1249))))
&lt;0,0,
IF(D1249="A",13-SUM(AM1249:AP1249),IF(D1249="B",11-SUM(AM1249:AP1249),IF(D1249="C",7-SUM(AM1249:AP1249)))))
*AD1249/C1249,0)
*C1249
=0,0,
ROUNDUP(
IF(
IF(D1249="A",13-SUM(AM1249:AP1249),IF(D1249="B",11-SUM(AM1249:AP1249),IF(D1249="C",7-SUM(AM1249:AP1249))))
&lt;0,0,
IF(D1249="A",13-SUM(AM1249:AP1249),IF(D1249="B",11-SUM(AM1249:AP1249),IF(D1249="C",7-SUM(AM1249:AP1249)))))
*AD1249/C1249,0)
*C1249)
)</f>
        <v>0</v>
      </c>
      <c r="AY1249" s="4">
        <f>IF(OR(AND(Tabela1[[#This Row],[GRUPO | ITEM]]="PALHETAS",MID(Tabela1[[#This Row],[ITEM]],1,5)&lt;&gt;"YN-PC"),AND(Tabela1[[#This Row],[GRUPO | ITEM]]="PALHETAS",MID(Tabela1[[#This Row],[ITEM]],1,5)&lt;&gt;"YN-PF"))=TRUE,0,
IF(
ROUNDUP(
IF(
IF(D1249="A",13-SUM(AR1249:AU1249),IF(D1249="B",11-SUM(AR1249:AU1249),IF(D1249="C",7-SUM(AR1249:AU1249))))
&lt;0,0,
IF(D1249="A",13-SUM(AR1249:AU1249),IF(D1249="B",11-SUM(AR1249:AU1249),IF(D1249="C",7-SUM(AR1249:AU1249)))))
*AE1249/C1249,0)
*C1249
=0,0,
ROUNDUP(
IF(
IF(D1249="A",13-SUM(AR1249:AU1249),IF(D1249="B",11-SUM(AR1249:AU1249),IF(D1249="C",7-SUM(AR1249:AU1249))))
&lt;0,0,
IF(D1249="A",13-SUM(AR1249:AU1249),IF(D1249="B",11-SUM(AR1249:AU1249),IF(D1249="C",7-SUM(AR1249:AU1249)))))
*AE1249/C1249,0)
*C1249)
)</f>
        <v>0</v>
      </c>
      <c r="AZ124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+IFERROR(BA1249*C1249,0),
IFERROR(AVERAGEIF(Tabela1[[#This Row],[COMPRA PADRÃO]:[COMPRA &gt;30%]],"&gt;"&amp;0,Tabela1[[#This Row],[COMPRA PADRÃO]:[COMPRA &gt;30%]]),
0))/Tabela1[[#This Row],[U/CX]],0)*Tabela1[[#This Row],[U/CX]]</f>
        <v>0</v>
      </c>
      <c r="BA1249" s="36"/>
      <c r="BB1249" s="19"/>
      <c r="BC1249" s="5"/>
      <c r="BD1249" s="41">
        <v>1.4528301886792452</v>
      </c>
      <c r="BE1249" s="42">
        <v>217.92452830188677</v>
      </c>
      <c r="BF1249" s="42">
        <v>95.886792452830178</v>
      </c>
      <c r="BG1249" s="42">
        <v>24</v>
      </c>
      <c r="BH1249" s="43">
        <v>300</v>
      </c>
    </row>
    <row r="1250" spans="1:60" x14ac:dyDescent="0.2">
      <c r="A1250" s="4" t="s">
        <v>18</v>
      </c>
      <c r="B1250" s="4" t="s">
        <v>964</v>
      </c>
      <c r="C1250" s="4">
        <v>25</v>
      </c>
      <c r="D1250" s="4" t="s">
        <v>83</v>
      </c>
      <c r="E1250" s="5"/>
      <c r="F1250" s="4"/>
      <c r="G1250" s="4"/>
      <c r="H1250" s="4">
        <v>140</v>
      </c>
      <c r="I1250" s="4">
        <v>50</v>
      </c>
      <c r="J1250" s="4">
        <v>35</v>
      </c>
      <c r="K1250" s="4"/>
      <c r="L1250" s="4">
        <v>120</v>
      </c>
      <c r="M1250" s="4">
        <v>50</v>
      </c>
      <c r="N1250" s="4">
        <v>50</v>
      </c>
      <c r="O1250" s="4">
        <v>10</v>
      </c>
      <c r="P1250" s="4">
        <v>50</v>
      </c>
      <c r="Q1250" s="13">
        <v>0</v>
      </c>
      <c r="R1250" s="16">
        <v>0</v>
      </c>
      <c r="S1250" s="16">
        <v>0</v>
      </c>
      <c r="T1250" s="16">
        <v>2.217821782178218</v>
      </c>
      <c r="U1250" s="16">
        <v>0.79207920792079212</v>
      </c>
      <c r="V1250" s="16">
        <v>0.5544554455445545</v>
      </c>
      <c r="W1250" s="16">
        <v>0</v>
      </c>
      <c r="X1250" s="16">
        <v>1.9009900990099009</v>
      </c>
      <c r="Y1250" s="16">
        <v>0.79207920792079212</v>
      </c>
      <c r="Z1250" s="16">
        <v>0.79207920792079212</v>
      </c>
      <c r="AA1250" s="16">
        <v>0.15841584158415842</v>
      </c>
      <c r="AB1250" s="17">
        <v>0.79207920792079212</v>
      </c>
      <c r="AC1250" s="15">
        <v>10631.75</v>
      </c>
      <c r="AD1250" s="14">
        <v>63.125</v>
      </c>
      <c r="AE1250" s="14">
        <v>70.714285714285708</v>
      </c>
      <c r="AF1250" s="5">
        <v>0</v>
      </c>
      <c r="AG1250" s="6">
        <v>245</v>
      </c>
      <c r="AH1250" s="37">
        <v>750</v>
      </c>
      <c r="AI1250" s="23">
        <v>995</v>
      </c>
      <c r="AJ1250" s="6">
        <v>0</v>
      </c>
      <c r="AK1250" s="37">
        <v>0</v>
      </c>
      <c r="AL1250" s="24">
        <v>0</v>
      </c>
      <c r="AM1250" s="18">
        <v>3.8811881188118811</v>
      </c>
      <c r="AN1250" s="7">
        <v>11.881188118811881</v>
      </c>
      <c r="AO1250" s="8">
        <v>0</v>
      </c>
      <c r="AP1250" s="9">
        <v>0</v>
      </c>
      <c r="AQ1250" s="25">
        <v>15.762376237623762</v>
      </c>
      <c r="AR1250" s="18">
        <v>3.464646464646465</v>
      </c>
      <c r="AS1250" s="7">
        <v>10.606060606060607</v>
      </c>
      <c r="AT1250" s="8">
        <v>0</v>
      </c>
      <c r="AU1250" s="9">
        <v>0</v>
      </c>
      <c r="AV1250" s="10">
        <v>14.070707070707073</v>
      </c>
      <c r="AW1250" s="22">
        <f t="shared" si="19"/>
        <v>0</v>
      </c>
      <c r="AX1250" s="5">
        <f>IF(OR(AND(Tabela1[[#This Row],[GRUPO | ITEM]]="PALHETAS",MID(Tabela1[[#This Row],[ITEM]],1,5)&lt;&gt;"YN-PC"),AND(Tabela1[[#This Row],[GRUPO | ITEM]]="PALHETAS",MID(Tabela1[[#This Row],[ITEM]],1,5)&lt;&gt;"YN-PF"))=TRUE,0,
IF(
ROUNDUP(
IF(
IF(D1250="A",13-SUM(AM1250:AP1250),IF(D1250="B",11-SUM(AM1250:AP1250),IF(D1250="C",7-SUM(AM1250:AP1250))))
&lt;0,0,
IF(D1250="A",13-SUM(AM1250:AP1250),IF(D1250="B",11-SUM(AM1250:AP1250),IF(D1250="C",7-SUM(AM1250:AP1250)))))
*AD1250/C1250,0)
*C1250
=0,0,
ROUNDUP(
IF(
IF(D1250="A",13-SUM(AM1250:AP1250),IF(D1250="B",11-SUM(AM1250:AP1250),IF(D1250="C",7-SUM(AM1250:AP1250))))
&lt;0,0,
IF(D1250="A",13-SUM(AM1250:AP1250),IF(D1250="B",11-SUM(AM1250:AP1250),IF(D1250="C",7-SUM(AM1250:AP1250)))))
*AD1250/C1250,0)
*C1250)
)</f>
        <v>0</v>
      </c>
      <c r="AY1250" s="4">
        <f>IF(OR(AND(Tabela1[[#This Row],[GRUPO | ITEM]]="PALHETAS",MID(Tabela1[[#This Row],[ITEM]],1,5)&lt;&gt;"YN-PC"),AND(Tabela1[[#This Row],[GRUPO | ITEM]]="PALHETAS",MID(Tabela1[[#This Row],[ITEM]],1,5)&lt;&gt;"YN-PF"))=TRUE,0,
IF(
ROUNDUP(
IF(
IF(D1250="A",13-SUM(AR1250:AU1250),IF(D1250="B",11-SUM(AR1250:AU1250),IF(D1250="C",7-SUM(AR1250:AU1250))))
&lt;0,0,
IF(D1250="A",13-SUM(AR1250:AU1250),IF(D1250="B",11-SUM(AR1250:AU1250),IF(D1250="C",7-SUM(AR1250:AU1250)))))
*AE1250/C1250,0)
*C1250
=0,0,
ROUNDUP(
IF(
IF(D1250="A",13-SUM(AR1250:AU1250),IF(D1250="B",11-SUM(AR1250:AU1250),IF(D1250="C",7-SUM(AR1250:AU1250))))
&lt;0,0,
IF(D1250="A",13-SUM(AR1250:AU1250),IF(D1250="B",11-SUM(AR1250:AU1250),IF(D1250="C",7-SUM(AR1250:AU1250)))))
*AE1250/C1250,0)
*C1250)
)</f>
        <v>0</v>
      </c>
      <c r="AZ125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+IFERROR(BA1250*C1250,0),
IFERROR(AVERAGEIF(Tabela1[[#This Row],[COMPRA PADRÃO]:[COMPRA &gt;30%]],"&gt;"&amp;0,Tabela1[[#This Row],[COMPRA PADRÃO]:[COMPRA &gt;30%]]),
0))/Tabela1[[#This Row],[U/CX]],0)*Tabela1[[#This Row],[U/CX]]</f>
        <v>0</v>
      </c>
      <c r="BA1250" s="36"/>
      <c r="BB1250" s="19"/>
      <c r="BC1250" s="5"/>
      <c r="BD1250" s="41">
        <v>1.9056603773584906</v>
      </c>
      <c r="BE1250" s="42">
        <v>285.84905660377359</v>
      </c>
      <c r="BF1250" s="42">
        <v>125.77358490566039</v>
      </c>
      <c r="BG1250" s="42">
        <v>995</v>
      </c>
      <c r="BH1250" s="43">
        <v>0</v>
      </c>
    </row>
    <row r="1251" spans="1:60" x14ac:dyDescent="0.2">
      <c r="A1251" s="4" t="s">
        <v>18</v>
      </c>
      <c r="B1251" s="4" t="s">
        <v>274</v>
      </c>
      <c r="C1251" s="4">
        <v>25</v>
      </c>
      <c r="D1251" s="4" t="s">
        <v>83</v>
      </c>
      <c r="E1251" s="5"/>
      <c r="F1251" s="4"/>
      <c r="G1251" s="4"/>
      <c r="H1251" s="4">
        <v>145</v>
      </c>
      <c r="I1251" s="4"/>
      <c r="J1251" s="4"/>
      <c r="K1251" s="4"/>
      <c r="L1251" s="4">
        <v>30</v>
      </c>
      <c r="M1251" s="4"/>
      <c r="N1251" s="4">
        <v>25</v>
      </c>
      <c r="O1251" s="4"/>
      <c r="P1251" s="4"/>
      <c r="Q1251" s="13">
        <v>0</v>
      </c>
      <c r="R1251" s="16">
        <v>0</v>
      </c>
      <c r="S1251" s="16">
        <v>0</v>
      </c>
      <c r="T1251" s="16">
        <v>2.1749999999999998</v>
      </c>
      <c r="U1251" s="16">
        <v>0</v>
      </c>
      <c r="V1251" s="16">
        <v>0</v>
      </c>
      <c r="W1251" s="16">
        <v>0</v>
      </c>
      <c r="X1251" s="16">
        <v>0.44999999999999996</v>
      </c>
      <c r="Y1251" s="16">
        <v>0</v>
      </c>
      <c r="Z1251" s="16">
        <v>0.375</v>
      </c>
      <c r="AA1251" s="16">
        <v>0</v>
      </c>
      <c r="AB1251" s="17">
        <v>0</v>
      </c>
      <c r="AC1251" s="15">
        <v>4211.05</v>
      </c>
      <c r="AD1251" s="14">
        <v>66.666666666666671</v>
      </c>
      <c r="AE1251" s="14">
        <v>66.666666666666671</v>
      </c>
      <c r="AF1251" s="5">
        <v>0</v>
      </c>
      <c r="AG1251" s="6">
        <v>0</v>
      </c>
      <c r="AH1251" s="37">
        <v>0</v>
      </c>
      <c r="AI1251" s="23">
        <v>0</v>
      </c>
      <c r="AJ1251" s="6">
        <v>0</v>
      </c>
      <c r="AK1251" s="37">
        <v>0</v>
      </c>
      <c r="AL1251" s="24">
        <v>0</v>
      </c>
      <c r="AM1251" s="18">
        <v>0</v>
      </c>
      <c r="AN1251" s="7">
        <v>0</v>
      </c>
      <c r="AO1251" s="8">
        <v>0</v>
      </c>
      <c r="AP1251" s="9">
        <v>0</v>
      </c>
      <c r="AQ1251" s="25">
        <v>0</v>
      </c>
      <c r="AR1251" s="18">
        <v>0</v>
      </c>
      <c r="AS1251" s="7">
        <v>0</v>
      </c>
      <c r="AT1251" s="8">
        <v>0</v>
      </c>
      <c r="AU1251" s="9">
        <v>0</v>
      </c>
      <c r="AV1251" s="10">
        <v>0</v>
      </c>
      <c r="AW1251" s="22">
        <f t="shared" si="19"/>
        <v>0</v>
      </c>
      <c r="AX1251" s="5">
        <f>IF(OR(AND(Tabela1[[#This Row],[GRUPO | ITEM]]="PALHETAS",MID(Tabela1[[#This Row],[ITEM]],1,5)&lt;&gt;"YN-PC"),AND(Tabela1[[#This Row],[GRUPO | ITEM]]="PALHETAS",MID(Tabela1[[#This Row],[ITEM]],1,5)&lt;&gt;"YN-PF"))=TRUE,0,
IF(
ROUNDUP(
IF(
IF(D1251="A",13-SUM(AM1251:AP1251),IF(D1251="B",11-SUM(AM1251:AP1251),IF(D1251="C",7-SUM(AM1251:AP1251))))
&lt;0,0,
IF(D1251="A",13-SUM(AM1251:AP1251),IF(D1251="B",11-SUM(AM1251:AP1251),IF(D1251="C",7-SUM(AM1251:AP1251)))))
*AD1251/C1251,0)
*C1251
=0,0,
ROUNDUP(
IF(
IF(D1251="A",13-SUM(AM1251:AP1251),IF(D1251="B",11-SUM(AM1251:AP1251),IF(D1251="C",7-SUM(AM1251:AP1251))))
&lt;0,0,
IF(D1251="A",13-SUM(AM1251:AP1251),IF(D1251="B",11-SUM(AM1251:AP1251),IF(D1251="C",7-SUM(AM1251:AP1251)))))
*AD1251/C1251,0)
*C1251)
)</f>
        <v>0</v>
      </c>
      <c r="AY1251" s="4">
        <f>IF(OR(AND(Tabela1[[#This Row],[GRUPO | ITEM]]="PALHETAS",MID(Tabela1[[#This Row],[ITEM]],1,5)&lt;&gt;"YN-PC"),AND(Tabela1[[#This Row],[GRUPO | ITEM]]="PALHETAS",MID(Tabela1[[#This Row],[ITEM]],1,5)&lt;&gt;"YN-PF"))=TRUE,0,
IF(
ROUNDUP(
IF(
IF(D1251="A",13-SUM(AR1251:AU1251),IF(D1251="B",11-SUM(AR1251:AU1251),IF(D1251="C",7-SUM(AR1251:AU1251))))
&lt;0,0,
IF(D1251="A",13-SUM(AR1251:AU1251),IF(D1251="B",11-SUM(AR1251:AU1251),IF(D1251="C",7-SUM(AR1251:AU1251)))))
*AE1251/C1251,0)
*C1251
=0,0,
ROUNDUP(
IF(
IF(D1251="A",13-SUM(AR1251:AU1251),IF(D1251="B",11-SUM(AR1251:AU1251),IF(D1251="C",7-SUM(AR1251:AU1251))))
&lt;0,0,
IF(D1251="A",13-SUM(AR1251:AU1251),IF(D1251="B",11-SUM(AR1251:AU1251),IF(D1251="C",7-SUM(AR1251:AU1251)))))
*AE1251/C1251,0)
*C1251)
)</f>
        <v>0</v>
      </c>
      <c r="AZ125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+IFERROR(BA1251*C1251,0),
IFERROR(AVERAGEIF(Tabela1[[#This Row],[COMPRA PADRÃO]:[COMPRA &gt;30%]],"&gt;"&amp;0,Tabela1[[#This Row],[COMPRA PADRÃO]:[COMPRA &gt;30%]]),
0))/Tabela1[[#This Row],[U/CX]],0)*Tabela1[[#This Row],[U/CX]]</f>
        <v>0</v>
      </c>
      <c r="BA1251" s="36"/>
      <c r="BB1251" s="19"/>
      <c r="BC1251" s="5"/>
      <c r="BD1251" s="41">
        <v>0.75471698113207553</v>
      </c>
      <c r="BE1251" s="42">
        <v>113.20754716981133</v>
      </c>
      <c r="BF1251" s="42">
        <v>49.811320754716988</v>
      </c>
      <c r="BG1251" s="42">
        <v>0</v>
      </c>
      <c r="BH1251" s="43">
        <v>175</v>
      </c>
    </row>
    <row r="1252" spans="1:60" x14ac:dyDescent="0.2">
      <c r="A1252" s="4" t="s">
        <v>18</v>
      </c>
      <c r="B1252" s="4" t="s">
        <v>965</v>
      </c>
      <c r="C1252" s="4">
        <v>25</v>
      </c>
      <c r="D1252" s="4" t="s">
        <v>83</v>
      </c>
      <c r="E1252" s="5"/>
      <c r="F1252" s="4"/>
      <c r="G1252" s="4"/>
      <c r="H1252" s="4">
        <v>120</v>
      </c>
      <c r="I1252" s="4">
        <v>50</v>
      </c>
      <c r="J1252" s="4">
        <v>110</v>
      </c>
      <c r="K1252" s="4">
        <v>25</v>
      </c>
      <c r="L1252" s="4">
        <v>100</v>
      </c>
      <c r="M1252" s="4">
        <v>25</v>
      </c>
      <c r="N1252" s="4">
        <v>100</v>
      </c>
      <c r="O1252" s="4">
        <v>125</v>
      </c>
      <c r="P1252" s="4">
        <v>100</v>
      </c>
      <c r="Q1252" s="13">
        <v>0</v>
      </c>
      <c r="R1252" s="16">
        <v>0</v>
      </c>
      <c r="S1252" s="16">
        <v>0</v>
      </c>
      <c r="T1252" s="16">
        <v>1.4304635761589404</v>
      </c>
      <c r="U1252" s="16">
        <v>0.59602649006622521</v>
      </c>
      <c r="V1252" s="16">
        <v>1.3112582781456954</v>
      </c>
      <c r="W1252" s="16">
        <v>0.29801324503311261</v>
      </c>
      <c r="X1252" s="16">
        <v>1.1920529801324504</v>
      </c>
      <c r="Y1252" s="16">
        <v>0.29801324503311261</v>
      </c>
      <c r="Z1252" s="16">
        <v>1.1920529801324504</v>
      </c>
      <c r="AA1252" s="16">
        <v>1.490066225165563</v>
      </c>
      <c r="AB1252" s="17">
        <v>1.1920529801324504</v>
      </c>
      <c r="AC1252" s="15">
        <v>16290.15</v>
      </c>
      <c r="AD1252" s="14">
        <v>83.888888888888886</v>
      </c>
      <c r="AE1252" s="14">
        <v>100.71428571428571</v>
      </c>
      <c r="AF1252" s="5">
        <v>0</v>
      </c>
      <c r="AG1252" s="6">
        <v>245</v>
      </c>
      <c r="AH1252" s="37">
        <v>500</v>
      </c>
      <c r="AI1252" s="23">
        <v>745</v>
      </c>
      <c r="AJ1252" s="6">
        <v>0</v>
      </c>
      <c r="AK1252" s="37">
        <v>0</v>
      </c>
      <c r="AL1252" s="24">
        <v>0</v>
      </c>
      <c r="AM1252" s="18">
        <v>2.9205298013245033</v>
      </c>
      <c r="AN1252" s="7">
        <v>5.9602649006622519</v>
      </c>
      <c r="AO1252" s="8">
        <v>0</v>
      </c>
      <c r="AP1252" s="9">
        <v>0</v>
      </c>
      <c r="AQ1252" s="25">
        <v>8.8807947019867548</v>
      </c>
      <c r="AR1252" s="18">
        <v>2.4326241134751774</v>
      </c>
      <c r="AS1252" s="7">
        <v>4.9645390070921991</v>
      </c>
      <c r="AT1252" s="8">
        <v>0</v>
      </c>
      <c r="AU1252" s="9">
        <v>0</v>
      </c>
      <c r="AV1252" s="10">
        <v>7.3971631205673765</v>
      </c>
      <c r="AW1252" s="22">
        <f t="shared" si="19"/>
        <v>0</v>
      </c>
      <c r="AX1252" s="5">
        <f>IF(OR(AND(Tabela1[[#This Row],[GRUPO | ITEM]]="PALHETAS",MID(Tabela1[[#This Row],[ITEM]],1,5)&lt;&gt;"YN-PC"),AND(Tabela1[[#This Row],[GRUPO | ITEM]]="PALHETAS",MID(Tabela1[[#This Row],[ITEM]],1,5)&lt;&gt;"YN-PF"))=TRUE,0,
IF(
ROUNDUP(
IF(
IF(D1252="A",13-SUM(AM1252:AP1252),IF(D1252="B",11-SUM(AM1252:AP1252),IF(D1252="C",7-SUM(AM1252:AP1252))))
&lt;0,0,
IF(D1252="A",13-SUM(AM1252:AP1252),IF(D1252="B",11-SUM(AM1252:AP1252),IF(D1252="C",7-SUM(AM1252:AP1252)))))
*AD1252/C1252,0)
*C1252
=0,0,
ROUNDUP(
IF(
IF(D1252="A",13-SUM(AM1252:AP1252),IF(D1252="B",11-SUM(AM1252:AP1252),IF(D1252="C",7-SUM(AM1252:AP1252))))
&lt;0,0,
IF(D1252="A",13-SUM(AM1252:AP1252),IF(D1252="B",11-SUM(AM1252:AP1252),IF(D1252="C",7-SUM(AM1252:AP1252)))))
*AD1252/C1252,0)
*C1252)
)</f>
        <v>0</v>
      </c>
      <c r="AY1252" s="4">
        <f>IF(OR(AND(Tabela1[[#This Row],[GRUPO | ITEM]]="PALHETAS",MID(Tabela1[[#This Row],[ITEM]],1,5)&lt;&gt;"YN-PC"),AND(Tabela1[[#This Row],[GRUPO | ITEM]]="PALHETAS",MID(Tabela1[[#This Row],[ITEM]],1,5)&lt;&gt;"YN-PF"))=TRUE,0,
IF(
ROUNDUP(
IF(
IF(D1252="A",13-SUM(AR1252:AU1252),IF(D1252="B",11-SUM(AR1252:AU1252),IF(D1252="C",7-SUM(AR1252:AU1252))))
&lt;0,0,
IF(D1252="A",13-SUM(AR1252:AU1252),IF(D1252="B",11-SUM(AR1252:AU1252),IF(D1252="C",7-SUM(AR1252:AU1252)))))
*AE1252/C1252,0)
*C1252
=0,0,
ROUNDUP(
IF(
IF(D1252="A",13-SUM(AR1252:AU1252),IF(D1252="B",11-SUM(AR1252:AU1252),IF(D1252="C",7-SUM(AR1252:AU1252))))
&lt;0,0,
IF(D1252="A",13-SUM(AR1252:AU1252),IF(D1252="B",11-SUM(AR1252:AU1252),IF(D1252="C",7-SUM(AR1252:AU1252)))))
*AE1252/C1252,0)
*C1252)
)</f>
        <v>0</v>
      </c>
      <c r="AZ125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+IFERROR(BA1252*C1252,0),
IFERROR(AVERAGEIF(Tabela1[[#This Row],[COMPRA PADRÃO]:[COMPRA &gt;30%]],"&gt;"&amp;0,Tabela1[[#This Row],[COMPRA PADRÃO]:[COMPRA &gt;30%]]),
0))/Tabela1[[#This Row],[U/CX]],0)*Tabela1[[#This Row],[U/CX]]</f>
        <v>0</v>
      </c>
      <c r="BA1252" s="36"/>
      <c r="BB1252" s="19"/>
      <c r="BC1252" s="5"/>
      <c r="BD1252" s="41">
        <v>2.8490566037735849</v>
      </c>
      <c r="BE1252" s="42">
        <v>427.35849056603774</v>
      </c>
      <c r="BF1252" s="42">
        <v>188.03773584905662</v>
      </c>
      <c r="BG1252" s="42">
        <v>745</v>
      </c>
      <c r="BH1252" s="43">
        <v>0</v>
      </c>
    </row>
    <row r="1253" spans="1:60" x14ac:dyDescent="0.2">
      <c r="A1253" s="4" t="s">
        <v>18</v>
      </c>
      <c r="B1253" s="4" t="s">
        <v>966</v>
      </c>
      <c r="C1253" s="4">
        <v>25</v>
      </c>
      <c r="D1253" s="4" t="s">
        <v>83</v>
      </c>
      <c r="E1253" s="5"/>
      <c r="F1253" s="4"/>
      <c r="G1253" s="4"/>
      <c r="H1253" s="4">
        <v>125</v>
      </c>
      <c r="I1253" s="4">
        <v>25</v>
      </c>
      <c r="J1253" s="4">
        <v>110</v>
      </c>
      <c r="K1253" s="4"/>
      <c r="L1253" s="4">
        <v>110</v>
      </c>
      <c r="M1253" s="4">
        <v>80</v>
      </c>
      <c r="N1253" s="4">
        <v>75</v>
      </c>
      <c r="O1253" s="4">
        <v>25</v>
      </c>
      <c r="P1253" s="4">
        <v>25</v>
      </c>
      <c r="Q1253" s="13">
        <v>0</v>
      </c>
      <c r="R1253" s="16">
        <v>0</v>
      </c>
      <c r="S1253" s="16">
        <v>0</v>
      </c>
      <c r="T1253" s="16">
        <v>1.7391304347826086</v>
      </c>
      <c r="U1253" s="16">
        <v>0.34782608695652173</v>
      </c>
      <c r="V1253" s="16">
        <v>1.5304347826086957</v>
      </c>
      <c r="W1253" s="16">
        <v>0</v>
      </c>
      <c r="X1253" s="16">
        <v>1.5304347826086957</v>
      </c>
      <c r="Y1253" s="16">
        <v>1.1130434782608696</v>
      </c>
      <c r="Z1253" s="16">
        <v>1.0434782608695652</v>
      </c>
      <c r="AA1253" s="16">
        <v>0.34782608695652173</v>
      </c>
      <c r="AB1253" s="17">
        <v>0.34782608695652173</v>
      </c>
      <c r="AC1253" s="15">
        <v>11900.4</v>
      </c>
      <c r="AD1253" s="14">
        <v>71.875</v>
      </c>
      <c r="AE1253" s="14">
        <v>71.875</v>
      </c>
      <c r="AF1253" s="5">
        <v>0</v>
      </c>
      <c r="AG1253" s="6">
        <v>400</v>
      </c>
      <c r="AH1253" s="37">
        <v>525</v>
      </c>
      <c r="AI1253" s="23">
        <v>925</v>
      </c>
      <c r="AJ1253" s="6">
        <v>0</v>
      </c>
      <c r="AK1253" s="37">
        <v>0</v>
      </c>
      <c r="AL1253" s="24">
        <v>0</v>
      </c>
      <c r="AM1253" s="18">
        <v>5.5652173913043477</v>
      </c>
      <c r="AN1253" s="7">
        <v>7.3043478260869561</v>
      </c>
      <c r="AO1253" s="8">
        <v>0</v>
      </c>
      <c r="AP1253" s="9">
        <v>0</v>
      </c>
      <c r="AQ1253" s="25">
        <v>12.869565217391305</v>
      </c>
      <c r="AR1253" s="18">
        <v>5.5652173913043477</v>
      </c>
      <c r="AS1253" s="7">
        <v>7.3043478260869561</v>
      </c>
      <c r="AT1253" s="8">
        <v>0</v>
      </c>
      <c r="AU1253" s="9">
        <v>0</v>
      </c>
      <c r="AV1253" s="10">
        <v>12.869565217391305</v>
      </c>
      <c r="AW1253" s="22">
        <f t="shared" si="19"/>
        <v>0</v>
      </c>
      <c r="AX1253" s="5">
        <f>IF(OR(AND(Tabela1[[#This Row],[GRUPO | ITEM]]="PALHETAS",MID(Tabela1[[#This Row],[ITEM]],1,5)&lt;&gt;"YN-PC"),AND(Tabela1[[#This Row],[GRUPO | ITEM]]="PALHETAS",MID(Tabela1[[#This Row],[ITEM]],1,5)&lt;&gt;"YN-PF"))=TRUE,0,
IF(
ROUNDUP(
IF(
IF(D1253="A",13-SUM(AM1253:AP1253),IF(D1253="B",11-SUM(AM1253:AP1253),IF(D1253="C",7-SUM(AM1253:AP1253))))
&lt;0,0,
IF(D1253="A",13-SUM(AM1253:AP1253),IF(D1253="B",11-SUM(AM1253:AP1253),IF(D1253="C",7-SUM(AM1253:AP1253)))))
*AD1253/C1253,0)
*C1253
=0,0,
ROUNDUP(
IF(
IF(D1253="A",13-SUM(AM1253:AP1253),IF(D1253="B",11-SUM(AM1253:AP1253),IF(D1253="C",7-SUM(AM1253:AP1253))))
&lt;0,0,
IF(D1253="A",13-SUM(AM1253:AP1253),IF(D1253="B",11-SUM(AM1253:AP1253),IF(D1253="C",7-SUM(AM1253:AP1253)))))
*AD1253/C1253,0)
*C1253)
)</f>
        <v>0</v>
      </c>
      <c r="AY1253" s="4">
        <f>IF(OR(AND(Tabela1[[#This Row],[GRUPO | ITEM]]="PALHETAS",MID(Tabela1[[#This Row],[ITEM]],1,5)&lt;&gt;"YN-PC"),AND(Tabela1[[#This Row],[GRUPO | ITEM]]="PALHETAS",MID(Tabela1[[#This Row],[ITEM]],1,5)&lt;&gt;"YN-PF"))=TRUE,0,
IF(
ROUNDUP(
IF(
IF(D1253="A",13-SUM(AR1253:AU1253),IF(D1253="B",11-SUM(AR1253:AU1253),IF(D1253="C",7-SUM(AR1253:AU1253))))
&lt;0,0,
IF(D1253="A",13-SUM(AR1253:AU1253),IF(D1253="B",11-SUM(AR1253:AU1253),IF(D1253="C",7-SUM(AR1253:AU1253)))))
*AE1253/C1253,0)
*C1253
=0,0,
ROUNDUP(
IF(
IF(D1253="A",13-SUM(AR1253:AU1253),IF(D1253="B",11-SUM(AR1253:AU1253),IF(D1253="C",7-SUM(AR1253:AU1253))))
&lt;0,0,
IF(D1253="A",13-SUM(AR1253:AU1253),IF(D1253="B",11-SUM(AR1253:AU1253),IF(D1253="C",7-SUM(AR1253:AU1253)))))
*AE1253/C1253,0)
*C1253)
)</f>
        <v>0</v>
      </c>
      <c r="AZ125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+IFERROR(BA1253*C1253,0),
IFERROR(AVERAGEIF(Tabela1[[#This Row],[COMPRA PADRÃO]:[COMPRA &gt;30%]],"&gt;"&amp;0,Tabela1[[#This Row],[COMPRA PADRÃO]:[COMPRA &gt;30%]]),
0))/Tabela1[[#This Row],[U/CX]],0)*Tabela1[[#This Row],[U/CX]]</f>
        <v>0</v>
      </c>
      <c r="BA1253" s="36"/>
      <c r="BB1253" s="19"/>
      <c r="BC1253" s="5"/>
      <c r="BD1253" s="41">
        <v>2.1698113207547172</v>
      </c>
      <c r="BE1253" s="42">
        <v>325.47169811320759</v>
      </c>
      <c r="BF1253" s="42">
        <v>143.20754716981133</v>
      </c>
      <c r="BG1253" s="42">
        <v>925</v>
      </c>
      <c r="BH1253" s="43">
        <v>0</v>
      </c>
    </row>
    <row r="1254" spans="1:60" x14ac:dyDescent="0.2">
      <c r="A1254" s="4" t="s">
        <v>18</v>
      </c>
      <c r="B1254" s="4" t="s">
        <v>967</v>
      </c>
      <c r="C1254" s="4">
        <v>25</v>
      </c>
      <c r="D1254" s="4" t="s">
        <v>83</v>
      </c>
      <c r="E1254" s="5"/>
      <c r="F1254" s="4"/>
      <c r="G1254" s="4"/>
      <c r="H1254" s="4">
        <v>85</v>
      </c>
      <c r="I1254" s="4"/>
      <c r="J1254" s="4">
        <v>80</v>
      </c>
      <c r="K1254" s="4"/>
      <c r="L1254" s="4">
        <v>85</v>
      </c>
      <c r="M1254" s="4">
        <v>55</v>
      </c>
      <c r="N1254" s="4">
        <v>50</v>
      </c>
      <c r="O1254" s="4">
        <v>25</v>
      </c>
      <c r="P1254" s="4">
        <v>25</v>
      </c>
      <c r="Q1254" s="13">
        <v>0</v>
      </c>
      <c r="R1254" s="16">
        <v>0</v>
      </c>
      <c r="S1254" s="16">
        <v>0</v>
      </c>
      <c r="T1254" s="16">
        <v>1.4691358024691359</v>
      </c>
      <c r="U1254" s="16">
        <v>0</v>
      </c>
      <c r="V1254" s="16">
        <v>1.3827160493827162</v>
      </c>
      <c r="W1254" s="16">
        <v>0</v>
      </c>
      <c r="X1254" s="16">
        <v>1.4691358024691359</v>
      </c>
      <c r="Y1254" s="16">
        <v>0.95061728395061729</v>
      </c>
      <c r="Z1254" s="16">
        <v>0.86419753086419759</v>
      </c>
      <c r="AA1254" s="16">
        <v>0.4320987654320988</v>
      </c>
      <c r="AB1254" s="17">
        <v>0.4320987654320988</v>
      </c>
      <c r="AC1254" s="15">
        <v>8134.85</v>
      </c>
      <c r="AD1254" s="14">
        <v>57.857142857142854</v>
      </c>
      <c r="AE1254" s="14">
        <v>57.857142857142854</v>
      </c>
      <c r="AF1254" s="5">
        <v>0</v>
      </c>
      <c r="AG1254" s="6">
        <v>495</v>
      </c>
      <c r="AH1254" s="37">
        <v>600</v>
      </c>
      <c r="AI1254" s="23">
        <v>1095</v>
      </c>
      <c r="AJ1254" s="6">
        <v>0</v>
      </c>
      <c r="AK1254" s="37">
        <v>0</v>
      </c>
      <c r="AL1254" s="24">
        <v>0</v>
      </c>
      <c r="AM1254" s="18">
        <v>8.5555555555555554</v>
      </c>
      <c r="AN1254" s="7">
        <v>10.37037037037037</v>
      </c>
      <c r="AO1254" s="8">
        <v>0</v>
      </c>
      <c r="AP1254" s="9">
        <v>0</v>
      </c>
      <c r="AQ1254" s="25">
        <v>18.925925925925924</v>
      </c>
      <c r="AR1254" s="18">
        <v>8.5555555555555554</v>
      </c>
      <c r="AS1254" s="7">
        <v>10.37037037037037</v>
      </c>
      <c r="AT1254" s="8">
        <v>0</v>
      </c>
      <c r="AU1254" s="9">
        <v>0</v>
      </c>
      <c r="AV1254" s="10">
        <v>18.925925925925924</v>
      </c>
      <c r="AW1254" s="22">
        <f t="shared" si="19"/>
        <v>0</v>
      </c>
      <c r="AX1254" s="5">
        <f>IF(OR(AND(Tabela1[[#This Row],[GRUPO | ITEM]]="PALHETAS",MID(Tabela1[[#This Row],[ITEM]],1,5)&lt;&gt;"YN-PC"),AND(Tabela1[[#This Row],[GRUPO | ITEM]]="PALHETAS",MID(Tabela1[[#This Row],[ITEM]],1,5)&lt;&gt;"YN-PF"))=TRUE,0,
IF(
ROUNDUP(
IF(
IF(D1254="A",13-SUM(AM1254:AP1254),IF(D1254="B",11-SUM(AM1254:AP1254),IF(D1254="C",7-SUM(AM1254:AP1254))))
&lt;0,0,
IF(D1254="A",13-SUM(AM1254:AP1254),IF(D1254="B",11-SUM(AM1254:AP1254),IF(D1254="C",7-SUM(AM1254:AP1254)))))
*AD1254/C1254,0)
*C1254
=0,0,
ROUNDUP(
IF(
IF(D1254="A",13-SUM(AM1254:AP1254),IF(D1254="B",11-SUM(AM1254:AP1254),IF(D1254="C",7-SUM(AM1254:AP1254))))
&lt;0,0,
IF(D1254="A",13-SUM(AM1254:AP1254),IF(D1254="B",11-SUM(AM1254:AP1254),IF(D1254="C",7-SUM(AM1254:AP1254)))))
*AD1254/C1254,0)
*C1254)
)</f>
        <v>0</v>
      </c>
      <c r="AY1254" s="4">
        <f>IF(OR(AND(Tabela1[[#This Row],[GRUPO | ITEM]]="PALHETAS",MID(Tabela1[[#This Row],[ITEM]],1,5)&lt;&gt;"YN-PC"),AND(Tabela1[[#This Row],[GRUPO | ITEM]]="PALHETAS",MID(Tabela1[[#This Row],[ITEM]],1,5)&lt;&gt;"YN-PF"))=TRUE,0,
IF(
ROUNDUP(
IF(
IF(D1254="A",13-SUM(AR1254:AU1254),IF(D1254="B",11-SUM(AR1254:AU1254),IF(D1254="C",7-SUM(AR1254:AU1254))))
&lt;0,0,
IF(D1254="A",13-SUM(AR1254:AU1254),IF(D1254="B",11-SUM(AR1254:AU1254),IF(D1254="C",7-SUM(AR1254:AU1254)))))
*AE1254/C1254,0)
*C1254
=0,0,
ROUNDUP(
IF(
IF(D1254="A",13-SUM(AR1254:AU1254),IF(D1254="B",11-SUM(AR1254:AU1254),IF(D1254="C",7-SUM(AR1254:AU1254))))
&lt;0,0,
IF(D1254="A",13-SUM(AR1254:AU1254),IF(D1254="B",11-SUM(AR1254:AU1254),IF(D1254="C",7-SUM(AR1254:AU1254)))))
*AE1254/C1254,0)
*C1254)
)</f>
        <v>0</v>
      </c>
      <c r="AZ125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+IFERROR(BA1254*C1254,0),
IFERROR(AVERAGEIF(Tabela1[[#This Row],[COMPRA PADRÃO]:[COMPRA &gt;30%]],"&gt;"&amp;0,Tabela1[[#This Row],[COMPRA PADRÃO]:[COMPRA &gt;30%]]),
0))/Tabela1[[#This Row],[U/CX]],0)*Tabela1[[#This Row],[U/CX]]</f>
        <v>0</v>
      </c>
      <c r="BA1254" s="36"/>
      <c r="BB1254" s="19"/>
      <c r="BC1254" s="5"/>
      <c r="BD1254" s="41">
        <v>1.5283018867924529</v>
      </c>
      <c r="BE1254" s="42">
        <v>229.24528301886795</v>
      </c>
      <c r="BF1254" s="42">
        <v>100.8679245283019</v>
      </c>
      <c r="BG1254" s="42">
        <v>1095</v>
      </c>
      <c r="BH1254" s="43">
        <v>0</v>
      </c>
    </row>
    <row r="1255" spans="1:60" x14ac:dyDescent="0.2">
      <c r="A1255" s="4" t="s">
        <v>18</v>
      </c>
      <c r="B1255" s="4" t="s">
        <v>1216</v>
      </c>
      <c r="C1255" s="4">
        <v>25</v>
      </c>
      <c r="D1255" s="4" t="s">
        <v>83</v>
      </c>
      <c r="E1255" s="5"/>
      <c r="F1255" s="4"/>
      <c r="G1255" s="4"/>
      <c r="H1255" s="4">
        <v>90</v>
      </c>
      <c r="I1255" s="4"/>
      <c r="J1255" s="4"/>
      <c r="K1255" s="4"/>
      <c r="L1255" s="4"/>
      <c r="M1255" s="4"/>
      <c r="N1255" s="4"/>
      <c r="O1255" s="4"/>
      <c r="P1255" s="4"/>
      <c r="Q1255" s="13">
        <v>0</v>
      </c>
      <c r="R1255" s="16">
        <v>0</v>
      </c>
      <c r="S1255" s="16">
        <v>0</v>
      </c>
      <c r="T1255" s="16">
        <v>1</v>
      </c>
      <c r="U1255" s="16">
        <v>0</v>
      </c>
      <c r="V1255" s="16">
        <v>0</v>
      </c>
      <c r="W1255" s="16">
        <v>0</v>
      </c>
      <c r="X1255" s="16">
        <v>0</v>
      </c>
      <c r="Y1255" s="16">
        <v>0</v>
      </c>
      <c r="Z1255" s="16">
        <v>0</v>
      </c>
      <c r="AA1255" s="16">
        <v>0</v>
      </c>
      <c r="AB1255" s="17">
        <v>0</v>
      </c>
      <c r="AC1255" s="15">
        <v>1738.15</v>
      </c>
      <c r="AD1255" s="14">
        <v>90</v>
      </c>
      <c r="AE1255" s="14">
        <v>90</v>
      </c>
      <c r="AF1255" s="5">
        <v>0</v>
      </c>
      <c r="AG1255" s="6">
        <v>0</v>
      </c>
      <c r="AH1255" s="37">
        <v>0</v>
      </c>
      <c r="AI1255" s="23">
        <v>0</v>
      </c>
      <c r="AJ1255" s="6">
        <v>0</v>
      </c>
      <c r="AK1255" s="37">
        <v>0</v>
      </c>
      <c r="AL1255" s="24">
        <v>0</v>
      </c>
      <c r="AM1255" s="18">
        <v>0</v>
      </c>
      <c r="AN1255" s="7">
        <v>0</v>
      </c>
      <c r="AO1255" s="8">
        <v>0</v>
      </c>
      <c r="AP1255" s="9">
        <v>0</v>
      </c>
      <c r="AQ1255" s="25">
        <v>0</v>
      </c>
      <c r="AR1255" s="18">
        <v>0</v>
      </c>
      <c r="AS1255" s="7">
        <v>0</v>
      </c>
      <c r="AT1255" s="8">
        <v>0</v>
      </c>
      <c r="AU1255" s="9">
        <v>0</v>
      </c>
      <c r="AV1255" s="10">
        <v>0</v>
      </c>
      <c r="AW1255" s="22">
        <f t="shared" si="19"/>
        <v>0</v>
      </c>
      <c r="AX1255" s="5">
        <f>IF(OR(AND(Tabela1[[#This Row],[GRUPO | ITEM]]="PALHETAS",MID(Tabela1[[#This Row],[ITEM]],1,5)&lt;&gt;"YN-PC"),AND(Tabela1[[#This Row],[GRUPO | ITEM]]="PALHETAS",MID(Tabela1[[#This Row],[ITEM]],1,5)&lt;&gt;"YN-PF"))=TRUE,0,
IF(
ROUNDUP(
IF(
IF(D1255="A",13-SUM(AM1255:AP1255),IF(D1255="B",11-SUM(AM1255:AP1255),IF(D1255="C",7-SUM(AM1255:AP1255))))
&lt;0,0,
IF(D1255="A",13-SUM(AM1255:AP1255),IF(D1255="B",11-SUM(AM1255:AP1255),IF(D1255="C",7-SUM(AM1255:AP1255)))))
*AD1255/C1255,0)
*C1255
=0,0,
ROUNDUP(
IF(
IF(D1255="A",13-SUM(AM1255:AP1255),IF(D1255="B",11-SUM(AM1255:AP1255),IF(D1255="C",7-SUM(AM1255:AP1255))))
&lt;0,0,
IF(D1255="A",13-SUM(AM1255:AP1255),IF(D1255="B",11-SUM(AM1255:AP1255),IF(D1255="C",7-SUM(AM1255:AP1255)))))
*AD1255/C1255,0)
*C1255)
)</f>
        <v>0</v>
      </c>
      <c r="AY1255" s="4">
        <f>IF(OR(AND(Tabela1[[#This Row],[GRUPO | ITEM]]="PALHETAS",MID(Tabela1[[#This Row],[ITEM]],1,5)&lt;&gt;"YN-PC"),AND(Tabela1[[#This Row],[GRUPO | ITEM]]="PALHETAS",MID(Tabela1[[#This Row],[ITEM]],1,5)&lt;&gt;"YN-PF"))=TRUE,0,
IF(
ROUNDUP(
IF(
IF(D1255="A",13-SUM(AR1255:AU1255),IF(D1255="B",11-SUM(AR1255:AU1255),IF(D1255="C",7-SUM(AR1255:AU1255))))
&lt;0,0,
IF(D1255="A",13-SUM(AR1255:AU1255),IF(D1255="B",11-SUM(AR1255:AU1255),IF(D1255="C",7-SUM(AR1255:AU1255)))))
*AE1255/C1255,0)
*C1255
=0,0,
ROUNDUP(
IF(
IF(D1255="A",13-SUM(AR1255:AU1255),IF(D1255="B",11-SUM(AR1255:AU1255),IF(D1255="C",7-SUM(AR1255:AU1255))))
&lt;0,0,
IF(D1255="A",13-SUM(AR1255:AU1255),IF(D1255="B",11-SUM(AR1255:AU1255),IF(D1255="C",7-SUM(AR1255:AU1255)))))
*AE1255/C1255,0)
*C1255)
)</f>
        <v>0</v>
      </c>
      <c r="AZ125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+IFERROR(BA1255*C1255,0),
IFERROR(AVERAGEIF(Tabela1[[#This Row],[COMPRA PADRÃO]:[COMPRA &gt;30%]],"&gt;"&amp;0,Tabela1[[#This Row],[COMPRA PADRÃO]:[COMPRA &gt;30%]]),
0))/Tabela1[[#This Row],[U/CX]],0)*Tabela1[[#This Row],[U/CX]]</f>
        <v>0</v>
      </c>
      <c r="BA1255" s="36"/>
      <c r="BB1255" s="19"/>
      <c r="BC1255" s="5"/>
      <c r="BD1255" s="41">
        <v>0.33962264150943394</v>
      </c>
      <c r="BE1255" s="42">
        <v>50.943396226415089</v>
      </c>
      <c r="BF1255" s="42">
        <v>22.415094339622641</v>
      </c>
      <c r="BG1255" s="42">
        <v>0</v>
      </c>
      <c r="BH1255" s="43">
        <v>75</v>
      </c>
    </row>
    <row r="1256" spans="1:60" x14ac:dyDescent="0.2">
      <c r="A1256" s="4" t="s">
        <v>18</v>
      </c>
      <c r="B1256" s="4" t="s">
        <v>968</v>
      </c>
      <c r="C1256" s="4">
        <v>25</v>
      </c>
      <c r="D1256" s="4" t="s">
        <v>83</v>
      </c>
      <c r="E1256" s="5"/>
      <c r="F1256" s="4"/>
      <c r="G1256" s="4"/>
      <c r="H1256" s="4">
        <v>90</v>
      </c>
      <c r="I1256" s="4"/>
      <c r="J1256" s="4">
        <v>5</v>
      </c>
      <c r="K1256" s="4"/>
      <c r="L1256" s="4">
        <v>15</v>
      </c>
      <c r="M1256" s="4"/>
      <c r="N1256" s="4">
        <v>25</v>
      </c>
      <c r="O1256" s="4"/>
      <c r="P1256" s="4">
        <v>25</v>
      </c>
      <c r="Q1256" s="13">
        <v>0</v>
      </c>
      <c r="R1256" s="16">
        <v>0</v>
      </c>
      <c r="S1256" s="16">
        <v>0</v>
      </c>
      <c r="T1256" s="16">
        <v>2.8125</v>
      </c>
      <c r="U1256" s="16">
        <v>0</v>
      </c>
      <c r="V1256" s="16">
        <v>0.15625</v>
      </c>
      <c r="W1256" s="16">
        <v>0</v>
      </c>
      <c r="X1256" s="16">
        <v>0.46875</v>
      </c>
      <c r="Y1256" s="16">
        <v>0</v>
      </c>
      <c r="Z1256" s="16">
        <v>0.78125</v>
      </c>
      <c r="AA1256" s="16">
        <v>0</v>
      </c>
      <c r="AB1256" s="17">
        <v>0.78125</v>
      </c>
      <c r="AC1256" s="15">
        <v>3175.6</v>
      </c>
      <c r="AD1256" s="14">
        <v>32</v>
      </c>
      <c r="AE1256" s="14">
        <v>38.75</v>
      </c>
      <c r="AF1256" s="5">
        <v>0</v>
      </c>
      <c r="AG1256" s="6">
        <v>540</v>
      </c>
      <c r="AH1256" s="37">
        <v>825</v>
      </c>
      <c r="AI1256" s="23">
        <v>1365</v>
      </c>
      <c r="AJ1256" s="6">
        <v>0</v>
      </c>
      <c r="AK1256" s="37">
        <v>0</v>
      </c>
      <c r="AL1256" s="24">
        <v>0</v>
      </c>
      <c r="AM1256" s="18">
        <v>16.875</v>
      </c>
      <c r="AN1256" s="7">
        <v>25.78125</v>
      </c>
      <c r="AO1256" s="8">
        <v>0</v>
      </c>
      <c r="AP1256" s="9">
        <v>0</v>
      </c>
      <c r="AQ1256" s="25">
        <v>42.65625</v>
      </c>
      <c r="AR1256" s="18">
        <v>13.935483870967742</v>
      </c>
      <c r="AS1256" s="7">
        <v>21.29032258064516</v>
      </c>
      <c r="AT1256" s="8">
        <v>0</v>
      </c>
      <c r="AU1256" s="9">
        <v>0</v>
      </c>
      <c r="AV1256" s="10">
        <v>35.225806451612904</v>
      </c>
      <c r="AW1256" s="22">
        <f t="shared" si="19"/>
        <v>0</v>
      </c>
      <c r="AX1256" s="5">
        <f>IF(OR(AND(Tabela1[[#This Row],[GRUPO | ITEM]]="PALHETAS",MID(Tabela1[[#This Row],[ITEM]],1,5)&lt;&gt;"YN-PC"),AND(Tabela1[[#This Row],[GRUPO | ITEM]]="PALHETAS",MID(Tabela1[[#This Row],[ITEM]],1,5)&lt;&gt;"YN-PF"))=TRUE,0,
IF(
ROUNDUP(
IF(
IF(D1256="A",13-SUM(AM1256:AP1256),IF(D1256="B",11-SUM(AM1256:AP1256),IF(D1256="C",7-SUM(AM1256:AP1256))))
&lt;0,0,
IF(D1256="A",13-SUM(AM1256:AP1256),IF(D1256="B",11-SUM(AM1256:AP1256),IF(D1256="C",7-SUM(AM1256:AP1256)))))
*AD1256/C1256,0)
*C1256
=0,0,
ROUNDUP(
IF(
IF(D1256="A",13-SUM(AM1256:AP1256),IF(D1256="B",11-SUM(AM1256:AP1256),IF(D1256="C",7-SUM(AM1256:AP1256))))
&lt;0,0,
IF(D1256="A",13-SUM(AM1256:AP1256),IF(D1256="B",11-SUM(AM1256:AP1256),IF(D1256="C",7-SUM(AM1256:AP1256)))))
*AD1256/C1256,0)
*C1256)
)</f>
        <v>0</v>
      </c>
      <c r="AY1256" s="4">
        <f>IF(OR(AND(Tabela1[[#This Row],[GRUPO | ITEM]]="PALHETAS",MID(Tabela1[[#This Row],[ITEM]],1,5)&lt;&gt;"YN-PC"),AND(Tabela1[[#This Row],[GRUPO | ITEM]]="PALHETAS",MID(Tabela1[[#This Row],[ITEM]],1,5)&lt;&gt;"YN-PF"))=TRUE,0,
IF(
ROUNDUP(
IF(
IF(D1256="A",13-SUM(AR1256:AU1256),IF(D1256="B",11-SUM(AR1256:AU1256),IF(D1256="C",7-SUM(AR1256:AU1256))))
&lt;0,0,
IF(D1256="A",13-SUM(AR1256:AU1256),IF(D1256="B",11-SUM(AR1256:AU1256),IF(D1256="C",7-SUM(AR1256:AU1256)))))
*AE1256/C1256,0)
*C1256
=0,0,
ROUNDUP(
IF(
IF(D1256="A",13-SUM(AR1256:AU1256),IF(D1256="B",11-SUM(AR1256:AU1256),IF(D1256="C",7-SUM(AR1256:AU1256))))
&lt;0,0,
IF(D1256="A",13-SUM(AR1256:AU1256),IF(D1256="B",11-SUM(AR1256:AU1256),IF(D1256="C",7-SUM(AR1256:AU1256)))))
*AE1256/C1256,0)
*C1256)
)</f>
        <v>0</v>
      </c>
      <c r="AZ125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+IFERROR(BA1256*C1256,0),
IFERROR(AVERAGEIF(Tabela1[[#This Row],[COMPRA PADRÃO]:[COMPRA &gt;30%]],"&gt;"&amp;0,Tabela1[[#This Row],[COMPRA PADRÃO]:[COMPRA &gt;30%]]),
0))/Tabela1[[#This Row],[U/CX]],0)*Tabela1[[#This Row],[U/CX]]</f>
        <v>0</v>
      </c>
      <c r="BA1256" s="36"/>
      <c r="BB1256" s="19"/>
      <c r="BC1256" s="5"/>
      <c r="BD1256" s="41">
        <v>0.60377358490566035</v>
      </c>
      <c r="BE1256" s="42">
        <v>90.566037735849051</v>
      </c>
      <c r="BF1256" s="42">
        <v>39.849056603773583</v>
      </c>
      <c r="BG1256" s="42">
        <v>1365</v>
      </c>
      <c r="BH1256" s="43">
        <v>0</v>
      </c>
    </row>
    <row r="1257" spans="1:60" x14ac:dyDescent="0.2">
      <c r="A1257" s="4" t="s">
        <v>18</v>
      </c>
      <c r="B1257" s="4" t="s">
        <v>969</v>
      </c>
      <c r="C1257" s="4">
        <v>25</v>
      </c>
      <c r="D1257" s="4" t="s">
        <v>83</v>
      </c>
      <c r="E1257" s="5"/>
      <c r="F1257" s="4"/>
      <c r="G1257" s="4"/>
      <c r="H1257" s="4">
        <v>85</v>
      </c>
      <c r="I1257" s="4"/>
      <c r="J1257" s="4"/>
      <c r="K1257" s="4"/>
      <c r="L1257" s="4">
        <v>10</v>
      </c>
      <c r="M1257" s="4"/>
      <c r="N1257" s="4">
        <v>25</v>
      </c>
      <c r="O1257" s="4"/>
      <c r="P1257" s="4"/>
      <c r="Q1257" s="13">
        <v>0</v>
      </c>
      <c r="R1257" s="16">
        <v>0</v>
      </c>
      <c r="S1257" s="16">
        <v>0</v>
      </c>
      <c r="T1257" s="16">
        <v>2.125</v>
      </c>
      <c r="U1257" s="16">
        <v>0</v>
      </c>
      <c r="V1257" s="16">
        <v>0</v>
      </c>
      <c r="W1257" s="16">
        <v>0</v>
      </c>
      <c r="X1257" s="16">
        <v>0.25</v>
      </c>
      <c r="Y1257" s="16">
        <v>0</v>
      </c>
      <c r="Z1257" s="16">
        <v>0.625</v>
      </c>
      <c r="AA1257" s="16">
        <v>0</v>
      </c>
      <c r="AB1257" s="17">
        <v>0</v>
      </c>
      <c r="AC1257" s="15">
        <v>2399.1</v>
      </c>
      <c r="AD1257" s="14">
        <v>40</v>
      </c>
      <c r="AE1257" s="14">
        <v>55</v>
      </c>
      <c r="AF1257" s="5">
        <v>0</v>
      </c>
      <c r="AG1257" s="6">
        <v>1380</v>
      </c>
      <c r="AH1257" s="37">
        <v>0</v>
      </c>
      <c r="AI1257" s="23">
        <v>1380</v>
      </c>
      <c r="AJ1257" s="6">
        <v>0</v>
      </c>
      <c r="AK1257" s="37">
        <v>0</v>
      </c>
      <c r="AL1257" s="24">
        <v>0</v>
      </c>
      <c r="AM1257" s="18">
        <v>34.5</v>
      </c>
      <c r="AN1257" s="7">
        <v>0</v>
      </c>
      <c r="AO1257" s="8">
        <v>0</v>
      </c>
      <c r="AP1257" s="9">
        <v>0</v>
      </c>
      <c r="AQ1257" s="25">
        <v>34.5</v>
      </c>
      <c r="AR1257" s="18">
        <v>25.09090909090909</v>
      </c>
      <c r="AS1257" s="7">
        <v>0</v>
      </c>
      <c r="AT1257" s="8">
        <v>0</v>
      </c>
      <c r="AU1257" s="9">
        <v>0</v>
      </c>
      <c r="AV1257" s="10">
        <v>25.09090909090909</v>
      </c>
      <c r="AW1257" s="22">
        <f t="shared" si="19"/>
        <v>0</v>
      </c>
      <c r="AX1257" s="5">
        <f>IF(OR(AND(Tabela1[[#This Row],[GRUPO | ITEM]]="PALHETAS",MID(Tabela1[[#This Row],[ITEM]],1,5)&lt;&gt;"YN-PC"),AND(Tabela1[[#This Row],[GRUPO | ITEM]]="PALHETAS",MID(Tabela1[[#This Row],[ITEM]],1,5)&lt;&gt;"YN-PF"))=TRUE,0,
IF(
ROUNDUP(
IF(
IF(D1257="A",13-SUM(AM1257:AP1257),IF(D1257="B",11-SUM(AM1257:AP1257),IF(D1257="C",7-SUM(AM1257:AP1257))))
&lt;0,0,
IF(D1257="A",13-SUM(AM1257:AP1257),IF(D1257="B",11-SUM(AM1257:AP1257),IF(D1257="C",7-SUM(AM1257:AP1257)))))
*AD1257/C1257,0)
*C1257
=0,0,
ROUNDUP(
IF(
IF(D1257="A",13-SUM(AM1257:AP1257),IF(D1257="B",11-SUM(AM1257:AP1257),IF(D1257="C",7-SUM(AM1257:AP1257))))
&lt;0,0,
IF(D1257="A",13-SUM(AM1257:AP1257),IF(D1257="B",11-SUM(AM1257:AP1257),IF(D1257="C",7-SUM(AM1257:AP1257)))))
*AD1257/C1257,0)
*C1257)
)</f>
        <v>0</v>
      </c>
      <c r="AY1257" s="4">
        <f>IF(OR(AND(Tabela1[[#This Row],[GRUPO | ITEM]]="PALHETAS",MID(Tabela1[[#This Row],[ITEM]],1,5)&lt;&gt;"YN-PC"),AND(Tabela1[[#This Row],[GRUPO | ITEM]]="PALHETAS",MID(Tabela1[[#This Row],[ITEM]],1,5)&lt;&gt;"YN-PF"))=TRUE,0,
IF(
ROUNDUP(
IF(
IF(D1257="A",13-SUM(AR1257:AU1257),IF(D1257="B",11-SUM(AR1257:AU1257),IF(D1257="C",7-SUM(AR1257:AU1257))))
&lt;0,0,
IF(D1257="A",13-SUM(AR1257:AU1257),IF(D1257="B",11-SUM(AR1257:AU1257),IF(D1257="C",7-SUM(AR1257:AU1257)))))
*AE1257/C1257,0)
*C1257
=0,0,
ROUNDUP(
IF(
IF(D1257="A",13-SUM(AR1257:AU1257),IF(D1257="B",11-SUM(AR1257:AU1257),IF(D1257="C",7-SUM(AR1257:AU1257))))
&lt;0,0,
IF(D1257="A",13-SUM(AR1257:AU1257),IF(D1257="B",11-SUM(AR1257:AU1257),IF(D1257="C",7-SUM(AR1257:AU1257)))))
*AE1257/C1257,0)
*C1257)
)</f>
        <v>0</v>
      </c>
      <c r="AZ125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+IFERROR(BA1257*C1257,0),
IFERROR(AVERAGEIF(Tabela1[[#This Row],[COMPRA PADRÃO]:[COMPRA &gt;30%]],"&gt;"&amp;0,Tabela1[[#This Row],[COMPRA PADRÃO]:[COMPRA &gt;30%]]),
0))/Tabela1[[#This Row],[U/CX]],0)*Tabela1[[#This Row],[U/CX]]</f>
        <v>0</v>
      </c>
      <c r="BA1257" s="39"/>
      <c r="BB1257" s="33"/>
      <c r="BC1257" s="5"/>
      <c r="BD1257" s="41">
        <v>0.45283018867924529</v>
      </c>
      <c r="BE1257" s="42">
        <v>67.924528301886795</v>
      </c>
      <c r="BF1257" s="42">
        <v>29.886792452830189</v>
      </c>
      <c r="BG1257" s="42">
        <v>1380</v>
      </c>
      <c r="BH1257" s="43">
        <v>0</v>
      </c>
    </row>
    <row r="1258" spans="1:60" x14ac:dyDescent="0.2">
      <c r="A1258" s="4" t="s">
        <v>18</v>
      </c>
      <c r="B1258" s="4" t="s">
        <v>249</v>
      </c>
      <c r="C1258" s="4">
        <v>25</v>
      </c>
      <c r="D1258" s="4" t="s">
        <v>83</v>
      </c>
      <c r="E1258" s="5"/>
      <c r="F1258" s="4"/>
      <c r="G1258" s="4"/>
      <c r="H1258" s="4">
        <v>145</v>
      </c>
      <c r="I1258" s="4">
        <v>25</v>
      </c>
      <c r="J1258" s="4">
        <v>105</v>
      </c>
      <c r="K1258" s="4">
        <v>25</v>
      </c>
      <c r="L1258" s="4">
        <v>130</v>
      </c>
      <c r="M1258" s="4">
        <v>130</v>
      </c>
      <c r="N1258" s="4">
        <v>125</v>
      </c>
      <c r="O1258" s="4">
        <v>50</v>
      </c>
      <c r="P1258" s="4">
        <v>100</v>
      </c>
      <c r="Q1258" s="13">
        <v>0</v>
      </c>
      <c r="R1258" s="16">
        <v>0</v>
      </c>
      <c r="S1258" s="16">
        <v>0</v>
      </c>
      <c r="T1258" s="16">
        <v>1.562874251497006</v>
      </c>
      <c r="U1258" s="16">
        <v>0.26946107784431139</v>
      </c>
      <c r="V1258" s="16">
        <v>1.1317365269461079</v>
      </c>
      <c r="W1258" s="16">
        <v>0.26946107784431139</v>
      </c>
      <c r="X1258" s="16">
        <v>1.4011976047904193</v>
      </c>
      <c r="Y1258" s="16">
        <v>1.4011976047904193</v>
      </c>
      <c r="Z1258" s="16">
        <v>1.347305389221557</v>
      </c>
      <c r="AA1258" s="16">
        <v>0.53892215568862278</v>
      </c>
      <c r="AB1258" s="17">
        <v>1.0778443113772456</v>
      </c>
      <c r="AC1258" s="15">
        <v>18824.05</v>
      </c>
      <c r="AD1258" s="14">
        <v>92.777777777777771</v>
      </c>
      <c r="AE1258" s="14">
        <v>112.14285714285714</v>
      </c>
      <c r="AF1258" s="5">
        <v>0</v>
      </c>
      <c r="AG1258" s="6">
        <v>15</v>
      </c>
      <c r="AH1258" s="37">
        <v>100</v>
      </c>
      <c r="AI1258" s="23">
        <v>115</v>
      </c>
      <c r="AJ1258" s="6">
        <v>0</v>
      </c>
      <c r="AK1258" s="37">
        <v>0</v>
      </c>
      <c r="AL1258" s="24">
        <v>0</v>
      </c>
      <c r="AM1258" s="18">
        <v>0.16167664670658682</v>
      </c>
      <c r="AN1258" s="7">
        <v>1.0778443113772456</v>
      </c>
      <c r="AO1258" s="8">
        <v>0</v>
      </c>
      <c r="AP1258" s="9">
        <v>0</v>
      </c>
      <c r="AQ1258" s="25">
        <v>1.2395209580838324</v>
      </c>
      <c r="AR1258" s="18">
        <v>0.13375796178343949</v>
      </c>
      <c r="AS1258" s="7">
        <v>0.89171974522292996</v>
      </c>
      <c r="AT1258" s="8">
        <v>0</v>
      </c>
      <c r="AU1258" s="9">
        <v>0</v>
      </c>
      <c r="AV1258" s="10">
        <v>1.0254777070063694</v>
      </c>
      <c r="AW1258" s="22">
        <f t="shared" si="19"/>
        <v>0</v>
      </c>
      <c r="AX1258" s="5">
        <f>IF(OR(AND(Tabela1[[#This Row],[GRUPO | ITEM]]="PALHETAS",MID(Tabela1[[#This Row],[ITEM]],1,5)&lt;&gt;"YN-PC"),AND(Tabela1[[#This Row],[GRUPO | ITEM]]="PALHETAS",MID(Tabela1[[#This Row],[ITEM]],1,5)&lt;&gt;"YN-PF"))=TRUE,0,
IF(
ROUNDUP(
IF(
IF(D1258="A",13-SUM(AM1258:AP1258),IF(D1258="B",11-SUM(AM1258:AP1258),IF(D1258="C",7-SUM(AM1258:AP1258))))
&lt;0,0,
IF(D1258="A",13-SUM(AM1258:AP1258),IF(D1258="B",11-SUM(AM1258:AP1258),IF(D1258="C",7-SUM(AM1258:AP1258)))))
*AD1258/C1258,0)
*C1258
=0,0,
ROUNDUP(
IF(
IF(D1258="A",13-SUM(AM1258:AP1258),IF(D1258="B",11-SUM(AM1258:AP1258),IF(D1258="C",7-SUM(AM1258:AP1258))))
&lt;0,0,
IF(D1258="A",13-SUM(AM1258:AP1258),IF(D1258="B",11-SUM(AM1258:AP1258),IF(D1258="C",7-SUM(AM1258:AP1258)))))
*AD1258/C1258,0)
*C1258)
)</f>
        <v>0</v>
      </c>
      <c r="AY1258" s="4">
        <f>IF(OR(AND(Tabela1[[#This Row],[GRUPO | ITEM]]="PALHETAS",MID(Tabela1[[#This Row],[ITEM]],1,5)&lt;&gt;"YN-PC"),AND(Tabela1[[#This Row],[GRUPO | ITEM]]="PALHETAS",MID(Tabela1[[#This Row],[ITEM]],1,5)&lt;&gt;"YN-PF"))=TRUE,0,
IF(
ROUNDUP(
IF(
IF(D1258="A",13-SUM(AR1258:AU1258),IF(D1258="B",11-SUM(AR1258:AU1258),IF(D1258="C",7-SUM(AR1258:AU1258))))
&lt;0,0,
IF(D1258="A",13-SUM(AR1258:AU1258),IF(D1258="B",11-SUM(AR1258:AU1258),IF(D1258="C",7-SUM(AR1258:AU1258)))))
*AE1258/C1258,0)
*C1258
=0,0,
ROUNDUP(
IF(
IF(D1258="A",13-SUM(AR1258:AU1258),IF(D1258="B",11-SUM(AR1258:AU1258),IF(D1258="C",7-SUM(AR1258:AU1258))))
&lt;0,0,
IF(D1258="A",13-SUM(AR1258:AU1258),IF(D1258="B",11-SUM(AR1258:AU1258),IF(D1258="C",7-SUM(AR1258:AU1258)))))
*AE1258/C1258,0)
*C1258)
)</f>
        <v>0</v>
      </c>
      <c r="AZ125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+IFERROR(BA1258*C1258,0),
IFERROR(AVERAGEIF(Tabela1[[#This Row],[COMPRA PADRÃO]:[COMPRA &gt;30%]],"&gt;"&amp;0,Tabela1[[#This Row],[COMPRA PADRÃO]:[COMPRA &gt;30%]]),
0))/Tabela1[[#This Row],[U/CX]],0)*Tabela1[[#This Row],[U/CX]]</f>
        <v>0</v>
      </c>
      <c r="BA1258" s="36"/>
      <c r="BB1258" s="19"/>
      <c r="BC1258" s="5"/>
      <c r="BD1258" s="41">
        <v>3.1509433962264151</v>
      </c>
      <c r="BE1258" s="42">
        <v>472.64150943396226</v>
      </c>
      <c r="BF1258" s="42">
        <v>207.96226415094338</v>
      </c>
      <c r="BG1258" s="42">
        <v>115</v>
      </c>
      <c r="BH1258" s="43">
        <v>575</v>
      </c>
    </row>
    <row r="1259" spans="1:60" x14ac:dyDescent="0.2">
      <c r="A1259" s="4" t="s">
        <v>18</v>
      </c>
      <c r="B1259" s="4" t="s">
        <v>970</v>
      </c>
      <c r="C1259" s="4">
        <v>25</v>
      </c>
      <c r="D1259" s="4" t="s">
        <v>83</v>
      </c>
      <c r="E1259" s="5"/>
      <c r="F1259" s="4"/>
      <c r="G1259" s="4"/>
      <c r="H1259" s="4">
        <v>140</v>
      </c>
      <c r="I1259" s="4"/>
      <c r="J1259" s="4">
        <v>30</v>
      </c>
      <c r="K1259" s="4">
        <v>25</v>
      </c>
      <c r="L1259" s="4">
        <v>55</v>
      </c>
      <c r="M1259" s="4">
        <v>55</v>
      </c>
      <c r="N1259" s="4">
        <v>30</v>
      </c>
      <c r="O1259" s="4">
        <v>25</v>
      </c>
      <c r="P1259" s="4"/>
      <c r="Q1259" s="13">
        <v>0</v>
      </c>
      <c r="R1259" s="16">
        <v>0</v>
      </c>
      <c r="S1259" s="16">
        <v>0</v>
      </c>
      <c r="T1259" s="16">
        <v>2.7222222222222223</v>
      </c>
      <c r="U1259" s="16">
        <v>0</v>
      </c>
      <c r="V1259" s="16">
        <v>0.58333333333333326</v>
      </c>
      <c r="W1259" s="16">
        <v>0.4861111111111111</v>
      </c>
      <c r="X1259" s="16">
        <v>1.0694444444444444</v>
      </c>
      <c r="Y1259" s="16">
        <v>1.0694444444444444</v>
      </c>
      <c r="Z1259" s="16">
        <v>0.58333333333333326</v>
      </c>
      <c r="AA1259" s="16">
        <v>0.4861111111111111</v>
      </c>
      <c r="AB1259" s="17">
        <v>0</v>
      </c>
      <c r="AC1259" s="15">
        <v>7245.2</v>
      </c>
      <c r="AD1259" s="14">
        <v>51.428571428571431</v>
      </c>
      <c r="AE1259" s="14">
        <v>51.428571428571431</v>
      </c>
      <c r="AF1259" s="5">
        <v>0</v>
      </c>
      <c r="AG1259" s="6">
        <v>314</v>
      </c>
      <c r="AH1259" s="37">
        <v>825</v>
      </c>
      <c r="AI1259" s="23">
        <v>1139</v>
      </c>
      <c r="AJ1259" s="6">
        <v>0</v>
      </c>
      <c r="AK1259" s="37">
        <v>0</v>
      </c>
      <c r="AL1259" s="24">
        <v>0</v>
      </c>
      <c r="AM1259" s="18">
        <v>6.1055555555555552</v>
      </c>
      <c r="AN1259" s="7">
        <v>16.041666666666664</v>
      </c>
      <c r="AO1259" s="8">
        <v>0</v>
      </c>
      <c r="AP1259" s="9">
        <v>0</v>
      </c>
      <c r="AQ1259" s="25">
        <v>22.147222222222219</v>
      </c>
      <c r="AR1259" s="18">
        <v>6.1055555555555552</v>
      </c>
      <c r="AS1259" s="7">
        <v>16.041666666666664</v>
      </c>
      <c r="AT1259" s="8">
        <v>0</v>
      </c>
      <c r="AU1259" s="9">
        <v>0</v>
      </c>
      <c r="AV1259" s="10">
        <v>22.147222222222219</v>
      </c>
      <c r="AW1259" s="22">
        <f t="shared" si="19"/>
        <v>0</v>
      </c>
      <c r="AX1259" s="5">
        <f>IF(OR(AND(Tabela1[[#This Row],[GRUPO | ITEM]]="PALHETAS",MID(Tabela1[[#This Row],[ITEM]],1,5)&lt;&gt;"YN-PC"),AND(Tabela1[[#This Row],[GRUPO | ITEM]]="PALHETAS",MID(Tabela1[[#This Row],[ITEM]],1,5)&lt;&gt;"YN-PF"))=TRUE,0,
IF(
ROUNDUP(
IF(
IF(D1259="A",13-SUM(AM1259:AP1259),IF(D1259="B",11-SUM(AM1259:AP1259),IF(D1259="C",7-SUM(AM1259:AP1259))))
&lt;0,0,
IF(D1259="A",13-SUM(AM1259:AP1259),IF(D1259="B",11-SUM(AM1259:AP1259),IF(D1259="C",7-SUM(AM1259:AP1259)))))
*AD1259/C1259,0)
*C1259
=0,0,
ROUNDUP(
IF(
IF(D1259="A",13-SUM(AM1259:AP1259),IF(D1259="B",11-SUM(AM1259:AP1259),IF(D1259="C",7-SUM(AM1259:AP1259))))
&lt;0,0,
IF(D1259="A",13-SUM(AM1259:AP1259),IF(D1259="B",11-SUM(AM1259:AP1259),IF(D1259="C",7-SUM(AM1259:AP1259)))))
*AD1259/C1259,0)
*C1259)
)</f>
        <v>0</v>
      </c>
      <c r="AY1259" s="4">
        <f>IF(OR(AND(Tabela1[[#This Row],[GRUPO | ITEM]]="PALHETAS",MID(Tabela1[[#This Row],[ITEM]],1,5)&lt;&gt;"YN-PC"),AND(Tabela1[[#This Row],[GRUPO | ITEM]]="PALHETAS",MID(Tabela1[[#This Row],[ITEM]],1,5)&lt;&gt;"YN-PF"))=TRUE,0,
IF(
ROUNDUP(
IF(
IF(D1259="A",13-SUM(AR1259:AU1259),IF(D1259="B",11-SUM(AR1259:AU1259),IF(D1259="C",7-SUM(AR1259:AU1259))))
&lt;0,0,
IF(D1259="A",13-SUM(AR1259:AU1259),IF(D1259="B",11-SUM(AR1259:AU1259),IF(D1259="C",7-SUM(AR1259:AU1259)))))
*AE1259/C1259,0)
*C1259
=0,0,
ROUNDUP(
IF(
IF(D1259="A",13-SUM(AR1259:AU1259),IF(D1259="B",11-SUM(AR1259:AU1259),IF(D1259="C",7-SUM(AR1259:AU1259))))
&lt;0,0,
IF(D1259="A",13-SUM(AR1259:AU1259),IF(D1259="B",11-SUM(AR1259:AU1259),IF(D1259="C",7-SUM(AR1259:AU1259)))))
*AE1259/C1259,0)
*C1259)
)</f>
        <v>0</v>
      </c>
      <c r="AZ125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+IFERROR(BA1259*C1259,0),
IFERROR(AVERAGEIF(Tabela1[[#This Row],[COMPRA PADRÃO]:[COMPRA &gt;30%]],"&gt;"&amp;0,Tabela1[[#This Row],[COMPRA PADRÃO]:[COMPRA &gt;30%]]),
0))/Tabela1[[#This Row],[U/CX]],0)*Tabela1[[#This Row],[U/CX]]</f>
        <v>0</v>
      </c>
      <c r="BA1259" s="39"/>
      <c r="BB1259" s="33"/>
      <c r="BC1259" s="44"/>
      <c r="BD1259" s="41">
        <v>1.3584905660377358</v>
      </c>
      <c r="BE1259" s="42">
        <v>203.77358490566036</v>
      </c>
      <c r="BF1259" s="42">
        <v>89.660377358490564</v>
      </c>
      <c r="BG1259" s="42">
        <v>1139</v>
      </c>
      <c r="BH1259" s="43">
        <v>0</v>
      </c>
    </row>
    <row r="1260" spans="1:60" x14ac:dyDescent="0.2">
      <c r="A1260" s="4" t="s">
        <v>18</v>
      </c>
      <c r="B1260" s="4" t="s">
        <v>162</v>
      </c>
      <c r="C1260" s="4">
        <v>25</v>
      </c>
      <c r="D1260" s="4" t="s">
        <v>83</v>
      </c>
      <c r="E1260" s="5"/>
      <c r="F1260" s="4"/>
      <c r="G1260" s="4"/>
      <c r="H1260" s="4">
        <v>95</v>
      </c>
      <c r="I1260" s="4"/>
      <c r="J1260" s="4"/>
      <c r="K1260" s="4"/>
      <c r="L1260" s="4"/>
      <c r="M1260" s="4">
        <v>10</v>
      </c>
      <c r="N1260" s="4">
        <v>15</v>
      </c>
      <c r="O1260" s="4"/>
      <c r="P1260" s="4"/>
      <c r="Q1260" s="13">
        <v>0</v>
      </c>
      <c r="R1260" s="16">
        <v>0</v>
      </c>
      <c r="S1260" s="16">
        <v>0</v>
      </c>
      <c r="T1260" s="16">
        <v>2.375</v>
      </c>
      <c r="U1260" s="16">
        <v>0</v>
      </c>
      <c r="V1260" s="16">
        <v>0</v>
      </c>
      <c r="W1260" s="16">
        <v>0</v>
      </c>
      <c r="X1260" s="16">
        <v>0</v>
      </c>
      <c r="Y1260" s="16">
        <v>0.25</v>
      </c>
      <c r="Z1260" s="16">
        <v>0.375</v>
      </c>
      <c r="AA1260" s="16">
        <v>0</v>
      </c>
      <c r="AB1260" s="17">
        <v>0</v>
      </c>
      <c r="AC1260" s="15">
        <v>2423.75</v>
      </c>
      <c r="AD1260" s="14">
        <v>40</v>
      </c>
      <c r="AE1260" s="14">
        <v>55</v>
      </c>
      <c r="AF1260" s="5">
        <v>15</v>
      </c>
      <c r="AG1260" s="6">
        <v>14</v>
      </c>
      <c r="AH1260" s="37">
        <v>0</v>
      </c>
      <c r="AI1260" s="23">
        <v>14</v>
      </c>
      <c r="AJ1260" s="6">
        <v>0</v>
      </c>
      <c r="AK1260" s="37">
        <v>0</v>
      </c>
      <c r="AL1260" s="24">
        <v>0</v>
      </c>
      <c r="AM1260" s="18">
        <v>0.35</v>
      </c>
      <c r="AN1260" s="7">
        <v>0</v>
      </c>
      <c r="AO1260" s="8">
        <v>0</v>
      </c>
      <c r="AP1260" s="9">
        <v>0</v>
      </c>
      <c r="AQ1260" s="25">
        <v>0.35</v>
      </c>
      <c r="AR1260" s="18">
        <v>0.25454545454545452</v>
      </c>
      <c r="AS1260" s="7">
        <v>0</v>
      </c>
      <c r="AT1260" s="8">
        <v>0</v>
      </c>
      <c r="AU1260" s="9">
        <v>0</v>
      </c>
      <c r="AV1260" s="10">
        <v>0.25454545454545452</v>
      </c>
      <c r="AW1260" s="22">
        <f t="shared" si="19"/>
        <v>0</v>
      </c>
      <c r="AX1260" s="5">
        <f>IF(OR(AND(Tabela1[[#This Row],[GRUPO | ITEM]]="PALHETAS",MID(Tabela1[[#This Row],[ITEM]],1,5)&lt;&gt;"YN-PC"),AND(Tabela1[[#This Row],[GRUPO | ITEM]]="PALHETAS",MID(Tabela1[[#This Row],[ITEM]],1,5)&lt;&gt;"YN-PF"))=TRUE,0,
IF(
ROUNDUP(
IF(
IF(D1260="A",13-SUM(AM1260:AP1260),IF(D1260="B",11-SUM(AM1260:AP1260),IF(D1260="C",7-SUM(AM1260:AP1260))))
&lt;0,0,
IF(D1260="A",13-SUM(AM1260:AP1260),IF(D1260="B",11-SUM(AM1260:AP1260),IF(D1260="C",7-SUM(AM1260:AP1260)))))
*AD1260/C1260,0)
*C1260
=0,0,
ROUNDUP(
IF(
IF(D1260="A",13-SUM(AM1260:AP1260),IF(D1260="B",11-SUM(AM1260:AP1260),IF(D1260="C",7-SUM(AM1260:AP1260))))
&lt;0,0,
IF(D1260="A",13-SUM(AM1260:AP1260),IF(D1260="B",11-SUM(AM1260:AP1260),IF(D1260="C",7-SUM(AM1260:AP1260)))))
*AD1260/C1260,0)
*C1260)
)</f>
        <v>0</v>
      </c>
      <c r="AY1260" s="4">
        <f>IF(OR(AND(Tabela1[[#This Row],[GRUPO | ITEM]]="PALHETAS",MID(Tabela1[[#This Row],[ITEM]],1,5)&lt;&gt;"YN-PC"),AND(Tabela1[[#This Row],[GRUPO | ITEM]]="PALHETAS",MID(Tabela1[[#This Row],[ITEM]],1,5)&lt;&gt;"YN-PF"))=TRUE,0,
IF(
ROUNDUP(
IF(
IF(D1260="A",13-SUM(AR1260:AU1260),IF(D1260="B",11-SUM(AR1260:AU1260),IF(D1260="C",7-SUM(AR1260:AU1260))))
&lt;0,0,
IF(D1260="A",13-SUM(AR1260:AU1260),IF(D1260="B",11-SUM(AR1260:AU1260),IF(D1260="C",7-SUM(AR1260:AU1260)))))
*AE1260/C1260,0)
*C1260
=0,0,
ROUNDUP(
IF(
IF(D1260="A",13-SUM(AR1260:AU1260),IF(D1260="B",11-SUM(AR1260:AU1260),IF(D1260="C",7-SUM(AR1260:AU1260))))
&lt;0,0,
IF(D1260="A",13-SUM(AR1260:AU1260),IF(D1260="B",11-SUM(AR1260:AU1260),IF(D1260="C",7-SUM(AR1260:AU1260)))))
*AE1260/C1260,0)
*C1260)
)</f>
        <v>0</v>
      </c>
      <c r="AZ126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+IFERROR(BA1260*C1260,0),
IFERROR(AVERAGEIF(Tabela1[[#This Row],[COMPRA PADRÃO]:[COMPRA &gt;30%]],"&gt;"&amp;0,Tabela1[[#This Row],[COMPRA PADRÃO]:[COMPRA &gt;30%]]),
0))/Tabela1[[#This Row],[U/CX]],0)*Tabela1[[#This Row],[U/CX]]</f>
        <v>0</v>
      </c>
      <c r="BA1260" s="39"/>
      <c r="BB1260" s="33"/>
      <c r="BC1260" s="44"/>
      <c r="BD1260" s="41">
        <v>0.45283018867924529</v>
      </c>
      <c r="BE1260" s="42">
        <v>67.924528301886795</v>
      </c>
      <c r="BF1260" s="42">
        <v>29.886792452830189</v>
      </c>
      <c r="BG1260" s="42">
        <v>14</v>
      </c>
      <c r="BH1260" s="43">
        <v>75</v>
      </c>
    </row>
    <row r="1261" spans="1:60" x14ac:dyDescent="0.2">
      <c r="A1261" s="4" t="s">
        <v>18</v>
      </c>
      <c r="B1261" s="4" t="s">
        <v>971</v>
      </c>
      <c r="C1261" s="4">
        <v>25</v>
      </c>
      <c r="D1261" s="4" t="s">
        <v>83</v>
      </c>
      <c r="E1261" s="5"/>
      <c r="F1261" s="4"/>
      <c r="G1261" s="4"/>
      <c r="H1261" s="4">
        <v>205</v>
      </c>
      <c r="I1261" s="4">
        <v>5</v>
      </c>
      <c r="J1261" s="4"/>
      <c r="K1261" s="4"/>
      <c r="L1261" s="4">
        <v>65</v>
      </c>
      <c r="M1261" s="4">
        <v>75</v>
      </c>
      <c r="N1261" s="4">
        <v>50</v>
      </c>
      <c r="O1261" s="4">
        <v>100</v>
      </c>
      <c r="P1261" s="4"/>
      <c r="Q1261" s="13">
        <v>0</v>
      </c>
      <c r="R1261" s="16">
        <v>0</v>
      </c>
      <c r="S1261" s="16">
        <v>0</v>
      </c>
      <c r="T1261" s="16">
        <v>2.46</v>
      </c>
      <c r="U1261" s="16">
        <v>6.0000000000000005E-2</v>
      </c>
      <c r="V1261" s="16">
        <v>0</v>
      </c>
      <c r="W1261" s="16">
        <v>0</v>
      </c>
      <c r="X1261" s="16">
        <v>0.78</v>
      </c>
      <c r="Y1261" s="16">
        <v>0.9</v>
      </c>
      <c r="Z1261" s="16">
        <v>0.60000000000000009</v>
      </c>
      <c r="AA1261" s="16">
        <v>1.2000000000000002</v>
      </c>
      <c r="AB1261" s="17">
        <v>0</v>
      </c>
      <c r="AC1261" s="15">
        <v>10470.15</v>
      </c>
      <c r="AD1261" s="14">
        <v>83.333333333333329</v>
      </c>
      <c r="AE1261" s="14">
        <v>99</v>
      </c>
      <c r="AF1261" s="5">
        <v>0</v>
      </c>
      <c r="AG1261" s="6">
        <v>0</v>
      </c>
      <c r="AH1261" s="37">
        <v>0</v>
      </c>
      <c r="AI1261" s="23">
        <v>0</v>
      </c>
      <c r="AJ1261" s="6">
        <v>0</v>
      </c>
      <c r="AK1261" s="37">
        <v>0</v>
      </c>
      <c r="AL1261" s="24">
        <v>0</v>
      </c>
      <c r="AM1261" s="18">
        <v>0</v>
      </c>
      <c r="AN1261" s="7">
        <v>0</v>
      </c>
      <c r="AO1261" s="8">
        <v>0</v>
      </c>
      <c r="AP1261" s="9">
        <v>0</v>
      </c>
      <c r="AQ1261" s="25">
        <v>0</v>
      </c>
      <c r="AR1261" s="18">
        <v>0</v>
      </c>
      <c r="AS1261" s="7">
        <v>0</v>
      </c>
      <c r="AT1261" s="8">
        <v>0</v>
      </c>
      <c r="AU1261" s="9">
        <v>0</v>
      </c>
      <c r="AV1261" s="10">
        <v>0</v>
      </c>
      <c r="AW1261" s="22">
        <f t="shared" si="19"/>
        <v>0</v>
      </c>
      <c r="AX1261" s="5">
        <f>IF(OR(AND(Tabela1[[#This Row],[GRUPO | ITEM]]="PALHETAS",MID(Tabela1[[#This Row],[ITEM]],1,5)&lt;&gt;"YN-PC"),AND(Tabela1[[#This Row],[GRUPO | ITEM]]="PALHETAS",MID(Tabela1[[#This Row],[ITEM]],1,5)&lt;&gt;"YN-PF"))=TRUE,0,
IF(
ROUNDUP(
IF(
IF(D1261="A",13-SUM(AM1261:AP1261),IF(D1261="B",11-SUM(AM1261:AP1261),IF(D1261="C",7-SUM(AM1261:AP1261))))
&lt;0,0,
IF(D1261="A",13-SUM(AM1261:AP1261),IF(D1261="B",11-SUM(AM1261:AP1261),IF(D1261="C",7-SUM(AM1261:AP1261)))))
*AD1261/C1261,0)
*C1261
=0,0,
ROUNDUP(
IF(
IF(D1261="A",13-SUM(AM1261:AP1261),IF(D1261="B",11-SUM(AM1261:AP1261),IF(D1261="C",7-SUM(AM1261:AP1261))))
&lt;0,0,
IF(D1261="A",13-SUM(AM1261:AP1261),IF(D1261="B",11-SUM(AM1261:AP1261),IF(D1261="C",7-SUM(AM1261:AP1261)))))
*AD1261/C1261,0)
*C1261)
)</f>
        <v>0</v>
      </c>
      <c r="AY1261" s="4">
        <f>IF(OR(AND(Tabela1[[#This Row],[GRUPO | ITEM]]="PALHETAS",MID(Tabela1[[#This Row],[ITEM]],1,5)&lt;&gt;"YN-PC"),AND(Tabela1[[#This Row],[GRUPO | ITEM]]="PALHETAS",MID(Tabela1[[#This Row],[ITEM]],1,5)&lt;&gt;"YN-PF"))=TRUE,0,
IF(
ROUNDUP(
IF(
IF(D1261="A",13-SUM(AR1261:AU1261),IF(D1261="B",11-SUM(AR1261:AU1261),IF(D1261="C",7-SUM(AR1261:AU1261))))
&lt;0,0,
IF(D1261="A",13-SUM(AR1261:AU1261),IF(D1261="B",11-SUM(AR1261:AU1261),IF(D1261="C",7-SUM(AR1261:AU1261)))))
*AE1261/C1261,0)
*C1261
=0,0,
ROUNDUP(
IF(
IF(D1261="A",13-SUM(AR1261:AU1261),IF(D1261="B",11-SUM(AR1261:AU1261),IF(D1261="C",7-SUM(AR1261:AU1261))))
&lt;0,0,
IF(D1261="A",13-SUM(AR1261:AU1261),IF(D1261="B",11-SUM(AR1261:AU1261),IF(D1261="C",7-SUM(AR1261:AU1261)))))
*AE1261/C1261,0)
*C1261)
)</f>
        <v>0</v>
      </c>
      <c r="AZ126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+IFERROR(BA1261*C1261,0),
IFERROR(AVERAGEIF(Tabela1[[#This Row],[COMPRA PADRÃO]:[COMPRA &gt;30%]],"&gt;"&amp;0,Tabela1[[#This Row],[COMPRA PADRÃO]:[COMPRA &gt;30%]]),
0))/Tabela1[[#This Row],[U/CX]],0)*Tabela1[[#This Row],[U/CX]]</f>
        <v>0</v>
      </c>
      <c r="BA1261" s="36"/>
      <c r="BB1261" s="19"/>
      <c r="BC1261" s="5"/>
      <c r="BD1261" s="41">
        <v>1.8867924528301887</v>
      </c>
      <c r="BE1261" s="42">
        <v>283.01886792452831</v>
      </c>
      <c r="BF1261" s="42">
        <v>124.52830188679245</v>
      </c>
      <c r="BG1261" s="42">
        <v>0</v>
      </c>
      <c r="BH1261" s="43">
        <v>400</v>
      </c>
    </row>
    <row r="1262" spans="1:60" x14ac:dyDescent="0.2">
      <c r="A1262" s="4" t="s">
        <v>18</v>
      </c>
      <c r="B1262" s="4" t="s">
        <v>972</v>
      </c>
      <c r="C1262" s="4">
        <v>25</v>
      </c>
      <c r="D1262" s="4" t="s">
        <v>83</v>
      </c>
      <c r="E1262" s="5"/>
      <c r="F1262" s="4"/>
      <c r="G1262" s="4"/>
      <c r="H1262" s="4">
        <v>80</v>
      </c>
      <c r="I1262" s="4"/>
      <c r="J1262" s="4"/>
      <c r="K1262" s="4"/>
      <c r="L1262" s="4">
        <v>5</v>
      </c>
      <c r="M1262" s="4">
        <v>25</v>
      </c>
      <c r="N1262" s="4"/>
      <c r="O1262" s="4"/>
      <c r="P1262" s="4"/>
      <c r="Q1262" s="13">
        <v>0</v>
      </c>
      <c r="R1262" s="16">
        <v>0</v>
      </c>
      <c r="S1262" s="16">
        <v>0</v>
      </c>
      <c r="T1262" s="16">
        <v>2.1818181818181821</v>
      </c>
      <c r="U1262" s="16">
        <v>0</v>
      </c>
      <c r="V1262" s="16">
        <v>0</v>
      </c>
      <c r="W1262" s="16">
        <v>0</v>
      </c>
      <c r="X1262" s="16">
        <v>0.13636363636363638</v>
      </c>
      <c r="Y1262" s="16">
        <v>0.68181818181818188</v>
      </c>
      <c r="Z1262" s="16">
        <v>0</v>
      </c>
      <c r="AA1262" s="16">
        <v>0</v>
      </c>
      <c r="AB1262" s="17">
        <v>0</v>
      </c>
      <c r="AC1262" s="15">
        <v>2206.5500000000002</v>
      </c>
      <c r="AD1262" s="14">
        <v>36.666666666666664</v>
      </c>
      <c r="AE1262" s="14">
        <v>52.5</v>
      </c>
      <c r="AF1262" s="5">
        <v>0</v>
      </c>
      <c r="AG1262" s="6">
        <v>440</v>
      </c>
      <c r="AH1262" s="37">
        <v>450</v>
      </c>
      <c r="AI1262" s="23">
        <v>890</v>
      </c>
      <c r="AJ1262" s="6">
        <v>0</v>
      </c>
      <c r="AK1262" s="37">
        <v>0</v>
      </c>
      <c r="AL1262" s="24">
        <v>0</v>
      </c>
      <c r="AM1262" s="18">
        <v>12</v>
      </c>
      <c r="AN1262" s="7">
        <v>12.272727272727273</v>
      </c>
      <c r="AO1262" s="8">
        <v>0</v>
      </c>
      <c r="AP1262" s="9">
        <v>0</v>
      </c>
      <c r="AQ1262" s="25">
        <v>24.272727272727273</v>
      </c>
      <c r="AR1262" s="18">
        <v>8.3809523809523814</v>
      </c>
      <c r="AS1262" s="7">
        <v>8.5714285714285712</v>
      </c>
      <c r="AT1262" s="8">
        <v>0</v>
      </c>
      <c r="AU1262" s="9">
        <v>0</v>
      </c>
      <c r="AV1262" s="10">
        <v>16.952380952380953</v>
      </c>
      <c r="AW1262" s="22">
        <f t="shared" si="19"/>
        <v>0</v>
      </c>
      <c r="AX1262" s="5">
        <f>IF(OR(AND(Tabela1[[#This Row],[GRUPO | ITEM]]="PALHETAS",MID(Tabela1[[#This Row],[ITEM]],1,5)&lt;&gt;"YN-PC"),AND(Tabela1[[#This Row],[GRUPO | ITEM]]="PALHETAS",MID(Tabela1[[#This Row],[ITEM]],1,5)&lt;&gt;"YN-PF"))=TRUE,0,
IF(
ROUNDUP(
IF(
IF(D1262="A",13-SUM(AM1262:AP1262),IF(D1262="B",11-SUM(AM1262:AP1262),IF(D1262="C",7-SUM(AM1262:AP1262))))
&lt;0,0,
IF(D1262="A",13-SUM(AM1262:AP1262),IF(D1262="B",11-SUM(AM1262:AP1262),IF(D1262="C",7-SUM(AM1262:AP1262)))))
*AD1262/C1262,0)
*C1262
=0,0,
ROUNDUP(
IF(
IF(D1262="A",13-SUM(AM1262:AP1262),IF(D1262="B",11-SUM(AM1262:AP1262),IF(D1262="C",7-SUM(AM1262:AP1262))))
&lt;0,0,
IF(D1262="A",13-SUM(AM1262:AP1262),IF(D1262="B",11-SUM(AM1262:AP1262),IF(D1262="C",7-SUM(AM1262:AP1262)))))
*AD1262/C1262,0)
*C1262)
)</f>
        <v>0</v>
      </c>
      <c r="AY1262" s="4">
        <f>IF(OR(AND(Tabela1[[#This Row],[GRUPO | ITEM]]="PALHETAS",MID(Tabela1[[#This Row],[ITEM]],1,5)&lt;&gt;"YN-PC"),AND(Tabela1[[#This Row],[GRUPO | ITEM]]="PALHETAS",MID(Tabela1[[#This Row],[ITEM]],1,5)&lt;&gt;"YN-PF"))=TRUE,0,
IF(
ROUNDUP(
IF(
IF(D1262="A",13-SUM(AR1262:AU1262),IF(D1262="B",11-SUM(AR1262:AU1262),IF(D1262="C",7-SUM(AR1262:AU1262))))
&lt;0,0,
IF(D1262="A",13-SUM(AR1262:AU1262),IF(D1262="B",11-SUM(AR1262:AU1262),IF(D1262="C",7-SUM(AR1262:AU1262)))))
*AE1262/C1262,0)
*C1262
=0,0,
ROUNDUP(
IF(
IF(D1262="A",13-SUM(AR1262:AU1262),IF(D1262="B",11-SUM(AR1262:AU1262),IF(D1262="C",7-SUM(AR1262:AU1262))))
&lt;0,0,
IF(D1262="A",13-SUM(AR1262:AU1262),IF(D1262="B",11-SUM(AR1262:AU1262),IF(D1262="C",7-SUM(AR1262:AU1262)))))
*AE1262/C1262,0)
*C1262)
)</f>
        <v>0</v>
      </c>
      <c r="AZ126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+IFERROR(BA1262*C1262,0),
IFERROR(AVERAGEIF(Tabela1[[#This Row],[COMPRA PADRÃO]:[COMPRA &gt;30%]],"&gt;"&amp;0,Tabela1[[#This Row],[COMPRA PADRÃO]:[COMPRA &gt;30%]]),
0))/Tabela1[[#This Row],[U/CX]],0)*Tabela1[[#This Row],[U/CX]]</f>
        <v>0</v>
      </c>
      <c r="BA1262" s="36"/>
      <c r="BB1262" s="19"/>
      <c r="BC1262" s="5"/>
      <c r="BD1262" s="41">
        <v>0.41509433962264153</v>
      </c>
      <c r="BE1262" s="42">
        <v>62.264150943396231</v>
      </c>
      <c r="BF1262" s="42">
        <v>27.39622641509434</v>
      </c>
      <c r="BG1262" s="42">
        <v>890</v>
      </c>
      <c r="BH1262" s="43">
        <v>0</v>
      </c>
    </row>
    <row r="1263" spans="1:60" x14ac:dyDescent="0.2">
      <c r="A1263" s="4" t="s">
        <v>18</v>
      </c>
      <c r="B1263" s="4" t="s">
        <v>215</v>
      </c>
      <c r="C1263" s="4">
        <v>25</v>
      </c>
      <c r="D1263" s="4" t="s">
        <v>83</v>
      </c>
      <c r="E1263" s="5"/>
      <c r="F1263" s="4"/>
      <c r="G1263" s="4"/>
      <c r="H1263" s="4">
        <v>80</v>
      </c>
      <c r="I1263" s="4"/>
      <c r="J1263" s="4"/>
      <c r="K1263" s="4"/>
      <c r="L1263" s="4">
        <v>5</v>
      </c>
      <c r="M1263" s="4">
        <v>25</v>
      </c>
      <c r="N1263" s="4"/>
      <c r="O1263" s="4"/>
      <c r="P1263" s="4"/>
      <c r="Q1263" s="13">
        <v>0</v>
      </c>
      <c r="R1263" s="16">
        <v>0</v>
      </c>
      <c r="S1263" s="16">
        <v>0</v>
      </c>
      <c r="T1263" s="16">
        <v>2.1818181818181821</v>
      </c>
      <c r="U1263" s="16">
        <v>0</v>
      </c>
      <c r="V1263" s="16">
        <v>0</v>
      </c>
      <c r="W1263" s="16">
        <v>0</v>
      </c>
      <c r="X1263" s="16">
        <v>0.13636363636363638</v>
      </c>
      <c r="Y1263" s="16">
        <v>0.68181818181818188</v>
      </c>
      <c r="Z1263" s="16">
        <v>0</v>
      </c>
      <c r="AA1263" s="16">
        <v>0</v>
      </c>
      <c r="AB1263" s="17">
        <v>0</v>
      </c>
      <c r="AC1263" s="15">
        <v>2206.5500000000002</v>
      </c>
      <c r="AD1263" s="14">
        <v>36.666666666666664</v>
      </c>
      <c r="AE1263" s="14">
        <v>52.5</v>
      </c>
      <c r="AF1263" s="5">
        <v>0</v>
      </c>
      <c r="AG1263" s="6">
        <v>390</v>
      </c>
      <c r="AH1263" s="37">
        <v>0</v>
      </c>
      <c r="AI1263" s="23">
        <v>390</v>
      </c>
      <c r="AJ1263" s="6">
        <v>0</v>
      </c>
      <c r="AK1263" s="37">
        <v>0</v>
      </c>
      <c r="AL1263" s="24">
        <v>0</v>
      </c>
      <c r="AM1263" s="18">
        <v>10.636363636363637</v>
      </c>
      <c r="AN1263" s="7">
        <v>0</v>
      </c>
      <c r="AO1263" s="8">
        <v>0</v>
      </c>
      <c r="AP1263" s="9">
        <v>0</v>
      </c>
      <c r="AQ1263" s="25">
        <v>10.636363636363637</v>
      </c>
      <c r="AR1263" s="18">
        <v>7.4285714285714288</v>
      </c>
      <c r="AS1263" s="7">
        <v>0</v>
      </c>
      <c r="AT1263" s="8">
        <v>0</v>
      </c>
      <c r="AU1263" s="9">
        <v>0</v>
      </c>
      <c r="AV1263" s="10">
        <v>7.4285714285714288</v>
      </c>
      <c r="AW1263" s="22">
        <f t="shared" si="19"/>
        <v>0</v>
      </c>
      <c r="AX1263" s="5">
        <f>IF(OR(AND(Tabela1[[#This Row],[GRUPO | ITEM]]="PALHETAS",MID(Tabela1[[#This Row],[ITEM]],1,5)&lt;&gt;"YN-PC"),AND(Tabela1[[#This Row],[GRUPO | ITEM]]="PALHETAS",MID(Tabela1[[#This Row],[ITEM]],1,5)&lt;&gt;"YN-PF"))=TRUE,0,
IF(
ROUNDUP(
IF(
IF(D1263="A",13-SUM(AM1263:AP1263),IF(D1263="B",11-SUM(AM1263:AP1263),IF(D1263="C",7-SUM(AM1263:AP1263))))
&lt;0,0,
IF(D1263="A",13-SUM(AM1263:AP1263),IF(D1263="B",11-SUM(AM1263:AP1263),IF(D1263="C",7-SUM(AM1263:AP1263)))))
*AD1263/C1263,0)
*C1263
=0,0,
ROUNDUP(
IF(
IF(D1263="A",13-SUM(AM1263:AP1263),IF(D1263="B",11-SUM(AM1263:AP1263),IF(D1263="C",7-SUM(AM1263:AP1263))))
&lt;0,0,
IF(D1263="A",13-SUM(AM1263:AP1263),IF(D1263="B",11-SUM(AM1263:AP1263),IF(D1263="C",7-SUM(AM1263:AP1263)))))
*AD1263/C1263,0)
*C1263)
)</f>
        <v>0</v>
      </c>
      <c r="AY1263" s="4">
        <f>IF(OR(AND(Tabela1[[#This Row],[GRUPO | ITEM]]="PALHETAS",MID(Tabela1[[#This Row],[ITEM]],1,5)&lt;&gt;"YN-PC"),AND(Tabela1[[#This Row],[GRUPO | ITEM]]="PALHETAS",MID(Tabela1[[#This Row],[ITEM]],1,5)&lt;&gt;"YN-PF"))=TRUE,0,
IF(
ROUNDUP(
IF(
IF(D1263="A",13-SUM(AR1263:AU1263),IF(D1263="B",11-SUM(AR1263:AU1263),IF(D1263="C",7-SUM(AR1263:AU1263))))
&lt;0,0,
IF(D1263="A",13-SUM(AR1263:AU1263),IF(D1263="B",11-SUM(AR1263:AU1263),IF(D1263="C",7-SUM(AR1263:AU1263)))))
*AE1263/C1263,0)
*C1263
=0,0,
ROUNDUP(
IF(
IF(D1263="A",13-SUM(AR1263:AU1263),IF(D1263="B",11-SUM(AR1263:AU1263),IF(D1263="C",7-SUM(AR1263:AU1263))))
&lt;0,0,
IF(D1263="A",13-SUM(AR1263:AU1263),IF(D1263="B",11-SUM(AR1263:AU1263),IF(D1263="C",7-SUM(AR1263:AU1263)))))
*AE1263/C1263,0)
*C1263)
)</f>
        <v>0</v>
      </c>
      <c r="AZ126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+IFERROR(BA1263*C1263,0),
IFERROR(AVERAGEIF(Tabela1[[#This Row],[COMPRA PADRÃO]:[COMPRA &gt;30%]],"&gt;"&amp;0,Tabela1[[#This Row],[COMPRA PADRÃO]:[COMPRA &gt;30%]]),
0))/Tabela1[[#This Row],[U/CX]],0)*Tabela1[[#This Row],[U/CX]]</f>
        <v>0</v>
      </c>
      <c r="BA1263" s="36"/>
      <c r="BB1263" s="19"/>
      <c r="BC1263" s="5"/>
      <c r="BD1263" s="41">
        <v>0.41509433962264153</v>
      </c>
      <c r="BE1263" s="42">
        <v>62.264150943396231</v>
      </c>
      <c r="BF1263" s="42">
        <v>27.39622641509434</v>
      </c>
      <c r="BG1263" s="42">
        <v>390</v>
      </c>
      <c r="BH1263" s="43">
        <v>0</v>
      </c>
    </row>
    <row r="1264" spans="1:60" x14ac:dyDescent="0.2">
      <c r="A1264" s="4" t="s">
        <v>18</v>
      </c>
      <c r="B1264" s="4" t="s">
        <v>973</v>
      </c>
      <c r="C1264" s="4">
        <v>25</v>
      </c>
      <c r="D1264" s="4" t="s">
        <v>83</v>
      </c>
      <c r="E1264" s="5"/>
      <c r="F1264" s="4"/>
      <c r="G1264" s="4"/>
      <c r="H1264" s="4">
        <v>130</v>
      </c>
      <c r="I1264" s="4">
        <v>25</v>
      </c>
      <c r="J1264" s="4"/>
      <c r="K1264" s="4"/>
      <c r="L1264" s="4">
        <v>60</v>
      </c>
      <c r="M1264" s="4"/>
      <c r="N1264" s="4"/>
      <c r="O1264" s="4">
        <v>25</v>
      </c>
      <c r="P1264" s="4"/>
      <c r="Q1264" s="13">
        <v>0</v>
      </c>
      <c r="R1264" s="16">
        <v>0</v>
      </c>
      <c r="S1264" s="16">
        <v>0</v>
      </c>
      <c r="T1264" s="16">
        <v>2.1666666666666665</v>
      </c>
      <c r="U1264" s="16">
        <v>0.41666666666666669</v>
      </c>
      <c r="V1264" s="16">
        <v>0</v>
      </c>
      <c r="W1264" s="16">
        <v>0</v>
      </c>
      <c r="X1264" s="16">
        <v>1</v>
      </c>
      <c r="Y1264" s="16">
        <v>0</v>
      </c>
      <c r="Z1264" s="16">
        <v>0</v>
      </c>
      <c r="AA1264" s="16">
        <v>0.41666666666666669</v>
      </c>
      <c r="AB1264" s="17">
        <v>0</v>
      </c>
      <c r="AC1264" s="15">
        <v>4989.1499999999996</v>
      </c>
      <c r="AD1264" s="14">
        <v>60</v>
      </c>
      <c r="AE1264" s="14">
        <v>60</v>
      </c>
      <c r="AF1264" s="5">
        <v>0</v>
      </c>
      <c r="AG1264" s="6">
        <v>0</v>
      </c>
      <c r="AH1264" s="37">
        <v>0</v>
      </c>
      <c r="AI1264" s="23">
        <v>0</v>
      </c>
      <c r="AJ1264" s="6">
        <v>0</v>
      </c>
      <c r="AK1264" s="37">
        <v>0</v>
      </c>
      <c r="AL1264" s="24">
        <v>0</v>
      </c>
      <c r="AM1264" s="18">
        <v>0</v>
      </c>
      <c r="AN1264" s="7">
        <v>0</v>
      </c>
      <c r="AO1264" s="8">
        <v>0</v>
      </c>
      <c r="AP1264" s="9">
        <v>0</v>
      </c>
      <c r="AQ1264" s="25">
        <v>0</v>
      </c>
      <c r="AR1264" s="18">
        <v>0</v>
      </c>
      <c r="AS1264" s="7">
        <v>0</v>
      </c>
      <c r="AT1264" s="8">
        <v>0</v>
      </c>
      <c r="AU1264" s="9">
        <v>0</v>
      </c>
      <c r="AV1264" s="10">
        <v>0</v>
      </c>
      <c r="AW1264" s="22">
        <f t="shared" si="19"/>
        <v>0</v>
      </c>
      <c r="AX1264" s="5">
        <f>IF(OR(AND(Tabela1[[#This Row],[GRUPO | ITEM]]="PALHETAS",MID(Tabela1[[#This Row],[ITEM]],1,5)&lt;&gt;"YN-PC"),AND(Tabela1[[#This Row],[GRUPO | ITEM]]="PALHETAS",MID(Tabela1[[#This Row],[ITEM]],1,5)&lt;&gt;"YN-PF"))=TRUE,0,
IF(
ROUNDUP(
IF(
IF(D1264="A",13-SUM(AM1264:AP1264),IF(D1264="B",11-SUM(AM1264:AP1264),IF(D1264="C",7-SUM(AM1264:AP1264))))
&lt;0,0,
IF(D1264="A",13-SUM(AM1264:AP1264),IF(D1264="B",11-SUM(AM1264:AP1264),IF(D1264="C",7-SUM(AM1264:AP1264)))))
*AD1264/C1264,0)
*C1264
=0,0,
ROUNDUP(
IF(
IF(D1264="A",13-SUM(AM1264:AP1264),IF(D1264="B",11-SUM(AM1264:AP1264),IF(D1264="C",7-SUM(AM1264:AP1264))))
&lt;0,0,
IF(D1264="A",13-SUM(AM1264:AP1264),IF(D1264="B",11-SUM(AM1264:AP1264),IF(D1264="C",7-SUM(AM1264:AP1264)))))
*AD1264/C1264,0)
*C1264)
)</f>
        <v>0</v>
      </c>
      <c r="AY1264" s="4">
        <f>IF(OR(AND(Tabela1[[#This Row],[GRUPO | ITEM]]="PALHETAS",MID(Tabela1[[#This Row],[ITEM]],1,5)&lt;&gt;"YN-PC"),AND(Tabela1[[#This Row],[GRUPO | ITEM]]="PALHETAS",MID(Tabela1[[#This Row],[ITEM]],1,5)&lt;&gt;"YN-PF"))=TRUE,0,
IF(
ROUNDUP(
IF(
IF(D1264="A",13-SUM(AR1264:AU1264),IF(D1264="B",11-SUM(AR1264:AU1264),IF(D1264="C",7-SUM(AR1264:AU1264))))
&lt;0,0,
IF(D1264="A",13-SUM(AR1264:AU1264),IF(D1264="B",11-SUM(AR1264:AU1264),IF(D1264="C",7-SUM(AR1264:AU1264)))))
*AE1264/C1264,0)
*C1264
=0,0,
ROUNDUP(
IF(
IF(D1264="A",13-SUM(AR1264:AU1264),IF(D1264="B",11-SUM(AR1264:AU1264),IF(D1264="C",7-SUM(AR1264:AU1264))))
&lt;0,0,
IF(D1264="A",13-SUM(AR1264:AU1264),IF(D1264="B",11-SUM(AR1264:AU1264),IF(D1264="C",7-SUM(AR1264:AU1264)))))
*AE1264/C1264,0)
*C1264)
)</f>
        <v>0</v>
      </c>
      <c r="AZ126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+IFERROR(BA1264*C1264,0),
IFERROR(AVERAGEIF(Tabela1[[#This Row],[COMPRA PADRÃO]:[COMPRA &gt;30%]],"&gt;"&amp;0,Tabela1[[#This Row],[COMPRA PADRÃO]:[COMPRA &gt;30%]]),
0))/Tabela1[[#This Row],[U/CX]],0)*Tabela1[[#This Row],[U/CX]]</f>
        <v>0</v>
      </c>
      <c r="BA1264" s="36"/>
      <c r="BB1264" s="19"/>
      <c r="BC1264" s="5"/>
      <c r="BD1264" s="41">
        <v>0.90566037735849059</v>
      </c>
      <c r="BE1264" s="42">
        <v>135.84905660377359</v>
      </c>
      <c r="BF1264" s="42">
        <v>59.773584905660378</v>
      </c>
      <c r="BG1264" s="42">
        <v>0</v>
      </c>
      <c r="BH1264" s="43">
        <v>200</v>
      </c>
    </row>
    <row r="1265" spans="1:60" x14ac:dyDescent="0.2">
      <c r="A1265" s="4" t="s">
        <v>18</v>
      </c>
      <c r="B1265" s="4" t="s">
        <v>974</v>
      </c>
      <c r="C1265" s="4">
        <v>25</v>
      </c>
      <c r="D1265" s="4" t="s">
        <v>83</v>
      </c>
      <c r="E1265" s="5"/>
      <c r="F1265" s="4"/>
      <c r="G1265" s="4"/>
      <c r="H1265" s="4">
        <v>115</v>
      </c>
      <c r="I1265" s="4"/>
      <c r="J1265" s="4"/>
      <c r="K1265" s="4"/>
      <c r="L1265" s="4">
        <v>55</v>
      </c>
      <c r="M1265" s="4">
        <v>5</v>
      </c>
      <c r="N1265" s="4">
        <v>25</v>
      </c>
      <c r="O1265" s="4">
        <v>25</v>
      </c>
      <c r="P1265" s="4"/>
      <c r="Q1265" s="13">
        <v>0</v>
      </c>
      <c r="R1265" s="16">
        <v>0</v>
      </c>
      <c r="S1265" s="16">
        <v>0</v>
      </c>
      <c r="T1265" s="16">
        <v>2.5555555555555554</v>
      </c>
      <c r="U1265" s="16">
        <v>0</v>
      </c>
      <c r="V1265" s="16">
        <v>0</v>
      </c>
      <c r="W1265" s="16">
        <v>0</v>
      </c>
      <c r="X1265" s="16">
        <v>1.2222222222222223</v>
      </c>
      <c r="Y1265" s="16">
        <v>0.1111111111111111</v>
      </c>
      <c r="Z1265" s="16">
        <v>0.55555555555555558</v>
      </c>
      <c r="AA1265" s="16">
        <v>0.55555555555555558</v>
      </c>
      <c r="AB1265" s="17">
        <v>0</v>
      </c>
      <c r="AC1265" s="15">
        <v>4634.1499999999996</v>
      </c>
      <c r="AD1265" s="14">
        <v>45</v>
      </c>
      <c r="AE1265" s="14">
        <v>55</v>
      </c>
      <c r="AF1265" s="5">
        <v>0</v>
      </c>
      <c r="AG1265" s="6">
        <v>350</v>
      </c>
      <c r="AH1265" s="37">
        <v>925</v>
      </c>
      <c r="AI1265" s="23">
        <v>1275</v>
      </c>
      <c r="AJ1265" s="6">
        <v>0</v>
      </c>
      <c r="AK1265" s="37">
        <v>0</v>
      </c>
      <c r="AL1265" s="24">
        <v>0</v>
      </c>
      <c r="AM1265" s="18">
        <v>7.7777777777777777</v>
      </c>
      <c r="AN1265" s="7">
        <v>20.555555555555557</v>
      </c>
      <c r="AO1265" s="8">
        <v>0</v>
      </c>
      <c r="AP1265" s="9">
        <v>0</v>
      </c>
      <c r="AQ1265" s="25">
        <v>28.333333333333336</v>
      </c>
      <c r="AR1265" s="18">
        <v>6.3636363636363633</v>
      </c>
      <c r="AS1265" s="7">
        <v>16.818181818181817</v>
      </c>
      <c r="AT1265" s="8">
        <v>0</v>
      </c>
      <c r="AU1265" s="9">
        <v>0</v>
      </c>
      <c r="AV1265" s="10">
        <v>23.18181818181818</v>
      </c>
      <c r="AW1265" s="22">
        <f t="shared" si="19"/>
        <v>0</v>
      </c>
      <c r="AX1265" s="5">
        <f>IF(OR(AND(Tabela1[[#This Row],[GRUPO | ITEM]]="PALHETAS",MID(Tabela1[[#This Row],[ITEM]],1,5)&lt;&gt;"YN-PC"),AND(Tabela1[[#This Row],[GRUPO | ITEM]]="PALHETAS",MID(Tabela1[[#This Row],[ITEM]],1,5)&lt;&gt;"YN-PF"))=TRUE,0,
IF(
ROUNDUP(
IF(
IF(D1265="A",13-SUM(AM1265:AP1265),IF(D1265="B",11-SUM(AM1265:AP1265),IF(D1265="C",7-SUM(AM1265:AP1265))))
&lt;0,0,
IF(D1265="A",13-SUM(AM1265:AP1265),IF(D1265="B",11-SUM(AM1265:AP1265),IF(D1265="C",7-SUM(AM1265:AP1265)))))
*AD1265/C1265,0)
*C1265
=0,0,
ROUNDUP(
IF(
IF(D1265="A",13-SUM(AM1265:AP1265),IF(D1265="B",11-SUM(AM1265:AP1265),IF(D1265="C",7-SUM(AM1265:AP1265))))
&lt;0,0,
IF(D1265="A",13-SUM(AM1265:AP1265),IF(D1265="B",11-SUM(AM1265:AP1265),IF(D1265="C",7-SUM(AM1265:AP1265)))))
*AD1265/C1265,0)
*C1265)
)</f>
        <v>0</v>
      </c>
      <c r="AY1265" s="4">
        <f>IF(OR(AND(Tabela1[[#This Row],[GRUPO | ITEM]]="PALHETAS",MID(Tabela1[[#This Row],[ITEM]],1,5)&lt;&gt;"YN-PC"),AND(Tabela1[[#This Row],[GRUPO | ITEM]]="PALHETAS",MID(Tabela1[[#This Row],[ITEM]],1,5)&lt;&gt;"YN-PF"))=TRUE,0,
IF(
ROUNDUP(
IF(
IF(D1265="A",13-SUM(AR1265:AU1265),IF(D1265="B",11-SUM(AR1265:AU1265),IF(D1265="C",7-SUM(AR1265:AU1265))))
&lt;0,0,
IF(D1265="A",13-SUM(AR1265:AU1265),IF(D1265="B",11-SUM(AR1265:AU1265),IF(D1265="C",7-SUM(AR1265:AU1265)))))
*AE1265/C1265,0)
*C1265
=0,0,
ROUNDUP(
IF(
IF(D1265="A",13-SUM(AR1265:AU1265),IF(D1265="B",11-SUM(AR1265:AU1265),IF(D1265="C",7-SUM(AR1265:AU1265))))
&lt;0,0,
IF(D1265="A",13-SUM(AR1265:AU1265),IF(D1265="B",11-SUM(AR1265:AU1265),IF(D1265="C",7-SUM(AR1265:AU1265)))))
*AE1265/C1265,0)
*C1265)
)</f>
        <v>0</v>
      </c>
      <c r="AZ126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+IFERROR(BA1265*C1265,0),
IFERROR(AVERAGEIF(Tabela1[[#This Row],[COMPRA PADRÃO]:[COMPRA &gt;30%]],"&gt;"&amp;0,Tabela1[[#This Row],[COMPRA PADRÃO]:[COMPRA &gt;30%]]),
0))/Tabela1[[#This Row],[U/CX]],0)*Tabela1[[#This Row],[U/CX]]</f>
        <v>0</v>
      </c>
      <c r="BA1265" s="36"/>
      <c r="BB1265" s="19"/>
      <c r="BC1265" s="5"/>
      <c r="BD1265" s="41">
        <v>0.84905660377358494</v>
      </c>
      <c r="BE1265" s="42">
        <v>127.35849056603774</v>
      </c>
      <c r="BF1265" s="42">
        <v>56.037735849056602</v>
      </c>
      <c r="BG1265" s="42">
        <v>1275</v>
      </c>
      <c r="BH1265" s="43">
        <v>0</v>
      </c>
    </row>
    <row r="1266" spans="1:60" x14ac:dyDescent="0.2">
      <c r="A1266" s="4" t="s">
        <v>18</v>
      </c>
      <c r="B1266" s="4" t="s">
        <v>156</v>
      </c>
      <c r="C1266" s="4">
        <v>25</v>
      </c>
      <c r="D1266" s="4" t="s">
        <v>83</v>
      </c>
      <c r="E1266" s="5"/>
      <c r="F1266" s="4"/>
      <c r="G1266" s="4"/>
      <c r="H1266" s="4">
        <v>115</v>
      </c>
      <c r="I1266" s="4"/>
      <c r="J1266" s="4"/>
      <c r="K1266" s="4"/>
      <c r="L1266" s="4"/>
      <c r="M1266" s="4">
        <v>5</v>
      </c>
      <c r="N1266" s="4"/>
      <c r="O1266" s="4"/>
      <c r="P1266" s="4"/>
      <c r="Q1266" s="13">
        <v>0</v>
      </c>
      <c r="R1266" s="16">
        <v>0</v>
      </c>
      <c r="S1266" s="16">
        <v>0</v>
      </c>
      <c r="T1266" s="16">
        <v>1.9166666666666667</v>
      </c>
      <c r="U1266" s="16">
        <v>0</v>
      </c>
      <c r="V1266" s="16">
        <v>0</v>
      </c>
      <c r="W1266" s="16">
        <v>0</v>
      </c>
      <c r="X1266" s="16">
        <v>0</v>
      </c>
      <c r="Y1266" s="16">
        <v>8.3333333333333329E-2</v>
      </c>
      <c r="Z1266" s="16">
        <v>0</v>
      </c>
      <c r="AA1266" s="16">
        <v>0</v>
      </c>
      <c r="AB1266" s="17">
        <v>0</v>
      </c>
      <c r="AC1266" s="15">
        <v>2436.15</v>
      </c>
      <c r="AD1266" s="14">
        <v>60</v>
      </c>
      <c r="AE1266" s="14">
        <v>115</v>
      </c>
      <c r="AF1266" s="5">
        <v>0</v>
      </c>
      <c r="AG1266" s="6">
        <v>0</v>
      </c>
      <c r="AH1266" s="37">
        <v>0</v>
      </c>
      <c r="AI1266" s="23">
        <v>0</v>
      </c>
      <c r="AJ1266" s="6">
        <v>0</v>
      </c>
      <c r="AK1266" s="37">
        <v>0</v>
      </c>
      <c r="AL1266" s="24">
        <v>0</v>
      </c>
      <c r="AM1266" s="18">
        <v>0</v>
      </c>
      <c r="AN1266" s="7">
        <v>0</v>
      </c>
      <c r="AO1266" s="8">
        <v>0</v>
      </c>
      <c r="AP1266" s="9">
        <v>0</v>
      </c>
      <c r="AQ1266" s="25">
        <v>0</v>
      </c>
      <c r="AR1266" s="18">
        <v>0</v>
      </c>
      <c r="AS1266" s="7">
        <v>0</v>
      </c>
      <c r="AT1266" s="8">
        <v>0</v>
      </c>
      <c r="AU1266" s="9">
        <v>0</v>
      </c>
      <c r="AV1266" s="10">
        <v>0</v>
      </c>
      <c r="AW1266" s="22">
        <f t="shared" si="19"/>
        <v>0</v>
      </c>
      <c r="AX1266" s="5">
        <f>IF(OR(AND(Tabela1[[#This Row],[GRUPO | ITEM]]="PALHETAS",MID(Tabela1[[#This Row],[ITEM]],1,5)&lt;&gt;"YN-PC"),AND(Tabela1[[#This Row],[GRUPO | ITEM]]="PALHETAS",MID(Tabela1[[#This Row],[ITEM]],1,5)&lt;&gt;"YN-PF"))=TRUE,0,
IF(
ROUNDUP(
IF(
IF(D1266="A",13-SUM(AM1266:AP1266),IF(D1266="B",11-SUM(AM1266:AP1266),IF(D1266="C",7-SUM(AM1266:AP1266))))
&lt;0,0,
IF(D1266="A",13-SUM(AM1266:AP1266),IF(D1266="B",11-SUM(AM1266:AP1266),IF(D1266="C",7-SUM(AM1266:AP1266)))))
*AD1266/C1266,0)
*C1266
=0,0,
ROUNDUP(
IF(
IF(D1266="A",13-SUM(AM1266:AP1266),IF(D1266="B",11-SUM(AM1266:AP1266),IF(D1266="C",7-SUM(AM1266:AP1266))))
&lt;0,0,
IF(D1266="A",13-SUM(AM1266:AP1266),IF(D1266="B",11-SUM(AM1266:AP1266),IF(D1266="C",7-SUM(AM1266:AP1266)))))
*AD1266/C1266,0)
*C1266)
)</f>
        <v>0</v>
      </c>
      <c r="AY1266" s="4">
        <f>IF(OR(AND(Tabela1[[#This Row],[GRUPO | ITEM]]="PALHETAS",MID(Tabela1[[#This Row],[ITEM]],1,5)&lt;&gt;"YN-PC"),AND(Tabela1[[#This Row],[GRUPO | ITEM]]="PALHETAS",MID(Tabela1[[#This Row],[ITEM]],1,5)&lt;&gt;"YN-PF"))=TRUE,0,
IF(
ROUNDUP(
IF(
IF(D1266="A",13-SUM(AR1266:AU1266),IF(D1266="B",11-SUM(AR1266:AU1266),IF(D1266="C",7-SUM(AR1266:AU1266))))
&lt;0,0,
IF(D1266="A",13-SUM(AR1266:AU1266),IF(D1266="B",11-SUM(AR1266:AU1266),IF(D1266="C",7-SUM(AR1266:AU1266)))))
*AE1266/C1266,0)
*C1266
=0,0,
ROUNDUP(
IF(
IF(D1266="A",13-SUM(AR1266:AU1266),IF(D1266="B",11-SUM(AR1266:AU1266),IF(D1266="C",7-SUM(AR1266:AU1266))))
&lt;0,0,
IF(D1266="A",13-SUM(AR1266:AU1266),IF(D1266="B",11-SUM(AR1266:AU1266),IF(D1266="C",7-SUM(AR1266:AU1266)))))
*AE1266/C1266,0)
*C1266)
)</f>
        <v>0</v>
      </c>
      <c r="AZ126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+IFERROR(BA1266*C1266,0),
IFERROR(AVERAGEIF(Tabela1[[#This Row],[COMPRA PADRÃO]:[COMPRA &gt;30%]],"&gt;"&amp;0,Tabela1[[#This Row],[COMPRA PADRÃO]:[COMPRA &gt;30%]]),
0))/Tabela1[[#This Row],[U/CX]],0)*Tabela1[[#This Row],[U/CX]]</f>
        <v>0</v>
      </c>
      <c r="BA1266" s="39"/>
      <c r="BB1266" s="33"/>
      <c r="BC1266" s="44"/>
      <c r="BD1266" s="41">
        <v>0.45283018867924529</v>
      </c>
      <c r="BE1266" s="42">
        <v>67.924528301886795</v>
      </c>
      <c r="BF1266" s="42">
        <v>29.886792452830189</v>
      </c>
      <c r="BG1266" s="42">
        <v>0</v>
      </c>
      <c r="BH1266" s="43">
        <v>100</v>
      </c>
    </row>
    <row r="1267" spans="1:60" x14ac:dyDescent="0.2">
      <c r="A1267" s="4" t="s">
        <v>18</v>
      </c>
      <c r="B1267" s="4" t="s">
        <v>975</v>
      </c>
      <c r="C1267" s="4">
        <v>25</v>
      </c>
      <c r="D1267" s="4" t="s">
        <v>83</v>
      </c>
      <c r="E1267" s="5"/>
      <c r="F1267" s="4"/>
      <c r="G1267" s="4"/>
      <c r="H1267" s="4">
        <v>55</v>
      </c>
      <c r="I1267" s="4"/>
      <c r="J1267" s="4"/>
      <c r="K1267" s="4"/>
      <c r="L1267" s="4">
        <v>5</v>
      </c>
      <c r="M1267" s="4"/>
      <c r="N1267" s="4"/>
      <c r="O1267" s="4"/>
      <c r="P1267" s="4"/>
      <c r="Q1267" s="13">
        <v>0</v>
      </c>
      <c r="R1267" s="16">
        <v>0</v>
      </c>
      <c r="S1267" s="16">
        <v>0</v>
      </c>
      <c r="T1267" s="16">
        <v>1.8333333333333333</v>
      </c>
      <c r="U1267" s="16">
        <v>0</v>
      </c>
      <c r="V1267" s="16">
        <v>0</v>
      </c>
      <c r="W1267" s="16">
        <v>0</v>
      </c>
      <c r="X1267" s="16">
        <v>0.16666666666666666</v>
      </c>
      <c r="Y1267" s="16">
        <v>0</v>
      </c>
      <c r="Z1267" s="16">
        <v>0</v>
      </c>
      <c r="AA1267" s="16">
        <v>0</v>
      </c>
      <c r="AB1267" s="17">
        <v>0</v>
      </c>
      <c r="AC1267" s="15">
        <v>1202.05</v>
      </c>
      <c r="AD1267" s="14">
        <v>30</v>
      </c>
      <c r="AE1267" s="14">
        <v>55</v>
      </c>
      <c r="AF1267" s="5">
        <v>0</v>
      </c>
      <c r="AG1267" s="6">
        <v>465</v>
      </c>
      <c r="AH1267" s="37">
        <v>475</v>
      </c>
      <c r="AI1267" s="23">
        <v>940</v>
      </c>
      <c r="AJ1267" s="6">
        <v>0</v>
      </c>
      <c r="AK1267" s="37">
        <v>0</v>
      </c>
      <c r="AL1267" s="24">
        <v>0</v>
      </c>
      <c r="AM1267" s="18">
        <v>15.5</v>
      </c>
      <c r="AN1267" s="7">
        <v>15.833333333333334</v>
      </c>
      <c r="AO1267" s="8">
        <v>0</v>
      </c>
      <c r="AP1267" s="9">
        <v>0</v>
      </c>
      <c r="AQ1267" s="25">
        <v>31.333333333333336</v>
      </c>
      <c r="AR1267" s="18">
        <v>8.454545454545455</v>
      </c>
      <c r="AS1267" s="7">
        <v>8.6363636363636367</v>
      </c>
      <c r="AT1267" s="8">
        <v>0</v>
      </c>
      <c r="AU1267" s="9">
        <v>0</v>
      </c>
      <c r="AV1267" s="10">
        <v>17.090909090909093</v>
      </c>
      <c r="AW1267" s="22">
        <f t="shared" si="19"/>
        <v>0</v>
      </c>
      <c r="AX1267" s="5">
        <f>IF(OR(AND(Tabela1[[#This Row],[GRUPO | ITEM]]="PALHETAS",MID(Tabela1[[#This Row],[ITEM]],1,5)&lt;&gt;"YN-PC"),AND(Tabela1[[#This Row],[GRUPO | ITEM]]="PALHETAS",MID(Tabela1[[#This Row],[ITEM]],1,5)&lt;&gt;"YN-PF"))=TRUE,0,
IF(
ROUNDUP(
IF(
IF(D1267="A",13-SUM(AM1267:AP1267),IF(D1267="B",11-SUM(AM1267:AP1267),IF(D1267="C",7-SUM(AM1267:AP1267))))
&lt;0,0,
IF(D1267="A",13-SUM(AM1267:AP1267),IF(D1267="B",11-SUM(AM1267:AP1267),IF(D1267="C",7-SUM(AM1267:AP1267)))))
*AD1267/C1267,0)
*C1267
=0,0,
ROUNDUP(
IF(
IF(D1267="A",13-SUM(AM1267:AP1267),IF(D1267="B",11-SUM(AM1267:AP1267),IF(D1267="C",7-SUM(AM1267:AP1267))))
&lt;0,0,
IF(D1267="A",13-SUM(AM1267:AP1267),IF(D1267="B",11-SUM(AM1267:AP1267),IF(D1267="C",7-SUM(AM1267:AP1267)))))
*AD1267/C1267,0)
*C1267)
)</f>
        <v>0</v>
      </c>
      <c r="AY1267" s="4">
        <f>IF(OR(AND(Tabela1[[#This Row],[GRUPO | ITEM]]="PALHETAS",MID(Tabela1[[#This Row],[ITEM]],1,5)&lt;&gt;"YN-PC"),AND(Tabela1[[#This Row],[GRUPO | ITEM]]="PALHETAS",MID(Tabela1[[#This Row],[ITEM]],1,5)&lt;&gt;"YN-PF"))=TRUE,0,
IF(
ROUNDUP(
IF(
IF(D1267="A",13-SUM(AR1267:AU1267),IF(D1267="B",11-SUM(AR1267:AU1267),IF(D1267="C",7-SUM(AR1267:AU1267))))
&lt;0,0,
IF(D1267="A",13-SUM(AR1267:AU1267),IF(D1267="B",11-SUM(AR1267:AU1267),IF(D1267="C",7-SUM(AR1267:AU1267)))))
*AE1267/C1267,0)
*C1267
=0,0,
ROUNDUP(
IF(
IF(D1267="A",13-SUM(AR1267:AU1267),IF(D1267="B",11-SUM(AR1267:AU1267),IF(D1267="C",7-SUM(AR1267:AU1267))))
&lt;0,0,
IF(D1267="A",13-SUM(AR1267:AU1267),IF(D1267="B",11-SUM(AR1267:AU1267),IF(D1267="C",7-SUM(AR1267:AU1267)))))
*AE1267/C1267,0)
*C1267)
)</f>
        <v>0</v>
      </c>
      <c r="AZ126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+IFERROR(BA1267*C1267,0),
IFERROR(AVERAGEIF(Tabela1[[#This Row],[COMPRA PADRÃO]:[COMPRA &gt;30%]],"&gt;"&amp;0,Tabela1[[#This Row],[COMPRA PADRÃO]:[COMPRA &gt;30%]]),
0))/Tabela1[[#This Row],[U/CX]],0)*Tabela1[[#This Row],[U/CX]]</f>
        <v>0</v>
      </c>
      <c r="BA1267" s="36"/>
      <c r="BB1267" s="19"/>
      <c r="BC1267" s="5"/>
      <c r="BD1267" s="41">
        <v>0.22641509433962265</v>
      </c>
      <c r="BE1267" s="42">
        <v>33.962264150943398</v>
      </c>
      <c r="BF1267" s="42">
        <v>14.943396226415095</v>
      </c>
      <c r="BG1267" s="42">
        <v>940</v>
      </c>
      <c r="BH1267" s="43">
        <v>0</v>
      </c>
    </row>
    <row r="1268" spans="1:60" x14ac:dyDescent="0.2">
      <c r="A1268" s="4" t="s">
        <v>18</v>
      </c>
      <c r="B1268" s="4" t="s">
        <v>976</v>
      </c>
      <c r="C1268" s="4">
        <v>25</v>
      </c>
      <c r="D1268" s="4" t="s">
        <v>83</v>
      </c>
      <c r="E1268" s="5"/>
      <c r="F1268" s="4"/>
      <c r="G1268" s="4"/>
      <c r="H1268" s="4">
        <v>80</v>
      </c>
      <c r="I1268" s="4"/>
      <c r="J1268" s="4"/>
      <c r="K1268" s="4"/>
      <c r="L1268" s="4">
        <v>5</v>
      </c>
      <c r="M1268" s="4"/>
      <c r="N1268" s="4"/>
      <c r="O1268" s="4"/>
      <c r="P1268" s="4"/>
      <c r="Q1268" s="13">
        <v>0</v>
      </c>
      <c r="R1268" s="16">
        <v>0</v>
      </c>
      <c r="S1268" s="16">
        <v>0</v>
      </c>
      <c r="T1268" s="16">
        <v>1.8823529411764706</v>
      </c>
      <c r="U1268" s="16">
        <v>0</v>
      </c>
      <c r="V1268" s="16">
        <v>0</v>
      </c>
      <c r="W1268" s="16">
        <v>0</v>
      </c>
      <c r="X1268" s="16">
        <v>0.11764705882352941</v>
      </c>
      <c r="Y1268" s="16">
        <v>0</v>
      </c>
      <c r="Z1268" s="16">
        <v>0</v>
      </c>
      <c r="AA1268" s="16">
        <v>0</v>
      </c>
      <c r="AB1268" s="17">
        <v>0</v>
      </c>
      <c r="AC1268" s="15">
        <v>1691.3</v>
      </c>
      <c r="AD1268" s="14">
        <v>42.5</v>
      </c>
      <c r="AE1268" s="14">
        <v>80</v>
      </c>
      <c r="AF1268" s="5">
        <v>0</v>
      </c>
      <c r="AG1268" s="6">
        <v>465</v>
      </c>
      <c r="AH1268" s="37">
        <v>450</v>
      </c>
      <c r="AI1268" s="23">
        <v>915</v>
      </c>
      <c r="AJ1268" s="6">
        <v>0</v>
      </c>
      <c r="AK1268" s="37">
        <v>0</v>
      </c>
      <c r="AL1268" s="24">
        <v>0</v>
      </c>
      <c r="AM1268" s="18">
        <v>10.941176470588236</v>
      </c>
      <c r="AN1268" s="7">
        <v>10.588235294117647</v>
      </c>
      <c r="AO1268" s="8">
        <v>0</v>
      </c>
      <c r="AP1268" s="9">
        <v>0</v>
      </c>
      <c r="AQ1268" s="25">
        <v>21.529411764705884</v>
      </c>
      <c r="AR1268" s="18">
        <v>5.8125</v>
      </c>
      <c r="AS1268" s="7">
        <v>5.625</v>
      </c>
      <c r="AT1268" s="8">
        <v>0</v>
      </c>
      <c r="AU1268" s="9">
        <v>0</v>
      </c>
      <c r="AV1268" s="10">
        <v>11.4375</v>
      </c>
      <c r="AW1268" s="22">
        <f t="shared" si="19"/>
        <v>0</v>
      </c>
      <c r="AX1268" s="5">
        <f>IF(OR(AND(Tabela1[[#This Row],[GRUPO | ITEM]]="PALHETAS",MID(Tabela1[[#This Row],[ITEM]],1,5)&lt;&gt;"YN-PC"),AND(Tabela1[[#This Row],[GRUPO | ITEM]]="PALHETAS",MID(Tabela1[[#This Row],[ITEM]],1,5)&lt;&gt;"YN-PF"))=TRUE,0,
IF(
ROUNDUP(
IF(
IF(D1268="A",13-SUM(AM1268:AP1268),IF(D1268="B",11-SUM(AM1268:AP1268),IF(D1268="C",7-SUM(AM1268:AP1268))))
&lt;0,0,
IF(D1268="A",13-SUM(AM1268:AP1268),IF(D1268="B",11-SUM(AM1268:AP1268),IF(D1268="C",7-SUM(AM1268:AP1268)))))
*AD1268/C1268,0)
*C1268
=0,0,
ROUNDUP(
IF(
IF(D1268="A",13-SUM(AM1268:AP1268),IF(D1268="B",11-SUM(AM1268:AP1268),IF(D1268="C",7-SUM(AM1268:AP1268))))
&lt;0,0,
IF(D1268="A",13-SUM(AM1268:AP1268),IF(D1268="B",11-SUM(AM1268:AP1268),IF(D1268="C",7-SUM(AM1268:AP1268)))))
*AD1268/C1268,0)
*C1268)
)</f>
        <v>0</v>
      </c>
      <c r="AY1268" s="4">
        <f>IF(OR(AND(Tabela1[[#This Row],[GRUPO | ITEM]]="PALHETAS",MID(Tabela1[[#This Row],[ITEM]],1,5)&lt;&gt;"YN-PC"),AND(Tabela1[[#This Row],[GRUPO | ITEM]]="PALHETAS",MID(Tabela1[[#This Row],[ITEM]],1,5)&lt;&gt;"YN-PF"))=TRUE,0,
IF(
ROUNDUP(
IF(
IF(D1268="A",13-SUM(AR1268:AU1268),IF(D1268="B",11-SUM(AR1268:AU1268),IF(D1268="C",7-SUM(AR1268:AU1268))))
&lt;0,0,
IF(D1268="A",13-SUM(AR1268:AU1268),IF(D1268="B",11-SUM(AR1268:AU1268),IF(D1268="C",7-SUM(AR1268:AU1268)))))
*AE1268/C1268,0)
*C1268
=0,0,
ROUNDUP(
IF(
IF(D1268="A",13-SUM(AR1268:AU1268),IF(D1268="B",11-SUM(AR1268:AU1268),IF(D1268="C",7-SUM(AR1268:AU1268))))
&lt;0,0,
IF(D1268="A",13-SUM(AR1268:AU1268),IF(D1268="B",11-SUM(AR1268:AU1268),IF(D1268="C",7-SUM(AR1268:AU1268)))))
*AE1268/C1268,0)
*C1268)
)</f>
        <v>0</v>
      </c>
      <c r="AZ126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+IFERROR(BA1268*C1268,0),
IFERROR(AVERAGEIF(Tabela1[[#This Row],[COMPRA PADRÃO]:[COMPRA &gt;30%]],"&gt;"&amp;0,Tabela1[[#This Row],[COMPRA PADRÃO]:[COMPRA &gt;30%]]),
0))/Tabela1[[#This Row],[U/CX]],0)*Tabela1[[#This Row],[U/CX]]</f>
        <v>0</v>
      </c>
      <c r="BA1268" s="36"/>
      <c r="BB1268" s="19"/>
      <c r="BC1268" s="5"/>
      <c r="BD1268" s="41">
        <v>0.32075471698113206</v>
      </c>
      <c r="BE1268" s="42">
        <v>48.113207547169807</v>
      </c>
      <c r="BF1268" s="42">
        <v>21.169811320754715</v>
      </c>
      <c r="BG1268" s="42">
        <v>915</v>
      </c>
      <c r="BH1268" s="43">
        <v>0</v>
      </c>
    </row>
    <row r="1269" spans="1:60" x14ac:dyDescent="0.2">
      <c r="A1269" s="4" t="s">
        <v>18</v>
      </c>
      <c r="B1269" s="4" t="s">
        <v>977</v>
      </c>
      <c r="C1269" s="4">
        <v>25</v>
      </c>
      <c r="D1269" s="4" t="s">
        <v>83</v>
      </c>
      <c r="E1269" s="5"/>
      <c r="F1269" s="4"/>
      <c r="G1269" s="4"/>
      <c r="H1269" s="4">
        <v>80</v>
      </c>
      <c r="I1269" s="4"/>
      <c r="J1269" s="4"/>
      <c r="K1269" s="4"/>
      <c r="L1269" s="4">
        <v>5</v>
      </c>
      <c r="M1269" s="4"/>
      <c r="N1269" s="4"/>
      <c r="O1269" s="4"/>
      <c r="P1269" s="4"/>
      <c r="Q1269" s="13">
        <v>0</v>
      </c>
      <c r="R1269" s="16">
        <v>0</v>
      </c>
      <c r="S1269" s="16">
        <v>0</v>
      </c>
      <c r="T1269" s="16">
        <v>1.8823529411764706</v>
      </c>
      <c r="U1269" s="16">
        <v>0</v>
      </c>
      <c r="V1269" s="16">
        <v>0</v>
      </c>
      <c r="W1269" s="16">
        <v>0</v>
      </c>
      <c r="X1269" s="16">
        <v>0.11764705882352941</v>
      </c>
      <c r="Y1269" s="16">
        <v>0</v>
      </c>
      <c r="Z1269" s="16">
        <v>0</v>
      </c>
      <c r="AA1269" s="16">
        <v>0</v>
      </c>
      <c r="AB1269" s="17">
        <v>0</v>
      </c>
      <c r="AC1269" s="15">
        <v>1691.3</v>
      </c>
      <c r="AD1269" s="14">
        <v>42.5</v>
      </c>
      <c r="AE1269" s="14">
        <v>80</v>
      </c>
      <c r="AF1269" s="5">
        <v>0</v>
      </c>
      <c r="AG1269" s="6">
        <v>440</v>
      </c>
      <c r="AH1269" s="37">
        <v>450</v>
      </c>
      <c r="AI1269" s="23">
        <v>890</v>
      </c>
      <c r="AJ1269" s="6">
        <v>0</v>
      </c>
      <c r="AK1269" s="37">
        <v>0</v>
      </c>
      <c r="AL1269" s="24">
        <v>0</v>
      </c>
      <c r="AM1269" s="18">
        <v>10.352941176470589</v>
      </c>
      <c r="AN1269" s="7">
        <v>10.588235294117647</v>
      </c>
      <c r="AO1269" s="8">
        <v>0</v>
      </c>
      <c r="AP1269" s="9">
        <v>0</v>
      </c>
      <c r="AQ1269" s="25">
        <v>20.941176470588236</v>
      </c>
      <c r="AR1269" s="18">
        <v>5.5</v>
      </c>
      <c r="AS1269" s="7">
        <v>5.625</v>
      </c>
      <c r="AT1269" s="8">
        <v>0</v>
      </c>
      <c r="AU1269" s="9">
        <v>0</v>
      </c>
      <c r="AV1269" s="10">
        <v>11.125</v>
      </c>
      <c r="AW1269" s="22">
        <f t="shared" si="19"/>
        <v>0</v>
      </c>
      <c r="AX1269" s="5">
        <f>IF(OR(AND(Tabela1[[#This Row],[GRUPO | ITEM]]="PALHETAS",MID(Tabela1[[#This Row],[ITEM]],1,5)&lt;&gt;"YN-PC"),AND(Tabela1[[#This Row],[GRUPO | ITEM]]="PALHETAS",MID(Tabela1[[#This Row],[ITEM]],1,5)&lt;&gt;"YN-PF"))=TRUE,0,
IF(
ROUNDUP(
IF(
IF(D1269="A",13-SUM(AM1269:AP1269),IF(D1269="B",11-SUM(AM1269:AP1269),IF(D1269="C",7-SUM(AM1269:AP1269))))
&lt;0,0,
IF(D1269="A",13-SUM(AM1269:AP1269),IF(D1269="B",11-SUM(AM1269:AP1269),IF(D1269="C",7-SUM(AM1269:AP1269)))))
*AD1269/C1269,0)
*C1269
=0,0,
ROUNDUP(
IF(
IF(D1269="A",13-SUM(AM1269:AP1269),IF(D1269="B",11-SUM(AM1269:AP1269),IF(D1269="C",7-SUM(AM1269:AP1269))))
&lt;0,0,
IF(D1269="A",13-SUM(AM1269:AP1269),IF(D1269="B",11-SUM(AM1269:AP1269),IF(D1269="C",7-SUM(AM1269:AP1269)))))
*AD1269/C1269,0)
*C1269)
)</f>
        <v>0</v>
      </c>
      <c r="AY1269" s="4">
        <f>IF(OR(AND(Tabela1[[#This Row],[GRUPO | ITEM]]="PALHETAS",MID(Tabela1[[#This Row],[ITEM]],1,5)&lt;&gt;"YN-PC"),AND(Tabela1[[#This Row],[GRUPO | ITEM]]="PALHETAS",MID(Tabela1[[#This Row],[ITEM]],1,5)&lt;&gt;"YN-PF"))=TRUE,0,
IF(
ROUNDUP(
IF(
IF(D1269="A",13-SUM(AR1269:AU1269),IF(D1269="B",11-SUM(AR1269:AU1269),IF(D1269="C",7-SUM(AR1269:AU1269))))
&lt;0,0,
IF(D1269="A",13-SUM(AR1269:AU1269),IF(D1269="B",11-SUM(AR1269:AU1269),IF(D1269="C",7-SUM(AR1269:AU1269)))))
*AE1269/C1269,0)
*C1269
=0,0,
ROUNDUP(
IF(
IF(D1269="A",13-SUM(AR1269:AU1269),IF(D1269="B",11-SUM(AR1269:AU1269),IF(D1269="C",7-SUM(AR1269:AU1269))))
&lt;0,0,
IF(D1269="A",13-SUM(AR1269:AU1269),IF(D1269="B",11-SUM(AR1269:AU1269),IF(D1269="C",7-SUM(AR1269:AU1269)))))
*AE1269/C1269,0)
*C1269)
)</f>
        <v>0</v>
      </c>
      <c r="AZ126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+IFERROR(BA1269*C1269,0),
IFERROR(AVERAGEIF(Tabela1[[#This Row],[COMPRA PADRÃO]:[COMPRA &gt;30%]],"&gt;"&amp;0,Tabela1[[#This Row],[COMPRA PADRÃO]:[COMPRA &gt;30%]]),
0))/Tabela1[[#This Row],[U/CX]],0)*Tabela1[[#This Row],[U/CX]]</f>
        <v>0</v>
      </c>
      <c r="BA1269" s="36"/>
      <c r="BB1269" s="19"/>
      <c r="BC1269" s="5"/>
      <c r="BD1269" s="41">
        <v>0.32075471698113206</v>
      </c>
      <c r="BE1269" s="42">
        <v>48.113207547169807</v>
      </c>
      <c r="BF1269" s="42">
        <v>21.169811320754715</v>
      </c>
      <c r="BG1269" s="42">
        <v>890</v>
      </c>
      <c r="BH1269" s="43">
        <v>0</v>
      </c>
    </row>
    <row r="1270" spans="1:60" x14ac:dyDescent="0.2">
      <c r="A1270" s="4" t="s">
        <v>18</v>
      </c>
      <c r="B1270" s="4" t="s">
        <v>978</v>
      </c>
      <c r="C1270" s="4">
        <v>25</v>
      </c>
      <c r="D1270" s="4" t="s">
        <v>83</v>
      </c>
      <c r="E1270" s="5"/>
      <c r="F1270" s="4"/>
      <c r="G1270" s="4"/>
      <c r="H1270" s="4">
        <v>80</v>
      </c>
      <c r="I1270" s="4"/>
      <c r="J1270" s="4"/>
      <c r="K1270" s="4"/>
      <c r="L1270" s="4">
        <v>5</v>
      </c>
      <c r="M1270" s="4"/>
      <c r="N1270" s="4"/>
      <c r="O1270" s="4"/>
      <c r="P1270" s="4"/>
      <c r="Q1270" s="13">
        <v>0</v>
      </c>
      <c r="R1270" s="16">
        <v>0</v>
      </c>
      <c r="S1270" s="16">
        <v>0</v>
      </c>
      <c r="T1270" s="16">
        <v>1.8823529411764706</v>
      </c>
      <c r="U1270" s="16">
        <v>0</v>
      </c>
      <c r="V1270" s="16">
        <v>0</v>
      </c>
      <c r="W1270" s="16">
        <v>0</v>
      </c>
      <c r="X1270" s="16">
        <v>0.11764705882352941</v>
      </c>
      <c r="Y1270" s="16">
        <v>0</v>
      </c>
      <c r="Z1270" s="16">
        <v>0</v>
      </c>
      <c r="AA1270" s="16">
        <v>0</v>
      </c>
      <c r="AB1270" s="17">
        <v>0</v>
      </c>
      <c r="AC1270" s="15">
        <v>1691.3</v>
      </c>
      <c r="AD1270" s="14">
        <v>42.5</v>
      </c>
      <c r="AE1270" s="14">
        <v>80</v>
      </c>
      <c r="AF1270" s="5">
        <v>0</v>
      </c>
      <c r="AG1270" s="6">
        <v>440</v>
      </c>
      <c r="AH1270" s="37">
        <v>475</v>
      </c>
      <c r="AI1270" s="23">
        <v>915</v>
      </c>
      <c r="AJ1270" s="6">
        <v>0</v>
      </c>
      <c r="AK1270" s="37">
        <v>0</v>
      </c>
      <c r="AL1270" s="24">
        <v>0</v>
      </c>
      <c r="AM1270" s="18">
        <v>10.352941176470589</v>
      </c>
      <c r="AN1270" s="7">
        <v>11.176470588235293</v>
      </c>
      <c r="AO1270" s="8">
        <v>0</v>
      </c>
      <c r="AP1270" s="9">
        <v>0</v>
      </c>
      <c r="AQ1270" s="25">
        <v>21.529411764705884</v>
      </c>
      <c r="AR1270" s="18">
        <v>5.5</v>
      </c>
      <c r="AS1270" s="7">
        <v>5.9375</v>
      </c>
      <c r="AT1270" s="8">
        <v>0</v>
      </c>
      <c r="AU1270" s="9">
        <v>0</v>
      </c>
      <c r="AV1270" s="10">
        <v>11.4375</v>
      </c>
      <c r="AW1270" s="22">
        <f t="shared" si="19"/>
        <v>0</v>
      </c>
      <c r="AX1270" s="5">
        <f>IF(OR(AND(Tabela1[[#This Row],[GRUPO | ITEM]]="PALHETAS",MID(Tabela1[[#This Row],[ITEM]],1,5)&lt;&gt;"YN-PC"),AND(Tabela1[[#This Row],[GRUPO | ITEM]]="PALHETAS",MID(Tabela1[[#This Row],[ITEM]],1,5)&lt;&gt;"YN-PF"))=TRUE,0,
IF(
ROUNDUP(
IF(
IF(D1270="A",13-SUM(AM1270:AP1270),IF(D1270="B",11-SUM(AM1270:AP1270),IF(D1270="C",7-SUM(AM1270:AP1270))))
&lt;0,0,
IF(D1270="A",13-SUM(AM1270:AP1270),IF(D1270="B",11-SUM(AM1270:AP1270),IF(D1270="C",7-SUM(AM1270:AP1270)))))
*AD1270/C1270,0)
*C1270
=0,0,
ROUNDUP(
IF(
IF(D1270="A",13-SUM(AM1270:AP1270),IF(D1270="B",11-SUM(AM1270:AP1270),IF(D1270="C",7-SUM(AM1270:AP1270))))
&lt;0,0,
IF(D1270="A",13-SUM(AM1270:AP1270),IF(D1270="B",11-SUM(AM1270:AP1270),IF(D1270="C",7-SUM(AM1270:AP1270)))))
*AD1270/C1270,0)
*C1270)
)</f>
        <v>0</v>
      </c>
      <c r="AY1270" s="4">
        <f>IF(OR(AND(Tabela1[[#This Row],[GRUPO | ITEM]]="PALHETAS",MID(Tabela1[[#This Row],[ITEM]],1,5)&lt;&gt;"YN-PC"),AND(Tabela1[[#This Row],[GRUPO | ITEM]]="PALHETAS",MID(Tabela1[[#This Row],[ITEM]],1,5)&lt;&gt;"YN-PF"))=TRUE,0,
IF(
ROUNDUP(
IF(
IF(D1270="A",13-SUM(AR1270:AU1270),IF(D1270="B",11-SUM(AR1270:AU1270),IF(D1270="C",7-SUM(AR1270:AU1270))))
&lt;0,0,
IF(D1270="A",13-SUM(AR1270:AU1270),IF(D1270="B",11-SUM(AR1270:AU1270),IF(D1270="C",7-SUM(AR1270:AU1270)))))
*AE1270/C1270,0)
*C1270
=0,0,
ROUNDUP(
IF(
IF(D1270="A",13-SUM(AR1270:AU1270),IF(D1270="B",11-SUM(AR1270:AU1270),IF(D1270="C",7-SUM(AR1270:AU1270))))
&lt;0,0,
IF(D1270="A",13-SUM(AR1270:AU1270),IF(D1270="B",11-SUM(AR1270:AU1270),IF(D1270="C",7-SUM(AR1270:AU1270)))))
*AE1270/C1270,0)
*C1270)
)</f>
        <v>0</v>
      </c>
      <c r="AZ127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+IFERROR(BA1270*C1270,0),
IFERROR(AVERAGEIF(Tabela1[[#This Row],[COMPRA PADRÃO]:[COMPRA &gt;30%]],"&gt;"&amp;0,Tabela1[[#This Row],[COMPRA PADRÃO]:[COMPRA &gt;30%]]),
0))/Tabela1[[#This Row],[U/CX]],0)*Tabela1[[#This Row],[U/CX]]</f>
        <v>0</v>
      </c>
      <c r="BA1270" s="39"/>
      <c r="BB1270" s="33"/>
      <c r="BC1270" s="44"/>
      <c r="BD1270" s="41">
        <v>0.32075471698113206</v>
      </c>
      <c r="BE1270" s="42">
        <v>48.113207547169807</v>
      </c>
      <c r="BF1270" s="42">
        <v>21.169811320754715</v>
      </c>
      <c r="BG1270" s="42">
        <v>915</v>
      </c>
      <c r="BH1270" s="43">
        <v>0</v>
      </c>
    </row>
    <row r="1271" spans="1:60" x14ac:dyDescent="0.2">
      <c r="A1271" s="4" t="s">
        <v>18</v>
      </c>
      <c r="B1271" s="4" t="s">
        <v>979</v>
      </c>
      <c r="C1271" s="4">
        <v>25</v>
      </c>
      <c r="D1271" s="4" t="s">
        <v>83</v>
      </c>
      <c r="E1271" s="5"/>
      <c r="F1271" s="4"/>
      <c r="G1271" s="4"/>
      <c r="H1271" s="4">
        <v>80</v>
      </c>
      <c r="I1271" s="4"/>
      <c r="J1271" s="4"/>
      <c r="K1271" s="4"/>
      <c r="L1271" s="4">
        <v>5</v>
      </c>
      <c r="M1271" s="4"/>
      <c r="N1271" s="4"/>
      <c r="O1271" s="4"/>
      <c r="P1271" s="4"/>
      <c r="Q1271" s="13">
        <v>0</v>
      </c>
      <c r="R1271" s="16">
        <v>0</v>
      </c>
      <c r="S1271" s="16">
        <v>0</v>
      </c>
      <c r="T1271" s="16">
        <v>1.8823529411764706</v>
      </c>
      <c r="U1271" s="16">
        <v>0</v>
      </c>
      <c r="V1271" s="16">
        <v>0</v>
      </c>
      <c r="W1271" s="16">
        <v>0</v>
      </c>
      <c r="X1271" s="16">
        <v>0.11764705882352941</v>
      </c>
      <c r="Y1271" s="16">
        <v>0</v>
      </c>
      <c r="Z1271" s="16">
        <v>0</v>
      </c>
      <c r="AA1271" s="16">
        <v>0</v>
      </c>
      <c r="AB1271" s="17">
        <v>0</v>
      </c>
      <c r="AC1271" s="15">
        <v>1691.3</v>
      </c>
      <c r="AD1271" s="14">
        <v>42.5</v>
      </c>
      <c r="AE1271" s="14">
        <v>80</v>
      </c>
      <c r="AF1271" s="5">
        <v>0</v>
      </c>
      <c r="AG1271" s="6">
        <v>440</v>
      </c>
      <c r="AH1271" s="37">
        <v>475</v>
      </c>
      <c r="AI1271" s="23">
        <v>915</v>
      </c>
      <c r="AJ1271" s="6">
        <v>0</v>
      </c>
      <c r="AK1271" s="37">
        <v>0</v>
      </c>
      <c r="AL1271" s="24">
        <v>0</v>
      </c>
      <c r="AM1271" s="18">
        <v>10.352941176470589</v>
      </c>
      <c r="AN1271" s="7">
        <v>11.176470588235293</v>
      </c>
      <c r="AO1271" s="8">
        <v>0</v>
      </c>
      <c r="AP1271" s="9">
        <v>0</v>
      </c>
      <c r="AQ1271" s="25">
        <v>21.529411764705884</v>
      </c>
      <c r="AR1271" s="18">
        <v>5.5</v>
      </c>
      <c r="AS1271" s="7">
        <v>5.9375</v>
      </c>
      <c r="AT1271" s="8">
        <v>0</v>
      </c>
      <c r="AU1271" s="9">
        <v>0</v>
      </c>
      <c r="AV1271" s="10">
        <v>11.4375</v>
      </c>
      <c r="AW1271" s="22">
        <f t="shared" si="19"/>
        <v>0</v>
      </c>
      <c r="AX1271" s="5">
        <f>IF(OR(AND(Tabela1[[#This Row],[GRUPO | ITEM]]="PALHETAS",MID(Tabela1[[#This Row],[ITEM]],1,5)&lt;&gt;"YN-PC"),AND(Tabela1[[#This Row],[GRUPO | ITEM]]="PALHETAS",MID(Tabela1[[#This Row],[ITEM]],1,5)&lt;&gt;"YN-PF"))=TRUE,0,
IF(
ROUNDUP(
IF(
IF(D1271="A",13-SUM(AM1271:AP1271),IF(D1271="B",11-SUM(AM1271:AP1271),IF(D1271="C",7-SUM(AM1271:AP1271))))
&lt;0,0,
IF(D1271="A",13-SUM(AM1271:AP1271),IF(D1271="B",11-SUM(AM1271:AP1271),IF(D1271="C",7-SUM(AM1271:AP1271)))))
*AD1271/C1271,0)
*C1271
=0,0,
ROUNDUP(
IF(
IF(D1271="A",13-SUM(AM1271:AP1271),IF(D1271="B",11-SUM(AM1271:AP1271),IF(D1271="C",7-SUM(AM1271:AP1271))))
&lt;0,0,
IF(D1271="A",13-SUM(AM1271:AP1271),IF(D1271="B",11-SUM(AM1271:AP1271),IF(D1271="C",7-SUM(AM1271:AP1271)))))
*AD1271/C1271,0)
*C1271)
)</f>
        <v>0</v>
      </c>
      <c r="AY1271" s="4">
        <f>IF(OR(AND(Tabela1[[#This Row],[GRUPO | ITEM]]="PALHETAS",MID(Tabela1[[#This Row],[ITEM]],1,5)&lt;&gt;"YN-PC"),AND(Tabela1[[#This Row],[GRUPO | ITEM]]="PALHETAS",MID(Tabela1[[#This Row],[ITEM]],1,5)&lt;&gt;"YN-PF"))=TRUE,0,
IF(
ROUNDUP(
IF(
IF(D1271="A",13-SUM(AR1271:AU1271),IF(D1271="B",11-SUM(AR1271:AU1271),IF(D1271="C",7-SUM(AR1271:AU1271))))
&lt;0,0,
IF(D1271="A",13-SUM(AR1271:AU1271),IF(D1271="B",11-SUM(AR1271:AU1271),IF(D1271="C",7-SUM(AR1271:AU1271)))))
*AE1271/C1271,0)
*C1271
=0,0,
ROUNDUP(
IF(
IF(D1271="A",13-SUM(AR1271:AU1271),IF(D1271="B",11-SUM(AR1271:AU1271),IF(D1271="C",7-SUM(AR1271:AU1271))))
&lt;0,0,
IF(D1271="A",13-SUM(AR1271:AU1271),IF(D1271="B",11-SUM(AR1271:AU1271),IF(D1271="C",7-SUM(AR1271:AU1271)))))
*AE1271/C1271,0)
*C1271)
)</f>
        <v>0</v>
      </c>
      <c r="AZ127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+IFERROR(BA1271*C1271,0),
IFERROR(AVERAGEIF(Tabela1[[#This Row],[COMPRA PADRÃO]:[COMPRA &gt;30%]],"&gt;"&amp;0,Tabela1[[#This Row],[COMPRA PADRÃO]:[COMPRA &gt;30%]]),
0))/Tabela1[[#This Row],[U/CX]],0)*Tabela1[[#This Row],[U/CX]]</f>
        <v>0</v>
      </c>
      <c r="BA1271" s="36"/>
      <c r="BB1271" s="19"/>
      <c r="BC1271" s="5"/>
      <c r="BD1271" s="41">
        <v>0.32075471698113206</v>
      </c>
      <c r="BE1271" s="42">
        <v>48.113207547169807</v>
      </c>
      <c r="BF1271" s="42">
        <v>21.169811320754715</v>
      </c>
      <c r="BG1271" s="42">
        <v>915</v>
      </c>
      <c r="BH1271" s="43">
        <v>0</v>
      </c>
    </row>
    <row r="1272" spans="1:60" x14ac:dyDescent="0.2">
      <c r="A1272" s="4" t="s">
        <v>18</v>
      </c>
      <c r="B1272" s="4" t="s">
        <v>980</v>
      </c>
      <c r="C1272" s="4">
        <v>25</v>
      </c>
      <c r="D1272" s="4" t="s">
        <v>83</v>
      </c>
      <c r="E1272" s="5"/>
      <c r="F1272" s="4"/>
      <c r="G1272" s="4"/>
      <c r="H1272" s="4">
        <v>55</v>
      </c>
      <c r="I1272" s="4"/>
      <c r="J1272" s="4"/>
      <c r="K1272" s="4"/>
      <c r="L1272" s="4">
        <v>5</v>
      </c>
      <c r="M1272" s="4"/>
      <c r="N1272" s="4"/>
      <c r="O1272" s="4"/>
      <c r="P1272" s="4"/>
      <c r="Q1272" s="13">
        <v>0</v>
      </c>
      <c r="R1272" s="16">
        <v>0</v>
      </c>
      <c r="S1272" s="16">
        <v>0</v>
      </c>
      <c r="T1272" s="16">
        <v>1.8333333333333333</v>
      </c>
      <c r="U1272" s="16">
        <v>0</v>
      </c>
      <c r="V1272" s="16">
        <v>0</v>
      </c>
      <c r="W1272" s="16">
        <v>0</v>
      </c>
      <c r="X1272" s="16">
        <v>0.16666666666666666</v>
      </c>
      <c r="Y1272" s="16">
        <v>0</v>
      </c>
      <c r="Z1272" s="16">
        <v>0</v>
      </c>
      <c r="AA1272" s="16">
        <v>0</v>
      </c>
      <c r="AB1272" s="17">
        <v>0</v>
      </c>
      <c r="AC1272" s="15">
        <v>1178.3</v>
      </c>
      <c r="AD1272" s="14">
        <v>30</v>
      </c>
      <c r="AE1272" s="14">
        <v>55</v>
      </c>
      <c r="AF1272" s="5">
        <v>0</v>
      </c>
      <c r="AG1272" s="6">
        <v>465</v>
      </c>
      <c r="AH1272" s="37">
        <v>475</v>
      </c>
      <c r="AI1272" s="23">
        <v>940</v>
      </c>
      <c r="AJ1272" s="6">
        <v>0</v>
      </c>
      <c r="AK1272" s="37">
        <v>0</v>
      </c>
      <c r="AL1272" s="24">
        <v>0</v>
      </c>
      <c r="AM1272" s="18">
        <v>15.5</v>
      </c>
      <c r="AN1272" s="7">
        <v>15.833333333333334</v>
      </c>
      <c r="AO1272" s="8">
        <v>0</v>
      </c>
      <c r="AP1272" s="9">
        <v>0</v>
      </c>
      <c r="AQ1272" s="25">
        <v>31.333333333333336</v>
      </c>
      <c r="AR1272" s="18">
        <v>8.454545454545455</v>
      </c>
      <c r="AS1272" s="7">
        <v>8.6363636363636367</v>
      </c>
      <c r="AT1272" s="8">
        <v>0</v>
      </c>
      <c r="AU1272" s="9">
        <v>0</v>
      </c>
      <c r="AV1272" s="10">
        <v>17.090909090909093</v>
      </c>
      <c r="AW1272" s="22">
        <f t="shared" si="19"/>
        <v>0</v>
      </c>
      <c r="AX1272" s="5">
        <f>IF(OR(AND(Tabela1[[#This Row],[GRUPO | ITEM]]="PALHETAS",MID(Tabela1[[#This Row],[ITEM]],1,5)&lt;&gt;"YN-PC"),AND(Tabela1[[#This Row],[GRUPO | ITEM]]="PALHETAS",MID(Tabela1[[#This Row],[ITEM]],1,5)&lt;&gt;"YN-PF"))=TRUE,0,
IF(
ROUNDUP(
IF(
IF(D1272="A",13-SUM(AM1272:AP1272),IF(D1272="B",11-SUM(AM1272:AP1272),IF(D1272="C",7-SUM(AM1272:AP1272))))
&lt;0,0,
IF(D1272="A",13-SUM(AM1272:AP1272),IF(D1272="B",11-SUM(AM1272:AP1272),IF(D1272="C",7-SUM(AM1272:AP1272)))))
*AD1272/C1272,0)
*C1272
=0,0,
ROUNDUP(
IF(
IF(D1272="A",13-SUM(AM1272:AP1272),IF(D1272="B",11-SUM(AM1272:AP1272),IF(D1272="C",7-SUM(AM1272:AP1272))))
&lt;0,0,
IF(D1272="A",13-SUM(AM1272:AP1272),IF(D1272="B",11-SUM(AM1272:AP1272),IF(D1272="C",7-SUM(AM1272:AP1272)))))
*AD1272/C1272,0)
*C1272)
)</f>
        <v>0</v>
      </c>
      <c r="AY1272" s="4">
        <f>IF(OR(AND(Tabela1[[#This Row],[GRUPO | ITEM]]="PALHETAS",MID(Tabela1[[#This Row],[ITEM]],1,5)&lt;&gt;"YN-PC"),AND(Tabela1[[#This Row],[GRUPO | ITEM]]="PALHETAS",MID(Tabela1[[#This Row],[ITEM]],1,5)&lt;&gt;"YN-PF"))=TRUE,0,
IF(
ROUNDUP(
IF(
IF(D1272="A",13-SUM(AR1272:AU1272),IF(D1272="B",11-SUM(AR1272:AU1272),IF(D1272="C",7-SUM(AR1272:AU1272))))
&lt;0,0,
IF(D1272="A",13-SUM(AR1272:AU1272),IF(D1272="B",11-SUM(AR1272:AU1272),IF(D1272="C",7-SUM(AR1272:AU1272)))))
*AE1272/C1272,0)
*C1272
=0,0,
ROUNDUP(
IF(
IF(D1272="A",13-SUM(AR1272:AU1272),IF(D1272="B",11-SUM(AR1272:AU1272),IF(D1272="C",7-SUM(AR1272:AU1272))))
&lt;0,0,
IF(D1272="A",13-SUM(AR1272:AU1272),IF(D1272="B",11-SUM(AR1272:AU1272),IF(D1272="C",7-SUM(AR1272:AU1272)))))
*AE1272/C1272,0)
*C1272)
)</f>
        <v>0</v>
      </c>
      <c r="AZ127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+IFERROR(BA1272*C1272,0),
IFERROR(AVERAGEIF(Tabela1[[#This Row],[COMPRA PADRÃO]:[COMPRA &gt;30%]],"&gt;"&amp;0,Tabela1[[#This Row],[COMPRA PADRÃO]:[COMPRA &gt;30%]]),
0))/Tabela1[[#This Row],[U/CX]],0)*Tabela1[[#This Row],[U/CX]]</f>
        <v>0</v>
      </c>
      <c r="BA1272" s="36"/>
      <c r="BB1272" s="19"/>
      <c r="BC1272" s="5"/>
      <c r="BD1272" s="41">
        <v>0.22641509433962265</v>
      </c>
      <c r="BE1272" s="42">
        <v>33.962264150943398</v>
      </c>
      <c r="BF1272" s="42">
        <v>14.943396226415095</v>
      </c>
      <c r="BG1272" s="42">
        <v>940</v>
      </c>
      <c r="BH1272" s="43">
        <v>0</v>
      </c>
    </row>
    <row r="1273" spans="1:60" x14ac:dyDescent="0.2">
      <c r="A1273" s="4" t="s">
        <v>18</v>
      </c>
      <c r="B1273" s="4" t="s">
        <v>981</v>
      </c>
      <c r="C1273" s="4">
        <v>50</v>
      </c>
      <c r="D1273" s="4" t="s">
        <v>20</v>
      </c>
      <c r="E1273" s="5">
        <v>2650</v>
      </c>
      <c r="F1273" s="4">
        <v>4350</v>
      </c>
      <c r="G1273" s="4">
        <v>2200</v>
      </c>
      <c r="H1273" s="4">
        <v>3950</v>
      </c>
      <c r="I1273" s="4">
        <v>4200</v>
      </c>
      <c r="J1273" s="4">
        <v>6800</v>
      </c>
      <c r="K1273" s="4">
        <v>1900</v>
      </c>
      <c r="L1273" s="4">
        <v>4800</v>
      </c>
      <c r="M1273" s="4">
        <v>1950</v>
      </c>
      <c r="N1273" s="4">
        <v>1050</v>
      </c>
      <c r="O1273" s="4">
        <v>1550</v>
      </c>
      <c r="P1273" s="4">
        <v>2700</v>
      </c>
      <c r="Q1273" s="13">
        <v>0.83464566929133854</v>
      </c>
      <c r="R1273" s="16">
        <v>1.3700787401574803</v>
      </c>
      <c r="S1273" s="16">
        <v>0.69291338582677164</v>
      </c>
      <c r="T1273" s="16">
        <v>1.2440944881889764</v>
      </c>
      <c r="U1273" s="16">
        <v>1.3228346456692914</v>
      </c>
      <c r="V1273" s="16">
        <v>2.1417322834645671</v>
      </c>
      <c r="W1273" s="16">
        <v>0.59842519685039375</v>
      </c>
      <c r="X1273" s="16">
        <v>1.5118110236220472</v>
      </c>
      <c r="Y1273" s="16">
        <v>0.61417322834645671</v>
      </c>
      <c r="Z1273" s="16">
        <v>0.33070866141732286</v>
      </c>
      <c r="AA1273" s="16">
        <v>0.48818897637795278</v>
      </c>
      <c r="AB1273" s="17">
        <v>0.85039370078740162</v>
      </c>
      <c r="AC1273" s="15">
        <v>213540.5</v>
      </c>
      <c r="AD1273" s="14">
        <v>3175</v>
      </c>
      <c r="AE1273" s="14">
        <v>3175</v>
      </c>
      <c r="AF1273" s="5">
        <v>0</v>
      </c>
      <c r="AG1273" s="6">
        <v>19400</v>
      </c>
      <c r="AH1273" s="37">
        <v>12300</v>
      </c>
      <c r="AI1273" s="23">
        <v>31700</v>
      </c>
      <c r="AJ1273" s="6">
        <v>0</v>
      </c>
      <c r="AK1273" s="37">
        <v>0</v>
      </c>
      <c r="AL1273" s="24">
        <v>0</v>
      </c>
      <c r="AM1273" s="18">
        <v>6.1102362204724407</v>
      </c>
      <c r="AN1273" s="7">
        <v>3.8740157480314958</v>
      </c>
      <c r="AO1273" s="8">
        <v>0</v>
      </c>
      <c r="AP1273" s="9">
        <v>0</v>
      </c>
      <c r="AQ1273" s="25">
        <v>9.984251968503937</v>
      </c>
      <c r="AR1273" s="18">
        <v>6.1102362204724407</v>
      </c>
      <c r="AS1273" s="7">
        <v>3.8740157480314958</v>
      </c>
      <c r="AT1273" s="8">
        <v>0</v>
      </c>
      <c r="AU1273" s="9">
        <v>0</v>
      </c>
      <c r="AV1273" s="10">
        <v>9.984251968503937</v>
      </c>
      <c r="AW1273" s="22">
        <f t="shared" si="19"/>
        <v>0</v>
      </c>
      <c r="AX1273" s="5">
        <f>IF(OR(AND(Tabela1[[#This Row],[GRUPO | ITEM]]="PALHETAS",MID(Tabela1[[#This Row],[ITEM]],1,5)&lt;&gt;"YN-PC"),AND(Tabela1[[#This Row],[GRUPO | ITEM]]="PALHETAS",MID(Tabela1[[#This Row],[ITEM]],1,5)&lt;&gt;"YN-PF"))=TRUE,0,
IF(
ROUNDUP(
IF(
IF(D1273="A",13-SUM(AM1273:AP1273),IF(D1273="B",11-SUM(AM1273:AP1273),IF(D1273="C",7-SUM(AM1273:AP1273))))
&lt;0,0,
IF(D1273="A",13-SUM(AM1273:AP1273),IF(D1273="B",11-SUM(AM1273:AP1273),IF(D1273="C",7-SUM(AM1273:AP1273)))))
*AD1273/C1273,0)
*C1273
=0,0,
ROUNDUP(
IF(
IF(D1273="A",13-SUM(AM1273:AP1273),IF(D1273="B",11-SUM(AM1273:AP1273),IF(D1273="C",7-SUM(AM1273:AP1273))))
&lt;0,0,
IF(D1273="A",13-SUM(AM1273:AP1273),IF(D1273="B",11-SUM(AM1273:AP1273),IF(D1273="C",7-SUM(AM1273:AP1273)))))
*AD1273/C1273,0)
*C1273)
)</f>
        <v>0</v>
      </c>
      <c r="AY1273" s="4">
        <f>IF(OR(AND(Tabela1[[#This Row],[GRUPO | ITEM]]="PALHETAS",MID(Tabela1[[#This Row],[ITEM]],1,5)&lt;&gt;"YN-PC"),AND(Tabela1[[#This Row],[GRUPO | ITEM]]="PALHETAS",MID(Tabela1[[#This Row],[ITEM]],1,5)&lt;&gt;"YN-PF"))=TRUE,0,
IF(
ROUNDUP(
IF(
IF(D1273="A",13-SUM(AR1273:AU1273),IF(D1273="B",11-SUM(AR1273:AU1273),IF(D1273="C",7-SUM(AR1273:AU1273))))
&lt;0,0,
IF(D1273="A",13-SUM(AR1273:AU1273),IF(D1273="B",11-SUM(AR1273:AU1273),IF(D1273="C",7-SUM(AR1273:AU1273)))))
*AE1273/C1273,0)
*C1273
=0,0,
ROUNDUP(
IF(
IF(D1273="A",13-SUM(AR1273:AU1273),IF(D1273="B",11-SUM(AR1273:AU1273),IF(D1273="C",7-SUM(AR1273:AU1273))))
&lt;0,0,
IF(D1273="A",13-SUM(AR1273:AU1273),IF(D1273="B",11-SUM(AR1273:AU1273),IF(D1273="C",7-SUM(AR1273:AU1273)))))
*AE1273/C1273,0)
*C1273)
)</f>
        <v>0</v>
      </c>
      <c r="AZ127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+IFERROR(BA1273*C1273,0),
IFERROR(AVERAGEIF(Tabela1[[#This Row],[COMPRA PADRÃO]:[COMPRA &gt;30%]],"&gt;"&amp;0,Tabela1[[#This Row],[COMPRA PADRÃO]:[COMPRA &gt;30%]]),
0))/Tabela1[[#This Row],[U/CX]],0)*Tabela1[[#This Row],[U/CX]]</f>
        <v>0</v>
      </c>
      <c r="BA1273" s="36"/>
      <c r="BB1273" s="19"/>
      <c r="BC1273" s="5"/>
      <c r="BD1273" s="41">
        <v>143.77358490566039</v>
      </c>
      <c r="BE1273" s="42">
        <v>21566.037735849059</v>
      </c>
      <c r="BF1273" s="42">
        <v>41119.24528301887</v>
      </c>
      <c r="BG1273" s="42">
        <v>31700</v>
      </c>
      <c r="BH1273" s="43">
        <v>31000</v>
      </c>
    </row>
    <row r="1274" spans="1:60" x14ac:dyDescent="0.2">
      <c r="A1274" s="4" t="s">
        <v>18</v>
      </c>
      <c r="B1274" s="4" t="s">
        <v>982</v>
      </c>
      <c r="C1274" s="4">
        <v>50</v>
      </c>
      <c r="D1274" s="4" t="s">
        <v>20</v>
      </c>
      <c r="E1274" s="5">
        <v>2050</v>
      </c>
      <c r="F1274" s="4">
        <v>3650</v>
      </c>
      <c r="G1274" s="4">
        <v>1450</v>
      </c>
      <c r="H1274" s="4">
        <v>1800</v>
      </c>
      <c r="I1274" s="4">
        <v>3750</v>
      </c>
      <c r="J1274" s="4">
        <v>6749</v>
      </c>
      <c r="K1274" s="4">
        <v>950</v>
      </c>
      <c r="L1274" s="4">
        <v>2450</v>
      </c>
      <c r="M1274" s="4">
        <v>1650</v>
      </c>
      <c r="N1274" s="4">
        <v>1350</v>
      </c>
      <c r="O1274" s="4">
        <v>2050</v>
      </c>
      <c r="P1274" s="4">
        <v>2200</v>
      </c>
      <c r="Q1274" s="13">
        <v>0.81730290042858567</v>
      </c>
      <c r="R1274" s="16">
        <v>1.455197847104555</v>
      </c>
      <c r="S1274" s="16">
        <v>0.57809229542509721</v>
      </c>
      <c r="T1274" s="16">
        <v>0.71763181501046547</v>
      </c>
      <c r="U1274" s="16">
        <v>1.495066281271803</v>
      </c>
      <c r="V1274" s="16">
        <v>2.6907206219475732</v>
      </c>
      <c r="W1274" s="16">
        <v>0.37875012458885676</v>
      </c>
      <c r="X1274" s="16">
        <v>0.976776637097578</v>
      </c>
      <c r="Y1274" s="16">
        <v>0.65782916375959333</v>
      </c>
      <c r="Z1274" s="16">
        <v>0.53822386125784905</v>
      </c>
      <c r="AA1274" s="16">
        <v>0.81730290042858567</v>
      </c>
      <c r="AB1274" s="17">
        <v>0.87710555167945781</v>
      </c>
      <c r="AC1274" s="15">
        <v>167033.57</v>
      </c>
      <c r="AD1274" s="14">
        <v>2508.25</v>
      </c>
      <c r="AE1274" s="14">
        <v>2508.25</v>
      </c>
      <c r="AF1274" s="5">
        <v>0</v>
      </c>
      <c r="AG1274" s="6">
        <v>7100</v>
      </c>
      <c r="AH1274" s="37">
        <v>20750</v>
      </c>
      <c r="AI1274" s="23">
        <v>27850</v>
      </c>
      <c r="AJ1274" s="6">
        <v>0</v>
      </c>
      <c r="AK1274" s="37">
        <v>0</v>
      </c>
      <c r="AL1274" s="24">
        <v>0</v>
      </c>
      <c r="AM1274" s="18">
        <v>2.8306588258746137</v>
      </c>
      <c r="AN1274" s="7">
        <v>8.2727000897039762</v>
      </c>
      <c r="AO1274" s="8">
        <v>0</v>
      </c>
      <c r="AP1274" s="9">
        <v>0</v>
      </c>
      <c r="AQ1274" s="25">
        <v>11.103358915578589</v>
      </c>
      <c r="AR1274" s="18">
        <v>2.8306588258746137</v>
      </c>
      <c r="AS1274" s="7">
        <v>8.2727000897039762</v>
      </c>
      <c r="AT1274" s="8">
        <v>0</v>
      </c>
      <c r="AU1274" s="9">
        <v>0</v>
      </c>
      <c r="AV1274" s="10">
        <v>11.103358915578589</v>
      </c>
      <c r="AW1274" s="22">
        <f t="shared" si="19"/>
        <v>0</v>
      </c>
      <c r="AX1274" s="5">
        <f>IF(OR(AND(Tabela1[[#This Row],[GRUPO | ITEM]]="PALHETAS",MID(Tabela1[[#This Row],[ITEM]],1,5)&lt;&gt;"YN-PC"),AND(Tabela1[[#This Row],[GRUPO | ITEM]]="PALHETAS",MID(Tabela1[[#This Row],[ITEM]],1,5)&lt;&gt;"YN-PF"))=TRUE,0,
IF(
ROUNDUP(
IF(
IF(D1274="A",13-SUM(AM1274:AP1274),IF(D1274="B",11-SUM(AM1274:AP1274),IF(D1274="C",7-SUM(AM1274:AP1274))))
&lt;0,0,
IF(D1274="A",13-SUM(AM1274:AP1274),IF(D1274="B",11-SUM(AM1274:AP1274),IF(D1274="C",7-SUM(AM1274:AP1274)))))
*AD1274/C1274,0)
*C1274
=0,0,
ROUNDUP(
IF(
IF(D1274="A",13-SUM(AM1274:AP1274),IF(D1274="B",11-SUM(AM1274:AP1274),IF(D1274="C",7-SUM(AM1274:AP1274))))
&lt;0,0,
IF(D1274="A",13-SUM(AM1274:AP1274),IF(D1274="B",11-SUM(AM1274:AP1274),IF(D1274="C",7-SUM(AM1274:AP1274)))))
*AD1274/C1274,0)
*C1274)
)</f>
        <v>0</v>
      </c>
      <c r="AY1274" s="4">
        <f>IF(OR(AND(Tabela1[[#This Row],[GRUPO | ITEM]]="PALHETAS",MID(Tabela1[[#This Row],[ITEM]],1,5)&lt;&gt;"YN-PC"),AND(Tabela1[[#This Row],[GRUPO | ITEM]]="PALHETAS",MID(Tabela1[[#This Row],[ITEM]],1,5)&lt;&gt;"YN-PF"))=TRUE,0,
IF(
ROUNDUP(
IF(
IF(D1274="A",13-SUM(AR1274:AU1274),IF(D1274="B",11-SUM(AR1274:AU1274),IF(D1274="C",7-SUM(AR1274:AU1274))))
&lt;0,0,
IF(D1274="A",13-SUM(AR1274:AU1274),IF(D1274="B",11-SUM(AR1274:AU1274),IF(D1274="C",7-SUM(AR1274:AU1274)))))
*AE1274/C1274,0)
*C1274
=0,0,
ROUNDUP(
IF(
IF(D1274="A",13-SUM(AR1274:AU1274),IF(D1274="B",11-SUM(AR1274:AU1274),IF(D1274="C",7-SUM(AR1274:AU1274))))
&lt;0,0,
IF(D1274="A",13-SUM(AR1274:AU1274),IF(D1274="B",11-SUM(AR1274:AU1274),IF(D1274="C",7-SUM(AR1274:AU1274)))))
*AE1274/C1274,0)
*C1274)
)</f>
        <v>0</v>
      </c>
      <c r="AZ127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+IFERROR(BA1274*C1274,0),
IFERROR(AVERAGEIF(Tabela1[[#This Row],[COMPRA PADRÃO]:[COMPRA &gt;30%]],"&gt;"&amp;0,Tabela1[[#This Row],[COMPRA PADRÃO]:[COMPRA &gt;30%]]),
0))/Tabela1[[#This Row],[U/CX]],0)*Tabela1[[#This Row],[U/CX]]</f>
        <v>0</v>
      </c>
      <c r="BA1274" s="36"/>
      <c r="BB1274" s="19"/>
      <c r="BC1274" s="5"/>
      <c r="BD1274" s="41">
        <v>113.5811320754717</v>
      </c>
      <c r="BE1274" s="42">
        <v>17037.169811320757</v>
      </c>
      <c r="BF1274" s="42">
        <v>32484.203773584908</v>
      </c>
      <c r="BG1274" s="42">
        <v>27850</v>
      </c>
      <c r="BH1274" s="43">
        <v>21650</v>
      </c>
    </row>
    <row r="1275" spans="1:60" x14ac:dyDescent="0.2">
      <c r="A1275" s="4" t="s">
        <v>18</v>
      </c>
      <c r="B1275" s="4" t="s">
        <v>983</v>
      </c>
      <c r="C1275" s="4">
        <v>50</v>
      </c>
      <c r="D1275" s="4" t="s">
        <v>17</v>
      </c>
      <c r="E1275" s="5">
        <v>700</v>
      </c>
      <c r="F1275" s="4">
        <v>1250</v>
      </c>
      <c r="G1275" s="4">
        <v>750</v>
      </c>
      <c r="H1275" s="4">
        <v>900</v>
      </c>
      <c r="I1275" s="4">
        <v>950</v>
      </c>
      <c r="J1275" s="4">
        <v>2450</v>
      </c>
      <c r="K1275" s="4">
        <v>550</v>
      </c>
      <c r="L1275" s="4">
        <v>1350</v>
      </c>
      <c r="M1275" s="4">
        <v>600</v>
      </c>
      <c r="N1275" s="4">
        <v>200</v>
      </c>
      <c r="O1275" s="4">
        <v>250</v>
      </c>
      <c r="P1275" s="4">
        <v>550</v>
      </c>
      <c r="Q1275" s="13">
        <v>0.8</v>
      </c>
      <c r="R1275" s="16">
        <v>1.4285714285714286</v>
      </c>
      <c r="S1275" s="16">
        <v>0.8571428571428571</v>
      </c>
      <c r="T1275" s="16">
        <v>1.0285714285714285</v>
      </c>
      <c r="U1275" s="16">
        <v>1.0857142857142856</v>
      </c>
      <c r="V1275" s="16">
        <v>2.8</v>
      </c>
      <c r="W1275" s="16">
        <v>0.62857142857142856</v>
      </c>
      <c r="X1275" s="16">
        <v>1.5428571428571429</v>
      </c>
      <c r="Y1275" s="16">
        <v>0.68571428571428572</v>
      </c>
      <c r="Z1275" s="16">
        <v>0.22857142857142856</v>
      </c>
      <c r="AA1275" s="16">
        <v>0.2857142857142857</v>
      </c>
      <c r="AB1275" s="17">
        <v>0.62857142857142856</v>
      </c>
      <c r="AC1275" s="15">
        <v>57953.5</v>
      </c>
      <c r="AD1275" s="14">
        <v>875</v>
      </c>
      <c r="AE1275" s="14">
        <v>1005</v>
      </c>
      <c r="AF1275" s="5">
        <v>1</v>
      </c>
      <c r="AG1275" s="6">
        <v>2650</v>
      </c>
      <c r="AH1275" s="37">
        <v>4400</v>
      </c>
      <c r="AI1275" s="23">
        <v>7050</v>
      </c>
      <c r="AJ1275" s="6">
        <v>0</v>
      </c>
      <c r="AK1275" s="37">
        <v>0</v>
      </c>
      <c r="AL1275" s="24">
        <v>0</v>
      </c>
      <c r="AM1275" s="18">
        <v>3.0285714285714285</v>
      </c>
      <c r="AN1275" s="7">
        <v>5.0285714285714285</v>
      </c>
      <c r="AO1275" s="8">
        <v>0</v>
      </c>
      <c r="AP1275" s="9">
        <v>0</v>
      </c>
      <c r="AQ1275" s="25">
        <v>8.0571428571428569</v>
      </c>
      <c r="AR1275" s="18">
        <v>2.6368159203980102</v>
      </c>
      <c r="AS1275" s="7">
        <v>4.378109452736318</v>
      </c>
      <c r="AT1275" s="8">
        <v>0</v>
      </c>
      <c r="AU1275" s="9">
        <v>0</v>
      </c>
      <c r="AV1275" s="10">
        <v>7.0149253731343286</v>
      </c>
      <c r="AW1275" s="22">
        <f t="shared" si="19"/>
        <v>0</v>
      </c>
      <c r="AX1275" s="5">
        <f>IF(OR(AND(Tabela1[[#This Row],[GRUPO | ITEM]]="PALHETAS",MID(Tabela1[[#This Row],[ITEM]],1,5)&lt;&gt;"YN-PC"),AND(Tabela1[[#This Row],[GRUPO | ITEM]]="PALHETAS",MID(Tabela1[[#This Row],[ITEM]],1,5)&lt;&gt;"YN-PF"))=TRUE,0,
IF(
ROUNDUP(
IF(
IF(D1275="A",13-SUM(AM1275:AP1275),IF(D1275="B",11-SUM(AM1275:AP1275),IF(D1275="C",7-SUM(AM1275:AP1275))))
&lt;0,0,
IF(D1275="A",13-SUM(AM1275:AP1275),IF(D1275="B",11-SUM(AM1275:AP1275),IF(D1275="C",7-SUM(AM1275:AP1275)))))
*AD1275/C1275,0)
*C1275
=0,0,
ROUNDUP(
IF(
IF(D1275="A",13-SUM(AM1275:AP1275),IF(D1275="B",11-SUM(AM1275:AP1275),IF(D1275="C",7-SUM(AM1275:AP1275))))
&lt;0,0,
IF(D1275="A",13-SUM(AM1275:AP1275),IF(D1275="B",11-SUM(AM1275:AP1275),IF(D1275="C",7-SUM(AM1275:AP1275)))))
*AD1275/C1275,0)
*C1275)
)</f>
        <v>0</v>
      </c>
      <c r="AY1275" s="4">
        <f>IF(OR(AND(Tabela1[[#This Row],[GRUPO | ITEM]]="PALHETAS",MID(Tabela1[[#This Row],[ITEM]],1,5)&lt;&gt;"YN-PC"),AND(Tabela1[[#This Row],[GRUPO | ITEM]]="PALHETAS",MID(Tabela1[[#This Row],[ITEM]],1,5)&lt;&gt;"YN-PF"))=TRUE,0,
IF(
ROUNDUP(
IF(
IF(D1275="A",13-SUM(AR1275:AU1275),IF(D1275="B",11-SUM(AR1275:AU1275),IF(D1275="C",7-SUM(AR1275:AU1275))))
&lt;0,0,
IF(D1275="A",13-SUM(AR1275:AU1275),IF(D1275="B",11-SUM(AR1275:AU1275),IF(D1275="C",7-SUM(AR1275:AU1275)))))
*AE1275/C1275,0)
*C1275
=0,0,
ROUNDUP(
IF(
IF(D1275="A",13-SUM(AR1275:AU1275),IF(D1275="B",11-SUM(AR1275:AU1275),IF(D1275="C",7-SUM(AR1275:AU1275))))
&lt;0,0,
IF(D1275="A",13-SUM(AR1275:AU1275),IF(D1275="B",11-SUM(AR1275:AU1275),IF(D1275="C",7-SUM(AR1275:AU1275)))))
*AE1275/C1275,0)
*C1275)
)</f>
        <v>0</v>
      </c>
      <c r="AZ127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+IFERROR(BA1275*C1275,0),
IFERROR(AVERAGEIF(Tabela1[[#This Row],[COMPRA PADRÃO]:[COMPRA &gt;30%]],"&gt;"&amp;0,Tabela1[[#This Row],[COMPRA PADRÃO]:[COMPRA &gt;30%]]),
0))/Tabela1[[#This Row],[U/CX]],0)*Tabela1[[#This Row],[U/CX]]</f>
        <v>0</v>
      </c>
      <c r="BA1275" s="39"/>
      <c r="BB1275" s="33"/>
      <c r="BC1275" s="44"/>
      <c r="BD1275" s="41">
        <v>39.622641509433961</v>
      </c>
      <c r="BE1275" s="42">
        <v>5943.3962264150941</v>
      </c>
      <c r="BF1275" s="42">
        <v>7845.2830188679245</v>
      </c>
      <c r="BG1275" s="42">
        <v>7050</v>
      </c>
      <c r="BH1275" s="43">
        <v>6750</v>
      </c>
    </row>
    <row r="1276" spans="1:60" x14ac:dyDescent="0.2">
      <c r="A1276" s="4" t="s">
        <v>18</v>
      </c>
      <c r="B1276" s="4" t="s">
        <v>181</v>
      </c>
      <c r="C1276" s="4">
        <v>50</v>
      </c>
      <c r="D1276" s="4" t="s">
        <v>17</v>
      </c>
      <c r="E1276" s="5">
        <v>500</v>
      </c>
      <c r="F1276" s="4">
        <v>1450</v>
      </c>
      <c r="G1276" s="4">
        <v>1000</v>
      </c>
      <c r="H1276" s="4">
        <v>1100</v>
      </c>
      <c r="I1276" s="4">
        <v>2100</v>
      </c>
      <c r="J1276" s="4">
        <v>3000</v>
      </c>
      <c r="K1276" s="4">
        <v>450</v>
      </c>
      <c r="L1276" s="4">
        <v>1450</v>
      </c>
      <c r="M1276" s="4">
        <v>450</v>
      </c>
      <c r="N1276" s="4">
        <v>750</v>
      </c>
      <c r="O1276" s="4">
        <v>850</v>
      </c>
      <c r="P1276" s="4">
        <v>1250</v>
      </c>
      <c r="Q1276" s="13">
        <v>0.41811846689895471</v>
      </c>
      <c r="R1276" s="16">
        <v>1.2125435540069687</v>
      </c>
      <c r="S1276" s="16">
        <v>0.83623693379790942</v>
      </c>
      <c r="T1276" s="16">
        <v>0.91986062717770045</v>
      </c>
      <c r="U1276" s="16">
        <v>1.7560975609756098</v>
      </c>
      <c r="V1276" s="16">
        <v>2.5087108013937285</v>
      </c>
      <c r="W1276" s="16">
        <v>0.37630662020905925</v>
      </c>
      <c r="X1276" s="16">
        <v>1.2125435540069687</v>
      </c>
      <c r="Y1276" s="16">
        <v>0.37630662020905925</v>
      </c>
      <c r="Z1276" s="16">
        <v>0.62717770034843212</v>
      </c>
      <c r="AA1276" s="16">
        <v>0.71080139372822304</v>
      </c>
      <c r="AB1276" s="17">
        <v>1.0452961672473868</v>
      </c>
      <c r="AC1276" s="15">
        <v>79966</v>
      </c>
      <c r="AD1276" s="14">
        <v>1195.8333333333333</v>
      </c>
      <c r="AE1276" s="14">
        <v>1195.8333333333333</v>
      </c>
      <c r="AF1276" s="5">
        <v>1</v>
      </c>
      <c r="AG1276" s="6">
        <v>4550</v>
      </c>
      <c r="AH1276" s="37">
        <v>4300</v>
      </c>
      <c r="AI1276" s="23">
        <v>8850</v>
      </c>
      <c r="AJ1276" s="6">
        <v>0</v>
      </c>
      <c r="AK1276" s="37">
        <v>0</v>
      </c>
      <c r="AL1276" s="24">
        <v>0</v>
      </c>
      <c r="AM1276" s="18">
        <v>3.8048780487804881</v>
      </c>
      <c r="AN1276" s="7">
        <v>3.5958188153310107</v>
      </c>
      <c r="AO1276" s="8">
        <v>0</v>
      </c>
      <c r="AP1276" s="9">
        <v>0</v>
      </c>
      <c r="AQ1276" s="25">
        <v>7.4006968641114987</v>
      </c>
      <c r="AR1276" s="18">
        <v>3.8048780487804881</v>
      </c>
      <c r="AS1276" s="7">
        <v>3.5958188153310107</v>
      </c>
      <c r="AT1276" s="8">
        <v>0</v>
      </c>
      <c r="AU1276" s="9">
        <v>0</v>
      </c>
      <c r="AV1276" s="10">
        <v>7.4006968641114987</v>
      </c>
      <c r="AW1276" s="22">
        <f t="shared" si="19"/>
        <v>0</v>
      </c>
      <c r="AX1276" s="5">
        <f>IF(OR(AND(Tabela1[[#This Row],[GRUPO | ITEM]]="PALHETAS",MID(Tabela1[[#This Row],[ITEM]],1,5)&lt;&gt;"YN-PC"),AND(Tabela1[[#This Row],[GRUPO | ITEM]]="PALHETAS",MID(Tabela1[[#This Row],[ITEM]],1,5)&lt;&gt;"YN-PF"))=TRUE,0,
IF(
ROUNDUP(
IF(
IF(D1276="A",13-SUM(AM1276:AP1276),IF(D1276="B",11-SUM(AM1276:AP1276),IF(D1276="C",7-SUM(AM1276:AP1276))))
&lt;0,0,
IF(D1276="A",13-SUM(AM1276:AP1276),IF(D1276="B",11-SUM(AM1276:AP1276),IF(D1276="C",7-SUM(AM1276:AP1276)))))
*AD1276/C1276,0)
*C1276
=0,0,
ROUNDUP(
IF(
IF(D1276="A",13-SUM(AM1276:AP1276),IF(D1276="B",11-SUM(AM1276:AP1276),IF(D1276="C",7-SUM(AM1276:AP1276))))
&lt;0,0,
IF(D1276="A",13-SUM(AM1276:AP1276),IF(D1276="B",11-SUM(AM1276:AP1276),IF(D1276="C",7-SUM(AM1276:AP1276)))))
*AD1276/C1276,0)
*C1276)
)</f>
        <v>0</v>
      </c>
      <c r="AY1276" s="4">
        <f>IF(OR(AND(Tabela1[[#This Row],[GRUPO | ITEM]]="PALHETAS",MID(Tabela1[[#This Row],[ITEM]],1,5)&lt;&gt;"YN-PC"),AND(Tabela1[[#This Row],[GRUPO | ITEM]]="PALHETAS",MID(Tabela1[[#This Row],[ITEM]],1,5)&lt;&gt;"YN-PF"))=TRUE,0,
IF(
ROUNDUP(
IF(
IF(D1276="A",13-SUM(AR1276:AU1276),IF(D1276="B",11-SUM(AR1276:AU1276),IF(D1276="C",7-SUM(AR1276:AU1276))))
&lt;0,0,
IF(D1276="A",13-SUM(AR1276:AU1276),IF(D1276="B",11-SUM(AR1276:AU1276),IF(D1276="C",7-SUM(AR1276:AU1276)))))
*AE1276/C1276,0)
*C1276
=0,0,
ROUNDUP(
IF(
IF(D1276="A",13-SUM(AR1276:AU1276),IF(D1276="B",11-SUM(AR1276:AU1276),IF(D1276="C",7-SUM(AR1276:AU1276))))
&lt;0,0,
IF(D1276="A",13-SUM(AR1276:AU1276),IF(D1276="B",11-SUM(AR1276:AU1276),IF(D1276="C",7-SUM(AR1276:AU1276)))))
*AE1276/C1276,0)
*C1276)
)</f>
        <v>0</v>
      </c>
      <c r="AZ127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+IFERROR(BA1276*C1276,0),
IFERROR(AVERAGEIF(Tabela1[[#This Row],[COMPRA PADRÃO]:[COMPRA &gt;30%]],"&gt;"&amp;0,Tabela1[[#This Row],[COMPRA PADRÃO]:[COMPRA &gt;30%]]),
0))/Tabela1[[#This Row],[U/CX]],0)*Tabela1[[#This Row],[U/CX]]</f>
        <v>0</v>
      </c>
      <c r="BA1276" s="36"/>
      <c r="BB1276" s="19"/>
      <c r="BC1276" s="5"/>
      <c r="BD1276" s="41">
        <v>54.150943396226417</v>
      </c>
      <c r="BE1276" s="42">
        <v>8122.6415094339627</v>
      </c>
      <c r="BF1276" s="42">
        <v>10721.886792452831</v>
      </c>
      <c r="BG1276" s="42">
        <v>8850</v>
      </c>
      <c r="BH1276" s="43">
        <v>10000</v>
      </c>
    </row>
    <row r="1277" spans="1:60" x14ac:dyDescent="0.2">
      <c r="A1277" s="4" t="s">
        <v>18</v>
      </c>
      <c r="B1277" s="4" t="s">
        <v>984</v>
      </c>
      <c r="C1277" s="4">
        <v>50</v>
      </c>
      <c r="D1277" s="4" t="s">
        <v>17</v>
      </c>
      <c r="E1277" s="5">
        <v>1450</v>
      </c>
      <c r="F1277" s="4">
        <v>1000</v>
      </c>
      <c r="G1277" s="4">
        <v>1400</v>
      </c>
      <c r="H1277" s="4">
        <v>1350</v>
      </c>
      <c r="I1277" s="4">
        <v>3250</v>
      </c>
      <c r="J1277" s="4">
        <v>4600</v>
      </c>
      <c r="K1277" s="4">
        <v>600</v>
      </c>
      <c r="L1277" s="4">
        <v>1400</v>
      </c>
      <c r="M1277" s="4">
        <v>600</v>
      </c>
      <c r="N1277" s="4">
        <v>350</v>
      </c>
      <c r="O1277" s="4">
        <v>200</v>
      </c>
      <c r="P1277" s="4">
        <v>600</v>
      </c>
      <c r="Q1277" s="13">
        <v>1.0357142857142858</v>
      </c>
      <c r="R1277" s="16">
        <v>0.7142857142857143</v>
      </c>
      <c r="S1277" s="16">
        <v>1</v>
      </c>
      <c r="T1277" s="16">
        <v>0.9642857142857143</v>
      </c>
      <c r="U1277" s="16">
        <v>2.3214285714285716</v>
      </c>
      <c r="V1277" s="16">
        <v>3.2857142857142856</v>
      </c>
      <c r="W1277" s="16">
        <v>0.42857142857142855</v>
      </c>
      <c r="X1277" s="16">
        <v>1</v>
      </c>
      <c r="Y1277" s="16">
        <v>0.42857142857142855</v>
      </c>
      <c r="Z1277" s="16">
        <v>0.25</v>
      </c>
      <c r="AA1277" s="16">
        <v>0.14285714285714285</v>
      </c>
      <c r="AB1277" s="17">
        <v>0.42857142857142855</v>
      </c>
      <c r="AC1277" s="15">
        <v>93273</v>
      </c>
      <c r="AD1277" s="14">
        <v>1400</v>
      </c>
      <c r="AE1277" s="14">
        <v>1625</v>
      </c>
      <c r="AF1277" s="5">
        <v>0</v>
      </c>
      <c r="AG1277" s="6">
        <v>4650</v>
      </c>
      <c r="AH1277" s="37">
        <v>10550</v>
      </c>
      <c r="AI1277" s="23">
        <v>15200</v>
      </c>
      <c r="AJ1277" s="6">
        <v>0</v>
      </c>
      <c r="AK1277" s="37">
        <v>0</v>
      </c>
      <c r="AL1277" s="24">
        <v>0</v>
      </c>
      <c r="AM1277" s="18">
        <v>3.3214285714285716</v>
      </c>
      <c r="AN1277" s="7">
        <v>7.5357142857142856</v>
      </c>
      <c r="AO1277" s="8">
        <v>0</v>
      </c>
      <c r="AP1277" s="9">
        <v>0</v>
      </c>
      <c r="AQ1277" s="25">
        <v>10.857142857142858</v>
      </c>
      <c r="AR1277" s="18">
        <v>2.8615384615384616</v>
      </c>
      <c r="AS1277" s="7">
        <v>6.4923076923076923</v>
      </c>
      <c r="AT1277" s="8">
        <v>0</v>
      </c>
      <c r="AU1277" s="9">
        <v>0</v>
      </c>
      <c r="AV1277" s="10">
        <v>9.3538461538461544</v>
      </c>
      <c r="AW1277" s="22">
        <f t="shared" si="19"/>
        <v>0</v>
      </c>
      <c r="AX1277" s="5">
        <f>IF(OR(AND(Tabela1[[#This Row],[GRUPO | ITEM]]="PALHETAS",MID(Tabela1[[#This Row],[ITEM]],1,5)&lt;&gt;"YN-PC"),AND(Tabela1[[#This Row],[GRUPO | ITEM]]="PALHETAS",MID(Tabela1[[#This Row],[ITEM]],1,5)&lt;&gt;"YN-PF"))=TRUE,0,
IF(
ROUNDUP(
IF(
IF(D1277="A",13-SUM(AM1277:AP1277),IF(D1277="B",11-SUM(AM1277:AP1277),IF(D1277="C",7-SUM(AM1277:AP1277))))
&lt;0,0,
IF(D1277="A",13-SUM(AM1277:AP1277),IF(D1277="B",11-SUM(AM1277:AP1277),IF(D1277="C",7-SUM(AM1277:AP1277)))))
*AD1277/C1277,0)
*C1277
=0,0,
ROUNDUP(
IF(
IF(D1277="A",13-SUM(AM1277:AP1277),IF(D1277="B",11-SUM(AM1277:AP1277),IF(D1277="C",7-SUM(AM1277:AP1277))))
&lt;0,0,
IF(D1277="A",13-SUM(AM1277:AP1277),IF(D1277="B",11-SUM(AM1277:AP1277),IF(D1277="C",7-SUM(AM1277:AP1277)))))
*AD1277/C1277,0)
*C1277)
)</f>
        <v>0</v>
      </c>
      <c r="AY1277" s="4">
        <f>IF(OR(AND(Tabela1[[#This Row],[GRUPO | ITEM]]="PALHETAS",MID(Tabela1[[#This Row],[ITEM]],1,5)&lt;&gt;"YN-PC"),AND(Tabela1[[#This Row],[GRUPO | ITEM]]="PALHETAS",MID(Tabela1[[#This Row],[ITEM]],1,5)&lt;&gt;"YN-PF"))=TRUE,0,
IF(
ROUNDUP(
IF(
IF(D1277="A",13-SUM(AR1277:AU1277),IF(D1277="B",11-SUM(AR1277:AU1277),IF(D1277="C",7-SUM(AR1277:AU1277))))
&lt;0,0,
IF(D1277="A",13-SUM(AR1277:AU1277),IF(D1277="B",11-SUM(AR1277:AU1277),IF(D1277="C",7-SUM(AR1277:AU1277)))))
*AE1277/C1277,0)
*C1277
=0,0,
ROUNDUP(
IF(
IF(D1277="A",13-SUM(AR1277:AU1277),IF(D1277="B",11-SUM(AR1277:AU1277),IF(D1277="C",7-SUM(AR1277:AU1277))))
&lt;0,0,
IF(D1277="A",13-SUM(AR1277:AU1277),IF(D1277="B",11-SUM(AR1277:AU1277),IF(D1277="C",7-SUM(AR1277:AU1277)))))
*AE1277/C1277,0)
*C1277)
)</f>
        <v>0</v>
      </c>
      <c r="AZ127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+IFERROR(BA1277*C1277,0),
IFERROR(AVERAGEIF(Tabela1[[#This Row],[COMPRA PADRÃO]:[COMPRA &gt;30%]],"&gt;"&amp;0,Tabela1[[#This Row],[COMPRA PADRÃO]:[COMPRA &gt;30%]]),
0))/Tabela1[[#This Row],[U/CX]],0)*Tabela1[[#This Row],[U/CX]]</f>
        <v>0</v>
      </c>
      <c r="BA1277" s="36"/>
      <c r="BB1277" s="19"/>
      <c r="BC1277" s="5"/>
      <c r="BD1277" s="41">
        <v>63.39622641509434</v>
      </c>
      <c r="BE1277" s="42">
        <v>9509.433962264151</v>
      </c>
      <c r="BF1277" s="42">
        <v>12552.452830188678</v>
      </c>
      <c r="BG1277" s="42">
        <v>15200</v>
      </c>
      <c r="BH1277" s="43">
        <v>6850</v>
      </c>
    </row>
    <row r="1278" spans="1:60" x14ac:dyDescent="0.2">
      <c r="A1278" s="4" t="s">
        <v>18</v>
      </c>
      <c r="B1278" s="4" t="s">
        <v>985</v>
      </c>
      <c r="C1278" s="4">
        <v>50</v>
      </c>
      <c r="D1278" s="4" t="s">
        <v>17</v>
      </c>
      <c r="E1278" s="5">
        <v>300</v>
      </c>
      <c r="F1278" s="4">
        <v>450</v>
      </c>
      <c r="G1278" s="4">
        <v>750</v>
      </c>
      <c r="H1278" s="4">
        <v>250</v>
      </c>
      <c r="I1278" s="4">
        <v>350</v>
      </c>
      <c r="J1278" s="4">
        <v>700</v>
      </c>
      <c r="K1278" s="4">
        <v>450</v>
      </c>
      <c r="L1278" s="4">
        <v>350</v>
      </c>
      <c r="M1278" s="4">
        <v>400</v>
      </c>
      <c r="N1278" s="4">
        <v>550</v>
      </c>
      <c r="O1278" s="4">
        <v>150</v>
      </c>
      <c r="P1278" s="4">
        <v>350</v>
      </c>
      <c r="Q1278" s="13">
        <v>0.71287128712871295</v>
      </c>
      <c r="R1278" s="16">
        <v>1.0693069306930694</v>
      </c>
      <c r="S1278" s="16">
        <v>1.7821782178217822</v>
      </c>
      <c r="T1278" s="16">
        <v>0.59405940594059403</v>
      </c>
      <c r="U1278" s="16">
        <v>0.83168316831683176</v>
      </c>
      <c r="V1278" s="16">
        <v>1.6633663366336635</v>
      </c>
      <c r="W1278" s="16">
        <v>1.0693069306930694</v>
      </c>
      <c r="X1278" s="16">
        <v>0.83168316831683176</v>
      </c>
      <c r="Y1278" s="16">
        <v>0.95049504950495056</v>
      </c>
      <c r="Z1278" s="16">
        <v>1.306930693069307</v>
      </c>
      <c r="AA1278" s="16">
        <v>0.35643564356435647</v>
      </c>
      <c r="AB1278" s="17">
        <v>0.83168316831683176</v>
      </c>
      <c r="AC1278" s="15">
        <v>27941</v>
      </c>
      <c r="AD1278" s="14">
        <v>420.83333333333331</v>
      </c>
      <c r="AE1278" s="14">
        <v>420.83333333333331</v>
      </c>
      <c r="AF1278" s="5">
        <v>0</v>
      </c>
      <c r="AG1278" s="6">
        <v>1100</v>
      </c>
      <c r="AH1278" s="37">
        <v>2200</v>
      </c>
      <c r="AI1278" s="23">
        <v>3300</v>
      </c>
      <c r="AJ1278" s="6">
        <v>0</v>
      </c>
      <c r="AK1278" s="37">
        <v>0</v>
      </c>
      <c r="AL1278" s="24">
        <v>0</v>
      </c>
      <c r="AM1278" s="18">
        <v>2.613861386138614</v>
      </c>
      <c r="AN1278" s="7">
        <v>5.2277227722772279</v>
      </c>
      <c r="AO1278" s="8">
        <v>0</v>
      </c>
      <c r="AP1278" s="9">
        <v>0</v>
      </c>
      <c r="AQ1278" s="25">
        <v>7.8415841584158414</v>
      </c>
      <c r="AR1278" s="18">
        <v>2.613861386138614</v>
      </c>
      <c r="AS1278" s="7">
        <v>5.2277227722772279</v>
      </c>
      <c r="AT1278" s="8">
        <v>0</v>
      </c>
      <c r="AU1278" s="9">
        <v>0</v>
      </c>
      <c r="AV1278" s="10">
        <v>7.8415841584158414</v>
      </c>
      <c r="AW1278" s="22">
        <f t="shared" si="19"/>
        <v>0</v>
      </c>
      <c r="AX1278" s="5">
        <f>IF(OR(AND(Tabela1[[#This Row],[GRUPO | ITEM]]="PALHETAS",MID(Tabela1[[#This Row],[ITEM]],1,5)&lt;&gt;"YN-PC"),AND(Tabela1[[#This Row],[GRUPO | ITEM]]="PALHETAS",MID(Tabela1[[#This Row],[ITEM]],1,5)&lt;&gt;"YN-PF"))=TRUE,0,
IF(
ROUNDUP(
IF(
IF(D1278="A",13-SUM(AM1278:AP1278),IF(D1278="B",11-SUM(AM1278:AP1278),IF(D1278="C",7-SUM(AM1278:AP1278))))
&lt;0,0,
IF(D1278="A",13-SUM(AM1278:AP1278),IF(D1278="B",11-SUM(AM1278:AP1278),IF(D1278="C",7-SUM(AM1278:AP1278)))))
*AD1278/C1278,0)
*C1278
=0,0,
ROUNDUP(
IF(
IF(D1278="A",13-SUM(AM1278:AP1278),IF(D1278="B",11-SUM(AM1278:AP1278),IF(D1278="C",7-SUM(AM1278:AP1278))))
&lt;0,0,
IF(D1278="A",13-SUM(AM1278:AP1278),IF(D1278="B",11-SUM(AM1278:AP1278),IF(D1278="C",7-SUM(AM1278:AP1278)))))
*AD1278/C1278,0)
*C1278)
)</f>
        <v>0</v>
      </c>
      <c r="AY1278" s="4">
        <f>IF(OR(AND(Tabela1[[#This Row],[GRUPO | ITEM]]="PALHETAS",MID(Tabela1[[#This Row],[ITEM]],1,5)&lt;&gt;"YN-PC"),AND(Tabela1[[#This Row],[GRUPO | ITEM]]="PALHETAS",MID(Tabela1[[#This Row],[ITEM]],1,5)&lt;&gt;"YN-PF"))=TRUE,0,
IF(
ROUNDUP(
IF(
IF(D1278="A",13-SUM(AR1278:AU1278),IF(D1278="B",11-SUM(AR1278:AU1278),IF(D1278="C",7-SUM(AR1278:AU1278))))
&lt;0,0,
IF(D1278="A",13-SUM(AR1278:AU1278),IF(D1278="B",11-SUM(AR1278:AU1278),IF(D1278="C",7-SUM(AR1278:AU1278)))))
*AE1278/C1278,0)
*C1278
=0,0,
ROUNDUP(
IF(
IF(D1278="A",13-SUM(AR1278:AU1278),IF(D1278="B",11-SUM(AR1278:AU1278),IF(D1278="C",7-SUM(AR1278:AU1278))))
&lt;0,0,
IF(D1278="A",13-SUM(AR1278:AU1278),IF(D1278="B",11-SUM(AR1278:AU1278),IF(D1278="C",7-SUM(AR1278:AU1278)))))
*AE1278/C1278,0)
*C1278)
)</f>
        <v>0</v>
      </c>
      <c r="AZ127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+IFERROR(BA1278*C1278,0),
IFERROR(AVERAGEIF(Tabela1[[#This Row],[COMPRA PADRÃO]:[COMPRA &gt;30%]],"&gt;"&amp;0,Tabela1[[#This Row],[COMPRA PADRÃO]:[COMPRA &gt;30%]]),
0))/Tabela1[[#This Row],[U/CX]],0)*Tabela1[[#This Row],[U/CX]]</f>
        <v>0</v>
      </c>
      <c r="BA1278" s="36"/>
      <c r="BB1278" s="19"/>
      <c r="BC1278" s="5"/>
      <c r="BD1278" s="41">
        <v>19.056603773584907</v>
      </c>
      <c r="BE1278" s="42">
        <v>2858.4905660377362</v>
      </c>
      <c r="BF1278" s="42">
        <v>3773.2075471698117</v>
      </c>
      <c r="BG1278" s="42">
        <v>3300</v>
      </c>
      <c r="BH1278" s="43">
        <v>3350</v>
      </c>
    </row>
    <row r="1279" spans="1:60" x14ac:dyDescent="0.2">
      <c r="A1279" s="4" t="s">
        <v>18</v>
      </c>
      <c r="B1279" s="4" t="s">
        <v>51</v>
      </c>
      <c r="C1279" s="4">
        <v>50</v>
      </c>
      <c r="D1279" s="4" t="s">
        <v>20</v>
      </c>
      <c r="E1279" s="5">
        <v>3250</v>
      </c>
      <c r="F1279" s="4">
        <v>5170</v>
      </c>
      <c r="G1279" s="4">
        <v>3500</v>
      </c>
      <c r="H1279" s="4">
        <v>3500</v>
      </c>
      <c r="I1279" s="4">
        <v>9088</v>
      </c>
      <c r="J1279" s="4">
        <v>8050</v>
      </c>
      <c r="K1279" s="4">
        <v>3200</v>
      </c>
      <c r="L1279" s="4">
        <v>5900</v>
      </c>
      <c r="M1279" s="4">
        <v>4950</v>
      </c>
      <c r="N1279" s="4">
        <v>4050</v>
      </c>
      <c r="O1279" s="4">
        <v>3400</v>
      </c>
      <c r="P1279" s="4">
        <v>4150</v>
      </c>
      <c r="Q1279" s="13">
        <v>0.6700109950522265</v>
      </c>
      <c r="R1279" s="16">
        <v>1.0658328752061572</v>
      </c>
      <c r="S1279" s="16">
        <v>0.72155030236393614</v>
      </c>
      <c r="T1279" s="16">
        <v>0.72155030236393614</v>
      </c>
      <c r="U1279" s="16">
        <v>1.873556899395272</v>
      </c>
      <c r="V1279" s="16">
        <v>1.6595656954370532</v>
      </c>
      <c r="W1279" s="16">
        <v>0.65970313358988453</v>
      </c>
      <c r="X1279" s="16">
        <v>1.2163276525563496</v>
      </c>
      <c r="Y1279" s="16">
        <v>1.0204782847718525</v>
      </c>
      <c r="Z1279" s="16">
        <v>0.8349367784496976</v>
      </c>
      <c r="AA1279" s="16">
        <v>0.7009345794392523</v>
      </c>
      <c r="AB1279" s="17">
        <v>0.85555250137438144</v>
      </c>
      <c r="AC1279" s="15">
        <v>427040.1</v>
      </c>
      <c r="AD1279" s="14">
        <v>4850.666666666667</v>
      </c>
      <c r="AE1279" s="14">
        <v>4850.666666666667</v>
      </c>
      <c r="AF1279" s="5">
        <v>1</v>
      </c>
      <c r="AG1279" s="6">
        <v>12900</v>
      </c>
      <c r="AH1279" s="37">
        <v>25500</v>
      </c>
      <c r="AI1279" s="23">
        <v>38400</v>
      </c>
      <c r="AJ1279" s="6">
        <v>0</v>
      </c>
      <c r="AK1279" s="37">
        <v>0</v>
      </c>
      <c r="AL1279" s="24">
        <v>0</v>
      </c>
      <c r="AM1279" s="18">
        <v>2.6594282572842221</v>
      </c>
      <c r="AN1279" s="7">
        <v>5.2570093457943923</v>
      </c>
      <c r="AO1279" s="8">
        <v>0</v>
      </c>
      <c r="AP1279" s="9">
        <v>0</v>
      </c>
      <c r="AQ1279" s="25">
        <v>7.9164376030786148</v>
      </c>
      <c r="AR1279" s="18">
        <v>2.6594282572842221</v>
      </c>
      <c r="AS1279" s="7">
        <v>5.2570093457943923</v>
      </c>
      <c r="AT1279" s="8">
        <v>0</v>
      </c>
      <c r="AU1279" s="9">
        <v>0</v>
      </c>
      <c r="AV1279" s="10">
        <v>7.9164376030786148</v>
      </c>
      <c r="AW1279" s="22">
        <f t="shared" si="19"/>
        <v>0</v>
      </c>
      <c r="AX1279" s="5">
        <f>IF(OR(AND(Tabela1[[#This Row],[GRUPO | ITEM]]="PALHETAS",MID(Tabela1[[#This Row],[ITEM]],1,5)&lt;&gt;"YN-PC"),AND(Tabela1[[#This Row],[GRUPO | ITEM]]="PALHETAS",MID(Tabela1[[#This Row],[ITEM]],1,5)&lt;&gt;"YN-PF"))=TRUE,0,
IF(
ROUNDUP(
IF(
IF(D1279="A",13-SUM(AM1279:AP1279),IF(D1279="B",11-SUM(AM1279:AP1279),IF(D1279="C",7-SUM(AM1279:AP1279))))
&lt;0,0,
IF(D1279="A",13-SUM(AM1279:AP1279),IF(D1279="B",11-SUM(AM1279:AP1279),IF(D1279="C",7-SUM(AM1279:AP1279)))))
*AD1279/C1279,0)
*C1279
=0,0,
ROUNDUP(
IF(
IF(D1279="A",13-SUM(AM1279:AP1279),IF(D1279="B",11-SUM(AM1279:AP1279),IF(D1279="C",7-SUM(AM1279:AP1279))))
&lt;0,0,
IF(D1279="A",13-SUM(AM1279:AP1279),IF(D1279="B",11-SUM(AM1279:AP1279),IF(D1279="C",7-SUM(AM1279:AP1279)))))
*AD1279/C1279,0)
*C1279)
)</f>
        <v>0</v>
      </c>
      <c r="AY1279" s="4">
        <f>IF(OR(AND(Tabela1[[#This Row],[GRUPO | ITEM]]="PALHETAS",MID(Tabela1[[#This Row],[ITEM]],1,5)&lt;&gt;"YN-PC"),AND(Tabela1[[#This Row],[GRUPO | ITEM]]="PALHETAS",MID(Tabela1[[#This Row],[ITEM]],1,5)&lt;&gt;"YN-PF"))=TRUE,0,
IF(
ROUNDUP(
IF(
IF(D1279="A",13-SUM(AR1279:AU1279),IF(D1279="B",11-SUM(AR1279:AU1279),IF(D1279="C",7-SUM(AR1279:AU1279))))
&lt;0,0,
IF(D1279="A",13-SUM(AR1279:AU1279),IF(D1279="B",11-SUM(AR1279:AU1279),IF(D1279="C",7-SUM(AR1279:AU1279)))))
*AE1279/C1279,0)
*C1279
=0,0,
ROUNDUP(
IF(
IF(D1279="A",13-SUM(AR1279:AU1279),IF(D1279="B",11-SUM(AR1279:AU1279),IF(D1279="C",7-SUM(AR1279:AU1279))))
&lt;0,0,
IF(D1279="A",13-SUM(AR1279:AU1279),IF(D1279="B",11-SUM(AR1279:AU1279),IF(D1279="C",7-SUM(AR1279:AU1279)))))
*AE1279/C1279,0)
*C1279)
)</f>
        <v>0</v>
      </c>
      <c r="AZ127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+IFERROR(BA1279*C1279,0),
IFERROR(AVERAGEIF(Tabela1[[#This Row],[COMPRA PADRÃO]:[COMPRA &gt;30%]],"&gt;"&amp;0,Tabela1[[#This Row],[COMPRA PADRÃO]:[COMPRA &gt;30%]]),
0))/Tabela1[[#This Row],[U/CX]],0)*Tabela1[[#This Row],[U/CX]]</f>
        <v>0</v>
      </c>
      <c r="BA1279" s="36"/>
      <c r="BB1279" s="19"/>
      <c r="BC1279" s="5"/>
      <c r="BD1279" s="41">
        <v>219.65283018867925</v>
      </c>
      <c r="BE1279" s="42">
        <v>32947.92452830189</v>
      </c>
      <c r="BF1279" s="42">
        <v>62820.709433962264</v>
      </c>
      <c r="BG1279" s="42">
        <v>38400</v>
      </c>
      <c r="BH1279" s="43">
        <v>57350</v>
      </c>
    </row>
    <row r="1280" spans="1:60" x14ac:dyDescent="0.2">
      <c r="A1280" s="4" t="s">
        <v>18</v>
      </c>
      <c r="B1280" s="4" t="s">
        <v>23</v>
      </c>
      <c r="C1280" s="4">
        <v>50</v>
      </c>
      <c r="D1280" s="4" t="s">
        <v>20</v>
      </c>
      <c r="E1280" s="5">
        <v>3150</v>
      </c>
      <c r="F1280" s="4">
        <v>5100</v>
      </c>
      <c r="G1280" s="4">
        <v>3650</v>
      </c>
      <c r="H1280" s="4">
        <v>3050</v>
      </c>
      <c r="I1280" s="4">
        <v>7800</v>
      </c>
      <c r="J1280" s="4">
        <v>8000</v>
      </c>
      <c r="K1280" s="4">
        <v>2700</v>
      </c>
      <c r="L1280" s="4">
        <v>6400</v>
      </c>
      <c r="M1280" s="4">
        <v>3070</v>
      </c>
      <c r="N1280" s="4">
        <v>3350</v>
      </c>
      <c r="O1280" s="4">
        <v>2200</v>
      </c>
      <c r="P1280" s="4">
        <v>3650</v>
      </c>
      <c r="Q1280" s="13">
        <v>0.72524942440521878</v>
      </c>
      <c r="R1280" s="16">
        <v>1.1742133537989257</v>
      </c>
      <c r="S1280" s="16">
        <v>0.8403683806600154</v>
      </c>
      <c r="T1280" s="16">
        <v>0.70222563315425945</v>
      </c>
      <c r="U1280" s="16">
        <v>1.7958557175748275</v>
      </c>
      <c r="V1280" s="16">
        <v>1.8419033000767462</v>
      </c>
      <c r="W1280" s="16">
        <v>0.62164236377590176</v>
      </c>
      <c r="X1280" s="16">
        <v>1.4735226400613968</v>
      </c>
      <c r="Y1280" s="16">
        <v>0.70683039140445136</v>
      </c>
      <c r="Z1280" s="16">
        <v>0.77129700690713743</v>
      </c>
      <c r="AA1280" s="16">
        <v>0.50652340752110514</v>
      </c>
      <c r="AB1280" s="17">
        <v>0.8403683806600154</v>
      </c>
      <c r="AC1280" s="15">
        <v>382816.7</v>
      </c>
      <c r="AD1280" s="14">
        <v>4343.333333333333</v>
      </c>
      <c r="AE1280" s="14">
        <v>4343.333333333333</v>
      </c>
      <c r="AF1280" s="5">
        <v>0</v>
      </c>
      <c r="AG1280" s="6">
        <v>7240</v>
      </c>
      <c r="AH1280" s="37">
        <v>14050</v>
      </c>
      <c r="AI1280" s="23">
        <v>21290</v>
      </c>
      <c r="AJ1280" s="6">
        <v>4000</v>
      </c>
      <c r="AK1280" s="37">
        <v>0</v>
      </c>
      <c r="AL1280" s="24">
        <v>4000</v>
      </c>
      <c r="AM1280" s="18">
        <v>1.6669224865694552</v>
      </c>
      <c r="AN1280" s="7">
        <v>3.2348426707597855</v>
      </c>
      <c r="AO1280" s="8">
        <v>0.92095165003837309</v>
      </c>
      <c r="AP1280" s="9">
        <v>0</v>
      </c>
      <c r="AQ1280" s="25">
        <v>5.8227168073676134</v>
      </c>
      <c r="AR1280" s="18">
        <v>1.6669224865694552</v>
      </c>
      <c r="AS1280" s="7">
        <v>3.2348426707597855</v>
      </c>
      <c r="AT1280" s="8">
        <v>0.92095165003837309</v>
      </c>
      <c r="AU1280" s="9">
        <v>0</v>
      </c>
      <c r="AV1280" s="10">
        <v>5.8227168073676134</v>
      </c>
      <c r="AW1280" s="22">
        <f t="shared" si="19"/>
        <v>0</v>
      </c>
      <c r="AX1280" s="5">
        <f>IF(OR(AND(Tabela1[[#This Row],[GRUPO | ITEM]]="PALHETAS",MID(Tabela1[[#This Row],[ITEM]],1,5)&lt;&gt;"YN-PC"),AND(Tabela1[[#This Row],[GRUPO | ITEM]]="PALHETAS",MID(Tabela1[[#This Row],[ITEM]],1,5)&lt;&gt;"YN-PF"))=TRUE,0,
IF(
ROUNDUP(
IF(
IF(D1280="A",13-SUM(AM1280:AP1280),IF(D1280="B",11-SUM(AM1280:AP1280),IF(D1280="C",7-SUM(AM1280:AP1280))))
&lt;0,0,
IF(D1280="A",13-SUM(AM1280:AP1280),IF(D1280="B",11-SUM(AM1280:AP1280),IF(D1280="C",7-SUM(AM1280:AP1280)))))
*AD1280/C1280,0)
*C1280
=0,0,
ROUNDUP(
IF(
IF(D1280="A",13-SUM(AM1280:AP1280),IF(D1280="B",11-SUM(AM1280:AP1280),IF(D1280="C",7-SUM(AM1280:AP1280))))
&lt;0,0,
IF(D1280="A",13-SUM(AM1280:AP1280),IF(D1280="B",11-SUM(AM1280:AP1280),IF(D1280="C",7-SUM(AM1280:AP1280)))))
*AD1280/C1280,0)
*C1280)
)</f>
        <v>0</v>
      </c>
      <c r="AY1280" s="4">
        <f>IF(OR(AND(Tabela1[[#This Row],[GRUPO | ITEM]]="PALHETAS",MID(Tabela1[[#This Row],[ITEM]],1,5)&lt;&gt;"YN-PC"),AND(Tabela1[[#This Row],[GRUPO | ITEM]]="PALHETAS",MID(Tabela1[[#This Row],[ITEM]],1,5)&lt;&gt;"YN-PF"))=TRUE,0,
IF(
ROUNDUP(
IF(
IF(D1280="A",13-SUM(AR1280:AU1280),IF(D1280="B",11-SUM(AR1280:AU1280),IF(D1280="C",7-SUM(AR1280:AU1280))))
&lt;0,0,
IF(D1280="A",13-SUM(AR1280:AU1280),IF(D1280="B",11-SUM(AR1280:AU1280),IF(D1280="C",7-SUM(AR1280:AU1280)))))
*AE1280/C1280,0)
*C1280
=0,0,
ROUNDUP(
IF(
IF(D1280="A",13-SUM(AR1280:AU1280),IF(D1280="B",11-SUM(AR1280:AU1280),IF(D1280="C",7-SUM(AR1280:AU1280))))
&lt;0,0,
IF(D1280="A",13-SUM(AR1280:AU1280),IF(D1280="B",11-SUM(AR1280:AU1280),IF(D1280="C",7-SUM(AR1280:AU1280)))))
*AE1280/C1280,0)
*C1280)
)</f>
        <v>0</v>
      </c>
      <c r="AZ128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+IFERROR(BA1280*C1280,0),
IFERROR(AVERAGEIF(Tabela1[[#This Row],[COMPRA PADRÃO]:[COMPRA &gt;30%]],"&gt;"&amp;0,Tabela1[[#This Row],[COMPRA PADRÃO]:[COMPRA &gt;30%]]),
0))/Tabela1[[#This Row],[U/CX]],0)*Tabela1[[#This Row],[U/CX]]</f>
        <v>0</v>
      </c>
      <c r="BA1280" s="36"/>
      <c r="BB1280" s="19"/>
      <c r="BC1280" s="5"/>
      <c r="BD1280" s="41">
        <v>196.67924528301887</v>
      </c>
      <c r="BE1280" s="42">
        <v>29501.886792452831</v>
      </c>
      <c r="BF1280" s="42">
        <v>56250.264150943396</v>
      </c>
      <c r="BG1280" s="42">
        <v>25290</v>
      </c>
      <c r="BH1280" s="43">
        <v>60450</v>
      </c>
    </row>
    <row r="1281" spans="1:60" x14ac:dyDescent="0.2">
      <c r="A1281" s="4" t="s">
        <v>18</v>
      </c>
      <c r="B1281" s="4" t="s">
        <v>77</v>
      </c>
      <c r="C1281" s="4">
        <v>50</v>
      </c>
      <c r="D1281" s="4" t="s">
        <v>20</v>
      </c>
      <c r="E1281" s="5">
        <v>1200</v>
      </c>
      <c r="F1281" s="4">
        <v>2100</v>
      </c>
      <c r="G1281" s="4">
        <v>1600</v>
      </c>
      <c r="H1281" s="4">
        <v>1200</v>
      </c>
      <c r="I1281" s="4">
        <v>3450</v>
      </c>
      <c r="J1281" s="4">
        <v>2850</v>
      </c>
      <c r="K1281" s="4">
        <v>1050</v>
      </c>
      <c r="L1281" s="4">
        <v>1900</v>
      </c>
      <c r="M1281" s="4">
        <v>1200</v>
      </c>
      <c r="N1281" s="4">
        <v>1700</v>
      </c>
      <c r="O1281" s="4">
        <v>550</v>
      </c>
      <c r="P1281" s="4">
        <v>800</v>
      </c>
      <c r="Q1281" s="13">
        <v>0.73469387755102045</v>
      </c>
      <c r="R1281" s="16">
        <v>1.2857142857142858</v>
      </c>
      <c r="S1281" s="16">
        <v>0.97959183673469397</v>
      </c>
      <c r="T1281" s="16">
        <v>0.73469387755102045</v>
      </c>
      <c r="U1281" s="16">
        <v>2.1122448979591839</v>
      </c>
      <c r="V1281" s="16">
        <v>1.7448979591836735</v>
      </c>
      <c r="W1281" s="16">
        <v>0.6428571428571429</v>
      </c>
      <c r="X1281" s="16">
        <v>1.1632653061224489</v>
      </c>
      <c r="Y1281" s="16">
        <v>0.73469387755102045</v>
      </c>
      <c r="Z1281" s="16">
        <v>1.0408163265306123</v>
      </c>
      <c r="AA1281" s="16">
        <v>0.33673469387755106</v>
      </c>
      <c r="AB1281" s="17">
        <v>0.48979591836734698</v>
      </c>
      <c r="AC1281" s="15">
        <v>143094.5</v>
      </c>
      <c r="AD1281" s="14">
        <v>1633.3333333333333</v>
      </c>
      <c r="AE1281" s="14">
        <v>1633.3333333333333</v>
      </c>
      <c r="AF1281" s="5">
        <v>0</v>
      </c>
      <c r="AG1281" s="6">
        <v>2250</v>
      </c>
      <c r="AH1281" s="37">
        <v>7000</v>
      </c>
      <c r="AI1281" s="23">
        <v>9250</v>
      </c>
      <c r="AJ1281" s="6">
        <v>0</v>
      </c>
      <c r="AK1281" s="37">
        <v>0</v>
      </c>
      <c r="AL1281" s="24">
        <v>0</v>
      </c>
      <c r="AM1281" s="18">
        <v>1.3775510204081634</v>
      </c>
      <c r="AN1281" s="7">
        <v>4.2857142857142856</v>
      </c>
      <c r="AO1281" s="8">
        <v>0</v>
      </c>
      <c r="AP1281" s="9">
        <v>0</v>
      </c>
      <c r="AQ1281" s="25">
        <v>5.6632653061224492</v>
      </c>
      <c r="AR1281" s="18">
        <v>1.3775510204081634</v>
      </c>
      <c r="AS1281" s="7">
        <v>4.2857142857142856</v>
      </c>
      <c r="AT1281" s="8">
        <v>0</v>
      </c>
      <c r="AU1281" s="9">
        <v>0</v>
      </c>
      <c r="AV1281" s="10">
        <v>5.6632653061224492</v>
      </c>
      <c r="AW1281" s="22">
        <f t="shared" si="19"/>
        <v>0</v>
      </c>
      <c r="AX1281" s="5">
        <f>IF(OR(AND(Tabela1[[#This Row],[GRUPO | ITEM]]="PALHETAS",MID(Tabela1[[#This Row],[ITEM]],1,5)&lt;&gt;"YN-PC"),AND(Tabela1[[#This Row],[GRUPO | ITEM]]="PALHETAS",MID(Tabela1[[#This Row],[ITEM]],1,5)&lt;&gt;"YN-PF"))=TRUE,0,
IF(
ROUNDUP(
IF(
IF(D1281="A",13-SUM(AM1281:AP1281),IF(D1281="B",11-SUM(AM1281:AP1281),IF(D1281="C",7-SUM(AM1281:AP1281))))
&lt;0,0,
IF(D1281="A",13-SUM(AM1281:AP1281),IF(D1281="B",11-SUM(AM1281:AP1281),IF(D1281="C",7-SUM(AM1281:AP1281)))))
*AD1281/C1281,0)
*C1281
=0,0,
ROUNDUP(
IF(
IF(D1281="A",13-SUM(AM1281:AP1281),IF(D1281="B",11-SUM(AM1281:AP1281),IF(D1281="C",7-SUM(AM1281:AP1281))))
&lt;0,0,
IF(D1281="A",13-SUM(AM1281:AP1281),IF(D1281="B",11-SUM(AM1281:AP1281),IF(D1281="C",7-SUM(AM1281:AP1281)))))
*AD1281/C1281,0)
*C1281)
)</f>
        <v>0</v>
      </c>
      <c r="AY1281" s="4">
        <f>IF(OR(AND(Tabela1[[#This Row],[GRUPO | ITEM]]="PALHETAS",MID(Tabela1[[#This Row],[ITEM]],1,5)&lt;&gt;"YN-PC"),AND(Tabela1[[#This Row],[GRUPO | ITEM]]="PALHETAS",MID(Tabela1[[#This Row],[ITEM]],1,5)&lt;&gt;"YN-PF"))=TRUE,0,
IF(
ROUNDUP(
IF(
IF(D1281="A",13-SUM(AR1281:AU1281),IF(D1281="B",11-SUM(AR1281:AU1281),IF(D1281="C",7-SUM(AR1281:AU1281))))
&lt;0,0,
IF(D1281="A",13-SUM(AR1281:AU1281),IF(D1281="B",11-SUM(AR1281:AU1281),IF(D1281="C",7-SUM(AR1281:AU1281)))))
*AE1281/C1281,0)
*C1281
=0,0,
ROUNDUP(
IF(
IF(D1281="A",13-SUM(AR1281:AU1281),IF(D1281="B",11-SUM(AR1281:AU1281),IF(D1281="C",7-SUM(AR1281:AU1281))))
&lt;0,0,
IF(D1281="A",13-SUM(AR1281:AU1281),IF(D1281="B",11-SUM(AR1281:AU1281),IF(D1281="C",7-SUM(AR1281:AU1281)))))
*AE1281/C1281,0)
*C1281)
)</f>
        <v>0</v>
      </c>
      <c r="AZ128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+IFERROR(BA1281*C1281,0),
IFERROR(AVERAGEIF(Tabela1[[#This Row],[COMPRA PADRÃO]:[COMPRA &gt;30%]],"&gt;"&amp;0,Tabela1[[#This Row],[COMPRA PADRÃO]:[COMPRA &gt;30%]]),
0))/Tabela1[[#This Row],[U/CX]],0)*Tabela1[[#This Row],[U/CX]]</f>
        <v>0</v>
      </c>
      <c r="BA1281" s="36"/>
      <c r="BB1281" s="19"/>
      <c r="BC1281" s="5"/>
      <c r="BD1281" s="41">
        <v>73.962264150943398</v>
      </c>
      <c r="BE1281" s="42">
        <v>11094.33962264151</v>
      </c>
      <c r="BF1281" s="42">
        <v>21153.207547169812</v>
      </c>
      <c r="BG1281" s="42">
        <v>9250</v>
      </c>
      <c r="BH1281" s="43">
        <v>23000</v>
      </c>
    </row>
    <row r="1282" spans="1:60" x14ac:dyDescent="0.2">
      <c r="A1282" s="4" t="s">
        <v>18</v>
      </c>
      <c r="B1282" s="4" t="s">
        <v>98</v>
      </c>
      <c r="C1282" s="4">
        <v>50</v>
      </c>
      <c r="D1282" s="4" t="s">
        <v>20</v>
      </c>
      <c r="E1282" s="5">
        <v>1500</v>
      </c>
      <c r="F1282" s="4">
        <v>3000</v>
      </c>
      <c r="G1282" s="4">
        <v>2150</v>
      </c>
      <c r="H1282" s="4">
        <v>1550</v>
      </c>
      <c r="I1282" s="4">
        <v>4050</v>
      </c>
      <c r="J1282" s="4">
        <v>2950</v>
      </c>
      <c r="K1282" s="4">
        <v>1000</v>
      </c>
      <c r="L1282" s="4">
        <v>2700</v>
      </c>
      <c r="M1282" s="4">
        <v>1400</v>
      </c>
      <c r="N1282" s="4">
        <v>1900</v>
      </c>
      <c r="O1282" s="4">
        <v>850</v>
      </c>
      <c r="P1282" s="4">
        <v>1650</v>
      </c>
      <c r="Q1282" s="13">
        <v>0.72874493927125505</v>
      </c>
      <c r="R1282" s="16">
        <v>1.4574898785425101</v>
      </c>
      <c r="S1282" s="16">
        <v>1.0445344129554655</v>
      </c>
      <c r="T1282" s="16">
        <v>0.75303643724696345</v>
      </c>
      <c r="U1282" s="16">
        <v>1.9676113360323886</v>
      </c>
      <c r="V1282" s="16">
        <v>1.4331983805668016</v>
      </c>
      <c r="W1282" s="16">
        <v>0.48582995951417002</v>
      </c>
      <c r="X1282" s="16">
        <v>1.3117408906882591</v>
      </c>
      <c r="Y1282" s="16">
        <v>0.68016194331983804</v>
      </c>
      <c r="Z1282" s="16">
        <v>0.92307692307692302</v>
      </c>
      <c r="AA1282" s="16">
        <v>0.41295546558704449</v>
      </c>
      <c r="AB1282" s="17">
        <v>0.80161943319838047</v>
      </c>
      <c r="AC1282" s="15">
        <v>180356</v>
      </c>
      <c r="AD1282" s="14">
        <v>2058.3333333333335</v>
      </c>
      <c r="AE1282" s="14">
        <v>2058.3333333333335</v>
      </c>
      <c r="AF1282" s="5">
        <v>1</v>
      </c>
      <c r="AG1282" s="6">
        <v>4900</v>
      </c>
      <c r="AH1282" s="37">
        <v>8500</v>
      </c>
      <c r="AI1282" s="23">
        <v>13400</v>
      </c>
      <c r="AJ1282" s="6">
        <v>0</v>
      </c>
      <c r="AK1282" s="37">
        <v>0</v>
      </c>
      <c r="AL1282" s="24">
        <v>0</v>
      </c>
      <c r="AM1282" s="18">
        <v>2.380566801619433</v>
      </c>
      <c r="AN1282" s="7">
        <v>4.1295546558704448</v>
      </c>
      <c r="AO1282" s="8">
        <v>0</v>
      </c>
      <c r="AP1282" s="9">
        <v>0</v>
      </c>
      <c r="AQ1282" s="25">
        <v>6.5101214574898778</v>
      </c>
      <c r="AR1282" s="18">
        <v>2.380566801619433</v>
      </c>
      <c r="AS1282" s="7">
        <v>4.1295546558704448</v>
      </c>
      <c r="AT1282" s="8">
        <v>0</v>
      </c>
      <c r="AU1282" s="9">
        <v>0</v>
      </c>
      <c r="AV1282" s="10">
        <v>6.5101214574898778</v>
      </c>
      <c r="AW1282" s="22">
        <f t="shared" ref="AW1282:AW1336" si="20">IFERROR(AZ1282/AVERAGE(AD1282:AE1282),0)</f>
        <v>0</v>
      </c>
      <c r="AX1282" s="5">
        <f>IF(OR(AND(Tabela1[[#This Row],[GRUPO | ITEM]]="PALHETAS",MID(Tabela1[[#This Row],[ITEM]],1,5)&lt;&gt;"YN-PC"),AND(Tabela1[[#This Row],[GRUPO | ITEM]]="PALHETAS",MID(Tabela1[[#This Row],[ITEM]],1,5)&lt;&gt;"YN-PF"))=TRUE,0,
IF(
ROUNDUP(
IF(
IF(D1282="A",13-SUM(AM1282:AP1282),IF(D1282="B",11-SUM(AM1282:AP1282),IF(D1282="C",7-SUM(AM1282:AP1282))))
&lt;0,0,
IF(D1282="A",13-SUM(AM1282:AP1282),IF(D1282="B",11-SUM(AM1282:AP1282),IF(D1282="C",7-SUM(AM1282:AP1282)))))
*AD1282/C1282,0)
*C1282
=0,0,
ROUNDUP(
IF(
IF(D1282="A",13-SUM(AM1282:AP1282),IF(D1282="B",11-SUM(AM1282:AP1282),IF(D1282="C",7-SUM(AM1282:AP1282))))
&lt;0,0,
IF(D1282="A",13-SUM(AM1282:AP1282),IF(D1282="B",11-SUM(AM1282:AP1282),IF(D1282="C",7-SUM(AM1282:AP1282)))))
*AD1282/C1282,0)
*C1282)
)</f>
        <v>0</v>
      </c>
      <c r="AY1282" s="4">
        <f>IF(OR(AND(Tabela1[[#This Row],[GRUPO | ITEM]]="PALHETAS",MID(Tabela1[[#This Row],[ITEM]],1,5)&lt;&gt;"YN-PC"),AND(Tabela1[[#This Row],[GRUPO | ITEM]]="PALHETAS",MID(Tabela1[[#This Row],[ITEM]],1,5)&lt;&gt;"YN-PF"))=TRUE,0,
IF(
ROUNDUP(
IF(
IF(D1282="A",13-SUM(AR1282:AU1282),IF(D1282="B",11-SUM(AR1282:AU1282),IF(D1282="C",7-SUM(AR1282:AU1282))))
&lt;0,0,
IF(D1282="A",13-SUM(AR1282:AU1282),IF(D1282="B",11-SUM(AR1282:AU1282),IF(D1282="C",7-SUM(AR1282:AU1282)))))
*AE1282/C1282,0)
*C1282
=0,0,
ROUNDUP(
IF(
IF(D1282="A",13-SUM(AR1282:AU1282),IF(D1282="B",11-SUM(AR1282:AU1282),IF(D1282="C",7-SUM(AR1282:AU1282))))
&lt;0,0,
IF(D1282="A",13-SUM(AR1282:AU1282),IF(D1282="B",11-SUM(AR1282:AU1282),IF(D1282="C",7-SUM(AR1282:AU1282)))))
*AE1282/C1282,0)
*C1282)
)</f>
        <v>0</v>
      </c>
      <c r="AZ128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+IFERROR(BA1282*C1282,0),
IFERROR(AVERAGEIF(Tabela1[[#This Row],[COMPRA PADRÃO]:[COMPRA &gt;30%]],"&gt;"&amp;0,Tabela1[[#This Row],[COMPRA PADRÃO]:[COMPRA &gt;30%]]),
0))/Tabela1[[#This Row],[U/CX]],0)*Tabela1[[#This Row],[U/CX]]</f>
        <v>0</v>
      </c>
      <c r="BA1282" s="36"/>
      <c r="BB1282" s="19"/>
      <c r="BC1282" s="5"/>
      <c r="BD1282" s="41">
        <v>93.20754716981132</v>
      </c>
      <c r="BE1282" s="42">
        <v>13981.132075471698</v>
      </c>
      <c r="BF1282" s="42">
        <v>26657.358490566039</v>
      </c>
      <c r="BG1282" s="42">
        <v>13400</v>
      </c>
      <c r="BH1282" s="43">
        <v>27250</v>
      </c>
    </row>
    <row r="1283" spans="1:60" x14ac:dyDescent="0.2">
      <c r="A1283" s="4" t="s">
        <v>18</v>
      </c>
      <c r="B1283" s="4" t="s">
        <v>107</v>
      </c>
      <c r="C1283" s="4">
        <v>50</v>
      </c>
      <c r="D1283" s="4" t="s">
        <v>20</v>
      </c>
      <c r="E1283" s="5">
        <v>1250</v>
      </c>
      <c r="F1283" s="4">
        <v>2450</v>
      </c>
      <c r="G1283" s="4">
        <v>2250</v>
      </c>
      <c r="H1283" s="4">
        <v>1500</v>
      </c>
      <c r="I1283" s="4">
        <v>3800</v>
      </c>
      <c r="J1283" s="4">
        <v>3250</v>
      </c>
      <c r="K1283" s="4">
        <v>1200</v>
      </c>
      <c r="L1283" s="4">
        <v>3000</v>
      </c>
      <c r="M1283" s="4">
        <v>1650</v>
      </c>
      <c r="N1283" s="4">
        <v>1450</v>
      </c>
      <c r="O1283" s="4">
        <v>1150</v>
      </c>
      <c r="P1283" s="4">
        <v>1550</v>
      </c>
      <c r="Q1283" s="13">
        <v>0.61224489795918369</v>
      </c>
      <c r="R1283" s="16">
        <v>1.2</v>
      </c>
      <c r="S1283" s="16">
        <v>1.1020408163265305</v>
      </c>
      <c r="T1283" s="16">
        <v>0.73469387755102034</v>
      </c>
      <c r="U1283" s="16">
        <v>1.8612244897959183</v>
      </c>
      <c r="V1283" s="16">
        <v>1.5918367346938775</v>
      </c>
      <c r="W1283" s="16">
        <v>0.58775510204081627</v>
      </c>
      <c r="X1283" s="16">
        <v>1.4693877551020407</v>
      </c>
      <c r="Y1283" s="16">
        <v>0.80816326530612237</v>
      </c>
      <c r="Z1283" s="16">
        <v>0.71020408163265303</v>
      </c>
      <c r="AA1283" s="16">
        <v>0.56326530612244896</v>
      </c>
      <c r="AB1283" s="17">
        <v>0.75918367346938775</v>
      </c>
      <c r="AC1283" s="15">
        <v>180390</v>
      </c>
      <c r="AD1283" s="14">
        <v>2041.6666666666667</v>
      </c>
      <c r="AE1283" s="14">
        <v>2041.6666666666667</v>
      </c>
      <c r="AF1283" s="5">
        <v>1</v>
      </c>
      <c r="AG1283" s="6">
        <v>3900</v>
      </c>
      <c r="AH1283" s="37">
        <v>7950</v>
      </c>
      <c r="AI1283" s="23">
        <v>11850</v>
      </c>
      <c r="AJ1283" s="6">
        <v>0</v>
      </c>
      <c r="AK1283" s="37">
        <v>0</v>
      </c>
      <c r="AL1283" s="24">
        <v>0</v>
      </c>
      <c r="AM1283" s="18">
        <v>1.9102040816326531</v>
      </c>
      <c r="AN1283" s="7">
        <v>3.8938775510204082</v>
      </c>
      <c r="AO1283" s="8">
        <v>0</v>
      </c>
      <c r="AP1283" s="9">
        <v>0</v>
      </c>
      <c r="AQ1283" s="25">
        <v>5.8040816326530615</v>
      </c>
      <c r="AR1283" s="18">
        <v>1.9102040816326531</v>
      </c>
      <c r="AS1283" s="7">
        <v>3.8938775510204082</v>
      </c>
      <c r="AT1283" s="8">
        <v>0</v>
      </c>
      <c r="AU1283" s="9">
        <v>0</v>
      </c>
      <c r="AV1283" s="10">
        <v>5.8040816326530615</v>
      </c>
      <c r="AW1283" s="22">
        <f t="shared" si="20"/>
        <v>0</v>
      </c>
      <c r="AX1283" s="5">
        <f>IF(OR(AND(Tabela1[[#This Row],[GRUPO | ITEM]]="PALHETAS",MID(Tabela1[[#This Row],[ITEM]],1,5)&lt;&gt;"YN-PC"),AND(Tabela1[[#This Row],[GRUPO | ITEM]]="PALHETAS",MID(Tabela1[[#This Row],[ITEM]],1,5)&lt;&gt;"YN-PF"))=TRUE,0,
IF(
ROUNDUP(
IF(
IF(D1283="A",13-SUM(AM1283:AP1283),IF(D1283="B",11-SUM(AM1283:AP1283),IF(D1283="C",7-SUM(AM1283:AP1283))))
&lt;0,0,
IF(D1283="A",13-SUM(AM1283:AP1283),IF(D1283="B",11-SUM(AM1283:AP1283),IF(D1283="C",7-SUM(AM1283:AP1283)))))
*AD1283/C1283,0)
*C1283
=0,0,
ROUNDUP(
IF(
IF(D1283="A",13-SUM(AM1283:AP1283),IF(D1283="B",11-SUM(AM1283:AP1283),IF(D1283="C",7-SUM(AM1283:AP1283))))
&lt;0,0,
IF(D1283="A",13-SUM(AM1283:AP1283),IF(D1283="B",11-SUM(AM1283:AP1283),IF(D1283="C",7-SUM(AM1283:AP1283)))))
*AD1283/C1283,0)
*C1283)
)</f>
        <v>0</v>
      </c>
      <c r="AY1283" s="4">
        <f>IF(OR(AND(Tabela1[[#This Row],[GRUPO | ITEM]]="PALHETAS",MID(Tabela1[[#This Row],[ITEM]],1,5)&lt;&gt;"YN-PC"),AND(Tabela1[[#This Row],[GRUPO | ITEM]]="PALHETAS",MID(Tabela1[[#This Row],[ITEM]],1,5)&lt;&gt;"YN-PF"))=TRUE,0,
IF(
ROUNDUP(
IF(
IF(D1283="A",13-SUM(AR1283:AU1283),IF(D1283="B",11-SUM(AR1283:AU1283),IF(D1283="C",7-SUM(AR1283:AU1283))))
&lt;0,0,
IF(D1283="A",13-SUM(AR1283:AU1283),IF(D1283="B",11-SUM(AR1283:AU1283),IF(D1283="C",7-SUM(AR1283:AU1283)))))
*AE1283/C1283,0)
*C1283
=0,0,
ROUNDUP(
IF(
IF(D1283="A",13-SUM(AR1283:AU1283),IF(D1283="B",11-SUM(AR1283:AU1283),IF(D1283="C",7-SUM(AR1283:AU1283))))
&lt;0,0,
IF(D1283="A",13-SUM(AR1283:AU1283),IF(D1283="B",11-SUM(AR1283:AU1283),IF(D1283="C",7-SUM(AR1283:AU1283)))))
*AE1283/C1283,0)
*C1283)
)</f>
        <v>0</v>
      </c>
      <c r="AZ128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+IFERROR(BA1283*C1283,0),
IFERROR(AVERAGEIF(Tabela1[[#This Row],[COMPRA PADRÃO]:[COMPRA &gt;30%]],"&gt;"&amp;0,Tabela1[[#This Row],[COMPRA PADRÃO]:[COMPRA &gt;30%]]),
0))/Tabela1[[#This Row],[U/CX]],0)*Tabela1[[#This Row],[U/CX]]</f>
        <v>0</v>
      </c>
      <c r="BA1283" s="36"/>
      <c r="BB1283" s="19"/>
      <c r="BC1283" s="5"/>
      <c r="BD1283" s="41">
        <v>92.452830188679243</v>
      </c>
      <c r="BE1283" s="42">
        <v>13867.924528301886</v>
      </c>
      <c r="BF1283" s="42">
        <v>26441.509433962263</v>
      </c>
      <c r="BG1283" s="42">
        <v>11850</v>
      </c>
      <c r="BH1283" s="43">
        <v>28450</v>
      </c>
    </row>
    <row r="1284" spans="1:60" x14ac:dyDescent="0.2">
      <c r="A1284" s="4" t="s">
        <v>18</v>
      </c>
      <c r="B1284" s="4" t="s">
        <v>213</v>
      </c>
      <c r="C1284" s="4">
        <v>50</v>
      </c>
      <c r="D1284" s="4" t="s">
        <v>17</v>
      </c>
      <c r="E1284" s="5">
        <v>650</v>
      </c>
      <c r="F1284" s="4">
        <v>700</v>
      </c>
      <c r="G1284" s="4">
        <v>800</v>
      </c>
      <c r="H1284" s="4">
        <v>550</v>
      </c>
      <c r="I1284" s="4">
        <v>950</v>
      </c>
      <c r="J1284" s="4">
        <v>1250</v>
      </c>
      <c r="K1284" s="4">
        <v>300</v>
      </c>
      <c r="L1284" s="4">
        <v>750</v>
      </c>
      <c r="M1284" s="4">
        <v>350</v>
      </c>
      <c r="N1284" s="4">
        <v>650</v>
      </c>
      <c r="O1284" s="4">
        <v>350</v>
      </c>
      <c r="P1284" s="4">
        <v>350</v>
      </c>
      <c r="Q1284" s="13">
        <v>1.0196078431372548</v>
      </c>
      <c r="R1284" s="16">
        <v>1.0980392156862746</v>
      </c>
      <c r="S1284" s="16">
        <v>1.2549019607843137</v>
      </c>
      <c r="T1284" s="16">
        <v>0.86274509803921573</v>
      </c>
      <c r="U1284" s="16">
        <v>1.4901960784313726</v>
      </c>
      <c r="V1284" s="16">
        <v>1.9607843137254901</v>
      </c>
      <c r="W1284" s="16">
        <v>0.47058823529411764</v>
      </c>
      <c r="X1284" s="16">
        <v>1.1764705882352942</v>
      </c>
      <c r="Y1284" s="16">
        <v>0.5490196078431373</v>
      </c>
      <c r="Z1284" s="16">
        <v>1.0196078431372548</v>
      </c>
      <c r="AA1284" s="16">
        <v>0.5490196078431373</v>
      </c>
      <c r="AB1284" s="17">
        <v>0.5490196078431373</v>
      </c>
      <c r="AC1284" s="15">
        <v>55677.5</v>
      </c>
      <c r="AD1284" s="14">
        <v>637.5</v>
      </c>
      <c r="AE1284" s="14">
        <v>637.5</v>
      </c>
      <c r="AF1284" s="5">
        <v>1</v>
      </c>
      <c r="AG1284" s="6">
        <v>1850</v>
      </c>
      <c r="AH1284" s="37">
        <v>2600</v>
      </c>
      <c r="AI1284" s="23">
        <v>4450</v>
      </c>
      <c r="AJ1284" s="6">
        <v>0</v>
      </c>
      <c r="AK1284" s="37">
        <v>0</v>
      </c>
      <c r="AL1284" s="24">
        <v>0</v>
      </c>
      <c r="AM1284" s="18">
        <v>2.9019607843137254</v>
      </c>
      <c r="AN1284" s="7">
        <v>4.0784313725490193</v>
      </c>
      <c r="AO1284" s="8">
        <v>0</v>
      </c>
      <c r="AP1284" s="9">
        <v>0</v>
      </c>
      <c r="AQ1284" s="25">
        <v>6.9803921568627452</v>
      </c>
      <c r="AR1284" s="18">
        <v>2.9019607843137254</v>
      </c>
      <c r="AS1284" s="7">
        <v>4.0784313725490193</v>
      </c>
      <c r="AT1284" s="8">
        <v>0</v>
      </c>
      <c r="AU1284" s="9">
        <v>0</v>
      </c>
      <c r="AV1284" s="10">
        <v>6.9803921568627452</v>
      </c>
      <c r="AW1284" s="22">
        <f t="shared" si="20"/>
        <v>0</v>
      </c>
      <c r="AX1284" s="5">
        <f>IF(OR(AND(Tabela1[[#This Row],[GRUPO | ITEM]]="PALHETAS",MID(Tabela1[[#This Row],[ITEM]],1,5)&lt;&gt;"YN-PC"),AND(Tabela1[[#This Row],[GRUPO | ITEM]]="PALHETAS",MID(Tabela1[[#This Row],[ITEM]],1,5)&lt;&gt;"YN-PF"))=TRUE,0,
IF(
ROUNDUP(
IF(
IF(D1284="A",13-SUM(AM1284:AP1284),IF(D1284="B",11-SUM(AM1284:AP1284),IF(D1284="C",7-SUM(AM1284:AP1284))))
&lt;0,0,
IF(D1284="A",13-SUM(AM1284:AP1284),IF(D1284="B",11-SUM(AM1284:AP1284),IF(D1284="C",7-SUM(AM1284:AP1284)))))
*AD1284/C1284,0)
*C1284
=0,0,
ROUNDUP(
IF(
IF(D1284="A",13-SUM(AM1284:AP1284),IF(D1284="B",11-SUM(AM1284:AP1284),IF(D1284="C",7-SUM(AM1284:AP1284))))
&lt;0,0,
IF(D1284="A",13-SUM(AM1284:AP1284),IF(D1284="B",11-SUM(AM1284:AP1284),IF(D1284="C",7-SUM(AM1284:AP1284)))))
*AD1284/C1284,0)
*C1284)
)</f>
        <v>0</v>
      </c>
      <c r="AY1284" s="4">
        <f>IF(OR(AND(Tabela1[[#This Row],[GRUPO | ITEM]]="PALHETAS",MID(Tabela1[[#This Row],[ITEM]],1,5)&lt;&gt;"YN-PC"),AND(Tabela1[[#This Row],[GRUPO | ITEM]]="PALHETAS",MID(Tabela1[[#This Row],[ITEM]],1,5)&lt;&gt;"YN-PF"))=TRUE,0,
IF(
ROUNDUP(
IF(
IF(D1284="A",13-SUM(AR1284:AU1284),IF(D1284="B",11-SUM(AR1284:AU1284),IF(D1284="C",7-SUM(AR1284:AU1284))))
&lt;0,0,
IF(D1284="A",13-SUM(AR1284:AU1284),IF(D1284="B",11-SUM(AR1284:AU1284),IF(D1284="C",7-SUM(AR1284:AU1284)))))
*AE1284/C1284,0)
*C1284
=0,0,
ROUNDUP(
IF(
IF(D1284="A",13-SUM(AR1284:AU1284),IF(D1284="B",11-SUM(AR1284:AU1284),IF(D1284="C",7-SUM(AR1284:AU1284))))
&lt;0,0,
IF(D1284="A",13-SUM(AR1284:AU1284),IF(D1284="B",11-SUM(AR1284:AU1284),IF(D1284="C",7-SUM(AR1284:AU1284)))))
*AE1284/C1284,0)
*C1284)
)</f>
        <v>0</v>
      </c>
      <c r="AZ128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+IFERROR(BA1284*C1284,0),
IFERROR(AVERAGEIF(Tabela1[[#This Row],[COMPRA PADRÃO]:[COMPRA &gt;30%]],"&gt;"&amp;0,Tabela1[[#This Row],[COMPRA PADRÃO]:[COMPRA &gt;30%]]),
0))/Tabela1[[#This Row],[U/CX]],0)*Tabela1[[#This Row],[U/CX]]</f>
        <v>0</v>
      </c>
      <c r="BA1284" s="36"/>
      <c r="BB1284" s="19"/>
      <c r="BC1284" s="5"/>
      <c r="BD1284" s="41">
        <v>28.867924528301888</v>
      </c>
      <c r="BE1284" s="42">
        <v>4330.1886792452833</v>
      </c>
      <c r="BF1284" s="42">
        <v>5715.8490566037735</v>
      </c>
      <c r="BG1284" s="42">
        <v>4450</v>
      </c>
      <c r="BH1284" s="43">
        <v>5600</v>
      </c>
    </row>
    <row r="1285" spans="1:60" x14ac:dyDescent="0.2">
      <c r="A1285" s="4" t="s">
        <v>18</v>
      </c>
      <c r="B1285" s="4" t="s">
        <v>193</v>
      </c>
      <c r="C1285" s="4">
        <v>50</v>
      </c>
      <c r="D1285" s="4" t="s">
        <v>83</v>
      </c>
      <c r="E1285" s="5">
        <v>50</v>
      </c>
      <c r="F1285" s="4">
        <v>50</v>
      </c>
      <c r="G1285" s="4"/>
      <c r="H1285" s="4"/>
      <c r="I1285" s="4">
        <v>150</v>
      </c>
      <c r="J1285" s="4"/>
      <c r="K1285" s="4"/>
      <c r="L1285" s="4"/>
      <c r="M1285" s="4">
        <v>50</v>
      </c>
      <c r="N1285" s="4">
        <v>50</v>
      </c>
      <c r="O1285" s="4"/>
      <c r="P1285" s="4"/>
      <c r="Q1285" s="13">
        <v>0.7142857142857143</v>
      </c>
      <c r="R1285" s="16">
        <v>0.7142857142857143</v>
      </c>
      <c r="S1285" s="16">
        <v>0</v>
      </c>
      <c r="T1285" s="16">
        <v>0</v>
      </c>
      <c r="U1285" s="16">
        <v>2.1428571428571428</v>
      </c>
      <c r="V1285" s="16">
        <v>0</v>
      </c>
      <c r="W1285" s="16">
        <v>0</v>
      </c>
      <c r="X1285" s="16">
        <v>0</v>
      </c>
      <c r="Y1285" s="16">
        <v>0.7142857142857143</v>
      </c>
      <c r="Z1285" s="16">
        <v>0.7142857142857143</v>
      </c>
      <c r="AA1285" s="16">
        <v>0</v>
      </c>
      <c r="AB1285" s="17">
        <v>0</v>
      </c>
      <c r="AC1285" s="15">
        <v>2520.5</v>
      </c>
      <c r="AD1285" s="14">
        <v>70</v>
      </c>
      <c r="AE1285" s="14">
        <v>70</v>
      </c>
      <c r="AF1285" s="5">
        <v>0</v>
      </c>
      <c r="AG1285" s="6">
        <v>14</v>
      </c>
      <c r="AH1285" s="37">
        <v>0</v>
      </c>
      <c r="AI1285" s="23">
        <v>14</v>
      </c>
      <c r="AJ1285" s="6">
        <v>0</v>
      </c>
      <c r="AK1285" s="37">
        <v>0</v>
      </c>
      <c r="AL1285" s="24">
        <v>0</v>
      </c>
      <c r="AM1285" s="18">
        <v>0.2</v>
      </c>
      <c r="AN1285" s="7">
        <v>0</v>
      </c>
      <c r="AO1285" s="8">
        <v>0</v>
      </c>
      <c r="AP1285" s="9">
        <v>0</v>
      </c>
      <c r="AQ1285" s="25">
        <v>0.2</v>
      </c>
      <c r="AR1285" s="18">
        <v>0.2</v>
      </c>
      <c r="AS1285" s="7">
        <v>0</v>
      </c>
      <c r="AT1285" s="8">
        <v>0</v>
      </c>
      <c r="AU1285" s="9">
        <v>0</v>
      </c>
      <c r="AV1285" s="10">
        <v>0.2</v>
      </c>
      <c r="AW1285" s="22">
        <f t="shared" si="20"/>
        <v>0</v>
      </c>
      <c r="AX1285" s="5">
        <f>IF(OR(AND(Tabela1[[#This Row],[GRUPO | ITEM]]="PALHETAS",MID(Tabela1[[#This Row],[ITEM]],1,5)&lt;&gt;"YN-PC"),AND(Tabela1[[#This Row],[GRUPO | ITEM]]="PALHETAS",MID(Tabela1[[#This Row],[ITEM]],1,5)&lt;&gt;"YN-PF"))=TRUE,0,
IF(
ROUNDUP(
IF(
IF(D1285="A",13-SUM(AM1285:AP1285),IF(D1285="B",11-SUM(AM1285:AP1285),IF(D1285="C",7-SUM(AM1285:AP1285))))
&lt;0,0,
IF(D1285="A",13-SUM(AM1285:AP1285),IF(D1285="B",11-SUM(AM1285:AP1285),IF(D1285="C",7-SUM(AM1285:AP1285)))))
*AD1285/C1285,0)
*C1285
=0,0,
ROUNDUP(
IF(
IF(D1285="A",13-SUM(AM1285:AP1285),IF(D1285="B",11-SUM(AM1285:AP1285),IF(D1285="C",7-SUM(AM1285:AP1285))))
&lt;0,0,
IF(D1285="A",13-SUM(AM1285:AP1285),IF(D1285="B",11-SUM(AM1285:AP1285),IF(D1285="C",7-SUM(AM1285:AP1285)))))
*AD1285/C1285,0)
*C1285)
)</f>
        <v>0</v>
      </c>
      <c r="AY1285" s="4">
        <f>IF(OR(AND(Tabela1[[#This Row],[GRUPO | ITEM]]="PALHETAS",MID(Tabela1[[#This Row],[ITEM]],1,5)&lt;&gt;"YN-PC"),AND(Tabela1[[#This Row],[GRUPO | ITEM]]="PALHETAS",MID(Tabela1[[#This Row],[ITEM]],1,5)&lt;&gt;"YN-PF"))=TRUE,0,
IF(
ROUNDUP(
IF(
IF(D1285="A",13-SUM(AR1285:AU1285),IF(D1285="B",11-SUM(AR1285:AU1285),IF(D1285="C",7-SUM(AR1285:AU1285))))
&lt;0,0,
IF(D1285="A",13-SUM(AR1285:AU1285),IF(D1285="B",11-SUM(AR1285:AU1285),IF(D1285="C",7-SUM(AR1285:AU1285)))))
*AE1285/C1285,0)
*C1285
=0,0,
ROUNDUP(
IF(
IF(D1285="A",13-SUM(AR1285:AU1285),IF(D1285="B",11-SUM(AR1285:AU1285),IF(D1285="C",7-SUM(AR1285:AU1285))))
&lt;0,0,
IF(D1285="A",13-SUM(AR1285:AU1285),IF(D1285="B",11-SUM(AR1285:AU1285),IF(D1285="C",7-SUM(AR1285:AU1285)))))
*AE1285/C1285,0)
*C1285)
)</f>
        <v>0</v>
      </c>
      <c r="AZ128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+IFERROR(BA1285*C1285,0),
IFERROR(AVERAGEIF(Tabela1[[#This Row],[COMPRA PADRÃO]:[COMPRA &gt;30%]],"&gt;"&amp;0,Tabela1[[#This Row],[COMPRA PADRÃO]:[COMPRA &gt;30%]]),
0))/Tabela1[[#This Row],[U/CX]],0)*Tabela1[[#This Row],[U/CX]]</f>
        <v>0</v>
      </c>
      <c r="BA1285" s="36"/>
      <c r="BB1285" s="19"/>
      <c r="BC1285" s="5"/>
      <c r="BD1285" s="41">
        <v>1.320754716981132</v>
      </c>
      <c r="BE1285" s="42">
        <v>198.11320754716979</v>
      </c>
      <c r="BF1285" s="42">
        <v>87.169811320754718</v>
      </c>
      <c r="BG1285" s="42">
        <v>14</v>
      </c>
      <c r="BH1285" s="43">
        <v>250</v>
      </c>
    </row>
    <row r="1286" spans="1:60" x14ac:dyDescent="0.2">
      <c r="A1286" s="4" t="s">
        <v>18</v>
      </c>
      <c r="B1286" s="4" t="s">
        <v>986</v>
      </c>
      <c r="C1286" s="4">
        <v>50</v>
      </c>
      <c r="D1286" s="4" t="s">
        <v>83</v>
      </c>
      <c r="E1286" s="5"/>
      <c r="F1286" s="4"/>
      <c r="G1286" s="4"/>
      <c r="H1286" s="4">
        <v>10</v>
      </c>
      <c r="I1286" s="4">
        <v>100</v>
      </c>
      <c r="J1286" s="4"/>
      <c r="K1286" s="4"/>
      <c r="L1286" s="4"/>
      <c r="M1286" s="4">
        <v>50</v>
      </c>
      <c r="N1286" s="4"/>
      <c r="O1286" s="4"/>
      <c r="P1286" s="4">
        <v>50</v>
      </c>
      <c r="Q1286" s="13">
        <v>0</v>
      </c>
      <c r="R1286" s="16">
        <v>0</v>
      </c>
      <c r="S1286" s="16">
        <v>0</v>
      </c>
      <c r="T1286" s="16">
        <v>0.19047619047619047</v>
      </c>
      <c r="U1286" s="16">
        <v>1.9047619047619047</v>
      </c>
      <c r="V1286" s="16">
        <v>0</v>
      </c>
      <c r="W1286" s="16">
        <v>0</v>
      </c>
      <c r="X1286" s="16">
        <v>0</v>
      </c>
      <c r="Y1286" s="16">
        <v>0.95238095238095233</v>
      </c>
      <c r="Z1286" s="16">
        <v>0</v>
      </c>
      <c r="AA1286" s="16">
        <v>0</v>
      </c>
      <c r="AB1286" s="17">
        <v>0.95238095238095233</v>
      </c>
      <c r="AC1286" s="15">
        <v>1527</v>
      </c>
      <c r="AD1286" s="14">
        <v>52.5</v>
      </c>
      <c r="AE1286" s="14">
        <v>66.666666666666671</v>
      </c>
      <c r="AF1286" s="5">
        <v>0</v>
      </c>
      <c r="AG1286" s="6">
        <v>668</v>
      </c>
      <c r="AH1286" s="37">
        <v>0</v>
      </c>
      <c r="AI1286" s="23">
        <v>668</v>
      </c>
      <c r="AJ1286" s="6">
        <v>0</v>
      </c>
      <c r="AK1286" s="37">
        <v>0</v>
      </c>
      <c r="AL1286" s="24">
        <v>0</v>
      </c>
      <c r="AM1286" s="18">
        <v>12.723809523809523</v>
      </c>
      <c r="AN1286" s="7">
        <v>0</v>
      </c>
      <c r="AO1286" s="8">
        <v>0</v>
      </c>
      <c r="AP1286" s="9">
        <v>0</v>
      </c>
      <c r="AQ1286" s="25">
        <v>12.723809523809523</v>
      </c>
      <c r="AR1286" s="18">
        <v>10.02</v>
      </c>
      <c r="AS1286" s="7">
        <v>0</v>
      </c>
      <c r="AT1286" s="8">
        <v>0</v>
      </c>
      <c r="AU1286" s="9">
        <v>0</v>
      </c>
      <c r="AV1286" s="10">
        <v>10.02</v>
      </c>
      <c r="AW1286" s="22">
        <f t="shared" si="20"/>
        <v>0</v>
      </c>
      <c r="AX1286" s="5">
        <f>IF(OR(AND(Tabela1[[#This Row],[GRUPO | ITEM]]="PALHETAS",MID(Tabela1[[#This Row],[ITEM]],1,5)&lt;&gt;"YN-PC"),AND(Tabela1[[#This Row],[GRUPO | ITEM]]="PALHETAS",MID(Tabela1[[#This Row],[ITEM]],1,5)&lt;&gt;"YN-PF"))=TRUE,0,
IF(
ROUNDUP(
IF(
IF(D1286="A",13-SUM(AM1286:AP1286),IF(D1286="B",11-SUM(AM1286:AP1286),IF(D1286="C",7-SUM(AM1286:AP1286))))
&lt;0,0,
IF(D1286="A",13-SUM(AM1286:AP1286),IF(D1286="B",11-SUM(AM1286:AP1286),IF(D1286="C",7-SUM(AM1286:AP1286)))))
*AD1286/C1286,0)
*C1286
=0,0,
ROUNDUP(
IF(
IF(D1286="A",13-SUM(AM1286:AP1286),IF(D1286="B",11-SUM(AM1286:AP1286),IF(D1286="C",7-SUM(AM1286:AP1286))))
&lt;0,0,
IF(D1286="A",13-SUM(AM1286:AP1286),IF(D1286="B",11-SUM(AM1286:AP1286),IF(D1286="C",7-SUM(AM1286:AP1286)))))
*AD1286/C1286,0)
*C1286)
)</f>
        <v>0</v>
      </c>
      <c r="AY1286" s="4">
        <f>IF(OR(AND(Tabela1[[#This Row],[GRUPO | ITEM]]="PALHETAS",MID(Tabela1[[#This Row],[ITEM]],1,5)&lt;&gt;"YN-PC"),AND(Tabela1[[#This Row],[GRUPO | ITEM]]="PALHETAS",MID(Tabela1[[#This Row],[ITEM]],1,5)&lt;&gt;"YN-PF"))=TRUE,0,
IF(
ROUNDUP(
IF(
IF(D1286="A",13-SUM(AR1286:AU1286),IF(D1286="B",11-SUM(AR1286:AU1286),IF(D1286="C",7-SUM(AR1286:AU1286))))
&lt;0,0,
IF(D1286="A",13-SUM(AR1286:AU1286),IF(D1286="B",11-SUM(AR1286:AU1286),IF(D1286="C",7-SUM(AR1286:AU1286)))))
*AE1286/C1286,0)
*C1286
=0,0,
ROUNDUP(
IF(
IF(D1286="A",13-SUM(AR1286:AU1286),IF(D1286="B",11-SUM(AR1286:AU1286),IF(D1286="C",7-SUM(AR1286:AU1286))))
&lt;0,0,
IF(D1286="A",13-SUM(AR1286:AU1286),IF(D1286="B",11-SUM(AR1286:AU1286),IF(D1286="C",7-SUM(AR1286:AU1286)))))
*AE1286/C1286,0)
*C1286)
)</f>
        <v>0</v>
      </c>
      <c r="AZ128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+IFERROR(BA1286*C1286,0),
IFERROR(AVERAGEIF(Tabela1[[#This Row],[COMPRA PADRÃO]:[COMPRA &gt;30%]],"&gt;"&amp;0,Tabela1[[#This Row],[COMPRA PADRÃO]:[COMPRA &gt;30%]]),
0))/Tabela1[[#This Row],[U/CX]],0)*Tabela1[[#This Row],[U/CX]]</f>
        <v>0</v>
      </c>
      <c r="BA1286" s="36"/>
      <c r="BB1286" s="19"/>
      <c r="BC1286" s="5"/>
      <c r="BD1286" s="41">
        <v>0.79245283018867929</v>
      </c>
      <c r="BE1286" s="42">
        <v>118.8679245283019</v>
      </c>
      <c r="BF1286" s="42">
        <v>52.301886792452834</v>
      </c>
      <c r="BG1286" s="42">
        <v>668</v>
      </c>
      <c r="BH1286" s="43">
        <v>0</v>
      </c>
    </row>
    <row r="1287" spans="1:60" x14ac:dyDescent="0.2">
      <c r="A1287" s="4" t="s">
        <v>47</v>
      </c>
      <c r="B1287" s="4" t="s">
        <v>66</v>
      </c>
      <c r="C1287" s="4">
        <v>50</v>
      </c>
      <c r="D1287" s="4" t="s">
        <v>20</v>
      </c>
      <c r="E1287" s="5">
        <v>1050</v>
      </c>
      <c r="F1287" s="4">
        <v>825</v>
      </c>
      <c r="G1287" s="4">
        <v>550</v>
      </c>
      <c r="H1287" s="4">
        <v>795</v>
      </c>
      <c r="I1287" s="4">
        <v>920</v>
      </c>
      <c r="J1287" s="4">
        <v>1200</v>
      </c>
      <c r="K1287" s="4">
        <v>100</v>
      </c>
      <c r="L1287" s="4">
        <v>720</v>
      </c>
      <c r="M1287" s="4">
        <v>1145</v>
      </c>
      <c r="N1287" s="4">
        <v>75</v>
      </c>
      <c r="O1287" s="4">
        <v>550</v>
      </c>
      <c r="P1287" s="4">
        <v>720</v>
      </c>
      <c r="Q1287" s="13">
        <v>1.4566473988439306</v>
      </c>
      <c r="R1287" s="16">
        <v>1.1445086705202312</v>
      </c>
      <c r="S1287" s="16">
        <v>0.76300578034682076</v>
      </c>
      <c r="T1287" s="16">
        <v>1.1028901734104046</v>
      </c>
      <c r="U1287" s="16">
        <v>1.2763005780346821</v>
      </c>
      <c r="V1287" s="16">
        <v>1.6647398843930634</v>
      </c>
      <c r="W1287" s="16">
        <v>0.13872832369942195</v>
      </c>
      <c r="X1287" s="16">
        <v>0.9988439306358381</v>
      </c>
      <c r="Y1287" s="16">
        <v>1.5884393063583815</v>
      </c>
      <c r="Z1287" s="16">
        <v>0.10404624277456646</v>
      </c>
      <c r="AA1287" s="16">
        <v>0.76300578034682076</v>
      </c>
      <c r="AB1287" s="17">
        <v>0.9988439306358381</v>
      </c>
      <c r="AC1287" s="15">
        <v>147008.6</v>
      </c>
      <c r="AD1287" s="14">
        <v>720.83333333333337</v>
      </c>
      <c r="AE1287" s="14">
        <v>847.5</v>
      </c>
      <c r="AF1287" s="5">
        <v>1</v>
      </c>
      <c r="AG1287" s="6">
        <v>75</v>
      </c>
      <c r="AH1287" s="37">
        <v>950</v>
      </c>
      <c r="AI1287" s="23">
        <v>1025</v>
      </c>
      <c r="AJ1287" s="6">
        <v>6750</v>
      </c>
      <c r="AK1287" s="37">
        <v>3750</v>
      </c>
      <c r="AL1287" s="24">
        <v>10500</v>
      </c>
      <c r="AM1287" s="18">
        <v>0.10404624277456646</v>
      </c>
      <c r="AN1287" s="7">
        <v>1.3179190751445087</v>
      </c>
      <c r="AO1287" s="8">
        <v>9.3641618497109818</v>
      </c>
      <c r="AP1287" s="9">
        <v>5.2023121387283231</v>
      </c>
      <c r="AQ1287" s="25">
        <v>15.98843930635838</v>
      </c>
      <c r="AR1287" s="18">
        <v>8.8495575221238937E-2</v>
      </c>
      <c r="AS1287" s="7">
        <v>1.1209439528023599</v>
      </c>
      <c r="AT1287" s="8">
        <v>7.9646017699115044</v>
      </c>
      <c r="AU1287" s="9">
        <v>4.4247787610619467</v>
      </c>
      <c r="AV1287" s="10">
        <v>13.598820058997049</v>
      </c>
      <c r="AW1287" s="22">
        <f t="shared" si="20"/>
        <v>0</v>
      </c>
      <c r="AX1287" s="5">
        <f>IF(OR(AND(Tabela1[[#This Row],[GRUPO | ITEM]]="PALHETAS",MID(Tabela1[[#This Row],[ITEM]],1,5)&lt;&gt;"YN-PC"),AND(Tabela1[[#This Row],[GRUPO | ITEM]]="PALHETAS",MID(Tabela1[[#This Row],[ITEM]],1,5)&lt;&gt;"YN-PF"))=TRUE,0,
IF(
ROUNDUP(
IF(
IF(D1287="A",13-SUM(AM1287:AP1287),IF(D1287="B",11-SUM(AM1287:AP1287),IF(D1287="C",7-SUM(AM1287:AP1287))))
&lt;0,0,
IF(D1287="A",13-SUM(AM1287:AP1287),IF(D1287="B",11-SUM(AM1287:AP1287),IF(D1287="C",7-SUM(AM1287:AP1287)))))
*AD1287/C1287,0)
*C1287
=0,0,
ROUNDUP(
IF(
IF(D1287="A",13-SUM(AM1287:AP1287),IF(D1287="B",11-SUM(AM1287:AP1287),IF(D1287="C",7-SUM(AM1287:AP1287))))
&lt;0,0,
IF(D1287="A",13-SUM(AM1287:AP1287),IF(D1287="B",11-SUM(AM1287:AP1287),IF(D1287="C",7-SUM(AM1287:AP1287)))))
*AD1287/C1287,0)
*C1287)
)</f>
        <v>0</v>
      </c>
      <c r="AY1287" s="4">
        <f>IF(OR(AND(Tabela1[[#This Row],[GRUPO | ITEM]]="PALHETAS",MID(Tabela1[[#This Row],[ITEM]],1,5)&lt;&gt;"YN-PC"),AND(Tabela1[[#This Row],[GRUPO | ITEM]]="PALHETAS",MID(Tabela1[[#This Row],[ITEM]],1,5)&lt;&gt;"YN-PF"))=TRUE,0,
IF(
ROUNDUP(
IF(
IF(D1287="A",13-SUM(AR1287:AU1287),IF(D1287="B",11-SUM(AR1287:AU1287),IF(D1287="C",7-SUM(AR1287:AU1287))))
&lt;0,0,
IF(D1287="A",13-SUM(AR1287:AU1287),IF(D1287="B",11-SUM(AR1287:AU1287),IF(D1287="C",7-SUM(AR1287:AU1287)))))
*AE1287/C1287,0)
*C1287
=0,0,
ROUNDUP(
IF(
IF(D1287="A",13-SUM(AR1287:AU1287),IF(D1287="B",11-SUM(AR1287:AU1287),IF(D1287="C",7-SUM(AR1287:AU1287))))
&lt;0,0,
IF(D1287="A",13-SUM(AR1287:AU1287),IF(D1287="B",11-SUM(AR1287:AU1287),IF(D1287="C",7-SUM(AR1287:AU1287)))))
*AE1287/C1287,0)
*C1287)
)</f>
        <v>0</v>
      </c>
      <c r="AZ128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+IFERROR(BA1287*C1287,0),
IFERROR(AVERAGEIF(Tabela1[[#This Row],[COMPRA PADRÃO]:[COMPRA &gt;30%]],"&gt;"&amp;0,Tabela1[[#This Row],[COMPRA PADRÃO]:[COMPRA &gt;30%]]),
0))/Tabela1[[#This Row],[U/CX]],0)*Tabela1[[#This Row],[U/CX]]</f>
        <v>0</v>
      </c>
      <c r="BA1287" s="36"/>
      <c r="BB1287" s="19"/>
      <c r="BC1287" s="5"/>
      <c r="BD1287" s="41">
        <v>32.641509433962263</v>
      </c>
      <c r="BE1287" s="42">
        <v>4896.2264150943392</v>
      </c>
      <c r="BF1287" s="42">
        <v>9335.4716981132078</v>
      </c>
      <c r="BG1287" s="42">
        <v>11525</v>
      </c>
      <c r="BH1287" s="43">
        <v>2700</v>
      </c>
    </row>
    <row r="1288" spans="1:60" x14ac:dyDescent="0.2">
      <c r="A1288" s="4" t="s">
        <v>47</v>
      </c>
      <c r="B1288" s="4" t="s">
        <v>48</v>
      </c>
      <c r="C1288" s="4">
        <v>50</v>
      </c>
      <c r="D1288" s="4" t="s">
        <v>20</v>
      </c>
      <c r="E1288" s="5">
        <v>1400</v>
      </c>
      <c r="F1288" s="4">
        <v>1900</v>
      </c>
      <c r="G1288" s="4">
        <v>500</v>
      </c>
      <c r="H1288" s="4">
        <v>1220</v>
      </c>
      <c r="I1288" s="4">
        <v>2400</v>
      </c>
      <c r="J1288" s="4">
        <v>2050</v>
      </c>
      <c r="K1288" s="4">
        <v>400</v>
      </c>
      <c r="L1288" s="4">
        <v>920</v>
      </c>
      <c r="M1288" s="4">
        <v>2825</v>
      </c>
      <c r="N1288" s="4">
        <v>625</v>
      </c>
      <c r="O1288" s="4">
        <v>950</v>
      </c>
      <c r="P1288" s="4">
        <v>1260</v>
      </c>
      <c r="Q1288" s="13">
        <v>1.021276595744681</v>
      </c>
      <c r="R1288" s="16">
        <v>1.3860182370820668</v>
      </c>
      <c r="S1288" s="16">
        <v>0.36474164133738601</v>
      </c>
      <c r="T1288" s="16">
        <v>0.88996960486322196</v>
      </c>
      <c r="U1288" s="16">
        <v>1.7507598784194529</v>
      </c>
      <c r="V1288" s="16">
        <v>1.4954407294832828</v>
      </c>
      <c r="W1288" s="16">
        <v>0.29179331306990886</v>
      </c>
      <c r="X1288" s="16">
        <v>0.67112462006079032</v>
      </c>
      <c r="Y1288" s="16">
        <v>2.0607902735562309</v>
      </c>
      <c r="Z1288" s="16">
        <v>0.45592705167173253</v>
      </c>
      <c r="AA1288" s="16">
        <v>0.69300911854103342</v>
      </c>
      <c r="AB1288" s="17">
        <v>0.91914893617021287</v>
      </c>
      <c r="AC1288" s="15">
        <v>281018.75</v>
      </c>
      <c r="AD1288" s="14">
        <v>1370.8333333333333</v>
      </c>
      <c r="AE1288" s="14">
        <v>1459.090909090909</v>
      </c>
      <c r="AF1288" s="5">
        <v>0</v>
      </c>
      <c r="AG1288" s="6">
        <v>1525</v>
      </c>
      <c r="AH1288" s="37">
        <v>700</v>
      </c>
      <c r="AI1288" s="23">
        <v>2225</v>
      </c>
      <c r="AJ1288" s="6">
        <v>10550</v>
      </c>
      <c r="AK1288" s="37">
        <v>10950</v>
      </c>
      <c r="AL1288" s="24">
        <v>21500</v>
      </c>
      <c r="AM1288" s="18">
        <v>1.1124620060790273</v>
      </c>
      <c r="AN1288" s="7">
        <v>0.5106382978723405</v>
      </c>
      <c r="AO1288" s="8">
        <v>7.6960486322188455</v>
      </c>
      <c r="AP1288" s="9">
        <v>7.9878419452887544</v>
      </c>
      <c r="AQ1288" s="25">
        <v>17.306990881458969</v>
      </c>
      <c r="AR1288" s="18">
        <v>1.0451713395638629</v>
      </c>
      <c r="AS1288" s="7">
        <v>0.47975077881619943</v>
      </c>
      <c r="AT1288" s="8">
        <v>7.230529595015577</v>
      </c>
      <c r="AU1288" s="9">
        <v>7.5046728971962624</v>
      </c>
      <c r="AV1288" s="10">
        <v>16.260124610591902</v>
      </c>
      <c r="AW1288" s="22">
        <f t="shared" si="20"/>
        <v>0</v>
      </c>
      <c r="AX1288" s="5">
        <f>IF(OR(AND(Tabela1[[#This Row],[GRUPO | ITEM]]="PALHETAS",MID(Tabela1[[#This Row],[ITEM]],1,5)&lt;&gt;"YN-PC"),AND(Tabela1[[#This Row],[GRUPO | ITEM]]="PALHETAS",MID(Tabela1[[#This Row],[ITEM]],1,5)&lt;&gt;"YN-PF"))=TRUE,0,
IF(
ROUNDUP(
IF(
IF(D1288="A",13-SUM(AM1288:AP1288),IF(D1288="B",11-SUM(AM1288:AP1288),IF(D1288="C",7-SUM(AM1288:AP1288))))
&lt;0,0,
IF(D1288="A",13-SUM(AM1288:AP1288),IF(D1288="B",11-SUM(AM1288:AP1288),IF(D1288="C",7-SUM(AM1288:AP1288)))))
*AD1288/C1288,0)
*C1288
=0,0,
ROUNDUP(
IF(
IF(D1288="A",13-SUM(AM1288:AP1288),IF(D1288="B",11-SUM(AM1288:AP1288),IF(D1288="C",7-SUM(AM1288:AP1288))))
&lt;0,0,
IF(D1288="A",13-SUM(AM1288:AP1288),IF(D1288="B",11-SUM(AM1288:AP1288),IF(D1288="C",7-SUM(AM1288:AP1288)))))
*AD1288/C1288,0)
*C1288)
)</f>
        <v>0</v>
      </c>
      <c r="AY1288" s="4">
        <f>IF(OR(AND(Tabela1[[#This Row],[GRUPO | ITEM]]="PALHETAS",MID(Tabela1[[#This Row],[ITEM]],1,5)&lt;&gt;"YN-PC"),AND(Tabela1[[#This Row],[GRUPO | ITEM]]="PALHETAS",MID(Tabela1[[#This Row],[ITEM]],1,5)&lt;&gt;"YN-PF"))=TRUE,0,
IF(
ROUNDUP(
IF(
IF(D1288="A",13-SUM(AR1288:AU1288),IF(D1288="B",11-SUM(AR1288:AU1288),IF(D1288="C",7-SUM(AR1288:AU1288))))
&lt;0,0,
IF(D1288="A",13-SUM(AR1288:AU1288),IF(D1288="B",11-SUM(AR1288:AU1288),IF(D1288="C",7-SUM(AR1288:AU1288)))))
*AE1288/C1288,0)
*C1288
=0,0,
ROUNDUP(
IF(
IF(D1288="A",13-SUM(AR1288:AU1288),IF(D1288="B",11-SUM(AR1288:AU1288),IF(D1288="C",7-SUM(AR1288:AU1288))))
&lt;0,0,
IF(D1288="A",13-SUM(AR1288:AU1288),IF(D1288="B",11-SUM(AR1288:AU1288),IF(D1288="C",7-SUM(AR1288:AU1288)))))
*AE1288/C1288,0)
*C1288)
)</f>
        <v>0</v>
      </c>
      <c r="AZ128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+IFERROR(BA1288*C1288,0),
IFERROR(AVERAGEIF(Tabela1[[#This Row],[COMPRA PADRÃO]:[COMPRA &gt;30%]],"&gt;"&amp;0,Tabela1[[#This Row],[COMPRA PADRÃO]:[COMPRA &gt;30%]]),
0))/Tabela1[[#This Row],[U/CX]],0)*Tabela1[[#This Row],[U/CX]]</f>
        <v>0</v>
      </c>
      <c r="BA1288" s="36"/>
      <c r="BB1288" s="19"/>
      <c r="BC1288" s="5"/>
      <c r="BD1288" s="41">
        <v>62.075471698113205</v>
      </c>
      <c r="BE1288" s="42">
        <v>9311.3207547169804</v>
      </c>
      <c r="BF1288" s="42">
        <v>17753.584905660377</v>
      </c>
      <c r="BG1288" s="42">
        <v>23725</v>
      </c>
      <c r="BH1288" s="43">
        <v>3350</v>
      </c>
    </row>
    <row r="1289" spans="1:60" x14ac:dyDescent="0.2">
      <c r="A1289" s="4" t="s">
        <v>47</v>
      </c>
      <c r="B1289" s="4" t="s">
        <v>57</v>
      </c>
      <c r="C1289" s="4">
        <v>50</v>
      </c>
      <c r="D1289" s="4" t="s">
        <v>20</v>
      </c>
      <c r="E1289" s="5">
        <v>1600</v>
      </c>
      <c r="F1289" s="4">
        <v>1031</v>
      </c>
      <c r="G1289" s="4">
        <v>49</v>
      </c>
      <c r="H1289" s="4"/>
      <c r="I1289" s="4">
        <v>1370</v>
      </c>
      <c r="J1289" s="4">
        <v>2350</v>
      </c>
      <c r="K1289" s="4">
        <v>650</v>
      </c>
      <c r="L1289" s="4">
        <v>670</v>
      </c>
      <c r="M1289" s="4">
        <v>1125</v>
      </c>
      <c r="N1289" s="4">
        <v>425</v>
      </c>
      <c r="O1289" s="4">
        <v>600</v>
      </c>
      <c r="P1289" s="4">
        <v>770</v>
      </c>
      <c r="Q1289" s="13">
        <v>1.6541353383458648</v>
      </c>
      <c r="R1289" s="16">
        <v>1.0658834586466166</v>
      </c>
      <c r="S1289" s="16">
        <v>5.0657894736842103E-2</v>
      </c>
      <c r="T1289" s="16">
        <v>0</v>
      </c>
      <c r="U1289" s="16">
        <v>1.4163533834586466</v>
      </c>
      <c r="V1289" s="16">
        <v>2.4295112781954886</v>
      </c>
      <c r="W1289" s="16">
        <v>0.67199248120300759</v>
      </c>
      <c r="X1289" s="16">
        <v>0.69266917293233088</v>
      </c>
      <c r="Y1289" s="16">
        <v>1.1630639097744362</v>
      </c>
      <c r="Z1289" s="16">
        <v>0.43937969924812031</v>
      </c>
      <c r="AA1289" s="16">
        <v>0.62030075187969924</v>
      </c>
      <c r="AB1289" s="17">
        <v>0.79605263157894735</v>
      </c>
      <c r="AC1289" s="15">
        <v>178577.89</v>
      </c>
      <c r="AD1289" s="14">
        <v>967.27272727272725</v>
      </c>
      <c r="AE1289" s="14">
        <v>1059.0999999999999</v>
      </c>
      <c r="AF1289" s="5">
        <v>0</v>
      </c>
      <c r="AG1289" s="6">
        <v>1440</v>
      </c>
      <c r="AH1289" s="37">
        <v>700</v>
      </c>
      <c r="AI1289" s="23">
        <v>2140</v>
      </c>
      <c r="AJ1289" s="6">
        <v>9700</v>
      </c>
      <c r="AK1289" s="37">
        <v>6700</v>
      </c>
      <c r="AL1289" s="24">
        <v>16400</v>
      </c>
      <c r="AM1289" s="18">
        <v>1.4887218045112782</v>
      </c>
      <c r="AN1289" s="7">
        <v>0.72368421052631582</v>
      </c>
      <c r="AO1289" s="8">
        <v>10.028195488721805</v>
      </c>
      <c r="AP1289" s="9">
        <v>6.9266917293233083</v>
      </c>
      <c r="AQ1289" s="25">
        <v>19.167293233082706</v>
      </c>
      <c r="AR1289" s="18">
        <v>1.3596449815881411</v>
      </c>
      <c r="AS1289" s="7">
        <v>0.66093853271645742</v>
      </c>
      <c r="AT1289" s="8">
        <v>9.1587196676423392</v>
      </c>
      <c r="AU1289" s="9">
        <v>6.3261259560003786</v>
      </c>
      <c r="AV1289" s="10">
        <v>17.505429137947317</v>
      </c>
      <c r="AW1289" s="22">
        <f t="shared" si="20"/>
        <v>0</v>
      </c>
      <c r="AX1289" s="5">
        <f>IF(OR(AND(Tabela1[[#This Row],[GRUPO | ITEM]]="PALHETAS",MID(Tabela1[[#This Row],[ITEM]],1,5)&lt;&gt;"YN-PC"),AND(Tabela1[[#This Row],[GRUPO | ITEM]]="PALHETAS",MID(Tabela1[[#This Row],[ITEM]],1,5)&lt;&gt;"YN-PF"))=TRUE,0,
IF(
ROUNDUP(
IF(
IF(D1289="A",13-SUM(AM1289:AP1289),IF(D1289="B",11-SUM(AM1289:AP1289),IF(D1289="C",7-SUM(AM1289:AP1289))))
&lt;0,0,
IF(D1289="A",13-SUM(AM1289:AP1289),IF(D1289="B",11-SUM(AM1289:AP1289),IF(D1289="C",7-SUM(AM1289:AP1289)))))
*AD1289/C1289,0)
*C1289
=0,0,
ROUNDUP(
IF(
IF(D1289="A",13-SUM(AM1289:AP1289),IF(D1289="B",11-SUM(AM1289:AP1289),IF(D1289="C",7-SUM(AM1289:AP1289))))
&lt;0,0,
IF(D1289="A",13-SUM(AM1289:AP1289),IF(D1289="B",11-SUM(AM1289:AP1289),IF(D1289="C",7-SUM(AM1289:AP1289)))))
*AD1289/C1289,0)
*C1289)
)</f>
        <v>0</v>
      </c>
      <c r="AY1289" s="4">
        <f>IF(OR(AND(Tabela1[[#This Row],[GRUPO | ITEM]]="PALHETAS",MID(Tabela1[[#This Row],[ITEM]],1,5)&lt;&gt;"YN-PC"),AND(Tabela1[[#This Row],[GRUPO | ITEM]]="PALHETAS",MID(Tabela1[[#This Row],[ITEM]],1,5)&lt;&gt;"YN-PF"))=TRUE,0,
IF(
ROUNDUP(
IF(
IF(D1289="A",13-SUM(AR1289:AU1289),IF(D1289="B",11-SUM(AR1289:AU1289),IF(D1289="C",7-SUM(AR1289:AU1289))))
&lt;0,0,
IF(D1289="A",13-SUM(AR1289:AU1289),IF(D1289="B",11-SUM(AR1289:AU1289),IF(D1289="C",7-SUM(AR1289:AU1289)))))
*AE1289/C1289,0)
*C1289
=0,0,
ROUNDUP(
IF(
IF(D1289="A",13-SUM(AR1289:AU1289),IF(D1289="B",11-SUM(AR1289:AU1289),IF(D1289="C",7-SUM(AR1289:AU1289))))
&lt;0,0,
IF(D1289="A",13-SUM(AR1289:AU1289),IF(D1289="B",11-SUM(AR1289:AU1289),IF(D1289="C",7-SUM(AR1289:AU1289)))))
*AE1289/C1289,0)
*C1289)
)</f>
        <v>0</v>
      </c>
      <c r="AZ128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+IFERROR(BA1289*C1289,0),
IFERROR(AVERAGEIF(Tabela1[[#This Row],[COMPRA PADRÃO]:[COMPRA &gt;30%]],"&gt;"&amp;0,Tabela1[[#This Row],[COMPRA PADRÃO]:[COMPRA &gt;30%]]),
0))/Tabela1[[#This Row],[U/CX]],0)*Tabela1[[#This Row],[U/CX]]</f>
        <v>0</v>
      </c>
      <c r="BA1289" s="36"/>
      <c r="BB1289" s="19"/>
      <c r="BC1289" s="5"/>
      <c r="BD1289" s="41">
        <v>40.150943396226417</v>
      </c>
      <c r="BE1289" s="42">
        <v>6022.6415094339627</v>
      </c>
      <c r="BF1289" s="42">
        <v>11483.169811320755</v>
      </c>
      <c r="BG1289" s="42">
        <v>18540</v>
      </c>
      <c r="BH1289" s="43">
        <v>0</v>
      </c>
    </row>
    <row r="1290" spans="1:60" x14ac:dyDescent="0.2">
      <c r="A1290" s="4" t="s">
        <v>987</v>
      </c>
      <c r="B1290" s="4" t="s">
        <v>988</v>
      </c>
      <c r="C1290" s="4">
        <v>20</v>
      </c>
      <c r="D1290" s="4" t="s">
        <v>17</v>
      </c>
      <c r="E1290" s="5">
        <v>220</v>
      </c>
      <c r="F1290" s="4">
        <v>130</v>
      </c>
      <c r="G1290" s="4">
        <v>340</v>
      </c>
      <c r="H1290" s="4">
        <v>80</v>
      </c>
      <c r="I1290" s="4">
        <v>450</v>
      </c>
      <c r="J1290" s="4">
        <v>410</v>
      </c>
      <c r="K1290" s="4"/>
      <c r="L1290" s="4">
        <v>180</v>
      </c>
      <c r="M1290" s="4">
        <v>180</v>
      </c>
      <c r="N1290" s="4">
        <v>60</v>
      </c>
      <c r="O1290" s="4"/>
      <c r="P1290" s="4">
        <v>20</v>
      </c>
      <c r="Q1290" s="13">
        <v>1.0628019323671498</v>
      </c>
      <c r="R1290" s="16">
        <v>0.6280193236714976</v>
      </c>
      <c r="S1290" s="16">
        <v>1.642512077294686</v>
      </c>
      <c r="T1290" s="16">
        <v>0.38647342995169082</v>
      </c>
      <c r="U1290" s="16">
        <v>2.1739130434782608</v>
      </c>
      <c r="V1290" s="16">
        <v>1.9806763285024154</v>
      </c>
      <c r="W1290" s="16">
        <v>0</v>
      </c>
      <c r="X1290" s="16">
        <v>0.86956521739130432</v>
      </c>
      <c r="Y1290" s="16">
        <v>0.86956521739130432</v>
      </c>
      <c r="Z1290" s="16">
        <v>0.28985507246376813</v>
      </c>
      <c r="AA1290" s="16">
        <v>0</v>
      </c>
      <c r="AB1290" s="17">
        <v>9.6618357487922704E-2</v>
      </c>
      <c r="AC1290" s="15">
        <v>47689.1</v>
      </c>
      <c r="AD1290" s="14">
        <v>207</v>
      </c>
      <c r="AE1290" s="14">
        <v>248.75</v>
      </c>
      <c r="AF1290" s="5">
        <v>0</v>
      </c>
      <c r="AG1290" s="6">
        <v>1800</v>
      </c>
      <c r="AH1290" s="37">
        <v>760</v>
      </c>
      <c r="AI1290" s="23">
        <v>2560</v>
      </c>
      <c r="AJ1290" s="6">
        <v>1760</v>
      </c>
      <c r="AK1290" s="37">
        <v>0</v>
      </c>
      <c r="AL1290" s="24">
        <v>1760</v>
      </c>
      <c r="AM1290" s="18">
        <v>8.695652173913043</v>
      </c>
      <c r="AN1290" s="7">
        <v>3.6714975845410627</v>
      </c>
      <c r="AO1290" s="8">
        <v>8.5024154589371985</v>
      </c>
      <c r="AP1290" s="9">
        <v>0</v>
      </c>
      <c r="AQ1290" s="25">
        <v>20.869565217391305</v>
      </c>
      <c r="AR1290" s="18">
        <v>7.2361809045226133</v>
      </c>
      <c r="AS1290" s="7">
        <v>3.0552763819095476</v>
      </c>
      <c r="AT1290" s="8">
        <v>7.075376884422111</v>
      </c>
      <c r="AU1290" s="9">
        <v>0</v>
      </c>
      <c r="AV1290" s="10">
        <v>17.366834170854272</v>
      </c>
      <c r="AW1290" s="22">
        <f t="shared" si="20"/>
        <v>0</v>
      </c>
      <c r="AX1290" s="5">
        <f>IF(OR(AND(Tabela1[[#This Row],[GRUPO | ITEM]]="PALHETAS",MID(Tabela1[[#This Row],[ITEM]],1,5)&lt;&gt;"YN-PC"),AND(Tabela1[[#This Row],[GRUPO | ITEM]]="PALHETAS",MID(Tabela1[[#This Row],[ITEM]],1,5)&lt;&gt;"YN-PF"))=TRUE,0,
IF(
ROUNDUP(
IF(
IF(D1290="A",13-SUM(AM1290:AP1290),IF(D1290="B",11-SUM(AM1290:AP1290),IF(D1290="C",7-SUM(AM1290:AP1290))))
&lt;0,0,
IF(D1290="A",13-SUM(AM1290:AP1290),IF(D1290="B",11-SUM(AM1290:AP1290),IF(D1290="C",7-SUM(AM1290:AP1290)))))
*AD1290/C1290,0)
*C1290
=0,0,
ROUNDUP(
IF(
IF(D1290="A",13-SUM(AM1290:AP1290),IF(D1290="B",11-SUM(AM1290:AP1290),IF(D1290="C",7-SUM(AM1290:AP1290))))
&lt;0,0,
IF(D1290="A",13-SUM(AM1290:AP1290),IF(D1290="B",11-SUM(AM1290:AP1290),IF(D1290="C",7-SUM(AM1290:AP1290)))))
*AD1290/C1290,0)
*C1290)
)</f>
        <v>0</v>
      </c>
      <c r="AY1290" s="4">
        <f>IF(OR(AND(Tabela1[[#This Row],[GRUPO | ITEM]]="PALHETAS",MID(Tabela1[[#This Row],[ITEM]],1,5)&lt;&gt;"YN-PC"),AND(Tabela1[[#This Row],[GRUPO | ITEM]]="PALHETAS",MID(Tabela1[[#This Row],[ITEM]],1,5)&lt;&gt;"YN-PF"))=TRUE,0,
IF(
ROUNDUP(
IF(
IF(D1290="A",13-SUM(AR1290:AU1290),IF(D1290="B",11-SUM(AR1290:AU1290),IF(D1290="C",7-SUM(AR1290:AU1290))))
&lt;0,0,
IF(D1290="A",13-SUM(AR1290:AU1290),IF(D1290="B",11-SUM(AR1290:AU1290),IF(D1290="C",7-SUM(AR1290:AU1290)))))
*AE1290/C1290,0)
*C1290
=0,0,
ROUNDUP(
IF(
IF(D1290="A",13-SUM(AR1290:AU1290),IF(D1290="B",11-SUM(AR1290:AU1290),IF(D1290="C",7-SUM(AR1290:AU1290))))
&lt;0,0,
IF(D1290="A",13-SUM(AR1290:AU1290),IF(D1290="B",11-SUM(AR1290:AU1290),IF(D1290="C",7-SUM(AR1290:AU1290)))))
*AE1290/C1290,0)
*C1290)
)</f>
        <v>0</v>
      </c>
      <c r="AZ129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+IFERROR(BA1290*C1290,0),
IFERROR(AVERAGEIF(Tabela1[[#This Row],[COMPRA PADRÃO]:[COMPRA &gt;30%]],"&gt;"&amp;0,Tabela1[[#This Row],[COMPRA PADRÃO]:[COMPRA &gt;30%]]),
0))/Tabela1[[#This Row],[U/CX]],0)*Tabela1[[#This Row],[U/CX]]</f>
        <v>0</v>
      </c>
      <c r="BA1290" s="36"/>
      <c r="BB1290" s="19"/>
      <c r="BC1290" s="5"/>
      <c r="BD1290" s="41">
        <v>7.8113207547169807</v>
      </c>
      <c r="BE1290" s="42">
        <v>1171.6981132075471</v>
      </c>
      <c r="BF1290" s="42">
        <v>1546.6415094339623</v>
      </c>
      <c r="BG1290" s="42">
        <v>4320</v>
      </c>
      <c r="BH1290" s="43">
        <v>0</v>
      </c>
    </row>
    <row r="1291" spans="1:60" x14ac:dyDescent="0.2">
      <c r="A1291" s="4" t="s">
        <v>987</v>
      </c>
      <c r="B1291" s="4" t="s">
        <v>989</v>
      </c>
      <c r="C1291" s="4">
        <v>20</v>
      </c>
      <c r="D1291" s="4" t="s">
        <v>17</v>
      </c>
      <c r="E1291" s="5">
        <v>250</v>
      </c>
      <c r="F1291" s="4">
        <v>310</v>
      </c>
      <c r="G1291" s="4">
        <v>330</v>
      </c>
      <c r="H1291" s="4">
        <v>130</v>
      </c>
      <c r="I1291" s="4">
        <v>440</v>
      </c>
      <c r="J1291" s="4">
        <v>1140</v>
      </c>
      <c r="K1291" s="4">
        <v>50</v>
      </c>
      <c r="L1291" s="4">
        <v>600</v>
      </c>
      <c r="M1291" s="4">
        <v>200</v>
      </c>
      <c r="N1291" s="4">
        <v>90</v>
      </c>
      <c r="O1291" s="4">
        <v>160</v>
      </c>
      <c r="P1291" s="4">
        <v>190</v>
      </c>
      <c r="Q1291" s="13">
        <v>0.77120822622107965</v>
      </c>
      <c r="R1291" s="16">
        <v>0.95629820051413872</v>
      </c>
      <c r="S1291" s="16">
        <v>1.017994858611825</v>
      </c>
      <c r="T1291" s="16">
        <v>0.40102827763496141</v>
      </c>
      <c r="U1291" s="16">
        <v>1.3573264781491001</v>
      </c>
      <c r="V1291" s="16">
        <v>3.5167095115681231</v>
      </c>
      <c r="W1291" s="16">
        <v>0.15424164524421594</v>
      </c>
      <c r="X1291" s="16">
        <v>1.8508997429305911</v>
      </c>
      <c r="Y1291" s="16">
        <v>0.61696658097686374</v>
      </c>
      <c r="Z1291" s="16">
        <v>0.27763496143958866</v>
      </c>
      <c r="AA1291" s="16">
        <v>0.49357326478149099</v>
      </c>
      <c r="AB1291" s="17">
        <v>0.58611825192802058</v>
      </c>
      <c r="AC1291" s="15">
        <v>90667.7</v>
      </c>
      <c r="AD1291" s="14">
        <v>324.16666666666669</v>
      </c>
      <c r="AE1291" s="14">
        <v>375</v>
      </c>
      <c r="AF1291" s="5">
        <v>1</v>
      </c>
      <c r="AG1291" s="6">
        <v>2885</v>
      </c>
      <c r="AH1291" s="37">
        <v>1880</v>
      </c>
      <c r="AI1291" s="23">
        <v>4765</v>
      </c>
      <c r="AJ1291" s="6">
        <v>500</v>
      </c>
      <c r="AK1291" s="37">
        <v>0</v>
      </c>
      <c r="AL1291" s="24">
        <v>500</v>
      </c>
      <c r="AM1291" s="18">
        <v>8.899742930591259</v>
      </c>
      <c r="AN1291" s="7">
        <v>5.7994858611825189</v>
      </c>
      <c r="AO1291" s="8">
        <v>1.5424164524421593</v>
      </c>
      <c r="AP1291" s="9">
        <v>0</v>
      </c>
      <c r="AQ1291" s="25">
        <v>16.241645244215935</v>
      </c>
      <c r="AR1291" s="18">
        <v>7.6933333333333334</v>
      </c>
      <c r="AS1291" s="7">
        <v>5.0133333333333336</v>
      </c>
      <c r="AT1291" s="8">
        <v>1.3333333333333333</v>
      </c>
      <c r="AU1291" s="9">
        <v>0</v>
      </c>
      <c r="AV1291" s="10">
        <v>14.040000000000001</v>
      </c>
      <c r="AW1291" s="22">
        <f t="shared" si="20"/>
        <v>0</v>
      </c>
      <c r="AX1291" s="5">
        <f>IF(OR(AND(Tabela1[[#This Row],[GRUPO | ITEM]]="PALHETAS",MID(Tabela1[[#This Row],[ITEM]],1,5)&lt;&gt;"YN-PC"),AND(Tabela1[[#This Row],[GRUPO | ITEM]]="PALHETAS",MID(Tabela1[[#This Row],[ITEM]],1,5)&lt;&gt;"YN-PF"))=TRUE,0,
IF(
ROUNDUP(
IF(
IF(D1291="A",13-SUM(AM1291:AP1291),IF(D1291="B",11-SUM(AM1291:AP1291),IF(D1291="C",7-SUM(AM1291:AP1291))))
&lt;0,0,
IF(D1291="A",13-SUM(AM1291:AP1291),IF(D1291="B",11-SUM(AM1291:AP1291),IF(D1291="C",7-SUM(AM1291:AP1291)))))
*AD1291/C1291,0)
*C1291
=0,0,
ROUNDUP(
IF(
IF(D1291="A",13-SUM(AM1291:AP1291),IF(D1291="B",11-SUM(AM1291:AP1291),IF(D1291="C",7-SUM(AM1291:AP1291))))
&lt;0,0,
IF(D1291="A",13-SUM(AM1291:AP1291),IF(D1291="B",11-SUM(AM1291:AP1291),IF(D1291="C",7-SUM(AM1291:AP1291)))))
*AD1291/C1291,0)
*C1291)
)</f>
        <v>0</v>
      </c>
      <c r="AY1291" s="4">
        <f>IF(OR(AND(Tabela1[[#This Row],[GRUPO | ITEM]]="PALHETAS",MID(Tabela1[[#This Row],[ITEM]],1,5)&lt;&gt;"YN-PC"),AND(Tabela1[[#This Row],[GRUPO | ITEM]]="PALHETAS",MID(Tabela1[[#This Row],[ITEM]],1,5)&lt;&gt;"YN-PF"))=TRUE,0,
IF(
ROUNDUP(
IF(
IF(D1291="A",13-SUM(AR1291:AU1291),IF(D1291="B",11-SUM(AR1291:AU1291),IF(D1291="C",7-SUM(AR1291:AU1291))))
&lt;0,0,
IF(D1291="A",13-SUM(AR1291:AU1291),IF(D1291="B",11-SUM(AR1291:AU1291),IF(D1291="C",7-SUM(AR1291:AU1291)))))
*AE1291/C1291,0)
*C1291
=0,0,
ROUNDUP(
IF(
IF(D1291="A",13-SUM(AR1291:AU1291),IF(D1291="B",11-SUM(AR1291:AU1291),IF(D1291="C",7-SUM(AR1291:AU1291))))
&lt;0,0,
IF(D1291="A",13-SUM(AR1291:AU1291),IF(D1291="B",11-SUM(AR1291:AU1291),IF(D1291="C",7-SUM(AR1291:AU1291)))))
*AE1291/C1291,0)
*C1291)
)</f>
        <v>0</v>
      </c>
      <c r="AZ129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+IFERROR(BA1291*C1291,0),
IFERROR(AVERAGEIF(Tabela1[[#This Row],[COMPRA PADRÃO]:[COMPRA &gt;30%]],"&gt;"&amp;0,Tabela1[[#This Row],[COMPRA PADRÃO]:[COMPRA &gt;30%]]),
0))/Tabela1[[#This Row],[U/CX]],0)*Tabela1[[#This Row],[U/CX]]</f>
        <v>0</v>
      </c>
      <c r="BA1291" s="36"/>
      <c r="BB1291" s="19"/>
      <c r="BC1291" s="5"/>
      <c r="BD1291" s="41">
        <v>14.679245283018869</v>
      </c>
      <c r="BE1291" s="42">
        <v>2201.8867924528304</v>
      </c>
      <c r="BF1291" s="42">
        <v>2906.4905660377358</v>
      </c>
      <c r="BG1291" s="42">
        <v>5265</v>
      </c>
      <c r="BH1291" s="43">
        <v>0</v>
      </c>
    </row>
    <row r="1292" spans="1:60" x14ac:dyDescent="0.2">
      <c r="A1292" s="4" t="s">
        <v>987</v>
      </c>
      <c r="B1292" s="4" t="s">
        <v>990</v>
      </c>
      <c r="C1292" s="4">
        <v>20</v>
      </c>
      <c r="D1292" s="4" t="s">
        <v>17</v>
      </c>
      <c r="E1292" s="5">
        <v>620</v>
      </c>
      <c r="F1292" s="4">
        <v>400</v>
      </c>
      <c r="G1292" s="4">
        <v>100</v>
      </c>
      <c r="H1292" s="4">
        <v>20</v>
      </c>
      <c r="I1292" s="4">
        <v>560</v>
      </c>
      <c r="J1292" s="4">
        <v>670</v>
      </c>
      <c r="K1292" s="4">
        <v>50</v>
      </c>
      <c r="L1292" s="4">
        <v>380</v>
      </c>
      <c r="M1292" s="4">
        <v>260</v>
      </c>
      <c r="N1292" s="4">
        <v>240</v>
      </c>
      <c r="O1292" s="4">
        <v>260</v>
      </c>
      <c r="P1292" s="4">
        <v>360</v>
      </c>
      <c r="Q1292" s="13">
        <v>1.8979591836734693</v>
      </c>
      <c r="R1292" s="16">
        <v>1.2244897959183674</v>
      </c>
      <c r="S1292" s="16">
        <v>0.30612244897959184</v>
      </c>
      <c r="T1292" s="16">
        <v>6.1224489795918366E-2</v>
      </c>
      <c r="U1292" s="16">
        <v>1.7142857142857142</v>
      </c>
      <c r="V1292" s="16">
        <v>2.0510204081632653</v>
      </c>
      <c r="W1292" s="16">
        <v>0.15306122448979592</v>
      </c>
      <c r="X1292" s="16">
        <v>1.1632653061224489</v>
      </c>
      <c r="Y1292" s="16">
        <v>0.79591836734693877</v>
      </c>
      <c r="Z1292" s="16">
        <v>0.73469387755102034</v>
      </c>
      <c r="AA1292" s="16">
        <v>0.79591836734693877</v>
      </c>
      <c r="AB1292" s="17">
        <v>1.1020408163265305</v>
      </c>
      <c r="AC1292" s="15">
        <v>90703.8</v>
      </c>
      <c r="AD1292" s="14">
        <v>326.66666666666669</v>
      </c>
      <c r="AE1292" s="14">
        <v>385</v>
      </c>
      <c r="AF1292" s="5">
        <v>0</v>
      </c>
      <c r="AG1292" s="6">
        <v>1778</v>
      </c>
      <c r="AH1292" s="37">
        <v>1120</v>
      </c>
      <c r="AI1292" s="23">
        <v>2898</v>
      </c>
      <c r="AJ1292" s="6">
        <v>2240</v>
      </c>
      <c r="AK1292" s="37">
        <v>500</v>
      </c>
      <c r="AL1292" s="24">
        <v>2740</v>
      </c>
      <c r="AM1292" s="18">
        <v>5.4428571428571422</v>
      </c>
      <c r="AN1292" s="7">
        <v>3.4285714285714284</v>
      </c>
      <c r="AO1292" s="8">
        <v>6.8571428571428568</v>
      </c>
      <c r="AP1292" s="9">
        <v>1.5306122448979591</v>
      </c>
      <c r="AQ1292" s="25">
        <v>17.259183673469387</v>
      </c>
      <c r="AR1292" s="18">
        <v>4.6181818181818182</v>
      </c>
      <c r="AS1292" s="7">
        <v>2.9090909090909092</v>
      </c>
      <c r="AT1292" s="8">
        <v>5.8181818181818183</v>
      </c>
      <c r="AU1292" s="9">
        <v>1.2987012987012987</v>
      </c>
      <c r="AV1292" s="10">
        <v>14.644155844155843</v>
      </c>
      <c r="AW1292" s="22">
        <f t="shared" si="20"/>
        <v>0</v>
      </c>
      <c r="AX1292" s="5">
        <f>IF(OR(AND(Tabela1[[#This Row],[GRUPO | ITEM]]="PALHETAS",MID(Tabela1[[#This Row],[ITEM]],1,5)&lt;&gt;"YN-PC"),AND(Tabela1[[#This Row],[GRUPO | ITEM]]="PALHETAS",MID(Tabela1[[#This Row],[ITEM]],1,5)&lt;&gt;"YN-PF"))=TRUE,0,
IF(
ROUNDUP(
IF(
IF(D1292="A",13-SUM(AM1292:AP1292),IF(D1292="B",11-SUM(AM1292:AP1292),IF(D1292="C",7-SUM(AM1292:AP1292))))
&lt;0,0,
IF(D1292="A",13-SUM(AM1292:AP1292),IF(D1292="B",11-SUM(AM1292:AP1292),IF(D1292="C",7-SUM(AM1292:AP1292)))))
*AD1292/C1292,0)
*C1292
=0,0,
ROUNDUP(
IF(
IF(D1292="A",13-SUM(AM1292:AP1292),IF(D1292="B",11-SUM(AM1292:AP1292),IF(D1292="C",7-SUM(AM1292:AP1292))))
&lt;0,0,
IF(D1292="A",13-SUM(AM1292:AP1292),IF(D1292="B",11-SUM(AM1292:AP1292),IF(D1292="C",7-SUM(AM1292:AP1292)))))
*AD1292/C1292,0)
*C1292)
)</f>
        <v>0</v>
      </c>
      <c r="AY1292" s="4">
        <f>IF(OR(AND(Tabela1[[#This Row],[GRUPO | ITEM]]="PALHETAS",MID(Tabela1[[#This Row],[ITEM]],1,5)&lt;&gt;"YN-PC"),AND(Tabela1[[#This Row],[GRUPO | ITEM]]="PALHETAS",MID(Tabela1[[#This Row],[ITEM]],1,5)&lt;&gt;"YN-PF"))=TRUE,0,
IF(
ROUNDUP(
IF(
IF(D1292="A",13-SUM(AR1292:AU1292),IF(D1292="B",11-SUM(AR1292:AU1292),IF(D1292="C",7-SUM(AR1292:AU1292))))
&lt;0,0,
IF(D1292="A",13-SUM(AR1292:AU1292),IF(D1292="B",11-SUM(AR1292:AU1292),IF(D1292="C",7-SUM(AR1292:AU1292)))))
*AE1292/C1292,0)
*C1292
=0,0,
ROUNDUP(
IF(
IF(D1292="A",13-SUM(AR1292:AU1292),IF(D1292="B",11-SUM(AR1292:AU1292),IF(D1292="C",7-SUM(AR1292:AU1292))))
&lt;0,0,
IF(D1292="A",13-SUM(AR1292:AU1292),IF(D1292="B",11-SUM(AR1292:AU1292),IF(D1292="C",7-SUM(AR1292:AU1292)))))
*AE1292/C1292,0)
*C1292)
)</f>
        <v>0</v>
      </c>
      <c r="AZ129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+IFERROR(BA1292*C1292,0),
IFERROR(AVERAGEIF(Tabela1[[#This Row],[COMPRA PADRÃO]:[COMPRA &gt;30%]],"&gt;"&amp;0,Tabela1[[#This Row],[COMPRA PADRÃO]:[COMPRA &gt;30%]]),
0))/Tabela1[[#This Row],[U/CX]],0)*Tabela1[[#This Row],[U/CX]]</f>
        <v>0</v>
      </c>
      <c r="BA1292" s="36"/>
      <c r="BB1292" s="19"/>
      <c r="BC1292" s="5"/>
      <c r="BD1292" s="41">
        <v>14.79245283018868</v>
      </c>
      <c r="BE1292" s="42">
        <v>2218.867924528302</v>
      </c>
      <c r="BF1292" s="42">
        <v>2928.9056603773583</v>
      </c>
      <c r="BG1292" s="42">
        <v>5638</v>
      </c>
      <c r="BH1292" s="43">
        <v>0</v>
      </c>
    </row>
    <row r="1293" spans="1:60" x14ac:dyDescent="0.2">
      <c r="A1293" s="4" t="s">
        <v>987</v>
      </c>
      <c r="B1293" s="4" t="s">
        <v>991</v>
      </c>
      <c r="C1293" s="4">
        <v>20</v>
      </c>
      <c r="D1293" s="4" t="s">
        <v>20</v>
      </c>
      <c r="E1293" s="5">
        <v>480</v>
      </c>
      <c r="F1293" s="4">
        <v>590</v>
      </c>
      <c r="G1293" s="4">
        <v>730</v>
      </c>
      <c r="H1293" s="4">
        <v>270</v>
      </c>
      <c r="I1293" s="4">
        <v>810</v>
      </c>
      <c r="J1293" s="4">
        <v>1330</v>
      </c>
      <c r="K1293" s="4"/>
      <c r="L1293" s="4">
        <v>800</v>
      </c>
      <c r="M1293" s="4">
        <v>470</v>
      </c>
      <c r="N1293" s="4">
        <v>160</v>
      </c>
      <c r="O1293" s="4">
        <v>700</v>
      </c>
      <c r="P1293" s="4">
        <v>240</v>
      </c>
      <c r="Q1293" s="13">
        <v>0.80243161094224935</v>
      </c>
      <c r="R1293" s="16">
        <v>0.98632218844984809</v>
      </c>
      <c r="S1293" s="16">
        <v>1.2203647416413375</v>
      </c>
      <c r="T1293" s="16">
        <v>0.45136778115501525</v>
      </c>
      <c r="U1293" s="16">
        <v>1.3541033434650458</v>
      </c>
      <c r="V1293" s="16">
        <v>2.2234042553191493</v>
      </c>
      <c r="W1293" s="16">
        <v>0</v>
      </c>
      <c r="X1293" s="16">
        <v>1.3373860182370823</v>
      </c>
      <c r="Y1293" s="16">
        <v>0.78571428571428581</v>
      </c>
      <c r="Z1293" s="16">
        <v>0.26747720364741645</v>
      </c>
      <c r="AA1293" s="16">
        <v>1.1702127659574468</v>
      </c>
      <c r="AB1293" s="17">
        <v>0.40121580547112468</v>
      </c>
      <c r="AC1293" s="15">
        <v>154969.20000000001</v>
      </c>
      <c r="AD1293" s="14">
        <v>598.18181818181813</v>
      </c>
      <c r="AE1293" s="14">
        <v>642</v>
      </c>
      <c r="AF1293" s="5">
        <v>0</v>
      </c>
      <c r="AG1293" s="6">
        <v>9973</v>
      </c>
      <c r="AH1293" s="37">
        <v>6100</v>
      </c>
      <c r="AI1293" s="23">
        <v>16073</v>
      </c>
      <c r="AJ1293" s="6">
        <v>0</v>
      </c>
      <c r="AK1293" s="37">
        <v>0</v>
      </c>
      <c r="AL1293" s="24">
        <v>0</v>
      </c>
      <c r="AM1293" s="18">
        <v>16.672188449848026</v>
      </c>
      <c r="AN1293" s="7">
        <v>10.197568389057752</v>
      </c>
      <c r="AO1293" s="8">
        <v>0</v>
      </c>
      <c r="AP1293" s="9">
        <v>0</v>
      </c>
      <c r="AQ1293" s="25">
        <v>26.869756838905779</v>
      </c>
      <c r="AR1293" s="18">
        <v>15.534267912772586</v>
      </c>
      <c r="AS1293" s="7">
        <v>9.5015576323987538</v>
      </c>
      <c r="AT1293" s="8">
        <v>0</v>
      </c>
      <c r="AU1293" s="9">
        <v>0</v>
      </c>
      <c r="AV1293" s="10">
        <v>25.035825545171342</v>
      </c>
      <c r="AW1293" s="22">
        <f t="shared" si="20"/>
        <v>0</v>
      </c>
      <c r="AX1293" s="5">
        <f>IF(OR(AND(Tabela1[[#This Row],[GRUPO | ITEM]]="PALHETAS",MID(Tabela1[[#This Row],[ITEM]],1,5)&lt;&gt;"YN-PC"),AND(Tabela1[[#This Row],[GRUPO | ITEM]]="PALHETAS",MID(Tabela1[[#This Row],[ITEM]],1,5)&lt;&gt;"YN-PF"))=TRUE,0,
IF(
ROUNDUP(
IF(
IF(D1293="A",13-SUM(AM1293:AP1293),IF(D1293="B",11-SUM(AM1293:AP1293),IF(D1293="C",7-SUM(AM1293:AP1293))))
&lt;0,0,
IF(D1293="A",13-SUM(AM1293:AP1293),IF(D1293="B",11-SUM(AM1293:AP1293),IF(D1293="C",7-SUM(AM1293:AP1293)))))
*AD1293/C1293,0)
*C1293
=0,0,
ROUNDUP(
IF(
IF(D1293="A",13-SUM(AM1293:AP1293),IF(D1293="B",11-SUM(AM1293:AP1293),IF(D1293="C",7-SUM(AM1293:AP1293))))
&lt;0,0,
IF(D1293="A",13-SUM(AM1293:AP1293),IF(D1293="B",11-SUM(AM1293:AP1293),IF(D1293="C",7-SUM(AM1293:AP1293)))))
*AD1293/C1293,0)
*C1293)
)</f>
        <v>0</v>
      </c>
      <c r="AY1293" s="4">
        <f>IF(OR(AND(Tabela1[[#This Row],[GRUPO | ITEM]]="PALHETAS",MID(Tabela1[[#This Row],[ITEM]],1,5)&lt;&gt;"YN-PC"),AND(Tabela1[[#This Row],[GRUPO | ITEM]]="PALHETAS",MID(Tabela1[[#This Row],[ITEM]],1,5)&lt;&gt;"YN-PF"))=TRUE,0,
IF(
ROUNDUP(
IF(
IF(D1293="A",13-SUM(AR1293:AU1293),IF(D1293="B",11-SUM(AR1293:AU1293),IF(D1293="C",7-SUM(AR1293:AU1293))))
&lt;0,0,
IF(D1293="A",13-SUM(AR1293:AU1293),IF(D1293="B",11-SUM(AR1293:AU1293),IF(D1293="C",7-SUM(AR1293:AU1293)))))
*AE1293/C1293,0)
*C1293
=0,0,
ROUNDUP(
IF(
IF(D1293="A",13-SUM(AR1293:AU1293),IF(D1293="B",11-SUM(AR1293:AU1293),IF(D1293="C",7-SUM(AR1293:AU1293))))
&lt;0,0,
IF(D1293="A",13-SUM(AR1293:AU1293),IF(D1293="B",11-SUM(AR1293:AU1293),IF(D1293="C",7-SUM(AR1293:AU1293)))))
*AE1293/C1293,0)
*C1293)
)</f>
        <v>0</v>
      </c>
      <c r="AZ129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+IFERROR(BA1293*C1293,0),
IFERROR(AVERAGEIF(Tabela1[[#This Row],[COMPRA PADRÃO]:[COMPRA &gt;30%]],"&gt;"&amp;0,Tabela1[[#This Row],[COMPRA PADRÃO]:[COMPRA &gt;30%]]),
0))/Tabela1[[#This Row],[U/CX]],0)*Tabela1[[#This Row],[U/CX]]</f>
        <v>0</v>
      </c>
      <c r="BA1293" s="36"/>
      <c r="BB1293" s="19"/>
      <c r="BC1293" s="5"/>
      <c r="BD1293" s="41">
        <v>24.830188679245282</v>
      </c>
      <c r="BE1293" s="42">
        <v>3724.5283018867922</v>
      </c>
      <c r="BF1293" s="42">
        <v>7101.433962264151</v>
      </c>
      <c r="BG1293" s="42">
        <v>16073</v>
      </c>
      <c r="BH1293" s="43">
        <v>0</v>
      </c>
    </row>
    <row r="1294" spans="1:60" x14ac:dyDescent="0.2">
      <c r="A1294" s="4" t="s">
        <v>987</v>
      </c>
      <c r="B1294" s="4" t="s">
        <v>992</v>
      </c>
      <c r="C1294" s="4">
        <v>20</v>
      </c>
      <c r="D1294" s="4" t="s">
        <v>17</v>
      </c>
      <c r="E1294" s="5">
        <v>500</v>
      </c>
      <c r="F1294" s="4">
        <v>480</v>
      </c>
      <c r="G1294" s="4">
        <v>560</v>
      </c>
      <c r="H1294" s="4">
        <v>120</v>
      </c>
      <c r="I1294" s="4">
        <v>590</v>
      </c>
      <c r="J1294" s="4">
        <v>448</v>
      </c>
      <c r="K1294" s="4"/>
      <c r="L1294" s="4">
        <v>240</v>
      </c>
      <c r="M1294" s="4">
        <v>80</v>
      </c>
      <c r="N1294" s="4">
        <v>40</v>
      </c>
      <c r="O1294" s="4">
        <v>240</v>
      </c>
      <c r="P1294" s="4">
        <v>230</v>
      </c>
      <c r="Q1294" s="13">
        <v>1.5589569160997732</v>
      </c>
      <c r="R1294" s="16">
        <v>1.4965986394557822</v>
      </c>
      <c r="S1294" s="16">
        <v>1.7460317460317458</v>
      </c>
      <c r="T1294" s="16">
        <v>0.37414965986394555</v>
      </c>
      <c r="U1294" s="16">
        <v>1.8395691609977323</v>
      </c>
      <c r="V1294" s="16">
        <v>1.3968253968253967</v>
      </c>
      <c r="W1294" s="16">
        <v>0</v>
      </c>
      <c r="X1294" s="16">
        <v>0.7482993197278911</v>
      </c>
      <c r="Y1294" s="16">
        <v>0.24943310657596371</v>
      </c>
      <c r="Z1294" s="16">
        <v>0.12471655328798185</v>
      </c>
      <c r="AA1294" s="16">
        <v>0.7482993197278911</v>
      </c>
      <c r="AB1294" s="17">
        <v>0.71712018140589562</v>
      </c>
      <c r="AC1294" s="15">
        <v>81432.22</v>
      </c>
      <c r="AD1294" s="14">
        <v>320.72727272727275</v>
      </c>
      <c r="AE1294" s="14">
        <v>378.66666666666669</v>
      </c>
      <c r="AF1294" s="5">
        <v>1</v>
      </c>
      <c r="AG1294" s="6">
        <v>2370</v>
      </c>
      <c r="AH1294" s="37">
        <v>1420</v>
      </c>
      <c r="AI1294" s="23">
        <v>3790</v>
      </c>
      <c r="AJ1294" s="6">
        <v>2840</v>
      </c>
      <c r="AK1294" s="37">
        <v>0</v>
      </c>
      <c r="AL1294" s="24">
        <v>2840</v>
      </c>
      <c r="AM1294" s="18">
        <v>7.3894557823129245</v>
      </c>
      <c r="AN1294" s="7">
        <v>4.4274376417233556</v>
      </c>
      <c r="AO1294" s="8">
        <v>8.8548752834467113</v>
      </c>
      <c r="AP1294" s="9">
        <v>0</v>
      </c>
      <c r="AQ1294" s="25">
        <v>20.67176870748299</v>
      </c>
      <c r="AR1294" s="18">
        <v>6.2588028169014081</v>
      </c>
      <c r="AS1294" s="7">
        <v>3.75</v>
      </c>
      <c r="AT1294" s="8">
        <v>7.5</v>
      </c>
      <c r="AU1294" s="9">
        <v>0</v>
      </c>
      <c r="AV1294" s="10">
        <v>17.508802816901408</v>
      </c>
      <c r="AW1294" s="22">
        <f t="shared" si="20"/>
        <v>0</v>
      </c>
      <c r="AX1294" s="5">
        <f>IF(OR(AND(Tabela1[[#This Row],[GRUPO | ITEM]]="PALHETAS",MID(Tabela1[[#This Row],[ITEM]],1,5)&lt;&gt;"YN-PC"),AND(Tabela1[[#This Row],[GRUPO | ITEM]]="PALHETAS",MID(Tabela1[[#This Row],[ITEM]],1,5)&lt;&gt;"YN-PF"))=TRUE,0,
IF(
ROUNDUP(
IF(
IF(D1294="A",13-SUM(AM1294:AP1294),IF(D1294="B",11-SUM(AM1294:AP1294),IF(D1294="C",7-SUM(AM1294:AP1294))))
&lt;0,0,
IF(D1294="A",13-SUM(AM1294:AP1294),IF(D1294="B",11-SUM(AM1294:AP1294),IF(D1294="C",7-SUM(AM1294:AP1294)))))
*AD1294/C1294,0)
*C1294
=0,0,
ROUNDUP(
IF(
IF(D1294="A",13-SUM(AM1294:AP1294),IF(D1294="B",11-SUM(AM1294:AP1294),IF(D1294="C",7-SUM(AM1294:AP1294))))
&lt;0,0,
IF(D1294="A",13-SUM(AM1294:AP1294),IF(D1294="B",11-SUM(AM1294:AP1294),IF(D1294="C",7-SUM(AM1294:AP1294)))))
*AD1294/C1294,0)
*C1294)
)</f>
        <v>0</v>
      </c>
      <c r="AY1294" s="4">
        <f>IF(OR(AND(Tabela1[[#This Row],[GRUPO | ITEM]]="PALHETAS",MID(Tabela1[[#This Row],[ITEM]],1,5)&lt;&gt;"YN-PC"),AND(Tabela1[[#This Row],[GRUPO | ITEM]]="PALHETAS",MID(Tabela1[[#This Row],[ITEM]],1,5)&lt;&gt;"YN-PF"))=TRUE,0,
IF(
ROUNDUP(
IF(
IF(D1294="A",13-SUM(AR1294:AU1294),IF(D1294="B",11-SUM(AR1294:AU1294),IF(D1294="C",7-SUM(AR1294:AU1294))))
&lt;0,0,
IF(D1294="A",13-SUM(AR1294:AU1294),IF(D1294="B",11-SUM(AR1294:AU1294),IF(D1294="C",7-SUM(AR1294:AU1294)))))
*AE1294/C1294,0)
*C1294
=0,0,
ROUNDUP(
IF(
IF(D1294="A",13-SUM(AR1294:AU1294),IF(D1294="B",11-SUM(AR1294:AU1294),IF(D1294="C",7-SUM(AR1294:AU1294))))
&lt;0,0,
IF(D1294="A",13-SUM(AR1294:AU1294),IF(D1294="B",11-SUM(AR1294:AU1294),IF(D1294="C",7-SUM(AR1294:AU1294)))))
*AE1294/C1294,0)
*C1294)
)</f>
        <v>0</v>
      </c>
      <c r="AZ129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+IFERROR(BA1294*C1294,0),
IFERROR(AVERAGEIF(Tabela1[[#This Row],[COMPRA PADRÃO]:[COMPRA &gt;30%]],"&gt;"&amp;0,Tabela1[[#This Row],[COMPRA PADRÃO]:[COMPRA &gt;30%]]),
0))/Tabela1[[#This Row],[U/CX]],0)*Tabela1[[#This Row],[U/CX]]</f>
        <v>0</v>
      </c>
      <c r="BA1294" s="36"/>
      <c r="BB1294" s="19"/>
      <c r="BC1294" s="5"/>
      <c r="BD1294" s="41">
        <v>13.313207547169812</v>
      </c>
      <c r="BE1294" s="42">
        <v>1996.9811320754718</v>
      </c>
      <c r="BF1294" s="42">
        <v>2636.0150943396229</v>
      </c>
      <c r="BG1294" s="42">
        <v>6630</v>
      </c>
      <c r="BH1294" s="43">
        <v>0</v>
      </c>
    </row>
    <row r="1295" spans="1:60" x14ac:dyDescent="0.2">
      <c r="A1295" s="4" t="s">
        <v>987</v>
      </c>
      <c r="B1295" s="4" t="s">
        <v>1121</v>
      </c>
      <c r="C1295" s="4">
        <v>120</v>
      </c>
      <c r="D1295" s="4" t="s">
        <v>83</v>
      </c>
      <c r="E1295" s="5"/>
      <c r="F1295" s="4"/>
      <c r="G1295" s="4"/>
      <c r="H1295" s="4"/>
      <c r="I1295" s="4"/>
      <c r="J1295" s="4"/>
      <c r="K1295" s="4"/>
      <c r="L1295" s="4"/>
      <c r="M1295" s="4">
        <v>160</v>
      </c>
      <c r="N1295" s="4">
        <v>20</v>
      </c>
      <c r="O1295" s="4">
        <v>140</v>
      </c>
      <c r="P1295" s="4">
        <v>160</v>
      </c>
      <c r="Q1295" s="13">
        <v>0</v>
      </c>
      <c r="R1295" s="16">
        <v>0</v>
      </c>
      <c r="S1295" s="16">
        <v>0</v>
      </c>
      <c r="T1295" s="16">
        <v>0</v>
      </c>
      <c r="U1295" s="16">
        <v>0</v>
      </c>
      <c r="V1295" s="16">
        <v>0</v>
      </c>
      <c r="W1295" s="16">
        <v>0</v>
      </c>
      <c r="X1295" s="16">
        <v>0</v>
      </c>
      <c r="Y1295" s="16">
        <v>1.3333333333333333</v>
      </c>
      <c r="Z1295" s="16">
        <v>0.16666666666666666</v>
      </c>
      <c r="AA1295" s="16">
        <v>1.1666666666666667</v>
      </c>
      <c r="AB1295" s="17">
        <v>1.3333333333333333</v>
      </c>
      <c r="AC1295" s="15">
        <v>8740.9</v>
      </c>
      <c r="AD1295" s="14">
        <v>120</v>
      </c>
      <c r="AE1295" s="14">
        <v>153.33333333333334</v>
      </c>
      <c r="AF1295" s="5">
        <v>0</v>
      </c>
      <c r="AG1295" s="6">
        <v>0</v>
      </c>
      <c r="AH1295" s="37">
        <v>0</v>
      </c>
      <c r="AI1295" s="23">
        <v>0</v>
      </c>
      <c r="AJ1295" s="6">
        <v>2520</v>
      </c>
      <c r="AK1295" s="37">
        <v>0</v>
      </c>
      <c r="AL1295" s="24">
        <v>2520</v>
      </c>
      <c r="AM1295" s="18">
        <v>0</v>
      </c>
      <c r="AN1295" s="7">
        <v>0</v>
      </c>
      <c r="AO1295" s="8">
        <v>21</v>
      </c>
      <c r="AP1295" s="9">
        <v>0</v>
      </c>
      <c r="AQ1295" s="25">
        <v>21</v>
      </c>
      <c r="AR1295" s="18">
        <v>0</v>
      </c>
      <c r="AS1295" s="7">
        <v>0</v>
      </c>
      <c r="AT1295" s="8">
        <v>16.434782608695652</v>
      </c>
      <c r="AU1295" s="9">
        <v>0</v>
      </c>
      <c r="AV1295" s="10">
        <v>16.434782608695652</v>
      </c>
      <c r="AW1295" s="22">
        <f t="shared" si="20"/>
        <v>0</v>
      </c>
      <c r="AX1295" s="5">
        <f>IF(OR(AND(Tabela1[[#This Row],[GRUPO | ITEM]]="PALHETAS",MID(Tabela1[[#This Row],[ITEM]],1,5)&lt;&gt;"YN-PC"),AND(Tabela1[[#This Row],[GRUPO | ITEM]]="PALHETAS",MID(Tabela1[[#This Row],[ITEM]],1,5)&lt;&gt;"YN-PF"))=TRUE,0,
IF(
ROUNDUP(
IF(
IF(D1295="A",13-SUM(AM1295:AP1295),IF(D1295="B",11-SUM(AM1295:AP1295),IF(D1295="C",7-SUM(AM1295:AP1295))))
&lt;0,0,
IF(D1295="A",13-SUM(AM1295:AP1295),IF(D1295="B",11-SUM(AM1295:AP1295),IF(D1295="C",7-SUM(AM1295:AP1295)))))
*AD1295/C1295,0)
*C1295
=0,0,
ROUNDUP(
IF(
IF(D1295="A",13-SUM(AM1295:AP1295),IF(D1295="B",11-SUM(AM1295:AP1295),IF(D1295="C",7-SUM(AM1295:AP1295))))
&lt;0,0,
IF(D1295="A",13-SUM(AM1295:AP1295),IF(D1295="B",11-SUM(AM1295:AP1295),IF(D1295="C",7-SUM(AM1295:AP1295)))))
*AD1295/C1295,0)
*C1295)
)</f>
        <v>0</v>
      </c>
      <c r="AY1295" s="4">
        <f>IF(OR(AND(Tabela1[[#This Row],[GRUPO | ITEM]]="PALHETAS",MID(Tabela1[[#This Row],[ITEM]],1,5)&lt;&gt;"YN-PC"),AND(Tabela1[[#This Row],[GRUPO | ITEM]]="PALHETAS",MID(Tabela1[[#This Row],[ITEM]],1,5)&lt;&gt;"YN-PF"))=TRUE,0,
IF(
ROUNDUP(
IF(
IF(D1295="A",13-SUM(AR1295:AU1295),IF(D1295="B",11-SUM(AR1295:AU1295),IF(D1295="C",7-SUM(AR1295:AU1295))))
&lt;0,0,
IF(D1295="A",13-SUM(AR1295:AU1295),IF(D1295="B",11-SUM(AR1295:AU1295),IF(D1295="C",7-SUM(AR1295:AU1295)))))
*AE1295/C1295,0)
*C1295
=0,0,
ROUNDUP(
IF(
IF(D1295="A",13-SUM(AR1295:AU1295),IF(D1295="B",11-SUM(AR1295:AU1295),IF(D1295="C",7-SUM(AR1295:AU1295))))
&lt;0,0,
IF(D1295="A",13-SUM(AR1295:AU1295),IF(D1295="B",11-SUM(AR1295:AU1295),IF(D1295="C",7-SUM(AR1295:AU1295)))))
*AE1295/C1295,0)
*C1295)
)</f>
        <v>0</v>
      </c>
      <c r="AZ129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+IFERROR(BA1295*C1295,0),
IFERROR(AVERAGEIF(Tabela1[[#This Row],[COMPRA PADRÃO]:[COMPRA &gt;30%]],"&gt;"&amp;0,Tabela1[[#This Row],[COMPRA PADRÃO]:[COMPRA &gt;30%]]),
0))/Tabela1[[#This Row],[U/CX]],0)*Tabela1[[#This Row],[U/CX]]</f>
        <v>0</v>
      </c>
      <c r="BA1295" s="36"/>
      <c r="BB1295" s="19"/>
      <c r="BC1295" s="5"/>
      <c r="BD1295" s="41">
        <v>1.8113207547169812</v>
      </c>
      <c r="BE1295" s="42">
        <v>271.69811320754718</v>
      </c>
      <c r="BF1295" s="42">
        <v>119.54716981132076</v>
      </c>
      <c r="BG1295" s="42">
        <v>2520</v>
      </c>
      <c r="BH1295" s="43">
        <v>0</v>
      </c>
    </row>
    <row r="1296" spans="1:60" x14ac:dyDescent="0.2">
      <c r="A1296" s="4" t="s">
        <v>987</v>
      </c>
      <c r="B1296" s="4" t="s">
        <v>1122</v>
      </c>
      <c r="C1296" s="4">
        <v>120</v>
      </c>
      <c r="D1296" s="4" t="s">
        <v>83</v>
      </c>
      <c r="E1296" s="5"/>
      <c r="F1296" s="4"/>
      <c r="G1296" s="4"/>
      <c r="H1296" s="4"/>
      <c r="I1296" s="4"/>
      <c r="J1296" s="4"/>
      <c r="K1296" s="4"/>
      <c r="L1296" s="4"/>
      <c r="M1296" s="4">
        <v>40</v>
      </c>
      <c r="N1296" s="4">
        <v>40</v>
      </c>
      <c r="O1296" s="4">
        <v>20</v>
      </c>
      <c r="P1296" s="4">
        <v>80</v>
      </c>
      <c r="Q1296" s="13">
        <v>0</v>
      </c>
      <c r="R1296" s="16">
        <v>0</v>
      </c>
      <c r="S1296" s="16">
        <v>0</v>
      </c>
      <c r="T1296" s="16">
        <v>0</v>
      </c>
      <c r="U1296" s="16">
        <v>0</v>
      </c>
      <c r="V1296" s="16">
        <v>0</v>
      </c>
      <c r="W1296" s="16">
        <v>0</v>
      </c>
      <c r="X1296" s="16">
        <v>0</v>
      </c>
      <c r="Y1296" s="16">
        <v>0.88888888888888884</v>
      </c>
      <c r="Z1296" s="16">
        <v>0.88888888888888884</v>
      </c>
      <c r="AA1296" s="16">
        <v>0.44444444444444442</v>
      </c>
      <c r="AB1296" s="17">
        <v>1.7777777777777777</v>
      </c>
      <c r="AC1296" s="15">
        <v>4134.6000000000004</v>
      </c>
      <c r="AD1296" s="14">
        <v>45</v>
      </c>
      <c r="AE1296" s="14">
        <v>45</v>
      </c>
      <c r="AF1296" s="5">
        <v>0</v>
      </c>
      <c r="AG1296" s="6">
        <v>298</v>
      </c>
      <c r="AH1296" s="37">
        <v>0</v>
      </c>
      <c r="AI1296" s="23">
        <v>298</v>
      </c>
      <c r="AJ1296" s="6">
        <v>480</v>
      </c>
      <c r="AK1296" s="37">
        <v>0</v>
      </c>
      <c r="AL1296" s="24">
        <v>480</v>
      </c>
      <c r="AM1296" s="18">
        <v>6.6222222222222218</v>
      </c>
      <c r="AN1296" s="7">
        <v>0</v>
      </c>
      <c r="AO1296" s="8">
        <v>10.666666666666666</v>
      </c>
      <c r="AP1296" s="9">
        <v>0</v>
      </c>
      <c r="AQ1296" s="25">
        <v>17.288888888888888</v>
      </c>
      <c r="AR1296" s="18">
        <v>6.6222222222222218</v>
      </c>
      <c r="AS1296" s="7">
        <v>0</v>
      </c>
      <c r="AT1296" s="8">
        <v>10.666666666666666</v>
      </c>
      <c r="AU1296" s="9">
        <v>0</v>
      </c>
      <c r="AV1296" s="10">
        <v>17.288888888888888</v>
      </c>
      <c r="AW1296" s="22">
        <f t="shared" si="20"/>
        <v>0</v>
      </c>
      <c r="AX1296" s="5">
        <f>IF(OR(AND(Tabela1[[#This Row],[GRUPO | ITEM]]="PALHETAS",MID(Tabela1[[#This Row],[ITEM]],1,5)&lt;&gt;"YN-PC"),AND(Tabela1[[#This Row],[GRUPO | ITEM]]="PALHETAS",MID(Tabela1[[#This Row],[ITEM]],1,5)&lt;&gt;"YN-PF"))=TRUE,0,
IF(
ROUNDUP(
IF(
IF(D1296="A",13-SUM(AM1296:AP1296),IF(D1296="B",11-SUM(AM1296:AP1296),IF(D1296="C",7-SUM(AM1296:AP1296))))
&lt;0,0,
IF(D1296="A",13-SUM(AM1296:AP1296),IF(D1296="B",11-SUM(AM1296:AP1296),IF(D1296="C",7-SUM(AM1296:AP1296)))))
*AD1296/C1296,0)
*C1296
=0,0,
ROUNDUP(
IF(
IF(D1296="A",13-SUM(AM1296:AP1296),IF(D1296="B",11-SUM(AM1296:AP1296),IF(D1296="C",7-SUM(AM1296:AP1296))))
&lt;0,0,
IF(D1296="A",13-SUM(AM1296:AP1296),IF(D1296="B",11-SUM(AM1296:AP1296),IF(D1296="C",7-SUM(AM1296:AP1296)))))
*AD1296/C1296,0)
*C1296)
)</f>
        <v>0</v>
      </c>
      <c r="AY1296" s="4">
        <f>IF(OR(AND(Tabela1[[#This Row],[GRUPO | ITEM]]="PALHETAS",MID(Tabela1[[#This Row],[ITEM]],1,5)&lt;&gt;"YN-PC"),AND(Tabela1[[#This Row],[GRUPO | ITEM]]="PALHETAS",MID(Tabela1[[#This Row],[ITEM]],1,5)&lt;&gt;"YN-PF"))=TRUE,0,
IF(
ROUNDUP(
IF(
IF(D1296="A",13-SUM(AR1296:AU1296),IF(D1296="B",11-SUM(AR1296:AU1296),IF(D1296="C",7-SUM(AR1296:AU1296))))
&lt;0,0,
IF(D1296="A",13-SUM(AR1296:AU1296),IF(D1296="B",11-SUM(AR1296:AU1296),IF(D1296="C",7-SUM(AR1296:AU1296)))))
*AE1296/C1296,0)
*C1296
=0,0,
ROUNDUP(
IF(
IF(D1296="A",13-SUM(AR1296:AU1296),IF(D1296="B",11-SUM(AR1296:AU1296),IF(D1296="C",7-SUM(AR1296:AU1296))))
&lt;0,0,
IF(D1296="A",13-SUM(AR1296:AU1296),IF(D1296="B",11-SUM(AR1296:AU1296),IF(D1296="C",7-SUM(AR1296:AU1296)))))
*AE1296/C1296,0)
*C1296)
)</f>
        <v>0</v>
      </c>
      <c r="AZ129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+IFERROR(BA1296*C1296,0),
IFERROR(AVERAGEIF(Tabela1[[#This Row],[COMPRA PADRÃO]:[COMPRA &gt;30%]],"&gt;"&amp;0,Tabela1[[#This Row],[COMPRA PADRÃO]:[COMPRA &gt;30%]]),
0))/Tabela1[[#This Row],[U/CX]],0)*Tabela1[[#This Row],[U/CX]]</f>
        <v>0</v>
      </c>
      <c r="BA1296" s="36"/>
      <c r="BB1296" s="19"/>
      <c r="BC1296" s="5"/>
      <c r="BD1296" s="41">
        <v>0.67924528301886788</v>
      </c>
      <c r="BE1296" s="42">
        <v>101.88679245283018</v>
      </c>
      <c r="BF1296" s="42">
        <v>44.830188679245282</v>
      </c>
      <c r="BG1296" s="42">
        <v>778</v>
      </c>
      <c r="BH1296" s="43">
        <v>0</v>
      </c>
    </row>
    <row r="1297" spans="1:60" x14ac:dyDescent="0.2">
      <c r="A1297" s="4" t="s">
        <v>987</v>
      </c>
      <c r="B1297" s="4" t="s">
        <v>1123</v>
      </c>
      <c r="C1297" s="4">
        <v>120</v>
      </c>
      <c r="D1297" s="4" t="s">
        <v>83</v>
      </c>
      <c r="E1297" s="5"/>
      <c r="F1297" s="4"/>
      <c r="G1297" s="4"/>
      <c r="H1297" s="4"/>
      <c r="I1297" s="4"/>
      <c r="J1297" s="4"/>
      <c r="K1297" s="4"/>
      <c r="L1297" s="4"/>
      <c r="M1297" s="4">
        <v>70</v>
      </c>
      <c r="N1297" s="4">
        <v>40</v>
      </c>
      <c r="O1297" s="4">
        <v>20</v>
      </c>
      <c r="P1297" s="4">
        <v>80</v>
      </c>
      <c r="Q1297" s="13">
        <v>0</v>
      </c>
      <c r="R1297" s="16">
        <v>0</v>
      </c>
      <c r="S1297" s="16">
        <v>0</v>
      </c>
      <c r="T1297" s="16">
        <v>0</v>
      </c>
      <c r="U1297" s="16">
        <v>0</v>
      </c>
      <c r="V1297" s="16">
        <v>0</v>
      </c>
      <c r="W1297" s="16">
        <v>0</v>
      </c>
      <c r="X1297" s="16">
        <v>0</v>
      </c>
      <c r="Y1297" s="16">
        <v>1.3333333333333333</v>
      </c>
      <c r="Z1297" s="16">
        <v>0.76190476190476186</v>
      </c>
      <c r="AA1297" s="16">
        <v>0.38095238095238093</v>
      </c>
      <c r="AB1297" s="17">
        <v>1.5238095238095237</v>
      </c>
      <c r="AC1297" s="15">
        <v>4924.2</v>
      </c>
      <c r="AD1297" s="14">
        <v>52.5</v>
      </c>
      <c r="AE1297" s="14">
        <v>52.5</v>
      </c>
      <c r="AF1297" s="5">
        <v>0</v>
      </c>
      <c r="AG1297" s="6">
        <v>271</v>
      </c>
      <c r="AH1297" s="37">
        <v>0</v>
      </c>
      <c r="AI1297" s="23">
        <v>271</v>
      </c>
      <c r="AJ1297" s="6">
        <v>480</v>
      </c>
      <c r="AK1297" s="37">
        <v>0</v>
      </c>
      <c r="AL1297" s="24">
        <v>480</v>
      </c>
      <c r="AM1297" s="18">
        <v>5.1619047619047622</v>
      </c>
      <c r="AN1297" s="7">
        <v>0</v>
      </c>
      <c r="AO1297" s="8">
        <v>9.1428571428571423</v>
      </c>
      <c r="AP1297" s="9">
        <v>0</v>
      </c>
      <c r="AQ1297" s="25">
        <v>14.304761904761904</v>
      </c>
      <c r="AR1297" s="18">
        <v>5.1619047619047622</v>
      </c>
      <c r="AS1297" s="7">
        <v>0</v>
      </c>
      <c r="AT1297" s="8">
        <v>9.1428571428571423</v>
      </c>
      <c r="AU1297" s="9">
        <v>0</v>
      </c>
      <c r="AV1297" s="10">
        <v>14.304761904761904</v>
      </c>
      <c r="AW1297" s="22">
        <f t="shared" si="20"/>
        <v>0</v>
      </c>
      <c r="AX1297" s="5">
        <f>IF(OR(AND(Tabela1[[#This Row],[GRUPO | ITEM]]="PALHETAS",MID(Tabela1[[#This Row],[ITEM]],1,5)&lt;&gt;"YN-PC"),AND(Tabela1[[#This Row],[GRUPO | ITEM]]="PALHETAS",MID(Tabela1[[#This Row],[ITEM]],1,5)&lt;&gt;"YN-PF"))=TRUE,0,
IF(
ROUNDUP(
IF(
IF(D1297="A",13-SUM(AM1297:AP1297),IF(D1297="B",11-SUM(AM1297:AP1297),IF(D1297="C",7-SUM(AM1297:AP1297))))
&lt;0,0,
IF(D1297="A",13-SUM(AM1297:AP1297),IF(D1297="B",11-SUM(AM1297:AP1297),IF(D1297="C",7-SUM(AM1297:AP1297)))))
*AD1297/C1297,0)
*C1297
=0,0,
ROUNDUP(
IF(
IF(D1297="A",13-SUM(AM1297:AP1297),IF(D1297="B",11-SUM(AM1297:AP1297),IF(D1297="C",7-SUM(AM1297:AP1297))))
&lt;0,0,
IF(D1297="A",13-SUM(AM1297:AP1297),IF(D1297="B",11-SUM(AM1297:AP1297),IF(D1297="C",7-SUM(AM1297:AP1297)))))
*AD1297/C1297,0)
*C1297)
)</f>
        <v>0</v>
      </c>
      <c r="AY1297" s="4">
        <f>IF(OR(AND(Tabela1[[#This Row],[GRUPO | ITEM]]="PALHETAS",MID(Tabela1[[#This Row],[ITEM]],1,5)&lt;&gt;"YN-PC"),AND(Tabela1[[#This Row],[GRUPO | ITEM]]="PALHETAS",MID(Tabela1[[#This Row],[ITEM]],1,5)&lt;&gt;"YN-PF"))=TRUE,0,
IF(
ROUNDUP(
IF(
IF(D1297="A",13-SUM(AR1297:AU1297),IF(D1297="B",11-SUM(AR1297:AU1297),IF(D1297="C",7-SUM(AR1297:AU1297))))
&lt;0,0,
IF(D1297="A",13-SUM(AR1297:AU1297),IF(D1297="B",11-SUM(AR1297:AU1297),IF(D1297="C",7-SUM(AR1297:AU1297)))))
*AE1297/C1297,0)
*C1297
=0,0,
ROUNDUP(
IF(
IF(D1297="A",13-SUM(AR1297:AU1297),IF(D1297="B",11-SUM(AR1297:AU1297),IF(D1297="C",7-SUM(AR1297:AU1297))))
&lt;0,0,
IF(D1297="A",13-SUM(AR1297:AU1297),IF(D1297="B",11-SUM(AR1297:AU1297),IF(D1297="C",7-SUM(AR1297:AU1297)))))
*AE1297/C1297,0)
*C1297)
)</f>
        <v>0</v>
      </c>
      <c r="AZ129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+IFERROR(BA1297*C1297,0),
IFERROR(AVERAGEIF(Tabela1[[#This Row],[COMPRA PADRÃO]:[COMPRA &gt;30%]],"&gt;"&amp;0,Tabela1[[#This Row],[COMPRA PADRÃO]:[COMPRA &gt;30%]]),
0))/Tabela1[[#This Row],[U/CX]],0)*Tabela1[[#This Row],[U/CX]]</f>
        <v>0</v>
      </c>
      <c r="BA1297" s="36"/>
      <c r="BB1297" s="19"/>
      <c r="BC1297" s="5"/>
      <c r="BD1297" s="41">
        <v>0.79245283018867929</v>
      </c>
      <c r="BE1297" s="42">
        <v>118.8679245283019</v>
      </c>
      <c r="BF1297" s="42">
        <v>52.301886792452834</v>
      </c>
      <c r="BG1297" s="42">
        <v>751</v>
      </c>
      <c r="BH1297" s="43">
        <v>0</v>
      </c>
    </row>
    <row r="1298" spans="1:60" x14ac:dyDescent="0.2">
      <c r="A1298" s="4" t="s">
        <v>987</v>
      </c>
      <c r="B1298" s="4" t="s">
        <v>1124</v>
      </c>
      <c r="C1298" s="4">
        <v>120</v>
      </c>
      <c r="D1298" s="4" t="s">
        <v>83</v>
      </c>
      <c r="E1298" s="5"/>
      <c r="F1298" s="4"/>
      <c r="G1298" s="4"/>
      <c r="H1298" s="4"/>
      <c r="I1298" s="4"/>
      <c r="J1298" s="4"/>
      <c r="K1298" s="4"/>
      <c r="L1298" s="4"/>
      <c r="M1298" s="4">
        <v>120</v>
      </c>
      <c r="N1298" s="4">
        <v>20</v>
      </c>
      <c r="O1298" s="4">
        <v>20</v>
      </c>
      <c r="P1298" s="4">
        <v>260</v>
      </c>
      <c r="Q1298" s="13">
        <v>0</v>
      </c>
      <c r="R1298" s="16">
        <v>0</v>
      </c>
      <c r="S1298" s="16">
        <v>0</v>
      </c>
      <c r="T1298" s="16">
        <v>0</v>
      </c>
      <c r="U1298" s="16">
        <v>0</v>
      </c>
      <c r="V1298" s="16">
        <v>0</v>
      </c>
      <c r="W1298" s="16">
        <v>0</v>
      </c>
      <c r="X1298" s="16">
        <v>0</v>
      </c>
      <c r="Y1298" s="16">
        <v>1.1428571428571428</v>
      </c>
      <c r="Z1298" s="16">
        <v>0.19047619047619047</v>
      </c>
      <c r="AA1298" s="16">
        <v>0.19047619047619047</v>
      </c>
      <c r="AB1298" s="17">
        <v>2.4761904761904763</v>
      </c>
      <c r="AC1298" s="15">
        <v>7599.8</v>
      </c>
      <c r="AD1298" s="14">
        <v>105</v>
      </c>
      <c r="AE1298" s="14">
        <v>190</v>
      </c>
      <c r="AF1298" s="5">
        <v>0</v>
      </c>
      <c r="AG1298" s="6">
        <v>40</v>
      </c>
      <c r="AH1298" s="37">
        <v>0</v>
      </c>
      <c r="AI1298" s="23">
        <v>40</v>
      </c>
      <c r="AJ1298" s="6">
        <v>1560</v>
      </c>
      <c r="AK1298" s="37">
        <v>0</v>
      </c>
      <c r="AL1298" s="24">
        <v>1560</v>
      </c>
      <c r="AM1298" s="18">
        <v>0.38095238095238093</v>
      </c>
      <c r="AN1298" s="7">
        <v>0</v>
      </c>
      <c r="AO1298" s="8">
        <v>14.857142857142858</v>
      </c>
      <c r="AP1298" s="9">
        <v>0</v>
      </c>
      <c r="AQ1298" s="25">
        <v>15.238095238095239</v>
      </c>
      <c r="AR1298" s="18">
        <v>0.21052631578947367</v>
      </c>
      <c r="AS1298" s="7">
        <v>0</v>
      </c>
      <c r="AT1298" s="8">
        <v>8.2105263157894743</v>
      </c>
      <c r="AU1298" s="9">
        <v>0</v>
      </c>
      <c r="AV1298" s="10">
        <v>8.4210526315789487</v>
      </c>
      <c r="AW1298" s="22">
        <f t="shared" si="20"/>
        <v>0</v>
      </c>
      <c r="AX1298" s="5">
        <f>IF(OR(AND(Tabela1[[#This Row],[GRUPO | ITEM]]="PALHETAS",MID(Tabela1[[#This Row],[ITEM]],1,5)&lt;&gt;"YN-PC"),AND(Tabela1[[#This Row],[GRUPO | ITEM]]="PALHETAS",MID(Tabela1[[#This Row],[ITEM]],1,5)&lt;&gt;"YN-PF"))=TRUE,0,
IF(
ROUNDUP(
IF(
IF(D1298="A",13-SUM(AM1298:AP1298),IF(D1298="B",11-SUM(AM1298:AP1298),IF(D1298="C",7-SUM(AM1298:AP1298))))
&lt;0,0,
IF(D1298="A",13-SUM(AM1298:AP1298),IF(D1298="B",11-SUM(AM1298:AP1298),IF(D1298="C",7-SUM(AM1298:AP1298)))))
*AD1298/C1298,0)
*C1298
=0,0,
ROUNDUP(
IF(
IF(D1298="A",13-SUM(AM1298:AP1298),IF(D1298="B",11-SUM(AM1298:AP1298),IF(D1298="C",7-SUM(AM1298:AP1298))))
&lt;0,0,
IF(D1298="A",13-SUM(AM1298:AP1298),IF(D1298="B",11-SUM(AM1298:AP1298),IF(D1298="C",7-SUM(AM1298:AP1298)))))
*AD1298/C1298,0)
*C1298)
)</f>
        <v>0</v>
      </c>
      <c r="AY1298" s="4">
        <f>IF(OR(AND(Tabela1[[#This Row],[GRUPO | ITEM]]="PALHETAS",MID(Tabela1[[#This Row],[ITEM]],1,5)&lt;&gt;"YN-PC"),AND(Tabela1[[#This Row],[GRUPO | ITEM]]="PALHETAS",MID(Tabela1[[#This Row],[ITEM]],1,5)&lt;&gt;"YN-PF"))=TRUE,0,
IF(
ROUNDUP(
IF(
IF(D1298="A",13-SUM(AR1298:AU1298),IF(D1298="B",11-SUM(AR1298:AU1298),IF(D1298="C",7-SUM(AR1298:AU1298))))
&lt;0,0,
IF(D1298="A",13-SUM(AR1298:AU1298),IF(D1298="B",11-SUM(AR1298:AU1298),IF(D1298="C",7-SUM(AR1298:AU1298)))))
*AE1298/C1298,0)
*C1298
=0,0,
ROUNDUP(
IF(
IF(D1298="A",13-SUM(AR1298:AU1298),IF(D1298="B",11-SUM(AR1298:AU1298),IF(D1298="C",7-SUM(AR1298:AU1298))))
&lt;0,0,
IF(D1298="A",13-SUM(AR1298:AU1298),IF(D1298="B",11-SUM(AR1298:AU1298),IF(D1298="C",7-SUM(AR1298:AU1298)))))
*AE1298/C1298,0)
*C1298)
)</f>
        <v>0</v>
      </c>
      <c r="AZ129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+IFERROR(BA1298*C1298,0),
IFERROR(AVERAGEIF(Tabela1[[#This Row],[COMPRA PADRÃO]:[COMPRA &gt;30%]],"&gt;"&amp;0,Tabela1[[#This Row],[COMPRA PADRÃO]:[COMPRA &gt;30%]]),
0))/Tabela1[[#This Row],[U/CX]],0)*Tabela1[[#This Row],[U/CX]]</f>
        <v>0</v>
      </c>
      <c r="BA1298" s="36"/>
      <c r="BB1298" s="19"/>
      <c r="BC1298" s="5"/>
      <c r="BD1298" s="41">
        <v>1.5849056603773586</v>
      </c>
      <c r="BE1298" s="42">
        <v>237.7358490566038</v>
      </c>
      <c r="BF1298" s="42">
        <v>104.60377358490567</v>
      </c>
      <c r="BG1298" s="42">
        <v>1600</v>
      </c>
      <c r="BH1298" s="43">
        <v>0</v>
      </c>
    </row>
    <row r="1299" spans="1:60" x14ac:dyDescent="0.2">
      <c r="A1299" s="4" t="s">
        <v>987</v>
      </c>
      <c r="B1299" s="4" t="s">
        <v>1125</v>
      </c>
      <c r="C1299" s="4">
        <v>120</v>
      </c>
      <c r="D1299" s="4" t="s">
        <v>83</v>
      </c>
      <c r="E1299" s="5"/>
      <c r="F1299" s="4"/>
      <c r="G1299" s="4"/>
      <c r="H1299" s="4"/>
      <c r="I1299" s="4"/>
      <c r="J1299" s="4"/>
      <c r="K1299" s="4"/>
      <c r="L1299" s="4"/>
      <c r="M1299" s="4">
        <v>40</v>
      </c>
      <c r="N1299" s="4">
        <v>20</v>
      </c>
      <c r="O1299" s="4">
        <v>20</v>
      </c>
      <c r="P1299" s="4">
        <v>80</v>
      </c>
      <c r="Q1299" s="13">
        <v>0</v>
      </c>
      <c r="R1299" s="16">
        <v>0</v>
      </c>
      <c r="S1299" s="16">
        <v>0</v>
      </c>
      <c r="T1299" s="16">
        <v>0</v>
      </c>
      <c r="U1299" s="16">
        <v>0</v>
      </c>
      <c r="V1299" s="16">
        <v>0</v>
      </c>
      <c r="W1299" s="16">
        <v>0</v>
      </c>
      <c r="X1299" s="16">
        <v>0</v>
      </c>
      <c r="Y1299" s="16">
        <v>1</v>
      </c>
      <c r="Z1299" s="16">
        <v>0.5</v>
      </c>
      <c r="AA1299" s="16">
        <v>0.5</v>
      </c>
      <c r="AB1299" s="17">
        <v>2</v>
      </c>
      <c r="AC1299" s="15">
        <v>3682.4</v>
      </c>
      <c r="AD1299" s="14">
        <v>40</v>
      </c>
      <c r="AE1299" s="14">
        <v>40</v>
      </c>
      <c r="AF1299" s="5">
        <v>0</v>
      </c>
      <c r="AG1299" s="6">
        <v>322</v>
      </c>
      <c r="AH1299" s="37">
        <v>0</v>
      </c>
      <c r="AI1299" s="23">
        <v>322</v>
      </c>
      <c r="AJ1299" s="6">
        <v>480</v>
      </c>
      <c r="AK1299" s="37">
        <v>0</v>
      </c>
      <c r="AL1299" s="24">
        <v>480</v>
      </c>
      <c r="AM1299" s="18">
        <v>8.0500000000000007</v>
      </c>
      <c r="AN1299" s="7">
        <v>0</v>
      </c>
      <c r="AO1299" s="8">
        <v>12</v>
      </c>
      <c r="AP1299" s="9">
        <v>0</v>
      </c>
      <c r="AQ1299" s="25">
        <v>20.05</v>
      </c>
      <c r="AR1299" s="18">
        <v>8.0500000000000007</v>
      </c>
      <c r="AS1299" s="7">
        <v>0</v>
      </c>
      <c r="AT1299" s="8">
        <v>12</v>
      </c>
      <c r="AU1299" s="9">
        <v>0</v>
      </c>
      <c r="AV1299" s="10">
        <v>20.05</v>
      </c>
      <c r="AW1299" s="22">
        <f t="shared" si="20"/>
        <v>0</v>
      </c>
      <c r="AX1299" s="5">
        <f>IF(OR(AND(Tabela1[[#This Row],[GRUPO | ITEM]]="PALHETAS",MID(Tabela1[[#This Row],[ITEM]],1,5)&lt;&gt;"YN-PC"),AND(Tabela1[[#This Row],[GRUPO | ITEM]]="PALHETAS",MID(Tabela1[[#This Row],[ITEM]],1,5)&lt;&gt;"YN-PF"))=TRUE,0,
IF(
ROUNDUP(
IF(
IF(D1299="A",13-SUM(AM1299:AP1299),IF(D1299="B",11-SUM(AM1299:AP1299),IF(D1299="C",7-SUM(AM1299:AP1299))))
&lt;0,0,
IF(D1299="A",13-SUM(AM1299:AP1299),IF(D1299="B",11-SUM(AM1299:AP1299),IF(D1299="C",7-SUM(AM1299:AP1299)))))
*AD1299/C1299,0)
*C1299
=0,0,
ROUNDUP(
IF(
IF(D1299="A",13-SUM(AM1299:AP1299),IF(D1299="B",11-SUM(AM1299:AP1299),IF(D1299="C",7-SUM(AM1299:AP1299))))
&lt;0,0,
IF(D1299="A",13-SUM(AM1299:AP1299),IF(D1299="B",11-SUM(AM1299:AP1299),IF(D1299="C",7-SUM(AM1299:AP1299)))))
*AD1299/C1299,0)
*C1299)
)</f>
        <v>0</v>
      </c>
      <c r="AY1299" s="4">
        <f>IF(OR(AND(Tabela1[[#This Row],[GRUPO | ITEM]]="PALHETAS",MID(Tabela1[[#This Row],[ITEM]],1,5)&lt;&gt;"YN-PC"),AND(Tabela1[[#This Row],[GRUPO | ITEM]]="PALHETAS",MID(Tabela1[[#This Row],[ITEM]],1,5)&lt;&gt;"YN-PF"))=TRUE,0,
IF(
ROUNDUP(
IF(
IF(D1299="A",13-SUM(AR1299:AU1299),IF(D1299="B",11-SUM(AR1299:AU1299),IF(D1299="C",7-SUM(AR1299:AU1299))))
&lt;0,0,
IF(D1299="A",13-SUM(AR1299:AU1299),IF(D1299="B",11-SUM(AR1299:AU1299),IF(D1299="C",7-SUM(AR1299:AU1299)))))
*AE1299/C1299,0)
*C1299
=0,0,
ROUNDUP(
IF(
IF(D1299="A",13-SUM(AR1299:AU1299),IF(D1299="B",11-SUM(AR1299:AU1299),IF(D1299="C",7-SUM(AR1299:AU1299))))
&lt;0,0,
IF(D1299="A",13-SUM(AR1299:AU1299),IF(D1299="B",11-SUM(AR1299:AU1299),IF(D1299="C",7-SUM(AR1299:AU1299)))))
*AE1299/C1299,0)
*C1299)
)</f>
        <v>0</v>
      </c>
      <c r="AZ129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+IFERROR(BA1299*C1299,0),
IFERROR(AVERAGEIF(Tabela1[[#This Row],[COMPRA PADRÃO]:[COMPRA &gt;30%]],"&gt;"&amp;0,Tabela1[[#This Row],[COMPRA PADRÃO]:[COMPRA &gt;30%]]),
0))/Tabela1[[#This Row],[U/CX]],0)*Tabela1[[#This Row],[U/CX]]</f>
        <v>0</v>
      </c>
      <c r="BA1299" s="36"/>
      <c r="BB1299" s="19"/>
      <c r="BC1299" s="5"/>
      <c r="BD1299" s="41">
        <v>0.60377358490566035</v>
      </c>
      <c r="BE1299" s="42">
        <v>90.566037735849051</v>
      </c>
      <c r="BF1299" s="42">
        <v>39.849056603773583</v>
      </c>
      <c r="BG1299" s="42">
        <v>802</v>
      </c>
      <c r="BH1299" s="43">
        <v>0</v>
      </c>
    </row>
    <row r="1300" spans="1:60" x14ac:dyDescent="0.2">
      <c r="A1300" s="4" t="s">
        <v>987</v>
      </c>
      <c r="B1300" s="4" t="s">
        <v>1126</v>
      </c>
      <c r="C1300" s="4">
        <v>120</v>
      </c>
      <c r="D1300" s="4" t="s">
        <v>83</v>
      </c>
      <c r="E1300" s="5"/>
      <c r="F1300" s="4"/>
      <c r="G1300" s="4"/>
      <c r="H1300" s="4"/>
      <c r="I1300" s="4"/>
      <c r="J1300" s="4"/>
      <c r="K1300" s="4"/>
      <c r="L1300" s="4"/>
      <c r="M1300" s="4">
        <v>40</v>
      </c>
      <c r="N1300" s="4">
        <v>40</v>
      </c>
      <c r="O1300" s="4"/>
      <c r="P1300" s="4">
        <v>80</v>
      </c>
      <c r="Q1300" s="13">
        <v>0</v>
      </c>
      <c r="R1300" s="16">
        <v>0</v>
      </c>
      <c r="S1300" s="16">
        <v>0</v>
      </c>
      <c r="T1300" s="16">
        <v>0</v>
      </c>
      <c r="U1300" s="16">
        <v>0</v>
      </c>
      <c r="V1300" s="16">
        <v>0</v>
      </c>
      <c r="W1300" s="16">
        <v>0</v>
      </c>
      <c r="X1300" s="16">
        <v>0</v>
      </c>
      <c r="Y1300" s="16">
        <v>0.75</v>
      </c>
      <c r="Z1300" s="16">
        <v>0.75</v>
      </c>
      <c r="AA1300" s="16">
        <v>0</v>
      </c>
      <c r="AB1300" s="17">
        <v>1.5</v>
      </c>
      <c r="AC1300" s="15">
        <v>3682.4</v>
      </c>
      <c r="AD1300" s="14">
        <v>53.333333333333336</v>
      </c>
      <c r="AE1300" s="14">
        <v>53.333333333333336</v>
      </c>
      <c r="AF1300" s="5">
        <v>0</v>
      </c>
      <c r="AG1300" s="6">
        <v>319</v>
      </c>
      <c r="AH1300" s="37">
        <v>0</v>
      </c>
      <c r="AI1300" s="23">
        <v>319</v>
      </c>
      <c r="AJ1300" s="6">
        <v>480</v>
      </c>
      <c r="AK1300" s="37">
        <v>0</v>
      </c>
      <c r="AL1300" s="24">
        <v>480</v>
      </c>
      <c r="AM1300" s="18">
        <v>5.9812500000000002</v>
      </c>
      <c r="AN1300" s="7">
        <v>0</v>
      </c>
      <c r="AO1300" s="8">
        <v>9</v>
      </c>
      <c r="AP1300" s="9">
        <v>0</v>
      </c>
      <c r="AQ1300" s="25">
        <v>14.981249999999999</v>
      </c>
      <c r="AR1300" s="18">
        <v>5.9812500000000002</v>
      </c>
      <c r="AS1300" s="7">
        <v>0</v>
      </c>
      <c r="AT1300" s="8">
        <v>9</v>
      </c>
      <c r="AU1300" s="9">
        <v>0</v>
      </c>
      <c r="AV1300" s="10">
        <v>14.981249999999999</v>
      </c>
      <c r="AW1300" s="22">
        <f t="shared" si="20"/>
        <v>0</v>
      </c>
      <c r="AX1300" s="5">
        <f>IF(OR(AND(Tabela1[[#This Row],[GRUPO | ITEM]]="PALHETAS",MID(Tabela1[[#This Row],[ITEM]],1,5)&lt;&gt;"YN-PC"),AND(Tabela1[[#This Row],[GRUPO | ITEM]]="PALHETAS",MID(Tabela1[[#This Row],[ITEM]],1,5)&lt;&gt;"YN-PF"))=TRUE,0,
IF(
ROUNDUP(
IF(
IF(D1300="A",13-SUM(AM1300:AP1300),IF(D1300="B",11-SUM(AM1300:AP1300),IF(D1300="C",7-SUM(AM1300:AP1300))))
&lt;0,0,
IF(D1300="A",13-SUM(AM1300:AP1300),IF(D1300="B",11-SUM(AM1300:AP1300),IF(D1300="C",7-SUM(AM1300:AP1300)))))
*AD1300/C1300,0)
*C1300
=0,0,
ROUNDUP(
IF(
IF(D1300="A",13-SUM(AM1300:AP1300),IF(D1300="B",11-SUM(AM1300:AP1300),IF(D1300="C",7-SUM(AM1300:AP1300))))
&lt;0,0,
IF(D1300="A",13-SUM(AM1300:AP1300),IF(D1300="B",11-SUM(AM1300:AP1300),IF(D1300="C",7-SUM(AM1300:AP1300)))))
*AD1300/C1300,0)
*C1300)
)</f>
        <v>0</v>
      </c>
      <c r="AY1300" s="4">
        <f>IF(OR(AND(Tabela1[[#This Row],[GRUPO | ITEM]]="PALHETAS",MID(Tabela1[[#This Row],[ITEM]],1,5)&lt;&gt;"YN-PC"),AND(Tabela1[[#This Row],[GRUPO | ITEM]]="PALHETAS",MID(Tabela1[[#This Row],[ITEM]],1,5)&lt;&gt;"YN-PF"))=TRUE,0,
IF(
ROUNDUP(
IF(
IF(D1300="A",13-SUM(AR1300:AU1300),IF(D1300="B",11-SUM(AR1300:AU1300),IF(D1300="C",7-SUM(AR1300:AU1300))))
&lt;0,0,
IF(D1300="A",13-SUM(AR1300:AU1300),IF(D1300="B",11-SUM(AR1300:AU1300),IF(D1300="C",7-SUM(AR1300:AU1300)))))
*AE1300/C1300,0)
*C1300
=0,0,
ROUNDUP(
IF(
IF(D1300="A",13-SUM(AR1300:AU1300),IF(D1300="B",11-SUM(AR1300:AU1300),IF(D1300="C",7-SUM(AR1300:AU1300))))
&lt;0,0,
IF(D1300="A",13-SUM(AR1300:AU1300),IF(D1300="B",11-SUM(AR1300:AU1300),IF(D1300="C",7-SUM(AR1300:AU1300)))))
*AE1300/C1300,0)
*C1300)
)</f>
        <v>0</v>
      </c>
      <c r="AZ130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+IFERROR(BA1300*C1300,0),
IFERROR(AVERAGEIF(Tabela1[[#This Row],[COMPRA PADRÃO]:[COMPRA &gt;30%]],"&gt;"&amp;0,Tabela1[[#This Row],[COMPRA PADRÃO]:[COMPRA &gt;30%]]),
0))/Tabela1[[#This Row],[U/CX]],0)*Tabela1[[#This Row],[U/CX]]</f>
        <v>0</v>
      </c>
      <c r="BA1300" s="36"/>
      <c r="BB1300" s="19"/>
      <c r="BC1300" s="5"/>
      <c r="BD1300" s="41">
        <v>0.60377358490566035</v>
      </c>
      <c r="BE1300" s="42">
        <v>90.566037735849051</v>
      </c>
      <c r="BF1300" s="42">
        <v>39.849056603773583</v>
      </c>
      <c r="BG1300" s="42">
        <v>799</v>
      </c>
      <c r="BH1300" s="43">
        <v>0</v>
      </c>
    </row>
    <row r="1301" spans="1:60" x14ac:dyDescent="0.2">
      <c r="A1301" s="4" t="s">
        <v>987</v>
      </c>
      <c r="B1301" s="4" t="s">
        <v>1127</v>
      </c>
      <c r="C1301" s="4">
        <v>120</v>
      </c>
      <c r="D1301" s="4" t="s">
        <v>83</v>
      </c>
      <c r="E1301" s="5"/>
      <c r="F1301" s="4"/>
      <c r="G1301" s="4"/>
      <c r="H1301" s="4"/>
      <c r="I1301" s="4"/>
      <c r="J1301" s="4"/>
      <c r="K1301" s="4"/>
      <c r="L1301" s="4"/>
      <c r="M1301" s="4">
        <v>20</v>
      </c>
      <c r="N1301" s="4">
        <v>20</v>
      </c>
      <c r="O1301" s="4">
        <v>20</v>
      </c>
      <c r="P1301" s="4">
        <v>140</v>
      </c>
      <c r="Q1301" s="13">
        <v>0</v>
      </c>
      <c r="R1301" s="16">
        <v>0</v>
      </c>
      <c r="S1301" s="16">
        <v>0</v>
      </c>
      <c r="T1301" s="16">
        <v>0</v>
      </c>
      <c r="U1301" s="16">
        <v>0</v>
      </c>
      <c r="V1301" s="16">
        <v>0</v>
      </c>
      <c r="W1301" s="16">
        <v>0</v>
      </c>
      <c r="X1301" s="16">
        <v>0</v>
      </c>
      <c r="Y1301" s="16">
        <v>0.4</v>
      </c>
      <c r="Z1301" s="16">
        <v>0.4</v>
      </c>
      <c r="AA1301" s="16">
        <v>0.4</v>
      </c>
      <c r="AB1301" s="17">
        <v>2.8</v>
      </c>
      <c r="AC1301" s="15">
        <v>4578</v>
      </c>
      <c r="AD1301" s="14">
        <v>50</v>
      </c>
      <c r="AE1301" s="14">
        <v>50</v>
      </c>
      <c r="AF1301" s="5">
        <v>0</v>
      </c>
      <c r="AG1301" s="6">
        <v>140</v>
      </c>
      <c r="AH1301" s="37">
        <v>0</v>
      </c>
      <c r="AI1301" s="23">
        <v>140</v>
      </c>
      <c r="AJ1301" s="6">
        <v>360</v>
      </c>
      <c r="AK1301" s="37">
        <v>0</v>
      </c>
      <c r="AL1301" s="24">
        <v>360</v>
      </c>
      <c r="AM1301" s="18">
        <v>2.8</v>
      </c>
      <c r="AN1301" s="7">
        <v>0</v>
      </c>
      <c r="AO1301" s="8">
        <v>7.2</v>
      </c>
      <c r="AP1301" s="9">
        <v>0</v>
      </c>
      <c r="AQ1301" s="25">
        <v>10</v>
      </c>
      <c r="AR1301" s="18">
        <v>2.8</v>
      </c>
      <c r="AS1301" s="7">
        <v>0</v>
      </c>
      <c r="AT1301" s="8">
        <v>7.2</v>
      </c>
      <c r="AU1301" s="9">
        <v>0</v>
      </c>
      <c r="AV1301" s="10">
        <v>10</v>
      </c>
      <c r="AW1301" s="22">
        <f t="shared" si="20"/>
        <v>0</v>
      </c>
      <c r="AX1301" s="5">
        <f>IF(OR(AND(Tabela1[[#This Row],[GRUPO | ITEM]]="PALHETAS",MID(Tabela1[[#This Row],[ITEM]],1,5)&lt;&gt;"YN-PC"),AND(Tabela1[[#This Row],[GRUPO | ITEM]]="PALHETAS",MID(Tabela1[[#This Row],[ITEM]],1,5)&lt;&gt;"YN-PF"))=TRUE,0,
IF(
ROUNDUP(
IF(
IF(D1301="A",13-SUM(AM1301:AP1301),IF(D1301="B",11-SUM(AM1301:AP1301),IF(D1301="C",7-SUM(AM1301:AP1301))))
&lt;0,0,
IF(D1301="A",13-SUM(AM1301:AP1301),IF(D1301="B",11-SUM(AM1301:AP1301),IF(D1301="C",7-SUM(AM1301:AP1301)))))
*AD1301/C1301,0)
*C1301
=0,0,
ROUNDUP(
IF(
IF(D1301="A",13-SUM(AM1301:AP1301),IF(D1301="B",11-SUM(AM1301:AP1301),IF(D1301="C",7-SUM(AM1301:AP1301))))
&lt;0,0,
IF(D1301="A",13-SUM(AM1301:AP1301),IF(D1301="B",11-SUM(AM1301:AP1301),IF(D1301="C",7-SUM(AM1301:AP1301)))))
*AD1301/C1301,0)
*C1301)
)</f>
        <v>0</v>
      </c>
      <c r="AY1301" s="4">
        <f>IF(OR(AND(Tabela1[[#This Row],[GRUPO | ITEM]]="PALHETAS",MID(Tabela1[[#This Row],[ITEM]],1,5)&lt;&gt;"YN-PC"),AND(Tabela1[[#This Row],[GRUPO | ITEM]]="PALHETAS",MID(Tabela1[[#This Row],[ITEM]],1,5)&lt;&gt;"YN-PF"))=TRUE,0,
IF(
ROUNDUP(
IF(
IF(D1301="A",13-SUM(AR1301:AU1301),IF(D1301="B",11-SUM(AR1301:AU1301),IF(D1301="C",7-SUM(AR1301:AU1301))))
&lt;0,0,
IF(D1301="A",13-SUM(AR1301:AU1301),IF(D1301="B",11-SUM(AR1301:AU1301),IF(D1301="C",7-SUM(AR1301:AU1301)))))
*AE1301/C1301,0)
*C1301
=0,0,
ROUNDUP(
IF(
IF(D1301="A",13-SUM(AR1301:AU1301),IF(D1301="B",11-SUM(AR1301:AU1301),IF(D1301="C",7-SUM(AR1301:AU1301))))
&lt;0,0,
IF(D1301="A",13-SUM(AR1301:AU1301),IF(D1301="B",11-SUM(AR1301:AU1301),IF(D1301="C",7-SUM(AR1301:AU1301)))))
*AE1301/C1301,0)
*C1301)
)</f>
        <v>0</v>
      </c>
      <c r="AZ130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+IFERROR(BA1301*C1301,0),
IFERROR(AVERAGEIF(Tabela1[[#This Row],[COMPRA PADRÃO]:[COMPRA &gt;30%]],"&gt;"&amp;0,Tabela1[[#This Row],[COMPRA PADRÃO]:[COMPRA &gt;30%]]),
0))/Tabela1[[#This Row],[U/CX]],0)*Tabela1[[#This Row],[U/CX]]</f>
        <v>0</v>
      </c>
      <c r="BA1301" s="36"/>
      <c r="BB1301" s="19"/>
      <c r="BC1301" s="5"/>
      <c r="BD1301" s="41">
        <v>0.75471698113207553</v>
      </c>
      <c r="BE1301" s="42">
        <v>113.20754716981133</v>
      </c>
      <c r="BF1301" s="42">
        <v>49.811320754716988</v>
      </c>
      <c r="BG1301" s="42">
        <v>500</v>
      </c>
      <c r="BH1301" s="43">
        <v>0</v>
      </c>
    </row>
    <row r="1302" spans="1:60" x14ac:dyDescent="0.2">
      <c r="A1302" s="4" t="s">
        <v>987</v>
      </c>
      <c r="B1302" s="4" t="s">
        <v>1128</v>
      </c>
      <c r="C1302" s="4">
        <v>120</v>
      </c>
      <c r="D1302" s="4" t="s">
        <v>83</v>
      </c>
      <c r="E1302" s="5"/>
      <c r="F1302" s="4"/>
      <c r="G1302" s="4"/>
      <c r="H1302" s="4"/>
      <c r="I1302" s="4"/>
      <c r="J1302" s="4"/>
      <c r="K1302" s="4"/>
      <c r="L1302" s="4"/>
      <c r="M1302" s="4">
        <v>20</v>
      </c>
      <c r="N1302" s="4"/>
      <c r="O1302" s="4"/>
      <c r="P1302" s="4">
        <v>80</v>
      </c>
      <c r="Q1302" s="13">
        <v>0</v>
      </c>
      <c r="R1302" s="16">
        <v>0</v>
      </c>
      <c r="S1302" s="16">
        <v>0</v>
      </c>
      <c r="T1302" s="16">
        <v>0</v>
      </c>
      <c r="U1302" s="16">
        <v>0</v>
      </c>
      <c r="V1302" s="16">
        <v>0</v>
      </c>
      <c r="W1302" s="16">
        <v>0</v>
      </c>
      <c r="X1302" s="16">
        <v>0</v>
      </c>
      <c r="Y1302" s="16">
        <v>0.4</v>
      </c>
      <c r="Z1302" s="16">
        <v>0</v>
      </c>
      <c r="AA1302" s="16">
        <v>0</v>
      </c>
      <c r="AB1302" s="17">
        <v>1.6</v>
      </c>
      <c r="AC1302" s="15">
        <v>2877</v>
      </c>
      <c r="AD1302" s="14">
        <v>50</v>
      </c>
      <c r="AE1302" s="14">
        <v>50</v>
      </c>
      <c r="AF1302" s="5">
        <v>0</v>
      </c>
      <c r="AG1302" s="6">
        <v>138</v>
      </c>
      <c r="AH1302" s="37">
        <v>0</v>
      </c>
      <c r="AI1302" s="23">
        <v>138</v>
      </c>
      <c r="AJ1302" s="6">
        <v>240</v>
      </c>
      <c r="AK1302" s="37">
        <v>0</v>
      </c>
      <c r="AL1302" s="24">
        <v>240</v>
      </c>
      <c r="AM1302" s="18">
        <v>2.76</v>
      </c>
      <c r="AN1302" s="7">
        <v>0</v>
      </c>
      <c r="AO1302" s="8">
        <v>4.8</v>
      </c>
      <c r="AP1302" s="9">
        <v>0</v>
      </c>
      <c r="AQ1302" s="25">
        <v>7.56</v>
      </c>
      <c r="AR1302" s="18">
        <v>2.76</v>
      </c>
      <c r="AS1302" s="7">
        <v>0</v>
      </c>
      <c r="AT1302" s="8">
        <v>4.8</v>
      </c>
      <c r="AU1302" s="9">
        <v>0</v>
      </c>
      <c r="AV1302" s="10">
        <v>7.56</v>
      </c>
      <c r="AW1302" s="22">
        <f t="shared" si="20"/>
        <v>0</v>
      </c>
      <c r="AX1302" s="5">
        <f>IF(OR(AND(Tabela1[[#This Row],[GRUPO | ITEM]]="PALHETAS",MID(Tabela1[[#This Row],[ITEM]],1,5)&lt;&gt;"YN-PC"),AND(Tabela1[[#This Row],[GRUPO | ITEM]]="PALHETAS",MID(Tabela1[[#This Row],[ITEM]],1,5)&lt;&gt;"YN-PF"))=TRUE,0,
IF(
ROUNDUP(
IF(
IF(D1302="A",13-SUM(AM1302:AP1302),IF(D1302="B",11-SUM(AM1302:AP1302),IF(D1302="C",7-SUM(AM1302:AP1302))))
&lt;0,0,
IF(D1302="A",13-SUM(AM1302:AP1302),IF(D1302="B",11-SUM(AM1302:AP1302),IF(D1302="C",7-SUM(AM1302:AP1302)))))
*AD1302/C1302,0)
*C1302
=0,0,
ROUNDUP(
IF(
IF(D1302="A",13-SUM(AM1302:AP1302),IF(D1302="B",11-SUM(AM1302:AP1302),IF(D1302="C",7-SUM(AM1302:AP1302))))
&lt;0,0,
IF(D1302="A",13-SUM(AM1302:AP1302),IF(D1302="B",11-SUM(AM1302:AP1302),IF(D1302="C",7-SUM(AM1302:AP1302)))))
*AD1302/C1302,0)
*C1302)
)</f>
        <v>0</v>
      </c>
      <c r="AY1302" s="4">
        <f>IF(OR(AND(Tabela1[[#This Row],[GRUPO | ITEM]]="PALHETAS",MID(Tabela1[[#This Row],[ITEM]],1,5)&lt;&gt;"YN-PC"),AND(Tabela1[[#This Row],[GRUPO | ITEM]]="PALHETAS",MID(Tabela1[[#This Row],[ITEM]],1,5)&lt;&gt;"YN-PF"))=TRUE,0,
IF(
ROUNDUP(
IF(
IF(D1302="A",13-SUM(AR1302:AU1302),IF(D1302="B",11-SUM(AR1302:AU1302),IF(D1302="C",7-SUM(AR1302:AU1302))))
&lt;0,0,
IF(D1302="A",13-SUM(AR1302:AU1302),IF(D1302="B",11-SUM(AR1302:AU1302),IF(D1302="C",7-SUM(AR1302:AU1302)))))
*AE1302/C1302,0)
*C1302
=0,0,
ROUNDUP(
IF(
IF(D1302="A",13-SUM(AR1302:AU1302),IF(D1302="B",11-SUM(AR1302:AU1302),IF(D1302="C",7-SUM(AR1302:AU1302))))
&lt;0,0,
IF(D1302="A",13-SUM(AR1302:AU1302),IF(D1302="B",11-SUM(AR1302:AU1302),IF(D1302="C",7-SUM(AR1302:AU1302)))))
*AE1302/C1302,0)
*C1302)
)</f>
        <v>0</v>
      </c>
      <c r="AZ130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+IFERROR(BA1302*C1302,0),
IFERROR(AVERAGEIF(Tabela1[[#This Row],[COMPRA PADRÃO]:[COMPRA &gt;30%]],"&gt;"&amp;0,Tabela1[[#This Row],[COMPRA PADRÃO]:[COMPRA &gt;30%]]),
0))/Tabela1[[#This Row],[U/CX]],0)*Tabela1[[#This Row],[U/CX]]</f>
        <v>0</v>
      </c>
      <c r="BA1302" s="36"/>
      <c r="BB1302" s="19"/>
      <c r="BC1302" s="5"/>
      <c r="BD1302" s="41">
        <v>0.37735849056603776</v>
      </c>
      <c r="BE1302" s="42">
        <v>56.603773584905667</v>
      </c>
      <c r="BF1302" s="42">
        <v>24.905660377358494</v>
      </c>
      <c r="BG1302" s="42">
        <v>378</v>
      </c>
      <c r="BH1302" s="43">
        <v>0</v>
      </c>
    </row>
    <row r="1303" spans="1:60" x14ac:dyDescent="0.2">
      <c r="A1303" s="4" t="s">
        <v>987</v>
      </c>
      <c r="B1303" s="4" t="s">
        <v>1129</v>
      </c>
      <c r="C1303" s="4">
        <v>120</v>
      </c>
      <c r="D1303" s="4" t="s">
        <v>83</v>
      </c>
      <c r="E1303" s="5"/>
      <c r="F1303" s="4"/>
      <c r="G1303" s="4"/>
      <c r="H1303" s="4"/>
      <c r="I1303" s="4"/>
      <c r="J1303" s="4"/>
      <c r="K1303" s="4"/>
      <c r="L1303" s="4"/>
      <c r="M1303" s="4">
        <v>20</v>
      </c>
      <c r="N1303" s="4"/>
      <c r="O1303" s="4"/>
      <c r="P1303" s="4">
        <v>80</v>
      </c>
      <c r="Q1303" s="13">
        <v>0</v>
      </c>
      <c r="R1303" s="16">
        <v>0</v>
      </c>
      <c r="S1303" s="16">
        <v>0</v>
      </c>
      <c r="T1303" s="16">
        <v>0</v>
      </c>
      <c r="U1303" s="16">
        <v>0</v>
      </c>
      <c r="V1303" s="16">
        <v>0</v>
      </c>
      <c r="W1303" s="16">
        <v>0</v>
      </c>
      <c r="X1303" s="16">
        <v>0</v>
      </c>
      <c r="Y1303" s="16">
        <v>0.4</v>
      </c>
      <c r="Z1303" s="16">
        <v>0</v>
      </c>
      <c r="AA1303" s="16">
        <v>0</v>
      </c>
      <c r="AB1303" s="17">
        <v>1.6</v>
      </c>
      <c r="AC1303" s="15">
        <v>2877</v>
      </c>
      <c r="AD1303" s="14">
        <v>50</v>
      </c>
      <c r="AE1303" s="14">
        <v>50</v>
      </c>
      <c r="AF1303" s="5">
        <v>0</v>
      </c>
      <c r="AG1303" s="6">
        <v>140</v>
      </c>
      <c r="AH1303" s="37">
        <v>0</v>
      </c>
      <c r="AI1303" s="23">
        <v>140</v>
      </c>
      <c r="AJ1303" s="6">
        <v>240</v>
      </c>
      <c r="AK1303" s="37">
        <v>0</v>
      </c>
      <c r="AL1303" s="24">
        <v>240</v>
      </c>
      <c r="AM1303" s="18">
        <v>2.8</v>
      </c>
      <c r="AN1303" s="7">
        <v>0</v>
      </c>
      <c r="AO1303" s="8">
        <v>4.8</v>
      </c>
      <c r="AP1303" s="9">
        <v>0</v>
      </c>
      <c r="AQ1303" s="25">
        <v>7.6</v>
      </c>
      <c r="AR1303" s="18">
        <v>2.8</v>
      </c>
      <c r="AS1303" s="7">
        <v>0</v>
      </c>
      <c r="AT1303" s="8">
        <v>4.8</v>
      </c>
      <c r="AU1303" s="9">
        <v>0</v>
      </c>
      <c r="AV1303" s="10">
        <v>7.6</v>
      </c>
      <c r="AW1303" s="22">
        <f t="shared" si="20"/>
        <v>0</v>
      </c>
      <c r="AX1303" s="5">
        <f>IF(OR(AND(Tabela1[[#This Row],[GRUPO | ITEM]]="PALHETAS",MID(Tabela1[[#This Row],[ITEM]],1,5)&lt;&gt;"YN-PC"),AND(Tabela1[[#This Row],[GRUPO | ITEM]]="PALHETAS",MID(Tabela1[[#This Row],[ITEM]],1,5)&lt;&gt;"YN-PF"))=TRUE,0,
IF(
ROUNDUP(
IF(
IF(D1303="A",13-SUM(AM1303:AP1303),IF(D1303="B",11-SUM(AM1303:AP1303),IF(D1303="C",7-SUM(AM1303:AP1303))))
&lt;0,0,
IF(D1303="A",13-SUM(AM1303:AP1303),IF(D1303="B",11-SUM(AM1303:AP1303),IF(D1303="C",7-SUM(AM1303:AP1303)))))
*AD1303/C1303,0)
*C1303
=0,0,
ROUNDUP(
IF(
IF(D1303="A",13-SUM(AM1303:AP1303),IF(D1303="B",11-SUM(AM1303:AP1303),IF(D1303="C",7-SUM(AM1303:AP1303))))
&lt;0,0,
IF(D1303="A",13-SUM(AM1303:AP1303),IF(D1303="B",11-SUM(AM1303:AP1303),IF(D1303="C",7-SUM(AM1303:AP1303)))))
*AD1303/C1303,0)
*C1303)
)</f>
        <v>0</v>
      </c>
      <c r="AY1303" s="4">
        <f>IF(OR(AND(Tabela1[[#This Row],[GRUPO | ITEM]]="PALHETAS",MID(Tabela1[[#This Row],[ITEM]],1,5)&lt;&gt;"YN-PC"),AND(Tabela1[[#This Row],[GRUPO | ITEM]]="PALHETAS",MID(Tabela1[[#This Row],[ITEM]],1,5)&lt;&gt;"YN-PF"))=TRUE,0,
IF(
ROUNDUP(
IF(
IF(D1303="A",13-SUM(AR1303:AU1303),IF(D1303="B",11-SUM(AR1303:AU1303),IF(D1303="C",7-SUM(AR1303:AU1303))))
&lt;0,0,
IF(D1303="A",13-SUM(AR1303:AU1303),IF(D1303="B",11-SUM(AR1303:AU1303),IF(D1303="C",7-SUM(AR1303:AU1303)))))
*AE1303/C1303,0)
*C1303
=0,0,
ROUNDUP(
IF(
IF(D1303="A",13-SUM(AR1303:AU1303),IF(D1303="B",11-SUM(AR1303:AU1303),IF(D1303="C",7-SUM(AR1303:AU1303))))
&lt;0,0,
IF(D1303="A",13-SUM(AR1303:AU1303),IF(D1303="B",11-SUM(AR1303:AU1303),IF(D1303="C",7-SUM(AR1303:AU1303)))))
*AE1303/C1303,0)
*C1303)
)</f>
        <v>0</v>
      </c>
      <c r="AZ130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+IFERROR(BA1303*C1303,0),
IFERROR(AVERAGEIF(Tabela1[[#This Row],[COMPRA PADRÃO]:[COMPRA &gt;30%]],"&gt;"&amp;0,Tabela1[[#This Row],[COMPRA PADRÃO]:[COMPRA &gt;30%]]),
0))/Tabela1[[#This Row],[U/CX]],0)*Tabela1[[#This Row],[U/CX]]</f>
        <v>0</v>
      </c>
      <c r="BA1303" s="36"/>
      <c r="BB1303" s="19"/>
      <c r="BC1303" s="5"/>
      <c r="BD1303" s="41">
        <v>0.37735849056603776</v>
      </c>
      <c r="BE1303" s="42">
        <v>56.603773584905667</v>
      </c>
      <c r="BF1303" s="42">
        <v>24.905660377358494</v>
      </c>
      <c r="BG1303" s="42">
        <v>380</v>
      </c>
      <c r="BH1303" s="43">
        <v>0</v>
      </c>
    </row>
    <row r="1304" spans="1:60" x14ac:dyDescent="0.2">
      <c r="A1304" s="4" t="s">
        <v>987</v>
      </c>
      <c r="B1304" s="4" t="s">
        <v>1132</v>
      </c>
      <c r="C1304" s="4">
        <v>120</v>
      </c>
      <c r="D1304" s="4" t="s">
        <v>83</v>
      </c>
      <c r="E1304" s="5"/>
      <c r="F1304" s="4"/>
      <c r="G1304" s="4"/>
      <c r="H1304" s="4"/>
      <c r="I1304" s="4"/>
      <c r="J1304" s="4"/>
      <c r="K1304" s="4"/>
      <c r="L1304" s="4"/>
      <c r="M1304" s="4">
        <v>20</v>
      </c>
      <c r="N1304" s="4">
        <v>20</v>
      </c>
      <c r="O1304" s="4"/>
      <c r="P1304" s="4">
        <v>100</v>
      </c>
      <c r="Q1304" s="13">
        <v>0</v>
      </c>
      <c r="R1304" s="16">
        <v>0</v>
      </c>
      <c r="S1304" s="16">
        <v>0</v>
      </c>
      <c r="T1304" s="16">
        <v>0</v>
      </c>
      <c r="U1304" s="16">
        <v>0</v>
      </c>
      <c r="V1304" s="16">
        <v>0</v>
      </c>
      <c r="W1304" s="16">
        <v>0</v>
      </c>
      <c r="X1304" s="16">
        <v>0</v>
      </c>
      <c r="Y1304" s="16">
        <v>0.4285714285714286</v>
      </c>
      <c r="Z1304" s="16">
        <v>0.4285714285714286</v>
      </c>
      <c r="AA1304" s="16">
        <v>0</v>
      </c>
      <c r="AB1304" s="17">
        <v>2.1428571428571428</v>
      </c>
      <c r="AC1304" s="15">
        <v>1840.2</v>
      </c>
      <c r="AD1304" s="14">
        <v>46.666666666666664</v>
      </c>
      <c r="AE1304" s="14">
        <v>46.666666666666664</v>
      </c>
      <c r="AF1304" s="5">
        <v>0</v>
      </c>
      <c r="AG1304" s="6">
        <v>440</v>
      </c>
      <c r="AH1304" s="37">
        <v>0</v>
      </c>
      <c r="AI1304" s="23">
        <v>440</v>
      </c>
      <c r="AJ1304" s="6">
        <v>600</v>
      </c>
      <c r="AK1304" s="37">
        <v>0</v>
      </c>
      <c r="AL1304" s="24">
        <v>600</v>
      </c>
      <c r="AM1304" s="18">
        <v>9.4285714285714288</v>
      </c>
      <c r="AN1304" s="7">
        <v>0</v>
      </c>
      <c r="AO1304" s="8">
        <v>12.857142857142858</v>
      </c>
      <c r="AP1304" s="9">
        <v>0</v>
      </c>
      <c r="AQ1304" s="25">
        <v>22.285714285714285</v>
      </c>
      <c r="AR1304" s="18">
        <v>9.4285714285714288</v>
      </c>
      <c r="AS1304" s="7">
        <v>0</v>
      </c>
      <c r="AT1304" s="8">
        <v>12.857142857142858</v>
      </c>
      <c r="AU1304" s="9">
        <v>0</v>
      </c>
      <c r="AV1304" s="10">
        <v>22.285714285714285</v>
      </c>
      <c r="AW1304" s="22">
        <f t="shared" si="20"/>
        <v>0</v>
      </c>
      <c r="AX1304" s="5">
        <f>IF(OR(AND(Tabela1[[#This Row],[GRUPO | ITEM]]="PALHETAS",MID(Tabela1[[#This Row],[ITEM]],1,5)&lt;&gt;"YN-PC"),AND(Tabela1[[#This Row],[GRUPO | ITEM]]="PALHETAS",MID(Tabela1[[#This Row],[ITEM]],1,5)&lt;&gt;"YN-PF"))=TRUE,0,
IF(
ROUNDUP(
IF(
IF(D1304="A",13-SUM(AM1304:AP1304),IF(D1304="B",11-SUM(AM1304:AP1304),IF(D1304="C",7-SUM(AM1304:AP1304))))
&lt;0,0,
IF(D1304="A",13-SUM(AM1304:AP1304),IF(D1304="B",11-SUM(AM1304:AP1304),IF(D1304="C",7-SUM(AM1304:AP1304)))))
*AD1304/C1304,0)
*C1304
=0,0,
ROUNDUP(
IF(
IF(D1304="A",13-SUM(AM1304:AP1304),IF(D1304="B",11-SUM(AM1304:AP1304),IF(D1304="C",7-SUM(AM1304:AP1304))))
&lt;0,0,
IF(D1304="A",13-SUM(AM1304:AP1304),IF(D1304="B",11-SUM(AM1304:AP1304),IF(D1304="C",7-SUM(AM1304:AP1304)))))
*AD1304/C1304,0)
*C1304)
)</f>
        <v>0</v>
      </c>
      <c r="AY1304" s="4">
        <f>IF(OR(AND(Tabela1[[#This Row],[GRUPO | ITEM]]="PALHETAS",MID(Tabela1[[#This Row],[ITEM]],1,5)&lt;&gt;"YN-PC"),AND(Tabela1[[#This Row],[GRUPO | ITEM]]="PALHETAS",MID(Tabela1[[#This Row],[ITEM]],1,5)&lt;&gt;"YN-PF"))=TRUE,0,
IF(
ROUNDUP(
IF(
IF(D1304="A",13-SUM(AR1304:AU1304),IF(D1304="B",11-SUM(AR1304:AU1304),IF(D1304="C",7-SUM(AR1304:AU1304))))
&lt;0,0,
IF(D1304="A",13-SUM(AR1304:AU1304),IF(D1304="B",11-SUM(AR1304:AU1304),IF(D1304="C",7-SUM(AR1304:AU1304)))))
*AE1304/C1304,0)
*C1304
=0,0,
ROUNDUP(
IF(
IF(D1304="A",13-SUM(AR1304:AU1304),IF(D1304="B",11-SUM(AR1304:AU1304),IF(D1304="C",7-SUM(AR1304:AU1304))))
&lt;0,0,
IF(D1304="A",13-SUM(AR1304:AU1304),IF(D1304="B",11-SUM(AR1304:AU1304),IF(D1304="C",7-SUM(AR1304:AU1304)))))
*AE1304/C1304,0)
*C1304)
)</f>
        <v>0</v>
      </c>
      <c r="AZ130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+IFERROR(BA1304*C1304,0),
IFERROR(AVERAGEIF(Tabela1[[#This Row],[COMPRA PADRÃO]:[COMPRA &gt;30%]],"&gt;"&amp;0,Tabela1[[#This Row],[COMPRA PADRÃO]:[COMPRA &gt;30%]]),
0))/Tabela1[[#This Row],[U/CX]],0)*Tabela1[[#This Row],[U/CX]]</f>
        <v>0</v>
      </c>
      <c r="BA1304" s="36"/>
      <c r="BB1304" s="19"/>
      <c r="BC1304" s="5"/>
      <c r="BD1304" s="41">
        <v>0.52830188679245282</v>
      </c>
      <c r="BE1304" s="42">
        <v>79.245283018867923</v>
      </c>
      <c r="BF1304" s="42">
        <v>34.867924528301884</v>
      </c>
      <c r="BG1304" s="42">
        <v>1040</v>
      </c>
      <c r="BH1304" s="43">
        <v>0</v>
      </c>
    </row>
    <row r="1305" spans="1:60" x14ac:dyDescent="0.2">
      <c r="A1305" s="4" t="s">
        <v>993</v>
      </c>
      <c r="B1305" s="4" t="s">
        <v>994</v>
      </c>
      <c r="C1305" s="4">
        <v>4</v>
      </c>
      <c r="D1305" s="4" t="s">
        <v>83</v>
      </c>
      <c r="E1305" s="5">
        <v>4</v>
      </c>
      <c r="F1305" s="4">
        <v>10</v>
      </c>
      <c r="G1305" s="4"/>
      <c r="H1305" s="4"/>
      <c r="I1305" s="4">
        <v>3</v>
      </c>
      <c r="J1305" s="4"/>
      <c r="K1305" s="4"/>
      <c r="L1305" s="4"/>
      <c r="M1305" s="4">
        <v>6</v>
      </c>
      <c r="N1305" s="4"/>
      <c r="O1305" s="4"/>
      <c r="P1305" s="4"/>
      <c r="Q1305" s="13">
        <v>0.69565217391304346</v>
      </c>
      <c r="R1305" s="16">
        <v>1.7391304347826086</v>
      </c>
      <c r="S1305" s="16">
        <v>0</v>
      </c>
      <c r="T1305" s="16">
        <v>0</v>
      </c>
      <c r="U1305" s="16">
        <v>0.52173913043478259</v>
      </c>
      <c r="V1305" s="16">
        <v>0</v>
      </c>
      <c r="W1305" s="16">
        <v>0</v>
      </c>
      <c r="X1305" s="16">
        <v>0</v>
      </c>
      <c r="Y1305" s="16">
        <v>1.0434782608695652</v>
      </c>
      <c r="Z1305" s="16">
        <v>0</v>
      </c>
      <c r="AA1305" s="16">
        <v>0</v>
      </c>
      <c r="AB1305" s="17">
        <v>0</v>
      </c>
      <c r="AC1305" s="15">
        <v>5468.88</v>
      </c>
      <c r="AD1305" s="14">
        <v>5.75</v>
      </c>
      <c r="AE1305" s="14">
        <v>5.75</v>
      </c>
      <c r="AF1305" s="5">
        <v>0</v>
      </c>
      <c r="AG1305" s="6">
        <v>117</v>
      </c>
      <c r="AH1305" s="37">
        <v>0</v>
      </c>
      <c r="AI1305" s="23">
        <v>117</v>
      </c>
      <c r="AJ1305" s="6">
        <v>0</v>
      </c>
      <c r="AK1305" s="37">
        <v>0</v>
      </c>
      <c r="AL1305" s="24">
        <v>0</v>
      </c>
      <c r="AM1305" s="18">
        <v>20.347826086956523</v>
      </c>
      <c r="AN1305" s="7">
        <v>0</v>
      </c>
      <c r="AO1305" s="8">
        <v>0</v>
      </c>
      <c r="AP1305" s="9">
        <v>0</v>
      </c>
      <c r="AQ1305" s="25">
        <v>20.347826086956523</v>
      </c>
      <c r="AR1305" s="18">
        <v>20.347826086956523</v>
      </c>
      <c r="AS1305" s="7">
        <v>0</v>
      </c>
      <c r="AT1305" s="8">
        <v>0</v>
      </c>
      <c r="AU1305" s="9">
        <v>0</v>
      </c>
      <c r="AV1305" s="10">
        <v>20.347826086956523</v>
      </c>
      <c r="AW1305" s="22">
        <f t="shared" si="20"/>
        <v>0</v>
      </c>
      <c r="AX1305" s="5">
        <f>IF(OR(AND(Tabela1[[#This Row],[GRUPO | ITEM]]="PALHETAS",MID(Tabela1[[#This Row],[ITEM]],1,5)&lt;&gt;"YN-PC"),AND(Tabela1[[#This Row],[GRUPO | ITEM]]="PALHETAS",MID(Tabela1[[#This Row],[ITEM]],1,5)&lt;&gt;"YN-PF"))=TRUE,0,
IF(
ROUNDUP(
IF(
IF(D1305="A",13-SUM(AM1305:AP1305),IF(D1305="B",11-SUM(AM1305:AP1305),IF(D1305="C",7-SUM(AM1305:AP1305))))
&lt;0,0,
IF(D1305="A",13-SUM(AM1305:AP1305),IF(D1305="B",11-SUM(AM1305:AP1305),IF(D1305="C",7-SUM(AM1305:AP1305)))))
*AD1305/C1305,0)
*C1305
=0,0,
ROUNDUP(
IF(
IF(D1305="A",13-SUM(AM1305:AP1305),IF(D1305="B",11-SUM(AM1305:AP1305),IF(D1305="C",7-SUM(AM1305:AP1305))))
&lt;0,0,
IF(D1305="A",13-SUM(AM1305:AP1305),IF(D1305="B",11-SUM(AM1305:AP1305),IF(D1305="C",7-SUM(AM1305:AP1305)))))
*AD1305/C1305,0)
*C1305)
)</f>
        <v>0</v>
      </c>
      <c r="AY1305" s="4">
        <f>IF(OR(AND(Tabela1[[#This Row],[GRUPO | ITEM]]="PALHETAS",MID(Tabela1[[#This Row],[ITEM]],1,5)&lt;&gt;"YN-PC"),AND(Tabela1[[#This Row],[GRUPO | ITEM]]="PALHETAS",MID(Tabela1[[#This Row],[ITEM]],1,5)&lt;&gt;"YN-PF"))=TRUE,0,
IF(
ROUNDUP(
IF(
IF(D1305="A",13-SUM(AR1305:AU1305),IF(D1305="B",11-SUM(AR1305:AU1305),IF(D1305="C",7-SUM(AR1305:AU1305))))
&lt;0,0,
IF(D1305="A",13-SUM(AR1305:AU1305),IF(D1305="B",11-SUM(AR1305:AU1305),IF(D1305="C",7-SUM(AR1305:AU1305)))))
*AE1305/C1305,0)
*C1305
=0,0,
ROUNDUP(
IF(
IF(D1305="A",13-SUM(AR1305:AU1305),IF(D1305="B",11-SUM(AR1305:AU1305),IF(D1305="C",7-SUM(AR1305:AU1305))))
&lt;0,0,
IF(D1305="A",13-SUM(AR1305:AU1305),IF(D1305="B",11-SUM(AR1305:AU1305),IF(D1305="C",7-SUM(AR1305:AU1305)))))
*AE1305/C1305,0)
*C1305)
)</f>
        <v>0</v>
      </c>
      <c r="AZ130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+IFERROR(BA1305*C1305,0),
IFERROR(AVERAGEIF(Tabela1[[#This Row],[COMPRA PADRÃO]:[COMPRA &gt;30%]],"&gt;"&amp;0,Tabela1[[#This Row],[COMPRA PADRÃO]:[COMPRA &gt;30%]]),
0))/Tabela1[[#This Row],[U/CX]],0)*Tabela1[[#This Row],[U/CX]]</f>
        <v>0</v>
      </c>
      <c r="BA1305" s="36"/>
      <c r="BB1305" s="19"/>
      <c r="BC1305" s="5"/>
      <c r="BD1305" s="41">
        <v>8.6792452830188674E-2</v>
      </c>
      <c r="BE1305" s="42">
        <v>13.018867924528301</v>
      </c>
      <c r="BF1305" s="42">
        <v>5.7283018867924529</v>
      </c>
      <c r="BG1305" s="42">
        <v>117</v>
      </c>
      <c r="BH1305" s="43">
        <v>0</v>
      </c>
    </row>
    <row r="1306" spans="1:60" x14ac:dyDescent="0.2">
      <c r="A1306" s="4" t="s">
        <v>32</v>
      </c>
      <c r="B1306" s="4" t="s">
        <v>1133</v>
      </c>
      <c r="C1306" s="4">
        <v>6</v>
      </c>
      <c r="D1306" s="4" t="s">
        <v>83</v>
      </c>
      <c r="E1306" s="5"/>
      <c r="F1306" s="4"/>
      <c r="G1306" s="4"/>
      <c r="H1306" s="4"/>
      <c r="I1306" s="4"/>
      <c r="J1306" s="4"/>
      <c r="K1306" s="4"/>
      <c r="L1306" s="4"/>
      <c r="M1306" s="4">
        <v>7</v>
      </c>
      <c r="N1306" s="4">
        <v>10</v>
      </c>
      <c r="O1306" s="4">
        <v>1</v>
      </c>
      <c r="P1306" s="4">
        <v>3</v>
      </c>
      <c r="Q1306" s="13">
        <v>0</v>
      </c>
      <c r="R1306" s="16">
        <v>0</v>
      </c>
      <c r="S1306" s="16">
        <v>0</v>
      </c>
      <c r="T1306" s="16">
        <v>0</v>
      </c>
      <c r="U1306" s="16">
        <v>0</v>
      </c>
      <c r="V1306" s="16">
        <v>0</v>
      </c>
      <c r="W1306" s="16">
        <v>0</v>
      </c>
      <c r="X1306" s="16">
        <v>0</v>
      </c>
      <c r="Y1306" s="16">
        <v>1.3333333333333333</v>
      </c>
      <c r="Z1306" s="16">
        <v>1.9047619047619047</v>
      </c>
      <c r="AA1306" s="16">
        <v>0.19047619047619047</v>
      </c>
      <c r="AB1306" s="17">
        <v>0.5714285714285714</v>
      </c>
      <c r="AC1306" s="15">
        <v>18611.45</v>
      </c>
      <c r="AD1306" s="14">
        <v>5.25</v>
      </c>
      <c r="AE1306" s="14">
        <v>6.666666666666667</v>
      </c>
      <c r="AF1306" s="5">
        <v>0</v>
      </c>
      <c r="AG1306" s="6">
        <v>79</v>
      </c>
      <c r="AH1306" s="37">
        <v>0</v>
      </c>
      <c r="AI1306" s="23">
        <v>79</v>
      </c>
      <c r="AJ1306" s="6">
        <v>0</v>
      </c>
      <c r="AK1306" s="37">
        <v>120</v>
      </c>
      <c r="AL1306" s="24">
        <v>120</v>
      </c>
      <c r="AM1306" s="18">
        <v>15.047619047619047</v>
      </c>
      <c r="AN1306" s="7">
        <v>0</v>
      </c>
      <c r="AO1306" s="8">
        <v>0</v>
      </c>
      <c r="AP1306" s="9">
        <v>22.857142857142858</v>
      </c>
      <c r="AQ1306" s="25">
        <v>37.904761904761905</v>
      </c>
      <c r="AR1306" s="18">
        <v>11.85</v>
      </c>
      <c r="AS1306" s="7">
        <v>0</v>
      </c>
      <c r="AT1306" s="8">
        <v>0</v>
      </c>
      <c r="AU1306" s="9">
        <v>18</v>
      </c>
      <c r="AV1306" s="10">
        <v>29.85</v>
      </c>
      <c r="AW1306" s="22">
        <f t="shared" si="20"/>
        <v>0</v>
      </c>
      <c r="AX1306" s="5">
        <f>IF(OR(AND(Tabela1[[#This Row],[GRUPO | ITEM]]="PALHETAS",MID(Tabela1[[#This Row],[ITEM]],1,5)&lt;&gt;"YN-PC"),AND(Tabela1[[#This Row],[GRUPO | ITEM]]="PALHETAS",MID(Tabela1[[#This Row],[ITEM]],1,5)&lt;&gt;"YN-PF"))=TRUE,0,
IF(
ROUNDUP(
IF(
IF(D1306="A",13-SUM(AM1306:AP1306),IF(D1306="B",11-SUM(AM1306:AP1306),IF(D1306="C",7-SUM(AM1306:AP1306))))
&lt;0,0,
IF(D1306="A",13-SUM(AM1306:AP1306),IF(D1306="B",11-SUM(AM1306:AP1306),IF(D1306="C",7-SUM(AM1306:AP1306)))))
*AD1306/C1306,0)
*C1306
=0,0,
ROUNDUP(
IF(
IF(D1306="A",13-SUM(AM1306:AP1306),IF(D1306="B",11-SUM(AM1306:AP1306),IF(D1306="C",7-SUM(AM1306:AP1306))))
&lt;0,0,
IF(D1306="A",13-SUM(AM1306:AP1306),IF(D1306="B",11-SUM(AM1306:AP1306),IF(D1306="C",7-SUM(AM1306:AP1306)))))
*AD1306/C1306,0)
*C1306)
)</f>
        <v>0</v>
      </c>
      <c r="AY1306" s="4">
        <f>IF(OR(AND(Tabela1[[#This Row],[GRUPO | ITEM]]="PALHETAS",MID(Tabela1[[#This Row],[ITEM]],1,5)&lt;&gt;"YN-PC"),AND(Tabela1[[#This Row],[GRUPO | ITEM]]="PALHETAS",MID(Tabela1[[#This Row],[ITEM]],1,5)&lt;&gt;"YN-PF"))=TRUE,0,
IF(
ROUNDUP(
IF(
IF(D1306="A",13-SUM(AR1306:AU1306),IF(D1306="B",11-SUM(AR1306:AU1306),IF(D1306="C",7-SUM(AR1306:AU1306))))
&lt;0,0,
IF(D1306="A",13-SUM(AR1306:AU1306),IF(D1306="B",11-SUM(AR1306:AU1306),IF(D1306="C",7-SUM(AR1306:AU1306)))))
*AE1306/C1306,0)
*C1306
=0,0,
ROUNDUP(
IF(
IF(D1306="A",13-SUM(AR1306:AU1306),IF(D1306="B",11-SUM(AR1306:AU1306),IF(D1306="C",7-SUM(AR1306:AU1306))))
&lt;0,0,
IF(D1306="A",13-SUM(AR1306:AU1306),IF(D1306="B",11-SUM(AR1306:AU1306),IF(D1306="C",7-SUM(AR1306:AU1306)))))
*AE1306/C1306,0)
*C1306)
)</f>
        <v>0</v>
      </c>
      <c r="AZ130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+IFERROR(BA1306*C1306,0),
IFERROR(AVERAGEIF(Tabela1[[#This Row],[COMPRA PADRÃO]:[COMPRA &gt;30%]],"&gt;"&amp;0,Tabela1[[#This Row],[COMPRA PADRÃO]:[COMPRA &gt;30%]]),
0))/Tabela1[[#This Row],[U/CX]],0)*Tabela1[[#This Row],[U/CX]]</f>
        <v>0</v>
      </c>
      <c r="BA1306" s="36"/>
      <c r="BB1306" s="19"/>
      <c r="BC1306" s="5"/>
      <c r="BD1306" s="41">
        <v>7.9245283018867921E-2</v>
      </c>
      <c r="BE1306" s="42">
        <v>11.886792452830187</v>
      </c>
      <c r="BF1306" s="42">
        <v>5.2301886792452832</v>
      </c>
      <c r="BG1306" s="42">
        <v>199</v>
      </c>
      <c r="BH1306" s="43">
        <v>0</v>
      </c>
    </row>
    <row r="1307" spans="1:60" x14ac:dyDescent="0.2">
      <c r="A1307" s="4" t="s">
        <v>32</v>
      </c>
      <c r="B1307" s="4" t="s">
        <v>1134</v>
      </c>
      <c r="C1307" s="4">
        <v>6</v>
      </c>
      <c r="D1307" s="4" t="s">
        <v>83</v>
      </c>
      <c r="E1307" s="5"/>
      <c r="F1307" s="4"/>
      <c r="G1307" s="4"/>
      <c r="H1307" s="4"/>
      <c r="I1307" s="4"/>
      <c r="J1307" s="4"/>
      <c r="K1307" s="4"/>
      <c r="L1307" s="4"/>
      <c r="M1307" s="4">
        <v>18</v>
      </c>
      <c r="N1307" s="4">
        <v>5</v>
      </c>
      <c r="O1307" s="4"/>
      <c r="P1307" s="4"/>
      <c r="Q1307" s="13">
        <v>0</v>
      </c>
      <c r="R1307" s="16">
        <v>0</v>
      </c>
      <c r="S1307" s="16">
        <v>0</v>
      </c>
      <c r="T1307" s="16">
        <v>0</v>
      </c>
      <c r="U1307" s="16">
        <v>0</v>
      </c>
      <c r="V1307" s="16">
        <v>0</v>
      </c>
      <c r="W1307" s="16">
        <v>0</v>
      </c>
      <c r="X1307" s="16">
        <v>0</v>
      </c>
      <c r="Y1307" s="16">
        <v>1.5652173913043479</v>
      </c>
      <c r="Z1307" s="16">
        <v>0.43478260869565216</v>
      </c>
      <c r="AA1307" s="16">
        <v>0</v>
      </c>
      <c r="AB1307" s="17">
        <v>0</v>
      </c>
      <c r="AC1307" s="15">
        <v>23579.56</v>
      </c>
      <c r="AD1307" s="14">
        <v>11.5</v>
      </c>
      <c r="AE1307" s="14">
        <v>11.5</v>
      </c>
      <c r="AF1307" s="5">
        <v>0</v>
      </c>
      <c r="AG1307" s="6">
        <v>0</v>
      </c>
      <c r="AH1307" s="37">
        <v>0</v>
      </c>
      <c r="AI1307" s="23">
        <v>0</v>
      </c>
      <c r="AJ1307" s="6">
        <v>228</v>
      </c>
      <c r="AK1307" s="37">
        <v>528</v>
      </c>
      <c r="AL1307" s="24">
        <v>756</v>
      </c>
      <c r="AM1307" s="18">
        <v>0</v>
      </c>
      <c r="AN1307" s="7">
        <v>0</v>
      </c>
      <c r="AO1307" s="8">
        <v>19.826086956521738</v>
      </c>
      <c r="AP1307" s="9">
        <v>45.913043478260867</v>
      </c>
      <c r="AQ1307" s="25">
        <v>65.739130434782609</v>
      </c>
      <c r="AR1307" s="18">
        <v>0</v>
      </c>
      <c r="AS1307" s="7">
        <v>0</v>
      </c>
      <c r="AT1307" s="8">
        <v>19.826086956521738</v>
      </c>
      <c r="AU1307" s="9">
        <v>45.913043478260867</v>
      </c>
      <c r="AV1307" s="10">
        <v>65.739130434782609</v>
      </c>
      <c r="AW1307" s="22">
        <f t="shared" si="20"/>
        <v>0</v>
      </c>
      <c r="AX1307" s="5">
        <f>IF(OR(AND(Tabela1[[#This Row],[GRUPO | ITEM]]="PALHETAS",MID(Tabela1[[#This Row],[ITEM]],1,5)&lt;&gt;"YN-PC"),AND(Tabela1[[#This Row],[GRUPO | ITEM]]="PALHETAS",MID(Tabela1[[#This Row],[ITEM]],1,5)&lt;&gt;"YN-PF"))=TRUE,0,
IF(
ROUNDUP(
IF(
IF(D1307="A",13-SUM(AM1307:AP1307),IF(D1307="B",11-SUM(AM1307:AP1307),IF(D1307="C",7-SUM(AM1307:AP1307))))
&lt;0,0,
IF(D1307="A",13-SUM(AM1307:AP1307),IF(D1307="B",11-SUM(AM1307:AP1307),IF(D1307="C",7-SUM(AM1307:AP1307)))))
*AD1307/C1307,0)
*C1307
=0,0,
ROUNDUP(
IF(
IF(D1307="A",13-SUM(AM1307:AP1307),IF(D1307="B",11-SUM(AM1307:AP1307),IF(D1307="C",7-SUM(AM1307:AP1307))))
&lt;0,0,
IF(D1307="A",13-SUM(AM1307:AP1307),IF(D1307="B",11-SUM(AM1307:AP1307),IF(D1307="C",7-SUM(AM1307:AP1307)))))
*AD1307/C1307,0)
*C1307)
)</f>
        <v>0</v>
      </c>
      <c r="AY1307" s="4">
        <f>IF(OR(AND(Tabela1[[#This Row],[GRUPO | ITEM]]="PALHETAS",MID(Tabela1[[#This Row],[ITEM]],1,5)&lt;&gt;"YN-PC"),AND(Tabela1[[#This Row],[GRUPO | ITEM]]="PALHETAS",MID(Tabela1[[#This Row],[ITEM]],1,5)&lt;&gt;"YN-PF"))=TRUE,0,
IF(
ROUNDUP(
IF(
IF(D1307="A",13-SUM(AR1307:AU1307),IF(D1307="B",11-SUM(AR1307:AU1307),IF(D1307="C",7-SUM(AR1307:AU1307))))
&lt;0,0,
IF(D1307="A",13-SUM(AR1307:AU1307),IF(D1307="B",11-SUM(AR1307:AU1307),IF(D1307="C",7-SUM(AR1307:AU1307)))))
*AE1307/C1307,0)
*C1307
=0,0,
ROUNDUP(
IF(
IF(D1307="A",13-SUM(AR1307:AU1307),IF(D1307="B",11-SUM(AR1307:AU1307),IF(D1307="C",7-SUM(AR1307:AU1307))))
&lt;0,0,
IF(D1307="A",13-SUM(AR1307:AU1307),IF(D1307="B",11-SUM(AR1307:AU1307),IF(D1307="C",7-SUM(AR1307:AU1307)))))
*AE1307/C1307,0)
*C1307)
)</f>
        <v>0</v>
      </c>
      <c r="AZ130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+IFERROR(BA1307*C1307,0),
IFERROR(AVERAGEIF(Tabela1[[#This Row],[COMPRA PADRÃO]:[COMPRA &gt;30%]],"&gt;"&amp;0,Tabela1[[#This Row],[COMPRA PADRÃO]:[COMPRA &gt;30%]]),
0))/Tabela1[[#This Row],[U/CX]],0)*Tabela1[[#This Row],[U/CX]]</f>
        <v>0</v>
      </c>
      <c r="BA1307" s="36"/>
      <c r="BB1307" s="19"/>
      <c r="BC1307" s="5"/>
      <c r="BD1307" s="41">
        <v>8.6792452830188674E-2</v>
      </c>
      <c r="BE1307" s="42">
        <v>13.018867924528301</v>
      </c>
      <c r="BF1307" s="42">
        <v>5.7283018867924529</v>
      </c>
      <c r="BG1307" s="42">
        <v>756</v>
      </c>
      <c r="BH1307" s="43">
        <v>0</v>
      </c>
    </row>
    <row r="1308" spans="1:60" x14ac:dyDescent="0.2">
      <c r="A1308" s="4" t="s">
        <v>32</v>
      </c>
      <c r="B1308" s="4" t="s">
        <v>997</v>
      </c>
      <c r="C1308" s="4">
        <v>10</v>
      </c>
      <c r="D1308" s="4" t="s">
        <v>17</v>
      </c>
      <c r="E1308" s="5"/>
      <c r="F1308" s="4"/>
      <c r="G1308" s="4"/>
      <c r="H1308" s="4"/>
      <c r="I1308" s="4"/>
      <c r="J1308" s="4"/>
      <c r="K1308" s="4"/>
      <c r="L1308" s="4">
        <v>9</v>
      </c>
      <c r="M1308" s="4">
        <v>24</v>
      </c>
      <c r="N1308" s="4">
        <v>24</v>
      </c>
      <c r="O1308" s="4">
        <v>2</v>
      </c>
      <c r="P1308" s="4">
        <v>28</v>
      </c>
      <c r="Q1308" s="13">
        <v>0</v>
      </c>
      <c r="R1308" s="16">
        <v>0</v>
      </c>
      <c r="S1308" s="16">
        <v>0</v>
      </c>
      <c r="T1308" s="16">
        <v>0</v>
      </c>
      <c r="U1308" s="16">
        <v>0</v>
      </c>
      <c r="V1308" s="16">
        <v>0</v>
      </c>
      <c r="W1308" s="16">
        <v>0</v>
      </c>
      <c r="X1308" s="16">
        <v>0.51724137931034486</v>
      </c>
      <c r="Y1308" s="16">
        <v>1.3793103448275863</v>
      </c>
      <c r="Z1308" s="16">
        <v>1.3793103448275863</v>
      </c>
      <c r="AA1308" s="16">
        <v>0.1149425287356322</v>
      </c>
      <c r="AB1308" s="17">
        <v>1.6091954022988506</v>
      </c>
      <c r="AC1308" s="15">
        <v>57616.07</v>
      </c>
      <c r="AD1308" s="14">
        <v>17.399999999999999</v>
      </c>
      <c r="AE1308" s="14">
        <v>21.25</v>
      </c>
      <c r="AF1308" s="5">
        <v>0</v>
      </c>
      <c r="AG1308" s="6">
        <v>403</v>
      </c>
      <c r="AH1308" s="37">
        <v>0</v>
      </c>
      <c r="AI1308" s="23">
        <v>403</v>
      </c>
      <c r="AJ1308" s="6">
        <v>100</v>
      </c>
      <c r="AK1308" s="37">
        <v>200</v>
      </c>
      <c r="AL1308" s="24">
        <v>300</v>
      </c>
      <c r="AM1308" s="18">
        <v>23.160919540229887</v>
      </c>
      <c r="AN1308" s="7">
        <v>0</v>
      </c>
      <c r="AO1308" s="8">
        <v>5.7471264367816097</v>
      </c>
      <c r="AP1308" s="9">
        <v>11.494252873563219</v>
      </c>
      <c r="AQ1308" s="25">
        <v>40.402298850574716</v>
      </c>
      <c r="AR1308" s="18">
        <v>18.964705882352941</v>
      </c>
      <c r="AS1308" s="7">
        <v>0</v>
      </c>
      <c r="AT1308" s="8">
        <v>4.7058823529411766</v>
      </c>
      <c r="AU1308" s="9">
        <v>9.4117647058823533</v>
      </c>
      <c r="AV1308" s="10">
        <v>33.082352941176474</v>
      </c>
      <c r="AW1308" s="22">
        <f t="shared" si="20"/>
        <v>0</v>
      </c>
      <c r="AX1308" s="5">
        <f>IF(OR(AND(Tabela1[[#This Row],[GRUPO | ITEM]]="PALHETAS",MID(Tabela1[[#This Row],[ITEM]],1,5)&lt;&gt;"YN-PC"),AND(Tabela1[[#This Row],[GRUPO | ITEM]]="PALHETAS",MID(Tabela1[[#This Row],[ITEM]],1,5)&lt;&gt;"YN-PF"))=TRUE,0,
IF(
ROUNDUP(
IF(
IF(D1308="A",13-SUM(AM1308:AP1308),IF(D1308="B",11-SUM(AM1308:AP1308),IF(D1308="C",7-SUM(AM1308:AP1308))))
&lt;0,0,
IF(D1308="A",13-SUM(AM1308:AP1308),IF(D1308="B",11-SUM(AM1308:AP1308),IF(D1308="C",7-SUM(AM1308:AP1308)))))
*AD1308/C1308,0)
*C1308
=0,0,
ROUNDUP(
IF(
IF(D1308="A",13-SUM(AM1308:AP1308),IF(D1308="B",11-SUM(AM1308:AP1308),IF(D1308="C",7-SUM(AM1308:AP1308))))
&lt;0,0,
IF(D1308="A",13-SUM(AM1308:AP1308),IF(D1308="B",11-SUM(AM1308:AP1308),IF(D1308="C",7-SUM(AM1308:AP1308)))))
*AD1308/C1308,0)
*C1308)
)</f>
        <v>0</v>
      </c>
      <c r="AY1308" s="4">
        <f>IF(OR(AND(Tabela1[[#This Row],[GRUPO | ITEM]]="PALHETAS",MID(Tabela1[[#This Row],[ITEM]],1,5)&lt;&gt;"YN-PC"),AND(Tabela1[[#This Row],[GRUPO | ITEM]]="PALHETAS",MID(Tabela1[[#This Row],[ITEM]],1,5)&lt;&gt;"YN-PF"))=TRUE,0,
IF(
ROUNDUP(
IF(
IF(D1308="A",13-SUM(AR1308:AU1308),IF(D1308="B",11-SUM(AR1308:AU1308),IF(D1308="C",7-SUM(AR1308:AU1308))))
&lt;0,0,
IF(D1308="A",13-SUM(AR1308:AU1308),IF(D1308="B",11-SUM(AR1308:AU1308),IF(D1308="C",7-SUM(AR1308:AU1308)))))
*AE1308/C1308,0)
*C1308
=0,0,
ROUNDUP(
IF(
IF(D1308="A",13-SUM(AR1308:AU1308),IF(D1308="B",11-SUM(AR1308:AU1308),IF(D1308="C",7-SUM(AR1308:AU1308))))
&lt;0,0,
IF(D1308="A",13-SUM(AR1308:AU1308),IF(D1308="B",11-SUM(AR1308:AU1308),IF(D1308="C",7-SUM(AR1308:AU1308)))))
*AE1308/C1308,0)
*C1308)
)</f>
        <v>0</v>
      </c>
      <c r="AZ130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+IFERROR(BA1308*C1308,0),
IFERROR(AVERAGEIF(Tabela1[[#This Row],[COMPRA PADRÃO]:[COMPRA &gt;30%]],"&gt;"&amp;0,Tabela1[[#This Row],[COMPRA PADRÃO]:[COMPRA &gt;30%]]),
0))/Tabela1[[#This Row],[U/CX]],0)*Tabela1[[#This Row],[U/CX]]</f>
        <v>0</v>
      </c>
      <c r="BA1308" s="36"/>
      <c r="BB1308" s="19"/>
      <c r="BC1308" s="5"/>
      <c r="BD1308" s="41">
        <v>0.32830188679245281</v>
      </c>
      <c r="BE1308" s="42">
        <v>49.245283018867923</v>
      </c>
      <c r="BF1308" s="42">
        <v>65.003773584905659</v>
      </c>
      <c r="BG1308" s="42">
        <v>703</v>
      </c>
      <c r="BH1308" s="43">
        <v>0</v>
      </c>
    </row>
    <row r="1309" spans="1:60" x14ac:dyDescent="0.2">
      <c r="A1309" s="4" t="s">
        <v>32</v>
      </c>
      <c r="B1309" s="4" t="s">
        <v>998</v>
      </c>
      <c r="C1309" s="4">
        <v>10</v>
      </c>
      <c r="D1309" s="4" t="s">
        <v>17</v>
      </c>
      <c r="E1309" s="5"/>
      <c r="F1309" s="4"/>
      <c r="G1309" s="4"/>
      <c r="H1309" s="4"/>
      <c r="I1309" s="4"/>
      <c r="J1309" s="4"/>
      <c r="K1309" s="4"/>
      <c r="L1309" s="4">
        <v>7</v>
      </c>
      <c r="M1309" s="4">
        <v>21</v>
      </c>
      <c r="N1309" s="4">
        <v>21</v>
      </c>
      <c r="O1309" s="4">
        <v>1</v>
      </c>
      <c r="P1309" s="4">
        <v>24</v>
      </c>
      <c r="Q1309" s="13">
        <v>0</v>
      </c>
      <c r="R1309" s="16">
        <v>0</v>
      </c>
      <c r="S1309" s="16">
        <v>0</v>
      </c>
      <c r="T1309" s="16">
        <v>0</v>
      </c>
      <c r="U1309" s="16">
        <v>0</v>
      </c>
      <c r="V1309" s="16">
        <v>0</v>
      </c>
      <c r="W1309" s="16">
        <v>0</v>
      </c>
      <c r="X1309" s="16">
        <v>0.47297297297297297</v>
      </c>
      <c r="Y1309" s="16">
        <v>1.4189189189189189</v>
      </c>
      <c r="Z1309" s="16">
        <v>1.4189189189189189</v>
      </c>
      <c r="AA1309" s="16">
        <v>6.7567567567567557E-2</v>
      </c>
      <c r="AB1309" s="17">
        <v>1.6216216216216215</v>
      </c>
      <c r="AC1309" s="15">
        <v>65781.100000000006</v>
      </c>
      <c r="AD1309" s="14">
        <v>14.8</v>
      </c>
      <c r="AE1309" s="14">
        <v>18.25</v>
      </c>
      <c r="AF1309" s="5">
        <v>0</v>
      </c>
      <c r="AG1309" s="6">
        <v>120</v>
      </c>
      <c r="AH1309" s="37">
        <v>0</v>
      </c>
      <c r="AI1309" s="23">
        <v>120</v>
      </c>
      <c r="AJ1309" s="6">
        <v>400</v>
      </c>
      <c r="AK1309" s="37">
        <v>800</v>
      </c>
      <c r="AL1309" s="24">
        <v>1200</v>
      </c>
      <c r="AM1309" s="18">
        <v>8.108108108108107</v>
      </c>
      <c r="AN1309" s="7">
        <v>0</v>
      </c>
      <c r="AO1309" s="8">
        <v>27.027027027027025</v>
      </c>
      <c r="AP1309" s="9">
        <v>54.054054054054049</v>
      </c>
      <c r="AQ1309" s="25">
        <v>89.189189189189179</v>
      </c>
      <c r="AR1309" s="18">
        <v>6.5753424657534243</v>
      </c>
      <c r="AS1309" s="7">
        <v>0</v>
      </c>
      <c r="AT1309" s="8">
        <v>21.917808219178081</v>
      </c>
      <c r="AU1309" s="9">
        <v>43.835616438356162</v>
      </c>
      <c r="AV1309" s="10">
        <v>72.328767123287662</v>
      </c>
      <c r="AW1309" s="22">
        <f t="shared" si="20"/>
        <v>0</v>
      </c>
      <c r="AX1309" s="5">
        <f>IF(OR(AND(Tabela1[[#This Row],[GRUPO | ITEM]]="PALHETAS",MID(Tabela1[[#This Row],[ITEM]],1,5)&lt;&gt;"YN-PC"),AND(Tabela1[[#This Row],[GRUPO | ITEM]]="PALHETAS",MID(Tabela1[[#This Row],[ITEM]],1,5)&lt;&gt;"YN-PF"))=TRUE,0,
IF(
ROUNDUP(
IF(
IF(D1309="A",13-SUM(AM1309:AP1309),IF(D1309="B",11-SUM(AM1309:AP1309),IF(D1309="C",7-SUM(AM1309:AP1309))))
&lt;0,0,
IF(D1309="A",13-SUM(AM1309:AP1309),IF(D1309="B",11-SUM(AM1309:AP1309),IF(D1309="C",7-SUM(AM1309:AP1309)))))
*AD1309/C1309,0)
*C1309
=0,0,
ROUNDUP(
IF(
IF(D1309="A",13-SUM(AM1309:AP1309),IF(D1309="B",11-SUM(AM1309:AP1309),IF(D1309="C",7-SUM(AM1309:AP1309))))
&lt;0,0,
IF(D1309="A",13-SUM(AM1309:AP1309),IF(D1309="B",11-SUM(AM1309:AP1309),IF(D1309="C",7-SUM(AM1309:AP1309)))))
*AD1309/C1309,0)
*C1309)
)</f>
        <v>0</v>
      </c>
      <c r="AY1309" s="4">
        <f>IF(OR(AND(Tabela1[[#This Row],[GRUPO | ITEM]]="PALHETAS",MID(Tabela1[[#This Row],[ITEM]],1,5)&lt;&gt;"YN-PC"),AND(Tabela1[[#This Row],[GRUPO | ITEM]]="PALHETAS",MID(Tabela1[[#This Row],[ITEM]],1,5)&lt;&gt;"YN-PF"))=TRUE,0,
IF(
ROUNDUP(
IF(
IF(D1309="A",13-SUM(AR1309:AU1309),IF(D1309="B",11-SUM(AR1309:AU1309),IF(D1309="C",7-SUM(AR1309:AU1309))))
&lt;0,0,
IF(D1309="A",13-SUM(AR1309:AU1309),IF(D1309="B",11-SUM(AR1309:AU1309),IF(D1309="C",7-SUM(AR1309:AU1309)))))
*AE1309/C1309,0)
*C1309
=0,0,
ROUNDUP(
IF(
IF(D1309="A",13-SUM(AR1309:AU1309),IF(D1309="B",11-SUM(AR1309:AU1309),IF(D1309="C",7-SUM(AR1309:AU1309))))
&lt;0,0,
IF(D1309="A",13-SUM(AR1309:AU1309),IF(D1309="B",11-SUM(AR1309:AU1309),IF(D1309="C",7-SUM(AR1309:AU1309)))))
*AE1309/C1309,0)
*C1309)
)</f>
        <v>0</v>
      </c>
      <c r="AZ130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+IFERROR(BA1309*C1309,0),
IFERROR(AVERAGEIF(Tabela1[[#This Row],[COMPRA PADRÃO]:[COMPRA &gt;30%]],"&gt;"&amp;0,Tabela1[[#This Row],[COMPRA PADRÃO]:[COMPRA &gt;30%]]),
0))/Tabela1[[#This Row],[U/CX]],0)*Tabela1[[#This Row],[U/CX]]</f>
        <v>0</v>
      </c>
      <c r="BA1309" s="36"/>
      <c r="BB1309" s="19"/>
      <c r="BC1309" s="5"/>
      <c r="BD1309" s="41">
        <v>0.27924528301886792</v>
      </c>
      <c r="BE1309" s="42">
        <v>41.886792452830186</v>
      </c>
      <c r="BF1309" s="42">
        <v>55.29056603773585</v>
      </c>
      <c r="BG1309" s="42">
        <v>1320</v>
      </c>
      <c r="BH1309" s="43">
        <v>0</v>
      </c>
    </row>
    <row r="1310" spans="1:60" x14ac:dyDescent="0.2">
      <c r="A1310" s="4" t="s">
        <v>32</v>
      </c>
      <c r="B1310" s="4" t="s">
        <v>1360</v>
      </c>
      <c r="C1310" s="4">
        <v>10</v>
      </c>
      <c r="D1310" s="4" t="s">
        <v>83</v>
      </c>
      <c r="E1310" s="5"/>
      <c r="F1310" s="4"/>
      <c r="G1310" s="4"/>
      <c r="H1310" s="4"/>
      <c r="I1310" s="4"/>
      <c r="J1310" s="4"/>
      <c r="K1310" s="4"/>
      <c r="L1310" s="4"/>
      <c r="M1310" s="4"/>
      <c r="N1310" s="4"/>
      <c r="O1310" s="4">
        <v>10</v>
      </c>
      <c r="P1310" s="4"/>
      <c r="Q1310" s="13">
        <v>0</v>
      </c>
      <c r="R1310" s="16">
        <v>0</v>
      </c>
      <c r="S1310" s="16">
        <v>0</v>
      </c>
      <c r="T1310" s="16">
        <v>0</v>
      </c>
      <c r="U1310" s="16">
        <v>0</v>
      </c>
      <c r="V1310" s="16">
        <v>0</v>
      </c>
      <c r="W1310" s="16">
        <v>0</v>
      </c>
      <c r="X1310" s="16">
        <v>0</v>
      </c>
      <c r="Y1310" s="16">
        <v>0</v>
      </c>
      <c r="Z1310" s="16">
        <v>0</v>
      </c>
      <c r="AA1310" s="16">
        <v>1</v>
      </c>
      <c r="AB1310" s="17">
        <v>0</v>
      </c>
      <c r="AC1310" s="15">
        <v>6631.7</v>
      </c>
      <c r="AD1310" s="14">
        <v>10</v>
      </c>
      <c r="AE1310" s="14">
        <v>10</v>
      </c>
      <c r="AF1310" s="5">
        <v>0</v>
      </c>
      <c r="AG1310" s="6">
        <v>486</v>
      </c>
      <c r="AH1310" s="37">
        <v>0</v>
      </c>
      <c r="AI1310" s="23">
        <v>486</v>
      </c>
      <c r="AJ1310" s="6">
        <v>0</v>
      </c>
      <c r="AK1310" s="37">
        <v>500</v>
      </c>
      <c r="AL1310" s="24">
        <v>500</v>
      </c>
      <c r="AM1310" s="18">
        <v>48.6</v>
      </c>
      <c r="AN1310" s="7">
        <v>0</v>
      </c>
      <c r="AO1310" s="8">
        <v>0</v>
      </c>
      <c r="AP1310" s="9">
        <v>50</v>
      </c>
      <c r="AQ1310" s="25">
        <v>98.6</v>
      </c>
      <c r="AR1310" s="18">
        <v>48.6</v>
      </c>
      <c r="AS1310" s="7">
        <v>0</v>
      </c>
      <c r="AT1310" s="8">
        <v>0</v>
      </c>
      <c r="AU1310" s="9">
        <v>50</v>
      </c>
      <c r="AV1310" s="10">
        <v>98.6</v>
      </c>
      <c r="AW1310" s="22">
        <f t="shared" si="20"/>
        <v>0</v>
      </c>
      <c r="AX1310" s="5">
        <f>IF(OR(AND(Tabela1[[#This Row],[GRUPO | ITEM]]="PALHETAS",MID(Tabela1[[#This Row],[ITEM]],1,5)&lt;&gt;"YN-PC"),AND(Tabela1[[#This Row],[GRUPO | ITEM]]="PALHETAS",MID(Tabela1[[#This Row],[ITEM]],1,5)&lt;&gt;"YN-PF"))=TRUE,0,
IF(
ROUNDUP(
IF(
IF(D1310="A",13-SUM(AM1310:AP1310),IF(D1310="B",11-SUM(AM1310:AP1310),IF(D1310="C",7-SUM(AM1310:AP1310))))
&lt;0,0,
IF(D1310="A",13-SUM(AM1310:AP1310),IF(D1310="B",11-SUM(AM1310:AP1310),IF(D1310="C",7-SUM(AM1310:AP1310)))))
*AD1310/C1310,0)
*C1310
=0,0,
ROUNDUP(
IF(
IF(D1310="A",13-SUM(AM1310:AP1310),IF(D1310="B",11-SUM(AM1310:AP1310),IF(D1310="C",7-SUM(AM1310:AP1310))))
&lt;0,0,
IF(D1310="A",13-SUM(AM1310:AP1310),IF(D1310="B",11-SUM(AM1310:AP1310),IF(D1310="C",7-SUM(AM1310:AP1310)))))
*AD1310/C1310,0)
*C1310)
)</f>
        <v>0</v>
      </c>
      <c r="AY1310" s="4">
        <f>IF(OR(AND(Tabela1[[#This Row],[GRUPO | ITEM]]="PALHETAS",MID(Tabela1[[#This Row],[ITEM]],1,5)&lt;&gt;"YN-PC"),AND(Tabela1[[#This Row],[GRUPO | ITEM]]="PALHETAS",MID(Tabela1[[#This Row],[ITEM]],1,5)&lt;&gt;"YN-PF"))=TRUE,0,
IF(
ROUNDUP(
IF(
IF(D1310="A",13-SUM(AR1310:AU1310),IF(D1310="B",11-SUM(AR1310:AU1310),IF(D1310="C",7-SUM(AR1310:AU1310))))
&lt;0,0,
IF(D1310="A",13-SUM(AR1310:AU1310),IF(D1310="B",11-SUM(AR1310:AU1310),IF(D1310="C",7-SUM(AR1310:AU1310)))))
*AE1310/C1310,0)
*C1310
=0,0,
ROUNDUP(
IF(
IF(D1310="A",13-SUM(AR1310:AU1310),IF(D1310="B",11-SUM(AR1310:AU1310),IF(D1310="C",7-SUM(AR1310:AU1310))))
&lt;0,0,
IF(D1310="A",13-SUM(AR1310:AU1310),IF(D1310="B",11-SUM(AR1310:AU1310),IF(D1310="C",7-SUM(AR1310:AU1310)))))
*AE1310/C1310,0)
*C1310)
)</f>
        <v>0</v>
      </c>
      <c r="AZ131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+IFERROR(BA1310*C1310,0),
IFERROR(AVERAGEIF(Tabela1[[#This Row],[COMPRA PADRÃO]:[COMPRA &gt;30%]],"&gt;"&amp;0,Tabela1[[#This Row],[COMPRA PADRÃO]:[COMPRA &gt;30%]]),
0))/Tabela1[[#This Row],[U/CX]],0)*Tabela1[[#This Row],[U/CX]]</f>
        <v>0</v>
      </c>
      <c r="BA1310" s="36"/>
      <c r="BB1310" s="19"/>
      <c r="BC1310" s="5"/>
      <c r="BD1310" s="41">
        <v>3.7735849056603772E-2</v>
      </c>
      <c r="BE1310" s="42">
        <v>5.6603773584905657</v>
      </c>
      <c r="BF1310" s="42">
        <v>2.4905660377358489</v>
      </c>
      <c r="BG1310" s="42">
        <v>986</v>
      </c>
      <c r="BH1310" s="43">
        <v>0</v>
      </c>
    </row>
    <row r="1311" spans="1:60" x14ac:dyDescent="0.2">
      <c r="A1311" s="4" t="s">
        <v>32</v>
      </c>
      <c r="B1311" s="4" t="s">
        <v>1361</v>
      </c>
      <c r="C1311" s="4">
        <v>10</v>
      </c>
      <c r="D1311" s="4" t="s">
        <v>83</v>
      </c>
      <c r="E1311" s="5"/>
      <c r="F1311" s="4"/>
      <c r="G1311" s="4"/>
      <c r="H1311" s="4"/>
      <c r="I1311" s="4"/>
      <c r="J1311" s="4"/>
      <c r="K1311" s="4"/>
      <c r="L1311" s="4"/>
      <c r="M1311" s="4"/>
      <c r="N1311" s="4"/>
      <c r="O1311" s="4">
        <v>10</v>
      </c>
      <c r="P1311" s="4">
        <v>2</v>
      </c>
      <c r="Q1311" s="13">
        <v>0</v>
      </c>
      <c r="R1311" s="16">
        <v>0</v>
      </c>
      <c r="S1311" s="16">
        <v>0</v>
      </c>
      <c r="T1311" s="16">
        <v>0</v>
      </c>
      <c r="U1311" s="16">
        <v>0</v>
      </c>
      <c r="V1311" s="16">
        <v>0</v>
      </c>
      <c r="W1311" s="16">
        <v>0</v>
      </c>
      <c r="X1311" s="16">
        <v>0</v>
      </c>
      <c r="Y1311" s="16">
        <v>0</v>
      </c>
      <c r="Z1311" s="16">
        <v>0</v>
      </c>
      <c r="AA1311" s="16">
        <v>1.6666666666666667</v>
      </c>
      <c r="AB1311" s="17">
        <v>0.33333333333333331</v>
      </c>
      <c r="AC1311" s="15">
        <v>5393.4</v>
      </c>
      <c r="AD1311" s="14">
        <v>6</v>
      </c>
      <c r="AE1311" s="14">
        <v>6</v>
      </c>
      <c r="AF1311" s="5">
        <v>0</v>
      </c>
      <c r="AG1311" s="6">
        <v>486</v>
      </c>
      <c r="AH1311" s="37">
        <v>0</v>
      </c>
      <c r="AI1311" s="23">
        <v>486</v>
      </c>
      <c r="AJ1311" s="6">
        <v>0</v>
      </c>
      <c r="AK1311" s="37">
        <v>500</v>
      </c>
      <c r="AL1311" s="24">
        <v>500</v>
      </c>
      <c r="AM1311" s="18">
        <v>81</v>
      </c>
      <c r="AN1311" s="7">
        <v>0</v>
      </c>
      <c r="AO1311" s="8">
        <v>0</v>
      </c>
      <c r="AP1311" s="9">
        <v>83.333333333333329</v>
      </c>
      <c r="AQ1311" s="25">
        <v>164.33333333333331</v>
      </c>
      <c r="AR1311" s="18">
        <v>81</v>
      </c>
      <c r="AS1311" s="7">
        <v>0</v>
      </c>
      <c r="AT1311" s="8">
        <v>0</v>
      </c>
      <c r="AU1311" s="9">
        <v>83.333333333333329</v>
      </c>
      <c r="AV1311" s="10">
        <v>164.33333333333331</v>
      </c>
      <c r="AW1311" s="22">
        <f t="shared" si="20"/>
        <v>0</v>
      </c>
      <c r="AX1311" s="5">
        <f>IF(OR(AND(Tabela1[[#This Row],[GRUPO | ITEM]]="PALHETAS",MID(Tabela1[[#This Row],[ITEM]],1,5)&lt;&gt;"YN-PC"),AND(Tabela1[[#This Row],[GRUPO | ITEM]]="PALHETAS",MID(Tabela1[[#This Row],[ITEM]],1,5)&lt;&gt;"YN-PF"))=TRUE,0,
IF(
ROUNDUP(
IF(
IF(D1311="A",13-SUM(AM1311:AP1311),IF(D1311="B",11-SUM(AM1311:AP1311),IF(D1311="C",7-SUM(AM1311:AP1311))))
&lt;0,0,
IF(D1311="A",13-SUM(AM1311:AP1311),IF(D1311="B",11-SUM(AM1311:AP1311),IF(D1311="C",7-SUM(AM1311:AP1311)))))
*AD1311/C1311,0)
*C1311
=0,0,
ROUNDUP(
IF(
IF(D1311="A",13-SUM(AM1311:AP1311),IF(D1311="B",11-SUM(AM1311:AP1311),IF(D1311="C",7-SUM(AM1311:AP1311))))
&lt;0,0,
IF(D1311="A",13-SUM(AM1311:AP1311),IF(D1311="B",11-SUM(AM1311:AP1311),IF(D1311="C",7-SUM(AM1311:AP1311)))))
*AD1311/C1311,0)
*C1311)
)</f>
        <v>0</v>
      </c>
      <c r="AY1311" s="4">
        <f>IF(OR(AND(Tabela1[[#This Row],[GRUPO | ITEM]]="PALHETAS",MID(Tabela1[[#This Row],[ITEM]],1,5)&lt;&gt;"YN-PC"),AND(Tabela1[[#This Row],[GRUPO | ITEM]]="PALHETAS",MID(Tabela1[[#This Row],[ITEM]],1,5)&lt;&gt;"YN-PF"))=TRUE,0,
IF(
ROUNDUP(
IF(
IF(D1311="A",13-SUM(AR1311:AU1311),IF(D1311="B",11-SUM(AR1311:AU1311),IF(D1311="C",7-SUM(AR1311:AU1311))))
&lt;0,0,
IF(D1311="A",13-SUM(AR1311:AU1311),IF(D1311="B",11-SUM(AR1311:AU1311),IF(D1311="C",7-SUM(AR1311:AU1311)))))
*AE1311/C1311,0)
*C1311
=0,0,
ROUNDUP(
IF(
IF(D1311="A",13-SUM(AR1311:AU1311),IF(D1311="B",11-SUM(AR1311:AU1311),IF(D1311="C",7-SUM(AR1311:AU1311))))
&lt;0,0,
IF(D1311="A",13-SUM(AR1311:AU1311),IF(D1311="B",11-SUM(AR1311:AU1311),IF(D1311="C",7-SUM(AR1311:AU1311)))))
*AE1311/C1311,0)
*C1311)
)</f>
        <v>0</v>
      </c>
      <c r="AZ131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+IFERROR(BA1311*C1311,0),
IFERROR(AVERAGEIF(Tabela1[[#This Row],[COMPRA PADRÃO]:[COMPRA &gt;30%]],"&gt;"&amp;0,Tabela1[[#This Row],[COMPRA PADRÃO]:[COMPRA &gt;30%]]),
0))/Tabela1[[#This Row],[U/CX]],0)*Tabela1[[#This Row],[U/CX]]</f>
        <v>0</v>
      </c>
      <c r="BA1311" s="36"/>
      <c r="BB1311" s="19"/>
      <c r="BC1311" s="5"/>
      <c r="BD1311" s="41">
        <v>4.5283018867924525E-2</v>
      </c>
      <c r="BE1311" s="42">
        <v>6.7924528301886786</v>
      </c>
      <c r="BF1311" s="42">
        <v>2.9886792452830186</v>
      </c>
      <c r="BG1311" s="42">
        <v>986</v>
      </c>
      <c r="BH1311" s="43">
        <v>0</v>
      </c>
    </row>
    <row r="1312" spans="1:60" x14ac:dyDescent="0.2">
      <c r="A1312" s="4" t="s">
        <v>32</v>
      </c>
      <c r="B1312" s="4" t="s">
        <v>1430</v>
      </c>
      <c r="C1312" s="4">
        <v>10</v>
      </c>
      <c r="D1312" s="4" t="s">
        <v>83</v>
      </c>
      <c r="E1312" s="5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>
        <v>102</v>
      </c>
      <c r="Q1312" s="13">
        <v>0</v>
      </c>
      <c r="R1312" s="16">
        <v>0</v>
      </c>
      <c r="S1312" s="16">
        <v>0</v>
      </c>
      <c r="T1312" s="16">
        <v>0</v>
      </c>
      <c r="U1312" s="16">
        <v>0</v>
      </c>
      <c r="V1312" s="16">
        <v>0</v>
      </c>
      <c r="W1312" s="16">
        <v>0</v>
      </c>
      <c r="X1312" s="16">
        <v>0</v>
      </c>
      <c r="Y1312" s="16">
        <v>0</v>
      </c>
      <c r="Z1312" s="16">
        <v>0</v>
      </c>
      <c r="AA1312" s="16">
        <v>0</v>
      </c>
      <c r="AB1312" s="17">
        <v>1</v>
      </c>
      <c r="AC1312" s="15">
        <v>12177.2</v>
      </c>
      <c r="AD1312" s="14">
        <v>102</v>
      </c>
      <c r="AE1312" s="14">
        <v>102</v>
      </c>
      <c r="AF1312" s="5">
        <v>0</v>
      </c>
      <c r="AG1312" s="6">
        <v>891</v>
      </c>
      <c r="AH1312" s="37">
        <v>0</v>
      </c>
      <c r="AI1312" s="23">
        <v>891</v>
      </c>
      <c r="AJ1312" s="6">
        <v>0</v>
      </c>
      <c r="AK1312" s="37">
        <v>0</v>
      </c>
      <c r="AL1312" s="24">
        <v>0</v>
      </c>
      <c r="AM1312" s="18">
        <v>8.735294117647058</v>
      </c>
      <c r="AN1312" s="7">
        <v>0</v>
      </c>
      <c r="AO1312" s="8">
        <v>0</v>
      </c>
      <c r="AP1312" s="9">
        <v>0</v>
      </c>
      <c r="AQ1312" s="25">
        <v>8.735294117647058</v>
      </c>
      <c r="AR1312" s="18">
        <v>8.735294117647058</v>
      </c>
      <c r="AS1312" s="7">
        <v>0</v>
      </c>
      <c r="AT1312" s="8">
        <v>0</v>
      </c>
      <c r="AU1312" s="9">
        <v>0</v>
      </c>
      <c r="AV1312" s="10">
        <v>8.735294117647058</v>
      </c>
      <c r="AW1312" s="22">
        <f t="shared" si="20"/>
        <v>0</v>
      </c>
      <c r="AX1312" s="5">
        <f>IF(OR(AND(Tabela1[[#This Row],[GRUPO | ITEM]]="PALHETAS",MID(Tabela1[[#This Row],[ITEM]],1,5)&lt;&gt;"YN-PC"),AND(Tabela1[[#This Row],[GRUPO | ITEM]]="PALHETAS",MID(Tabela1[[#This Row],[ITEM]],1,5)&lt;&gt;"YN-PF"))=TRUE,0,
IF(
ROUNDUP(
IF(
IF(D1312="A",13-SUM(AM1312:AP1312),IF(D1312="B",11-SUM(AM1312:AP1312),IF(D1312="C",7-SUM(AM1312:AP1312))))
&lt;0,0,
IF(D1312="A",13-SUM(AM1312:AP1312),IF(D1312="B",11-SUM(AM1312:AP1312),IF(D1312="C",7-SUM(AM1312:AP1312)))))
*AD1312/C1312,0)
*C1312
=0,0,
ROUNDUP(
IF(
IF(D1312="A",13-SUM(AM1312:AP1312),IF(D1312="B",11-SUM(AM1312:AP1312),IF(D1312="C",7-SUM(AM1312:AP1312))))
&lt;0,0,
IF(D1312="A",13-SUM(AM1312:AP1312),IF(D1312="B",11-SUM(AM1312:AP1312),IF(D1312="C",7-SUM(AM1312:AP1312)))))
*AD1312/C1312,0)
*C1312)
)</f>
        <v>0</v>
      </c>
      <c r="AY1312" s="4">
        <f>IF(OR(AND(Tabela1[[#This Row],[GRUPO | ITEM]]="PALHETAS",MID(Tabela1[[#This Row],[ITEM]],1,5)&lt;&gt;"YN-PC"),AND(Tabela1[[#This Row],[GRUPO | ITEM]]="PALHETAS",MID(Tabela1[[#This Row],[ITEM]],1,5)&lt;&gt;"YN-PF"))=TRUE,0,
IF(
ROUNDUP(
IF(
IF(D1312="A",13-SUM(AR1312:AU1312),IF(D1312="B",11-SUM(AR1312:AU1312),IF(D1312="C",7-SUM(AR1312:AU1312))))
&lt;0,0,
IF(D1312="A",13-SUM(AR1312:AU1312),IF(D1312="B",11-SUM(AR1312:AU1312),IF(D1312="C",7-SUM(AR1312:AU1312)))))
*AE1312/C1312,0)
*C1312
=0,0,
ROUNDUP(
IF(
IF(D1312="A",13-SUM(AR1312:AU1312),IF(D1312="B",11-SUM(AR1312:AU1312),IF(D1312="C",7-SUM(AR1312:AU1312))))
&lt;0,0,
IF(D1312="A",13-SUM(AR1312:AU1312),IF(D1312="B",11-SUM(AR1312:AU1312),IF(D1312="C",7-SUM(AR1312:AU1312)))))
*AE1312/C1312,0)
*C1312)
)</f>
        <v>0</v>
      </c>
      <c r="AZ131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+IFERROR(BA1312*C1312,0),
IFERROR(AVERAGEIF(Tabela1[[#This Row],[COMPRA PADRÃO]:[COMPRA &gt;30%]],"&gt;"&amp;0,Tabela1[[#This Row],[COMPRA PADRÃO]:[COMPRA &gt;30%]]),
0))/Tabela1[[#This Row],[U/CX]],0)*Tabela1[[#This Row],[U/CX]]</f>
        <v>0</v>
      </c>
      <c r="BA1312" s="36"/>
      <c r="BB1312" s="19"/>
      <c r="BC1312" s="5"/>
      <c r="BD1312" s="41">
        <v>0.38490566037735852</v>
      </c>
      <c r="BE1312" s="42">
        <v>57.735849056603776</v>
      </c>
      <c r="BF1312" s="42">
        <v>25.403773584905661</v>
      </c>
      <c r="BG1312" s="42">
        <v>891</v>
      </c>
      <c r="BH1312" s="43">
        <v>0</v>
      </c>
    </row>
    <row r="1313" spans="1:60" x14ac:dyDescent="0.2">
      <c r="A1313" s="4" t="s">
        <v>32</v>
      </c>
      <c r="B1313" s="4" t="s">
        <v>999</v>
      </c>
      <c r="C1313" s="4">
        <v>60</v>
      </c>
      <c r="D1313" s="4" t="s">
        <v>83</v>
      </c>
      <c r="E1313" s="5"/>
      <c r="F1313" s="4"/>
      <c r="G1313" s="4"/>
      <c r="H1313" s="4"/>
      <c r="I1313" s="4"/>
      <c r="J1313" s="4"/>
      <c r="K1313" s="4"/>
      <c r="L1313" s="4">
        <v>14</v>
      </c>
      <c r="M1313" s="4">
        <v>43</v>
      </c>
      <c r="N1313" s="4">
        <v>4</v>
      </c>
      <c r="O1313" s="4">
        <v>34</v>
      </c>
      <c r="P1313" s="4">
        <v>42</v>
      </c>
      <c r="Q1313" s="13">
        <v>0</v>
      </c>
      <c r="R1313" s="16">
        <v>0</v>
      </c>
      <c r="S1313" s="16">
        <v>0</v>
      </c>
      <c r="T1313" s="16">
        <v>0</v>
      </c>
      <c r="U1313" s="16">
        <v>0</v>
      </c>
      <c r="V1313" s="16">
        <v>0</v>
      </c>
      <c r="W1313" s="16">
        <v>0</v>
      </c>
      <c r="X1313" s="16">
        <v>0.51094890510948909</v>
      </c>
      <c r="Y1313" s="16">
        <v>1.5693430656934306</v>
      </c>
      <c r="Z1313" s="16">
        <v>0.14598540145985403</v>
      </c>
      <c r="AA1313" s="16">
        <v>1.2408759124087592</v>
      </c>
      <c r="AB1313" s="17">
        <v>1.5328467153284673</v>
      </c>
      <c r="AC1313" s="15">
        <v>26212.6</v>
      </c>
      <c r="AD1313" s="14">
        <v>27.4</v>
      </c>
      <c r="AE1313" s="14">
        <v>33.25</v>
      </c>
      <c r="AF1313" s="5">
        <v>0</v>
      </c>
      <c r="AG1313" s="6">
        <v>298</v>
      </c>
      <c r="AH1313" s="37">
        <v>0</v>
      </c>
      <c r="AI1313" s="23">
        <v>298</v>
      </c>
      <c r="AJ1313" s="6">
        <v>0</v>
      </c>
      <c r="AK1313" s="37">
        <v>540</v>
      </c>
      <c r="AL1313" s="24">
        <v>540</v>
      </c>
      <c r="AM1313" s="18">
        <v>10.875912408759124</v>
      </c>
      <c r="AN1313" s="7">
        <v>0</v>
      </c>
      <c r="AO1313" s="8">
        <v>0</v>
      </c>
      <c r="AP1313" s="9">
        <v>19.708029197080293</v>
      </c>
      <c r="AQ1313" s="25">
        <v>30.583941605839417</v>
      </c>
      <c r="AR1313" s="18">
        <v>8.9624060150375939</v>
      </c>
      <c r="AS1313" s="7">
        <v>0</v>
      </c>
      <c r="AT1313" s="8">
        <v>0</v>
      </c>
      <c r="AU1313" s="9">
        <v>16.2406015037594</v>
      </c>
      <c r="AV1313" s="10">
        <v>25.203007518796994</v>
      </c>
      <c r="AW1313" s="22">
        <f t="shared" si="20"/>
        <v>0</v>
      </c>
      <c r="AX1313" s="5">
        <f>IF(OR(AND(Tabela1[[#This Row],[GRUPO | ITEM]]="PALHETAS",MID(Tabela1[[#This Row],[ITEM]],1,5)&lt;&gt;"YN-PC"),AND(Tabela1[[#This Row],[GRUPO | ITEM]]="PALHETAS",MID(Tabela1[[#This Row],[ITEM]],1,5)&lt;&gt;"YN-PF"))=TRUE,0,
IF(
ROUNDUP(
IF(
IF(D1313="A",13-SUM(AM1313:AP1313),IF(D1313="B",11-SUM(AM1313:AP1313),IF(D1313="C",7-SUM(AM1313:AP1313))))
&lt;0,0,
IF(D1313="A",13-SUM(AM1313:AP1313),IF(D1313="B",11-SUM(AM1313:AP1313),IF(D1313="C",7-SUM(AM1313:AP1313)))))
*AD1313/C1313,0)
*C1313
=0,0,
ROUNDUP(
IF(
IF(D1313="A",13-SUM(AM1313:AP1313),IF(D1313="B",11-SUM(AM1313:AP1313),IF(D1313="C",7-SUM(AM1313:AP1313))))
&lt;0,0,
IF(D1313="A",13-SUM(AM1313:AP1313),IF(D1313="B",11-SUM(AM1313:AP1313),IF(D1313="C",7-SUM(AM1313:AP1313)))))
*AD1313/C1313,0)
*C1313)
)</f>
        <v>0</v>
      </c>
      <c r="AY1313" s="4">
        <f>IF(OR(AND(Tabela1[[#This Row],[GRUPO | ITEM]]="PALHETAS",MID(Tabela1[[#This Row],[ITEM]],1,5)&lt;&gt;"YN-PC"),AND(Tabela1[[#This Row],[GRUPO | ITEM]]="PALHETAS",MID(Tabela1[[#This Row],[ITEM]],1,5)&lt;&gt;"YN-PF"))=TRUE,0,
IF(
ROUNDUP(
IF(
IF(D1313="A",13-SUM(AR1313:AU1313),IF(D1313="B",11-SUM(AR1313:AU1313),IF(D1313="C",7-SUM(AR1313:AU1313))))
&lt;0,0,
IF(D1313="A",13-SUM(AR1313:AU1313),IF(D1313="B",11-SUM(AR1313:AU1313),IF(D1313="C",7-SUM(AR1313:AU1313)))))
*AE1313/C1313,0)
*C1313
=0,0,
ROUNDUP(
IF(
IF(D1313="A",13-SUM(AR1313:AU1313),IF(D1313="B",11-SUM(AR1313:AU1313),IF(D1313="C",7-SUM(AR1313:AU1313))))
&lt;0,0,
IF(D1313="A",13-SUM(AR1313:AU1313),IF(D1313="B",11-SUM(AR1313:AU1313),IF(D1313="C",7-SUM(AR1313:AU1313)))))
*AE1313/C1313,0)
*C1313)
)</f>
        <v>0</v>
      </c>
      <c r="AZ131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+IFERROR(BA1313*C1313,0),
IFERROR(AVERAGEIF(Tabela1[[#This Row],[COMPRA PADRÃO]:[COMPRA &gt;30%]],"&gt;"&amp;0,Tabela1[[#This Row],[COMPRA PADRÃO]:[COMPRA &gt;30%]]),
0))/Tabela1[[#This Row],[U/CX]],0)*Tabela1[[#This Row],[U/CX]]</f>
        <v>0</v>
      </c>
      <c r="BA1313" s="36"/>
      <c r="BB1313" s="19"/>
      <c r="BC1313" s="5"/>
      <c r="BD1313" s="41">
        <v>0.51698113207547169</v>
      </c>
      <c r="BE1313" s="42">
        <v>77.547169811320757</v>
      </c>
      <c r="BF1313" s="42">
        <v>34.120754716981132</v>
      </c>
      <c r="BG1313" s="42">
        <v>838</v>
      </c>
      <c r="BH1313" s="43">
        <v>0</v>
      </c>
    </row>
    <row r="1314" spans="1:60" x14ac:dyDescent="0.2">
      <c r="A1314" s="4" t="s">
        <v>32</v>
      </c>
      <c r="B1314" s="4" t="s">
        <v>1000</v>
      </c>
      <c r="C1314" s="4">
        <v>60</v>
      </c>
      <c r="D1314" s="4" t="s">
        <v>17</v>
      </c>
      <c r="E1314" s="5"/>
      <c r="F1314" s="4"/>
      <c r="G1314" s="4"/>
      <c r="H1314" s="4"/>
      <c r="I1314" s="4"/>
      <c r="J1314" s="4"/>
      <c r="K1314" s="4"/>
      <c r="L1314" s="4">
        <v>27</v>
      </c>
      <c r="M1314" s="4">
        <v>62</v>
      </c>
      <c r="N1314" s="4">
        <v>45</v>
      </c>
      <c r="O1314" s="4">
        <v>62</v>
      </c>
      <c r="P1314" s="4">
        <v>51</v>
      </c>
      <c r="Q1314" s="13">
        <v>0</v>
      </c>
      <c r="R1314" s="16">
        <v>0</v>
      </c>
      <c r="S1314" s="16">
        <v>0</v>
      </c>
      <c r="T1314" s="16">
        <v>0</v>
      </c>
      <c r="U1314" s="16">
        <v>0</v>
      </c>
      <c r="V1314" s="16">
        <v>0</v>
      </c>
      <c r="W1314" s="16">
        <v>0</v>
      </c>
      <c r="X1314" s="16">
        <v>0.54655870445344135</v>
      </c>
      <c r="Y1314" s="16">
        <v>1.2550607287449393</v>
      </c>
      <c r="Z1314" s="16">
        <v>0.91093117408906887</v>
      </c>
      <c r="AA1314" s="16">
        <v>1.2550607287449393</v>
      </c>
      <c r="AB1314" s="17">
        <v>1.0323886639676114</v>
      </c>
      <c r="AC1314" s="15">
        <v>69858.16</v>
      </c>
      <c r="AD1314" s="14">
        <v>49.4</v>
      </c>
      <c r="AE1314" s="14">
        <v>49.4</v>
      </c>
      <c r="AF1314" s="5">
        <v>0</v>
      </c>
      <c r="AG1314" s="6">
        <v>488</v>
      </c>
      <c r="AH1314" s="37">
        <v>0</v>
      </c>
      <c r="AI1314" s="23">
        <v>488</v>
      </c>
      <c r="AJ1314" s="6">
        <v>0</v>
      </c>
      <c r="AK1314" s="37">
        <v>1200</v>
      </c>
      <c r="AL1314" s="24">
        <v>1200</v>
      </c>
      <c r="AM1314" s="18">
        <v>9.8785425101214575</v>
      </c>
      <c r="AN1314" s="7">
        <v>0</v>
      </c>
      <c r="AO1314" s="8">
        <v>0</v>
      </c>
      <c r="AP1314" s="9">
        <v>24.291497975708502</v>
      </c>
      <c r="AQ1314" s="25">
        <v>34.170040485829958</v>
      </c>
      <c r="AR1314" s="18">
        <v>9.8785425101214575</v>
      </c>
      <c r="AS1314" s="7">
        <v>0</v>
      </c>
      <c r="AT1314" s="8">
        <v>0</v>
      </c>
      <c r="AU1314" s="9">
        <v>24.291497975708502</v>
      </c>
      <c r="AV1314" s="10">
        <v>34.170040485829958</v>
      </c>
      <c r="AW1314" s="22">
        <f t="shared" si="20"/>
        <v>0</v>
      </c>
      <c r="AX1314" s="5">
        <f>IF(OR(AND(Tabela1[[#This Row],[GRUPO | ITEM]]="PALHETAS",MID(Tabela1[[#This Row],[ITEM]],1,5)&lt;&gt;"YN-PC"),AND(Tabela1[[#This Row],[GRUPO | ITEM]]="PALHETAS",MID(Tabela1[[#This Row],[ITEM]],1,5)&lt;&gt;"YN-PF"))=TRUE,0,
IF(
ROUNDUP(
IF(
IF(D1314="A",13-SUM(AM1314:AP1314),IF(D1314="B",11-SUM(AM1314:AP1314),IF(D1314="C",7-SUM(AM1314:AP1314))))
&lt;0,0,
IF(D1314="A",13-SUM(AM1314:AP1314),IF(D1314="B",11-SUM(AM1314:AP1314),IF(D1314="C",7-SUM(AM1314:AP1314)))))
*AD1314/C1314,0)
*C1314
=0,0,
ROUNDUP(
IF(
IF(D1314="A",13-SUM(AM1314:AP1314),IF(D1314="B",11-SUM(AM1314:AP1314),IF(D1314="C",7-SUM(AM1314:AP1314))))
&lt;0,0,
IF(D1314="A",13-SUM(AM1314:AP1314),IF(D1314="B",11-SUM(AM1314:AP1314),IF(D1314="C",7-SUM(AM1314:AP1314)))))
*AD1314/C1314,0)
*C1314)
)</f>
        <v>0</v>
      </c>
      <c r="AY1314" s="4">
        <f>IF(OR(AND(Tabela1[[#This Row],[GRUPO | ITEM]]="PALHETAS",MID(Tabela1[[#This Row],[ITEM]],1,5)&lt;&gt;"YN-PC"),AND(Tabela1[[#This Row],[GRUPO | ITEM]]="PALHETAS",MID(Tabela1[[#This Row],[ITEM]],1,5)&lt;&gt;"YN-PF"))=TRUE,0,
IF(
ROUNDUP(
IF(
IF(D1314="A",13-SUM(AR1314:AU1314),IF(D1314="B",11-SUM(AR1314:AU1314),IF(D1314="C",7-SUM(AR1314:AU1314))))
&lt;0,0,
IF(D1314="A",13-SUM(AR1314:AU1314),IF(D1314="B",11-SUM(AR1314:AU1314),IF(D1314="C",7-SUM(AR1314:AU1314)))))
*AE1314/C1314,0)
*C1314
=0,0,
ROUNDUP(
IF(
IF(D1314="A",13-SUM(AR1314:AU1314),IF(D1314="B",11-SUM(AR1314:AU1314),IF(D1314="C",7-SUM(AR1314:AU1314))))
&lt;0,0,
IF(D1314="A",13-SUM(AR1314:AU1314),IF(D1314="B",11-SUM(AR1314:AU1314),IF(D1314="C",7-SUM(AR1314:AU1314)))))
*AE1314/C1314,0)
*C1314)
)</f>
        <v>0</v>
      </c>
      <c r="AZ131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+IFERROR(BA1314*C1314,0),
IFERROR(AVERAGEIF(Tabela1[[#This Row],[COMPRA PADRÃO]:[COMPRA &gt;30%]],"&gt;"&amp;0,Tabela1[[#This Row],[COMPRA PADRÃO]:[COMPRA &gt;30%]]),
0))/Tabela1[[#This Row],[U/CX]],0)*Tabela1[[#This Row],[U/CX]]</f>
        <v>0</v>
      </c>
      <c r="BA1314" s="36"/>
      <c r="BB1314" s="19"/>
      <c r="BC1314" s="5"/>
      <c r="BD1314" s="41">
        <v>0.93207547169811322</v>
      </c>
      <c r="BE1314" s="42">
        <v>139.81132075471697</v>
      </c>
      <c r="BF1314" s="42">
        <v>184.55094339622642</v>
      </c>
      <c r="BG1314" s="42">
        <v>1688</v>
      </c>
      <c r="BH1314" s="43">
        <v>0</v>
      </c>
    </row>
    <row r="1315" spans="1:60" x14ac:dyDescent="0.2">
      <c r="A1315" s="4" t="s">
        <v>32</v>
      </c>
      <c r="B1315" s="4" t="s">
        <v>1001</v>
      </c>
      <c r="C1315" s="4">
        <v>50</v>
      </c>
      <c r="D1315" s="4" t="s">
        <v>17</v>
      </c>
      <c r="E1315" s="5"/>
      <c r="F1315" s="4"/>
      <c r="G1315" s="4"/>
      <c r="H1315" s="4"/>
      <c r="I1315" s="4"/>
      <c r="J1315" s="4"/>
      <c r="K1315" s="4"/>
      <c r="L1315" s="4">
        <v>19</v>
      </c>
      <c r="M1315" s="4">
        <v>11</v>
      </c>
      <c r="N1315" s="4">
        <v>43</v>
      </c>
      <c r="O1315" s="4">
        <v>11</v>
      </c>
      <c r="P1315" s="4">
        <v>70</v>
      </c>
      <c r="Q1315" s="13">
        <v>0</v>
      </c>
      <c r="R1315" s="16">
        <v>0</v>
      </c>
      <c r="S1315" s="16">
        <v>0</v>
      </c>
      <c r="T1315" s="16">
        <v>0</v>
      </c>
      <c r="U1315" s="16">
        <v>0</v>
      </c>
      <c r="V1315" s="16">
        <v>0</v>
      </c>
      <c r="W1315" s="16">
        <v>0</v>
      </c>
      <c r="X1315" s="16">
        <v>0.61688311688311692</v>
      </c>
      <c r="Y1315" s="16">
        <v>0.35714285714285715</v>
      </c>
      <c r="Z1315" s="16">
        <v>1.3961038961038961</v>
      </c>
      <c r="AA1315" s="16">
        <v>0.35714285714285715</v>
      </c>
      <c r="AB1315" s="17">
        <v>2.2727272727272725</v>
      </c>
      <c r="AC1315" s="15">
        <v>99609.9</v>
      </c>
      <c r="AD1315" s="14">
        <v>30.8</v>
      </c>
      <c r="AE1315" s="14">
        <v>30.8</v>
      </c>
      <c r="AF1315" s="5">
        <v>0</v>
      </c>
      <c r="AG1315" s="6">
        <v>1344</v>
      </c>
      <c r="AH1315" s="37">
        <v>0</v>
      </c>
      <c r="AI1315" s="23">
        <v>1344</v>
      </c>
      <c r="AJ1315" s="6">
        <v>0</v>
      </c>
      <c r="AK1315" s="37">
        <v>500</v>
      </c>
      <c r="AL1315" s="24">
        <v>500</v>
      </c>
      <c r="AM1315" s="18">
        <v>43.636363636363633</v>
      </c>
      <c r="AN1315" s="7">
        <v>0</v>
      </c>
      <c r="AO1315" s="8">
        <v>0</v>
      </c>
      <c r="AP1315" s="9">
        <v>16.233766233766232</v>
      </c>
      <c r="AQ1315" s="25">
        <v>59.870129870129865</v>
      </c>
      <c r="AR1315" s="18">
        <v>43.636363636363633</v>
      </c>
      <c r="AS1315" s="7">
        <v>0</v>
      </c>
      <c r="AT1315" s="8">
        <v>0</v>
      </c>
      <c r="AU1315" s="9">
        <v>16.233766233766232</v>
      </c>
      <c r="AV1315" s="10">
        <v>59.870129870129865</v>
      </c>
      <c r="AW1315" s="22">
        <f t="shared" si="20"/>
        <v>0</v>
      </c>
      <c r="AX1315" s="5">
        <f>IF(OR(AND(Tabela1[[#This Row],[GRUPO | ITEM]]="PALHETAS",MID(Tabela1[[#This Row],[ITEM]],1,5)&lt;&gt;"YN-PC"),AND(Tabela1[[#This Row],[GRUPO | ITEM]]="PALHETAS",MID(Tabela1[[#This Row],[ITEM]],1,5)&lt;&gt;"YN-PF"))=TRUE,0,
IF(
ROUNDUP(
IF(
IF(D1315="A",13-SUM(AM1315:AP1315),IF(D1315="B",11-SUM(AM1315:AP1315),IF(D1315="C",7-SUM(AM1315:AP1315))))
&lt;0,0,
IF(D1315="A",13-SUM(AM1315:AP1315),IF(D1315="B",11-SUM(AM1315:AP1315),IF(D1315="C",7-SUM(AM1315:AP1315)))))
*AD1315/C1315,0)
*C1315
=0,0,
ROUNDUP(
IF(
IF(D1315="A",13-SUM(AM1315:AP1315),IF(D1315="B",11-SUM(AM1315:AP1315),IF(D1315="C",7-SUM(AM1315:AP1315))))
&lt;0,0,
IF(D1315="A",13-SUM(AM1315:AP1315),IF(D1315="B",11-SUM(AM1315:AP1315),IF(D1315="C",7-SUM(AM1315:AP1315)))))
*AD1315/C1315,0)
*C1315)
)</f>
        <v>0</v>
      </c>
      <c r="AY1315" s="4">
        <f>IF(OR(AND(Tabela1[[#This Row],[GRUPO | ITEM]]="PALHETAS",MID(Tabela1[[#This Row],[ITEM]],1,5)&lt;&gt;"YN-PC"),AND(Tabela1[[#This Row],[GRUPO | ITEM]]="PALHETAS",MID(Tabela1[[#This Row],[ITEM]],1,5)&lt;&gt;"YN-PF"))=TRUE,0,
IF(
ROUNDUP(
IF(
IF(D1315="A",13-SUM(AR1315:AU1315),IF(D1315="B",11-SUM(AR1315:AU1315),IF(D1315="C",7-SUM(AR1315:AU1315))))
&lt;0,0,
IF(D1315="A",13-SUM(AR1315:AU1315),IF(D1315="B",11-SUM(AR1315:AU1315),IF(D1315="C",7-SUM(AR1315:AU1315)))))
*AE1315/C1315,0)
*C1315
=0,0,
ROUNDUP(
IF(
IF(D1315="A",13-SUM(AR1315:AU1315),IF(D1315="B",11-SUM(AR1315:AU1315),IF(D1315="C",7-SUM(AR1315:AU1315))))
&lt;0,0,
IF(D1315="A",13-SUM(AR1315:AU1315),IF(D1315="B",11-SUM(AR1315:AU1315),IF(D1315="C",7-SUM(AR1315:AU1315)))))
*AE1315/C1315,0)
*C1315)
)</f>
        <v>0</v>
      </c>
      <c r="AZ131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+IFERROR(BA1315*C1315,0),
IFERROR(AVERAGEIF(Tabela1[[#This Row],[COMPRA PADRÃO]:[COMPRA &gt;30%]],"&gt;"&amp;0,Tabela1[[#This Row],[COMPRA PADRÃO]:[COMPRA &gt;30%]]),
0))/Tabela1[[#This Row],[U/CX]],0)*Tabela1[[#This Row],[U/CX]]</f>
        <v>0</v>
      </c>
      <c r="BA1315" s="36"/>
      <c r="BB1315" s="19"/>
      <c r="BC1315" s="5"/>
      <c r="BD1315" s="41">
        <v>0.5811320754716981</v>
      </c>
      <c r="BE1315" s="42">
        <v>87.169811320754718</v>
      </c>
      <c r="BF1315" s="42">
        <v>115.06415094339623</v>
      </c>
      <c r="BG1315" s="42">
        <v>1844</v>
      </c>
      <c r="BH1315" s="43">
        <v>0</v>
      </c>
    </row>
    <row r="1316" spans="1:60" x14ac:dyDescent="0.2">
      <c r="A1316" s="4" t="s">
        <v>32</v>
      </c>
      <c r="B1316" s="4" t="s">
        <v>1002</v>
      </c>
      <c r="C1316" s="4">
        <v>50</v>
      </c>
      <c r="D1316" s="4" t="s">
        <v>83</v>
      </c>
      <c r="E1316" s="5"/>
      <c r="F1316" s="4"/>
      <c r="G1316" s="4"/>
      <c r="H1316" s="4"/>
      <c r="I1316" s="4"/>
      <c r="J1316" s="4"/>
      <c r="K1316" s="4"/>
      <c r="L1316" s="4">
        <v>4</v>
      </c>
      <c r="M1316" s="4">
        <v>7</v>
      </c>
      <c r="N1316" s="4">
        <v>5</v>
      </c>
      <c r="O1316" s="4">
        <v>3</v>
      </c>
      <c r="P1316" s="4">
        <v>9</v>
      </c>
      <c r="Q1316" s="13">
        <v>0</v>
      </c>
      <c r="R1316" s="16">
        <v>0</v>
      </c>
      <c r="S1316" s="16">
        <v>0</v>
      </c>
      <c r="T1316" s="16">
        <v>0</v>
      </c>
      <c r="U1316" s="16">
        <v>0</v>
      </c>
      <c r="V1316" s="16">
        <v>0</v>
      </c>
      <c r="W1316" s="16">
        <v>0</v>
      </c>
      <c r="X1316" s="16">
        <v>0.7142857142857143</v>
      </c>
      <c r="Y1316" s="16">
        <v>1.25</v>
      </c>
      <c r="Z1316" s="16">
        <v>0.8928571428571429</v>
      </c>
      <c r="AA1316" s="16">
        <v>0.5357142857142857</v>
      </c>
      <c r="AB1316" s="17">
        <v>1.6071428571428572</v>
      </c>
      <c r="AC1316" s="15">
        <v>28974.79</v>
      </c>
      <c r="AD1316" s="14">
        <v>5.6</v>
      </c>
      <c r="AE1316" s="14">
        <v>5.6</v>
      </c>
      <c r="AF1316" s="5">
        <v>0</v>
      </c>
      <c r="AG1316" s="6">
        <v>170</v>
      </c>
      <c r="AH1316" s="37">
        <v>0</v>
      </c>
      <c r="AI1316" s="23">
        <v>170</v>
      </c>
      <c r="AJ1316" s="6">
        <v>0</v>
      </c>
      <c r="AK1316" s="37">
        <v>0</v>
      </c>
      <c r="AL1316" s="24">
        <v>0</v>
      </c>
      <c r="AM1316" s="18">
        <v>30.357142857142858</v>
      </c>
      <c r="AN1316" s="7">
        <v>0</v>
      </c>
      <c r="AO1316" s="8">
        <v>0</v>
      </c>
      <c r="AP1316" s="9">
        <v>0</v>
      </c>
      <c r="AQ1316" s="25">
        <v>30.357142857142858</v>
      </c>
      <c r="AR1316" s="18">
        <v>30.357142857142858</v>
      </c>
      <c r="AS1316" s="7">
        <v>0</v>
      </c>
      <c r="AT1316" s="8">
        <v>0</v>
      </c>
      <c r="AU1316" s="9">
        <v>0</v>
      </c>
      <c r="AV1316" s="10">
        <v>30.357142857142858</v>
      </c>
      <c r="AW1316" s="22">
        <f t="shared" si="20"/>
        <v>0</v>
      </c>
      <c r="AX1316" s="5">
        <f>IF(OR(AND(Tabela1[[#This Row],[GRUPO | ITEM]]="PALHETAS",MID(Tabela1[[#This Row],[ITEM]],1,5)&lt;&gt;"YN-PC"),AND(Tabela1[[#This Row],[GRUPO | ITEM]]="PALHETAS",MID(Tabela1[[#This Row],[ITEM]],1,5)&lt;&gt;"YN-PF"))=TRUE,0,
IF(
ROUNDUP(
IF(
IF(D1316="A",13-SUM(AM1316:AP1316),IF(D1316="B",11-SUM(AM1316:AP1316),IF(D1316="C",7-SUM(AM1316:AP1316))))
&lt;0,0,
IF(D1316="A",13-SUM(AM1316:AP1316),IF(D1316="B",11-SUM(AM1316:AP1316),IF(D1316="C",7-SUM(AM1316:AP1316)))))
*AD1316/C1316,0)
*C1316
=0,0,
ROUNDUP(
IF(
IF(D1316="A",13-SUM(AM1316:AP1316),IF(D1316="B",11-SUM(AM1316:AP1316),IF(D1316="C",7-SUM(AM1316:AP1316))))
&lt;0,0,
IF(D1316="A",13-SUM(AM1316:AP1316),IF(D1316="B",11-SUM(AM1316:AP1316),IF(D1316="C",7-SUM(AM1316:AP1316)))))
*AD1316/C1316,0)
*C1316)
)</f>
        <v>0</v>
      </c>
      <c r="AY1316" s="4">
        <f>IF(OR(AND(Tabela1[[#This Row],[GRUPO | ITEM]]="PALHETAS",MID(Tabela1[[#This Row],[ITEM]],1,5)&lt;&gt;"YN-PC"),AND(Tabela1[[#This Row],[GRUPO | ITEM]]="PALHETAS",MID(Tabela1[[#This Row],[ITEM]],1,5)&lt;&gt;"YN-PF"))=TRUE,0,
IF(
ROUNDUP(
IF(
IF(D1316="A",13-SUM(AR1316:AU1316),IF(D1316="B",11-SUM(AR1316:AU1316),IF(D1316="C",7-SUM(AR1316:AU1316))))
&lt;0,0,
IF(D1316="A",13-SUM(AR1316:AU1316),IF(D1316="B",11-SUM(AR1316:AU1316),IF(D1316="C",7-SUM(AR1316:AU1316)))))
*AE1316/C1316,0)
*C1316
=0,0,
ROUNDUP(
IF(
IF(D1316="A",13-SUM(AR1316:AU1316),IF(D1316="B",11-SUM(AR1316:AU1316),IF(D1316="C",7-SUM(AR1316:AU1316))))
&lt;0,0,
IF(D1316="A",13-SUM(AR1316:AU1316),IF(D1316="B",11-SUM(AR1316:AU1316),IF(D1316="C",7-SUM(AR1316:AU1316)))))
*AE1316/C1316,0)
*C1316)
)</f>
        <v>0</v>
      </c>
      <c r="AZ131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+IFERROR(BA1316*C1316,0),
IFERROR(AVERAGEIF(Tabela1[[#This Row],[COMPRA PADRÃO]:[COMPRA &gt;30%]],"&gt;"&amp;0,Tabela1[[#This Row],[COMPRA PADRÃO]:[COMPRA &gt;30%]]),
0))/Tabela1[[#This Row],[U/CX]],0)*Tabela1[[#This Row],[U/CX]]</f>
        <v>0</v>
      </c>
      <c r="BA1316" s="36"/>
      <c r="BB1316" s="19"/>
      <c r="BC1316" s="5"/>
      <c r="BD1316" s="41">
        <v>0.10566037735849057</v>
      </c>
      <c r="BE1316" s="42">
        <v>15.849056603773585</v>
      </c>
      <c r="BF1316" s="42">
        <v>6.9735849056603776</v>
      </c>
      <c r="BG1316" s="42">
        <v>170</v>
      </c>
      <c r="BH1316" s="43">
        <v>0</v>
      </c>
    </row>
    <row r="1317" spans="1:60" x14ac:dyDescent="0.2">
      <c r="A1317" s="4" t="s">
        <v>1003</v>
      </c>
      <c r="B1317" s="4" t="s">
        <v>1004</v>
      </c>
      <c r="C1317" s="4">
        <v>200</v>
      </c>
      <c r="D1317" s="4" t="s">
        <v>83</v>
      </c>
      <c r="E1317" s="5">
        <v>170</v>
      </c>
      <c r="F1317" s="4">
        <v>900</v>
      </c>
      <c r="G1317" s="4">
        <v>400</v>
      </c>
      <c r="H1317" s="4">
        <v>450</v>
      </c>
      <c r="I1317" s="4">
        <v>850</v>
      </c>
      <c r="J1317" s="4">
        <v>650</v>
      </c>
      <c r="K1317" s="4">
        <v>50</v>
      </c>
      <c r="L1317" s="4">
        <v>219</v>
      </c>
      <c r="M1317" s="4">
        <v>200</v>
      </c>
      <c r="N1317" s="4">
        <v>450</v>
      </c>
      <c r="O1317" s="4">
        <v>450</v>
      </c>
      <c r="P1317" s="4">
        <v>300</v>
      </c>
      <c r="Q1317" s="13">
        <v>0.40086460994301437</v>
      </c>
      <c r="R1317" s="16">
        <v>2.1222244055806643</v>
      </c>
      <c r="S1317" s="16">
        <v>0.94321084692473967</v>
      </c>
      <c r="T1317" s="16">
        <v>1.0611122027903321</v>
      </c>
      <c r="U1317" s="16">
        <v>2.0043230497150719</v>
      </c>
      <c r="V1317" s="16">
        <v>1.532717626252702</v>
      </c>
      <c r="W1317" s="16">
        <v>0.11790135586559246</v>
      </c>
      <c r="X1317" s="16">
        <v>0.51640793869129498</v>
      </c>
      <c r="Y1317" s="16">
        <v>0.47160542346236983</v>
      </c>
      <c r="Z1317" s="16">
        <v>1.0611122027903321</v>
      </c>
      <c r="AA1317" s="16">
        <v>1.0611122027903321</v>
      </c>
      <c r="AB1317" s="17">
        <v>0.70740813519355472</v>
      </c>
      <c r="AC1317" s="15">
        <v>21091.360000000001</v>
      </c>
      <c r="AD1317" s="14">
        <v>424.08333333333331</v>
      </c>
      <c r="AE1317" s="14">
        <v>458.09090909090907</v>
      </c>
      <c r="AF1317" s="5">
        <v>0</v>
      </c>
      <c r="AG1317" s="6">
        <v>4800</v>
      </c>
      <c r="AH1317" s="37">
        <v>1000</v>
      </c>
      <c r="AI1317" s="23">
        <v>5800</v>
      </c>
      <c r="AJ1317" s="6">
        <v>0</v>
      </c>
      <c r="AK1317" s="37">
        <v>0</v>
      </c>
      <c r="AL1317" s="24">
        <v>0</v>
      </c>
      <c r="AM1317" s="18">
        <v>11.318530163096876</v>
      </c>
      <c r="AN1317" s="7">
        <v>2.358027117311849</v>
      </c>
      <c r="AO1317" s="8">
        <v>0</v>
      </c>
      <c r="AP1317" s="9">
        <v>0</v>
      </c>
      <c r="AQ1317" s="25">
        <v>13.676557280408725</v>
      </c>
      <c r="AR1317" s="18">
        <v>10.478269497916253</v>
      </c>
      <c r="AS1317" s="7">
        <v>2.182972812065886</v>
      </c>
      <c r="AT1317" s="8">
        <v>0</v>
      </c>
      <c r="AU1317" s="9">
        <v>0</v>
      </c>
      <c r="AV1317" s="10">
        <v>12.661242309982139</v>
      </c>
      <c r="AW1317" s="22">
        <f t="shared" si="20"/>
        <v>0</v>
      </c>
      <c r="AX1317" s="5">
        <f>IF(OR(AND(Tabela1[[#This Row],[GRUPO | ITEM]]="PALHETAS",MID(Tabela1[[#This Row],[ITEM]],1,5)&lt;&gt;"YN-PC"),AND(Tabela1[[#This Row],[GRUPO | ITEM]]="PALHETAS",MID(Tabela1[[#This Row],[ITEM]],1,5)&lt;&gt;"YN-PF"))=TRUE,0,
IF(
ROUNDUP(
IF(
IF(D1317="A",13-SUM(AM1317:AP1317),IF(D1317="B",11-SUM(AM1317:AP1317),IF(D1317="C",7-SUM(AM1317:AP1317))))
&lt;0,0,
IF(D1317="A",13-SUM(AM1317:AP1317),IF(D1317="B",11-SUM(AM1317:AP1317),IF(D1317="C",7-SUM(AM1317:AP1317)))))
*AD1317/C1317,0)
*C1317
=0,0,
ROUNDUP(
IF(
IF(D1317="A",13-SUM(AM1317:AP1317),IF(D1317="B",11-SUM(AM1317:AP1317),IF(D1317="C",7-SUM(AM1317:AP1317))))
&lt;0,0,
IF(D1317="A",13-SUM(AM1317:AP1317),IF(D1317="B",11-SUM(AM1317:AP1317),IF(D1317="C",7-SUM(AM1317:AP1317)))))
*AD1317/C1317,0)
*C1317)
)</f>
        <v>0</v>
      </c>
      <c r="AY1317" s="4">
        <f>IF(OR(AND(Tabela1[[#This Row],[GRUPO | ITEM]]="PALHETAS",MID(Tabela1[[#This Row],[ITEM]],1,5)&lt;&gt;"YN-PC"),AND(Tabela1[[#This Row],[GRUPO | ITEM]]="PALHETAS",MID(Tabela1[[#This Row],[ITEM]],1,5)&lt;&gt;"YN-PF"))=TRUE,0,
IF(
ROUNDUP(
IF(
IF(D1317="A",13-SUM(AR1317:AU1317),IF(D1317="B",11-SUM(AR1317:AU1317),IF(D1317="C",7-SUM(AR1317:AU1317))))
&lt;0,0,
IF(D1317="A",13-SUM(AR1317:AU1317),IF(D1317="B",11-SUM(AR1317:AU1317),IF(D1317="C",7-SUM(AR1317:AU1317)))))
*AE1317/C1317,0)
*C1317
=0,0,
ROUNDUP(
IF(
IF(D1317="A",13-SUM(AR1317:AU1317),IF(D1317="B",11-SUM(AR1317:AU1317),IF(D1317="C",7-SUM(AR1317:AU1317))))
&lt;0,0,
IF(D1317="A",13-SUM(AR1317:AU1317),IF(D1317="B",11-SUM(AR1317:AU1317),IF(D1317="C",7-SUM(AR1317:AU1317)))))
*AE1317/C1317,0)
*C1317)
)</f>
        <v>0</v>
      </c>
      <c r="AZ131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+IFERROR(BA1317*C1317,0),
IFERROR(AVERAGEIF(Tabela1[[#This Row],[COMPRA PADRÃO]:[COMPRA &gt;30%]],"&gt;"&amp;0,Tabela1[[#This Row],[COMPRA PADRÃO]:[COMPRA &gt;30%]]),
0))/Tabela1[[#This Row],[U/CX]],0)*Tabela1[[#This Row],[U/CX]]</f>
        <v>0</v>
      </c>
      <c r="BA1317" s="36"/>
      <c r="BB1317" s="19"/>
      <c r="BC1317" s="5"/>
      <c r="BD1317" s="41">
        <v>19.203773584905662</v>
      </c>
      <c r="BE1317" s="42">
        <v>2880.566037735849</v>
      </c>
      <c r="BF1317" s="42">
        <v>1267.4490566037737</v>
      </c>
      <c r="BG1317" s="42">
        <v>5800</v>
      </c>
      <c r="BH1317" s="43">
        <v>0</v>
      </c>
    </row>
    <row r="1318" spans="1:60" x14ac:dyDescent="0.2">
      <c r="A1318" s="4" t="s">
        <v>1003</v>
      </c>
      <c r="B1318" s="4" t="s">
        <v>1006</v>
      </c>
      <c r="C1318" s="4">
        <v>200</v>
      </c>
      <c r="D1318" s="4" t="s">
        <v>17</v>
      </c>
      <c r="E1318" s="5">
        <v>350</v>
      </c>
      <c r="F1318" s="4">
        <v>1600</v>
      </c>
      <c r="G1318" s="4">
        <v>540</v>
      </c>
      <c r="H1318" s="4">
        <v>2000</v>
      </c>
      <c r="I1318" s="4">
        <v>1350</v>
      </c>
      <c r="J1318" s="4">
        <v>2050</v>
      </c>
      <c r="K1318" s="4">
        <v>250</v>
      </c>
      <c r="L1318" s="4">
        <v>1250</v>
      </c>
      <c r="M1318" s="4">
        <v>350</v>
      </c>
      <c r="N1318" s="4">
        <v>950</v>
      </c>
      <c r="O1318" s="4">
        <v>300</v>
      </c>
      <c r="P1318" s="4">
        <v>1800</v>
      </c>
      <c r="Q1318" s="13">
        <v>0.32838154808444098</v>
      </c>
      <c r="R1318" s="16">
        <v>1.5011727912431587</v>
      </c>
      <c r="S1318" s="16">
        <v>0.50664581704456613</v>
      </c>
      <c r="T1318" s="16">
        <v>1.8764659890539486</v>
      </c>
      <c r="U1318" s="16">
        <v>1.2666145426114153</v>
      </c>
      <c r="V1318" s="16">
        <v>1.9233776387802972</v>
      </c>
      <c r="W1318" s="16">
        <v>0.23455824863174357</v>
      </c>
      <c r="X1318" s="16">
        <v>1.1727912431587177</v>
      </c>
      <c r="Y1318" s="16">
        <v>0.32838154808444098</v>
      </c>
      <c r="Z1318" s="16">
        <v>0.89132134480062553</v>
      </c>
      <c r="AA1318" s="16">
        <v>0.28146989835809227</v>
      </c>
      <c r="AB1318" s="17">
        <v>1.6888193901485538</v>
      </c>
      <c r="AC1318" s="15">
        <v>56160.9</v>
      </c>
      <c r="AD1318" s="14">
        <v>1065.8333333333333</v>
      </c>
      <c r="AE1318" s="14">
        <v>1224</v>
      </c>
      <c r="AF1318" s="5">
        <v>2</v>
      </c>
      <c r="AG1318" s="6">
        <v>4608</v>
      </c>
      <c r="AH1318" s="37">
        <v>9600</v>
      </c>
      <c r="AI1318" s="23">
        <v>14208</v>
      </c>
      <c r="AJ1318" s="6">
        <v>0</v>
      </c>
      <c r="AK1318" s="37">
        <v>0</v>
      </c>
      <c r="AL1318" s="24">
        <v>0</v>
      </c>
      <c r="AM1318" s="18">
        <v>4.3233776387802978</v>
      </c>
      <c r="AN1318" s="7">
        <v>9.0070367474589528</v>
      </c>
      <c r="AO1318" s="8">
        <v>0</v>
      </c>
      <c r="AP1318" s="9">
        <v>0</v>
      </c>
      <c r="AQ1318" s="25">
        <v>13.330414386239251</v>
      </c>
      <c r="AR1318" s="18">
        <v>3.7647058823529411</v>
      </c>
      <c r="AS1318" s="7">
        <v>7.8431372549019605</v>
      </c>
      <c r="AT1318" s="8">
        <v>0</v>
      </c>
      <c r="AU1318" s="9">
        <v>0</v>
      </c>
      <c r="AV1318" s="10">
        <v>11.607843137254902</v>
      </c>
      <c r="AW1318" s="22">
        <f t="shared" si="20"/>
        <v>0</v>
      </c>
      <c r="AX1318" s="5">
        <f>IF(OR(AND(Tabela1[[#This Row],[GRUPO | ITEM]]="PALHETAS",MID(Tabela1[[#This Row],[ITEM]],1,5)&lt;&gt;"YN-PC"),AND(Tabela1[[#This Row],[GRUPO | ITEM]]="PALHETAS",MID(Tabela1[[#This Row],[ITEM]],1,5)&lt;&gt;"YN-PF"))=TRUE,0,
IF(
ROUNDUP(
IF(
IF(D1318="A",13-SUM(AM1318:AP1318),IF(D1318="B",11-SUM(AM1318:AP1318),IF(D1318="C",7-SUM(AM1318:AP1318))))
&lt;0,0,
IF(D1318="A",13-SUM(AM1318:AP1318),IF(D1318="B",11-SUM(AM1318:AP1318),IF(D1318="C",7-SUM(AM1318:AP1318)))))
*AD1318/C1318,0)
*C1318
=0,0,
ROUNDUP(
IF(
IF(D1318="A",13-SUM(AM1318:AP1318),IF(D1318="B",11-SUM(AM1318:AP1318),IF(D1318="C",7-SUM(AM1318:AP1318))))
&lt;0,0,
IF(D1318="A",13-SUM(AM1318:AP1318),IF(D1318="B",11-SUM(AM1318:AP1318),IF(D1318="C",7-SUM(AM1318:AP1318)))))
*AD1318/C1318,0)
*C1318)
)</f>
        <v>0</v>
      </c>
      <c r="AY1318" s="4">
        <f>IF(OR(AND(Tabela1[[#This Row],[GRUPO | ITEM]]="PALHETAS",MID(Tabela1[[#This Row],[ITEM]],1,5)&lt;&gt;"YN-PC"),AND(Tabela1[[#This Row],[GRUPO | ITEM]]="PALHETAS",MID(Tabela1[[#This Row],[ITEM]],1,5)&lt;&gt;"YN-PF"))=TRUE,0,
IF(
ROUNDUP(
IF(
IF(D1318="A",13-SUM(AR1318:AU1318),IF(D1318="B",11-SUM(AR1318:AU1318),IF(D1318="C",7-SUM(AR1318:AU1318))))
&lt;0,0,
IF(D1318="A",13-SUM(AR1318:AU1318),IF(D1318="B",11-SUM(AR1318:AU1318),IF(D1318="C",7-SUM(AR1318:AU1318)))))
*AE1318/C1318,0)
*C1318
=0,0,
ROUNDUP(
IF(
IF(D1318="A",13-SUM(AR1318:AU1318),IF(D1318="B",11-SUM(AR1318:AU1318),IF(D1318="C",7-SUM(AR1318:AU1318))))
&lt;0,0,
IF(D1318="A",13-SUM(AR1318:AU1318),IF(D1318="B",11-SUM(AR1318:AU1318),IF(D1318="C",7-SUM(AR1318:AU1318)))))
*AE1318/C1318,0)
*C1318)
)</f>
        <v>0</v>
      </c>
      <c r="AZ131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+IFERROR(BA1318*C1318,0),
IFERROR(AVERAGEIF(Tabela1[[#This Row],[COMPRA PADRÃO]:[COMPRA &gt;30%]],"&gt;"&amp;0,Tabela1[[#This Row],[COMPRA PADRÃO]:[COMPRA &gt;30%]]),
0))/Tabela1[[#This Row],[U/CX]],0)*Tabela1[[#This Row],[U/CX]]</f>
        <v>0</v>
      </c>
      <c r="BA1318" s="36"/>
      <c r="BB1318" s="19"/>
      <c r="BC1318" s="5"/>
      <c r="BD1318" s="41">
        <v>48.264150943396224</v>
      </c>
      <c r="BE1318" s="42">
        <v>7239.6226415094334</v>
      </c>
      <c r="BF1318" s="42">
        <v>9556.3018867924529</v>
      </c>
      <c r="BG1318" s="42">
        <v>14208</v>
      </c>
      <c r="BH1318" s="43">
        <v>2600</v>
      </c>
    </row>
    <row r="1319" spans="1:60" x14ac:dyDescent="0.2">
      <c r="A1319" s="4" t="s">
        <v>1003</v>
      </c>
      <c r="B1319" s="4" t="s">
        <v>1007</v>
      </c>
      <c r="C1319" s="4">
        <v>200</v>
      </c>
      <c r="D1319" s="4" t="s">
        <v>83</v>
      </c>
      <c r="E1319" s="5">
        <v>260</v>
      </c>
      <c r="F1319" s="4">
        <v>190</v>
      </c>
      <c r="G1319" s="4"/>
      <c r="H1319" s="4">
        <v>350</v>
      </c>
      <c r="I1319" s="4">
        <v>200</v>
      </c>
      <c r="J1319" s="4">
        <v>350</v>
      </c>
      <c r="K1319" s="4">
        <v>50</v>
      </c>
      <c r="L1319" s="4">
        <v>120</v>
      </c>
      <c r="M1319" s="4">
        <v>100</v>
      </c>
      <c r="N1319" s="4"/>
      <c r="O1319" s="4">
        <v>250</v>
      </c>
      <c r="P1319" s="4">
        <v>200</v>
      </c>
      <c r="Q1319" s="13">
        <v>1.2560386473429952</v>
      </c>
      <c r="R1319" s="16">
        <v>0.91787439613526567</v>
      </c>
      <c r="S1319" s="16">
        <v>0</v>
      </c>
      <c r="T1319" s="16">
        <v>1.6908212560386473</v>
      </c>
      <c r="U1319" s="16">
        <v>0.96618357487922701</v>
      </c>
      <c r="V1319" s="16">
        <v>1.6908212560386473</v>
      </c>
      <c r="W1319" s="16">
        <v>0.24154589371980675</v>
      </c>
      <c r="X1319" s="16">
        <v>0.57971014492753625</v>
      </c>
      <c r="Y1319" s="16">
        <v>0.48309178743961351</v>
      </c>
      <c r="Z1319" s="16">
        <v>0</v>
      </c>
      <c r="AA1319" s="16">
        <v>1.2077294685990339</v>
      </c>
      <c r="AB1319" s="17">
        <v>0.96618357487922701</v>
      </c>
      <c r="AC1319" s="15">
        <v>15215.2</v>
      </c>
      <c r="AD1319" s="14">
        <v>207</v>
      </c>
      <c r="AE1319" s="14">
        <v>224.44444444444446</v>
      </c>
      <c r="AF1319" s="5">
        <v>0</v>
      </c>
      <c r="AG1319" s="6">
        <v>2520</v>
      </c>
      <c r="AH1319" s="37">
        <v>0</v>
      </c>
      <c r="AI1319" s="23">
        <v>2520</v>
      </c>
      <c r="AJ1319" s="6">
        <v>0</v>
      </c>
      <c r="AK1319" s="37">
        <v>0</v>
      </c>
      <c r="AL1319" s="24">
        <v>0</v>
      </c>
      <c r="AM1319" s="18">
        <v>12.173913043478262</v>
      </c>
      <c r="AN1319" s="7">
        <v>0</v>
      </c>
      <c r="AO1319" s="8">
        <v>0</v>
      </c>
      <c r="AP1319" s="9">
        <v>0</v>
      </c>
      <c r="AQ1319" s="25">
        <v>12.173913043478262</v>
      </c>
      <c r="AR1319" s="18">
        <v>11.227722772277227</v>
      </c>
      <c r="AS1319" s="7">
        <v>0</v>
      </c>
      <c r="AT1319" s="8">
        <v>0</v>
      </c>
      <c r="AU1319" s="9">
        <v>0</v>
      </c>
      <c r="AV1319" s="10">
        <v>11.227722772277227</v>
      </c>
      <c r="AW1319" s="22">
        <f t="shared" si="20"/>
        <v>0</v>
      </c>
      <c r="AX1319" s="5">
        <f>IF(OR(AND(Tabela1[[#This Row],[GRUPO | ITEM]]="PALHETAS",MID(Tabela1[[#This Row],[ITEM]],1,5)&lt;&gt;"YN-PC"),AND(Tabela1[[#This Row],[GRUPO | ITEM]]="PALHETAS",MID(Tabela1[[#This Row],[ITEM]],1,5)&lt;&gt;"YN-PF"))=TRUE,0,
IF(
ROUNDUP(
IF(
IF(D1319="A",13-SUM(AM1319:AP1319),IF(D1319="B",11-SUM(AM1319:AP1319),IF(D1319="C",7-SUM(AM1319:AP1319))))
&lt;0,0,
IF(D1319="A",13-SUM(AM1319:AP1319),IF(D1319="B",11-SUM(AM1319:AP1319),IF(D1319="C",7-SUM(AM1319:AP1319)))))
*AD1319/C1319,0)
*C1319
=0,0,
ROUNDUP(
IF(
IF(D1319="A",13-SUM(AM1319:AP1319),IF(D1319="B",11-SUM(AM1319:AP1319),IF(D1319="C",7-SUM(AM1319:AP1319))))
&lt;0,0,
IF(D1319="A",13-SUM(AM1319:AP1319),IF(D1319="B",11-SUM(AM1319:AP1319),IF(D1319="C",7-SUM(AM1319:AP1319)))))
*AD1319/C1319,0)
*C1319)
)</f>
        <v>0</v>
      </c>
      <c r="AY1319" s="4">
        <f>IF(OR(AND(Tabela1[[#This Row],[GRUPO | ITEM]]="PALHETAS",MID(Tabela1[[#This Row],[ITEM]],1,5)&lt;&gt;"YN-PC"),AND(Tabela1[[#This Row],[GRUPO | ITEM]]="PALHETAS",MID(Tabela1[[#This Row],[ITEM]],1,5)&lt;&gt;"YN-PF"))=TRUE,0,
IF(
ROUNDUP(
IF(
IF(D1319="A",13-SUM(AR1319:AU1319),IF(D1319="B",11-SUM(AR1319:AU1319),IF(D1319="C",7-SUM(AR1319:AU1319))))
&lt;0,0,
IF(D1319="A",13-SUM(AR1319:AU1319),IF(D1319="B",11-SUM(AR1319:AU1319),IF(D1319="C",7-SUM(AR1319:AU1319)))))
*AE1319/C1319,0)
*C1319
=0,0,
ROUNDUP(
IF(
IF(D1319="A",13-SUM(AR1319:AU1319),IF(D1319="B",11-SUM(AR1319:AU1319),IF(D1319="C",7-SUM(AR1319:AU1319))))
&lt;0,0,
IF(D1319="A",13-SUM(AR1319:AU1319),IF(D1319="B",11-SUM(AR1319:AU1319),IF(D1319="C",7-SUM(AR1319:AU1319)))))
*AE1319/C1319,0)
*C1319)
)</f>
        <v>0</v>
      </c>
      <c r="AZ131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+IFERROR(BA1319*C1319,0),
IFERROR(AVERAGEIF(Tabela1[[#This Row],[COMPRA PADRÃO]:[COMPRA &gt;30%]],"&gt;"&amp;0,Tabela1[[#This Row],[COMPRA PADRÃO]:[COMPRA &gt;30%]]),
0))/Tabela1[[#This Row],[U/CX]],0)*Tabela1[[#This Row],[U/CX]]</f>
        <v>0</v>
      </c>
      <c r="BA1319" s="36"/>
      <c r="BB1319" s="19"/>
      <c r="BC1319" s="5"/>
      <c r="BD1319" s="41">
        <v>7.8113207547169807</v>
      </c>
      <c r="BE1319" s="42">
        <v>1171.6981132075471</v>
      </c>
      <c r="BF1319" s="42">
        <v>515.54716981132071</v>
      </c>
      <c r="BG1319" s="42">
        <v>2520</v>
      </c>
      <c r="BH1319" s="43">
        <v>0</v>
      </c>
    </row>
    <row r="1320" spans="1:60" x14ac:dyDescent="0.2">
      <c r="A1320" s="4" t="s">
        <v>1008</v>
      </c>
      <c r="B1320" s="4" t="s">
        <v>1009</v>
      </c>
      <c r="C1320" s="4">
        <v>100</v>
      </c>
      <c r="D1320" s="4" t="s">
        <v>20</v>
      </c>
      <c r="E1320" s="5">
        <v>1250</v>
      </c>
      <c r="F1320" s="4">
        <v>1985</v>
      </c>
      <c r="G1320" s="4">
        <v>1050</v>
      </c>
      <c r="H1320" s="4">
        <v>1310</v>
      </c>
      <c r="I1320" s="4">
        <v>1580</v>
      </c>
      <c r="J1320" s="4">
        <v>1672</v>
      </c>
      <c r="K1320" s="4">
        <v>400</v>
      </c>
      <c r="L1320" s="4">
        <v>1800</v>
      </c>
      <c r="M1320" s="4">
        <v>700</v>
      </c>
      <c r="N1320" s="4">
        <v>1250</v>
      </c>
      <c r="O1320" s="4">
        <v>1200</v>
      </c>
      <c r="P1320" s="4">
        <v>650</v>
      </c>
      <c r="Q1320" s="13">
        <v>1.0103051121438675</v>
      </c>
      <c r="R1320" s="16">
        <v>1.6043645180844615</v>
      </c>
      <c r="S1320" s="16">
        <v>0.84865629420084865</v>
      </c>
      <c r="T1320" s="16">
        <v>1.0587997575267731</v>
      </c>
      <c r="U1320" s="16">
        <v>1.2770256617498486</v>
      </c>
      <c r="V1320" s="16">
        <v>1.351384118003637</v>
      </c>
      <c r="W1320" s="16">
        <v>0.3232976358860376</v>
      </c>
      <c r="X1320" s="16">
        <v>1.4548393614871691</v>
      </c>
      <c r="Y1320" s="16">
        <v>0.56577086280056577</v>
      </c>
      <c r="Z1320" s="16">
        <v>1.0103051121438675</v>
      </c>
      <c r="AA1320" s="16">
        <v>0.96989290765811276</v>
      </c>
      <c r="AB1320" s="17">
        <v>0.5253586583148111</v>
      </c>
      <c r="AC1320" s="15">
        <v>262030.59</v>
      </c>
      <c r="AD1320" s="14">
        <v>1237.25</v>
      </c>
      <c r="AE1320" s="14">
        <v>1237.25</v>
      </c>
      <c r="AF1320" s="5">
        <v>7</v>
      </c>
      <c r="AG1320" s="6">
        <v>8500</v>
      </c>
      <c r="AH1320" s="37">
        <v>900</v>
      </c>
      <c r="AI1320" s="23">
        <v>9400</v>
      </c>
      <c r="AJ1320" s="6">
        <v>470</v>
      </c>
      <c r="AK1320" s="37">
        <v>6580</v>
      </c>
      <c r="AL1320" s="24">
        <v>7050</v>
      </c>
      <c r="AM1320" s="18">
        <v>6.870074762578299</v>
      </c>
      <c r="AN1320" s="7">
        <v>0.72741968074358454</v>
      </c>
      <c r="AO1320" s="8">
        <v>0.37987472216609414</v>
      </c>
      <c r="AP1320" s="9">
        <v>5.318246110325318</v>
      </c>
      <c r="AQ1320" s="25">
        <v>13.295615275813295</v>
      </c>
      <c r="AR1320" s="18">
        <v>6.870074762578299</v>
      </c>
      <c r="AS1320" s="7">
        <v>0.72741968074358454</v>
      </c>
      <c r="AT1320" s="8">
        <v>0.37987472216609414</v>
      </c>
      <c r="AU1320" s="9">
        <v>5.318246110325318</v>
      </c>
      <c r="AV1320" s="10">
        <v>13.295615275813295</v>
      </c>
      <c r="AW1320" s="22">
        <f t="shared" si="20"/>
        <v>0</v>
      </c>
      <c r="AX1320" s="5">
        <f>IF(OR(AND(Tabela1[[#This Row],[GRUPO | ITEM]]="PALHETAS",MID(Tabela1[[#This Row],[ITEM]],1,5)&lt;&gt;"YN-PC"),AND(Tabela1[[#This Row],[GRUPO | ITEM]]="PALHETAS",MID(Tabela1[[#This Row],[ITEM]],1,5)&lt;&gt;"YN-PF"))=TRUE,0,
IF(
ROUNDUP(
IF(
IF(D1320="A",13-SUM(AM1320:AP1320),IF(D1320="B",11-SUM(AM1320:AP1320),IF(D1320="C",7-SUM(AM1320:AP1320))))
&lt;0,0,
IF(D1320="A",13-SUM(AM1320:AP1320),IF(D1320="B",11-SUM(AM1320:AP1320),IF(D1320="C",7-SUM(AM1320:AP1320)))))
*AD1320/C1320,0)
*C1320
=0,0,
ROUNDUP(
IF(
IF(D1320="A",13-SUM(AM1320:AP1320),IF(D1320="B",11-SUM(AM1320:AP1320),IF(D1320="C",7-SUM(AM1320:AP1320))))
&lt;0,0,
IF(D1320="A",13-SUM(AM1320:AP1320),IF(D1320="B",11-SUM(AM1320:AP1320),IF(D1320="C",7-SUM(AM1320:AP1320)))))
*AD1320/C1320,0)
*C1320)
)</f>
        <v>0</v>
      </c>
      <c r="AY1320" s="4">
        <f>IF(OR(AND(Tabela1[[#This Row],[GRUPO | ITEM]]="PALHETAS",MID(Tabela1[[#This Row],[ITEM]],1,5)&lt;&gt;"YN-PC"),AND(Tabela1[[#This Row],[GRUPO | ITEM]]="PALHETAS",MID(Tabela1[[#This Row],[ITEM]],1,5)&lt;&gt;"YN-PF"))=TRUE,0,
IF(
ROUNDUP(
IF(
IF(D1320="A",13-SUM(AR1320:AU1320),IF(D1320="B",11-SUM(AR1320:AU1320),IF(D1320="C",7-SUM(AR1320:AU1320))))
&lt;0,0,
IF(D1320="A",13-SUM(AR1320:AU1320),IF(D1320="B",11-SUM(AR1320:AU1320),IF(D1320="C",7-SUM(AR1320:AU1320)))))
*AE1320/C1320,0)
*C1320
=0,0,
ROUNDUP(
IF(
IF(D1320="A",13-SUM(AR1320:AU1320),IF(D1320="B",11-SUM(AR1320:AU1320),IF(D1320="C",7-SUM(AR1320:AU1320))))
&lt;0,0,
IF(D1320="A",13-SUM(AR1320:AU1320),IF(D1320="B",11-SUM(AR1320:AU1320),IF(D1320="C",7-SUM(AR1320:AU1320)))))
*AE1320/C1320,0)
*C1320)
)</f>
        <v>0</v>
      </c>
      <c r="AZ132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+IFERROR(BA1320*C1320,0),
IFERROR(AVERAGEIF(Tabela1[[#This Row],[COMPRA PADRÃO]:[COMPRA &gt;30%]],"&gt;"&amp;0,Tabela1[[#This Row],[COMPRA PADRÃO]:[COMPRA &gt;30%]]),
0))/Tabela1[[#This Row],[U/CX]],0)*Tabela1[[#This Row],[U/CX]]</f>
        <v>0</v>
      </c>
      <c r="BA1320" s="36"/>
      <c r="BB1320" s="19"/>
      <c r="BC1320" s="5"/>
      <c r="BD1320" s="41">
        <v>56.026415094339626</v>
      </c>
      <c r="BE1320" s="42">
        <v>8403.9622641509432</v>
      </c>
      <c r="BF1320" s="42">
        <v>16023.554716981133</v>
      </c>
      <c r="BG1320" s="42">
        <v>16450</v>
      </c>
      <c r="BH1320" s="43">
        <v>8000</v>
      </c>
    </row>
    <row r="1321" spans="1:60" x14ac:dyDescent="0.2">
      <c r="A1321" s="4" t="s">
        <v>1008</v>
      </c>
      <c r="B1321" s="4" t="s">
        <v>1011</v>
      </c>
      <c r="C1321" s="4">
        <v>20</v>
      </c>
      <c r="D1321" s="4" t="s">
        <v>17</v>
      </c>
      <c r="E1321" s="5">
        <v>60</v>
      </c>
      <c r="F1321" s="4">
        <v>200</v>
      </c>
      <c r="G1321" s="4">
        <v>160</v>
      </c>
      <c r="H1321" s="4">
        <v>160</v>
      </c>
      <c r="I1321" s="4">
        <v>200</v>
      </c>
      <c r="J1321" s="4">
        <v>160</v>
      </c>
      <c r="K1321" s="4">
        <v>100</v>
      </c>
      <c r="L1321" s="4">
        <v>77</v>
      </c>
      <c r="M1321" s="4">
        <v>40</v>
      </c>
      <c r="N1321" s="4">
        <v>40</v>
      </c>
      <c r="O1321" s="4">
        <v>20</v>
      </c>
      <c r="P1321" s="4">
        <v>60</v>
      </c>
      <c r="Q1321" s="13">
        <v>0.5638214565387627</v>
      </c>
      <c r="R1321" s="16">
        <v>1.8794048551292091</v>
      </c>
      <c r="S1321" s="16">
        <v>1.5035238841033671</v>
      </c>
      <c r="T1321" s="16">
        <v>1.5035238841033671</v>
      </c>
      <c r="U1321" s="16">
        <v>1.8794048551292091</v>
      </c>
      <c r="V1321" s="16">
        <v>1.5035238841033671</v>
      </c>
      <c r="W1321" s="16">
        <v>0.93970242756460454</v>
      </c>
      <c r="X1321" s="16">
        <v>0.72357086922474545</v>
      </c>
      <c r="Y1321" s="16">
        <v>0.37588097102584178</v>
      </c>
      <c r="Z1321" s="16">
        <v>0.37588097102584178</v>
      </c>
      <c r="AA1321" s="16">
        <v>0.18794048551292089</v>
      </c>
      <c r="AB1321" s="17">
        <v>0.5638214565387627</v>
      </c>
      <c r="AC1321" s="15">
        <v>51952.55</v>
      </c>
      <c r="AD1321" s="14">
        <v>106.41666666666667</v>
      </c>
      <c r="AE1321" s="14">
        <v>114.27272727272727</v>
      </c>
      <c r="AF1321" s="5">
        <v>9</v>
      </c>
      <c r="AG1321" s="6">
        <v>0</v>
      </c>
      <c r="AH1321" s="37">
        <v>0</v>
      </c>
      <c r="AI1321" s="23">
        <v>0</v>
      </c>
      <c r="AJ1321" s="6">
        <v>0</v>
      </c>
      <c r="AK1321" s="37">
        <v>2000</v>
      </c>
      <c r="AL1321" s="24">
        <v>2000</v>
      </c>
      <c r="AM1321" s="18">
        <v>0</v>
      </c>
      <c r="AN1321" s="7">
        <v>0</v>
      </c>
      <c r="AO1321" s="8">
        <v>0</v>
      </c>
      <c r="AP1321" s="9">
        <v>18.794048551292089</v>
      </c>
      <c r="AQ1321" s="25">
        <v>18.794048551292089</v>
      </c>
      <c r="AR1321" s="18">
        <v>0</v>
      </c>
      <c r="AS1321" s="7">
        <v>0</v>
      </c>
      <c r="AT1321" s="8">
        <v>0</v>
      </c>
      <c r="AU1321" s="9">
        <v>17.501988862370727</v>
      </c>
      <c r="AV1321" s="10">
        <v>17.501988862370727</v>
      </c>
      <c r="AW1321" s="22">
        <f t="shared" si="20"/>
        <v>0</v>
      </c>
      <c r="AX1321" s="5">
        <f>IF(OR(AND(Tabela1[[#This Row],[GRUPO | ITEM]]="PALHETAS",MID(Tabela1[[#This Row],[ITEM]],1,5)&lt;&gt;"YN-PC"),AND(Tabela1[[#This Row],[GRUPO | ITEM]]="PALHETAS",MID(Tabela1[[#This Row],[ITEM]],1,5)&lt;&gt;"YN-PF"))=TRUE,0,
IF(
ROUNDUP(
IF(
IF(D1321="A",13-SUM(AM1321:AP1321),IF(D1321="B",11-SUM(AM1321:AP1321),IF(D1321="C",7-SUM(AM1321:AP1321))))
&lt;0,0,
IF(D1321="A",13-SUM(AM1321:AP1321),IF(D1321="B",11-SUM(AM1321:AP1321),IF(D1321="C",7-SUM(AM1321:AP1321)))))
*AD1321/C1321,0)
*C1321
=0,0,
ROUNDUP(
IF(
IF(D1321="A",13-SUM(AM1321:AP1321),IF(D1321="B",11-SUM(AM1321:AP1321),IF(D1321="C",7-SUM(AM1321:AP1321))))
&lt;0,0,
IF(D1321="A",13-SUM(AM1321:AP1321),IF(D1321="B",11-SUM(AM1321:AP1321),IF(D1321="C",7-SUM(AM1321:AP1321)))))
*AD1321/C1321,0)
*C1321)
)</f>
        <v>0</v>
      </c>
      <c r="AY1321" s="4">
        <f>IF(OR(AND(Tabela1[[#This Row],[GRUPO | ITEM]]="PALHETAS",MID(Tabela1[[#This Row],[ITEM]],1,5)&lt;&gt;"YN-PC"),AND(Tabela1[[#This Row],[GRUPO | ITEM]]="PALHETAS",MID(Tabela1[[#This Row],[ITEM]],1,5)&lt;&gt;"YN-PF"))=TRUE,0,
IF(
ROUNDUP(
IF(
IF(D1321="A",13-SUM(AR1321:AU1321),IF(D1321="B",11-SUM(AR1321:AU1321),IF(D1321="C",7-SUM(AR1321:AU1321))))
&lt;0,0,
IF(D1321="A",13-SUM(AR1321:AU1321),IF(D1321="B",11-SUM(AR1321:AU1321),IF(D1321="C",7-SUM(AR1321:AU1321)))))
*AE1321/C1321,0)
*C1321
=0,0,
ROUNDUP(
IF(
IF(D1321="A",13-SUM(AR1321:AU1321),IF(D1321="B",11-SUM(AR1321:AU1321),IF(D1321="C",7-SUM(AR1321:AU1321))))
&lt;0,0,
IF(D1321="A",13-SUM(AR1321:AU1321),IF(D1321="B",11-SUM(AR1321:AU1321),IF(D1321="C",7-SUM(AR1321:AU1321)))))
*AE1321/C1321,0)
*C1321)
)</f>
        <v>0</v>
      </c>
      <c r="AZ132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+IFERROR(BA1321*C1321,0),
IFERROR(AVERAGEIF(Tabela1[[#This Row],[COMPRA PADRÃO]:[COMPRA &gt;30%]],"&gt;"&amp;0,Tabela1[[#This Row],[COMPRA PADRÃO]:[COMPRA &gt;30%]]),
0))/Tabela1[[#This Row],[U/CX]],0)*Tabela1[[#This Row],[U/CX]]</f>
        <v>0</v>
      </c>
      <c r="BA1321" s="36"/>
      <c r="BB1321" s="19"/>
      <c r="BC1321" s="5"/>
      <c r="BD1321" s="41">
        <v>4.8188679245283019</v>
      </c>
      <c r="BE1321" s="42">
        <v>722.83018867924534</v>
      </c>
      <c r="BF1321" s="42">
        <v>954.13584905660377</v>
      </c>
      <c r="BG1321" s="42">
        <v>2000</v>
      </c>
      <c r="BH1321" s="43">
        <v>0</v>
      </c>
    </row>
    <row r="1322" spans="1:60" x14ac:dyDescent="0.2">
      <c r="A1322" s="4" t="s">
        <v>1008</v>
      </c>
      <c r="B1322" s="4" t="s">
        <v>1012</v>
      </c>
      <c r="C1322" s="4">
        <v>20</v>
      </c>
      <c r="D1322" s="4" t="s">
        <v>83</v>
      </c>
      <c r="E1322" s="5"/>
      <c r="F1322" s="4">
        <v>70</v>
      </c>
      <c r="G1322" s="4">
        <v>40</v>
      </c>
      <c r="H1322" s="4">
        <v>60</v>
      </c>
      <c r="I1322" s="4">
        <v>76</v>
      </c>
      <c r="J1322" s="4">
        <v>40</v>
      </c>
      <c r="K1322" s="4"/>
      <c r="L1322" s="4">
        <v>20</v>
      </c>
      <c r="M1322" s="4">
        <v>40</v>
      </c>
      <c r="N1322" s="4"/>
      <c r="O1322" s="4"/>
      <c r="P1322" s="4"/>
      <c r="Q1322" s="13">
        <v>0</v>
      </c>
      <c r="R1322" s="16">
        <v>1.4161849710982659</v>
      </c>
      <c r="S1322" s="16">
        <v>0.80924855491329473</v>
      </c>
      <c r="T1322" s="16">
        <v>1.2138728323699421</v>
      </c>
      <c r="U1322" s="16">
        <v>1.5375722543352601</v>
      </c>
      <c r="V1322" s="16">
        <v>0.80924855491329473</v>
      </c>
      <c r="W1322" s="16">
        <v>0</v>
      </c>
      <c r="X1322" s="16">
        <v>0.40462427745664736</v>
      </c>
      <c r="Y1322" s="16">
        <v>0.80924855491329473</v>
      </c>
      <c r="Z1322" s="16">
        <v>0</v>
      </c>
      <c r="AA1322" s="16">
        <v>0</v>
      </c>
      <c r="AB1322" s="17">
        <v>0</v>
      </c>
      <c r="AC1322" s="15">
        <v>13864.96</v>
      </c>
      <c r="AD1322" s="14">
        <v>49.428571428571431</v>
      </c>
      <c r="AE1322" s="14">
        <v>49.428571428571431</v>
      </c>
      <c r="AF1322" s="5">
        <v>3</v>
      </c>
      <c r="AG1322" s="6">
        <v>0</v>
      </c>
      <c r="AH1322" s="37">
        <v>0</v>
      </c>
      <c r="AI1322" s="23">
        <v>0</v>
      </c>
      <c r="AJ1322" s="6">
        <v>0</v>
      </c>
      <c r="AK1322" s="37">
        <v>1000</v>
      </c>
      <c r="AL1322" s="24">
        <v>1000</v>
      </c>
      <c r="AM1322" s="18">
        <v>0</v>
      </c>
      <c r="AN1322" s="7">
        <v>0</v>
      </c>
      <c r="AO1322" s="8">
        <v>0</v>
      </c>
      <c r="AP1322" s="9">
        <v>20.23121387283237</v>
      </c>
      <c r="AQ1322" s="25">
        <v>20.23121387283237</v>
      </c>
      <c r="AR1322" s="18">
        <v>0</v>
      </c>
      <c r="AS1322" s="7">
        <v>0</v>
      </c>
      <c r="AT1322" s="8">
        <v>0</v>
      </c>
      <c r="AU1322" s="9">
        <v>20.23121387283237</v>
      </c>
      <c r="AV1322" s="10">
        <v>20.23121387283237</v>
      </c>
      <c r="AW1322" s="22">
        <f t="shared" si="20"/>
        <v>0</v>
      </c>
      <c r="AX1322" s="5">
        <f>IF(OR(AND(Tabela1[[#This Row],[GRUPO | ITEM]]="PALHETAS",MID(Tabela1[[#This Row],[ITEM]],1,5)&lt;&gt;"YN-PC"),AND(Tabela1[[#This Row],[GRUPO | ITEM]]="PALHETAS",MID(Tabela1[[#This Row],[ITEM]],1,5)&lt;&gt;"YN-PF"))=TRUE,0,
IF(
ROUNDUP(
IF(
IF(D1322="A",13-SUM(AM1322:AP1322),IF(D1322="B",11-SUM(AM1322:AP1322),IF(D1322="C",7-SUM(AM1322:AP1322))))
&lt;0,0,
IF(D1322="A",13-SUM(AM1322:AP1322),IF(D1322="B",11-SUM(AM1322:AP1322),IF(D1322="C",7-SUM(AM1322:AP1322)))))
*AD1322/C1322,0)
*C1322
=0,0,
ROUNDUP(
IF(
IF(D1322="A",13-SUM(AM1322:AP1322),IF(D1322="B",11-SUM(AM1322:AP1322),IF(D1322="C",7-SUM(AM1322:AP1322))))
&lt;0,0,
IF(D1322="A",13-SUM(AM1322:AP1322),IF(D1322="B",11-SUM(AM1322:AP1322),IF(D1322="C",7-SUM(AM1322:AP1322)))))
*AD1322/C1322,0)
*C1322)
)</f>
        <v>0</v>
      </c>
      <c r="AY1322" s="4">
        <f>IF(OR(AND(Tabela1[[#This Row],[GRUPO | ITEM]]="PALHETAS",MID(Tabela1[[#This Row],[ITEM]],1,5)&lt;&gt;"YN-PC"),AND(Tabela1[[#This Row],[GRUPO | ITEM]]="PALHETAS",MID(Tabela1[[#This Row],[ITEM]],1,5)&lt;&gt;"YN-PF"))=TRUE,0,
IF(
ROUNDUP(
IF(
IF(D1322="A",13-SUM(AR1322:AU1322),IF(D1322="B",11-SUM(AR1322:AU1322),IF(D1322="C",7-SUM(AR1322:AU1322))))
&lt;0,0,
IF(D1322="A",13-SUM(AR1322:AU1322),IF(D1322="B",11-SUM(AR1322:AU1322),IF(D1322="C",7-SUM(AR1322:AU1322)))))
*AE1322/C1322,0)
*C1322
=0,0,
ROUNDUP(
IF(
IF(D1322="A",13-SUM(AR1322:AU1322),IF(D1322="B",11-SUM(AR1322:AU1322),IF(D1322="C",7-SUM(AR1322:AU1322))))
&lt;0,0,
IF(D1322="A",13-SUM(AR1322:AU1322),IF(D1322="B",11-SUM(AR1322:AU1322),IF(D1322="C",7-SUM(AR1322:AU1322)))))
*AE1322/C1322,0)
*C1322)
)</f>
        <v>0</v>
      </c>
      <c r="AZ132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+IFERROR(BA1322*C1322,0),
IFERROR(AVERAGEIF(Tabela1[[#This Row],[COMPRA PADRÃO]:[COMPRA &gt;30%]],"&gt;"&amp;0,Tabela1[[#This Row],[COMPRA PADRÃO]:[COMPRA &gt;30%]]),
0))/Tabela1[[#This Row],[U/CX]],0)*Tabela1[[#This Row],[U/CX]]</f>
        <v>0</v>
      </c>
      <c r="BA1322" s="36"/>
      <c r="BB1322" s="19"/>
      <c r="BC1322" s="5"/>
      <c r="BD1322" s="41">
        <v>1.3056603773584905</v>
      </c>
      <c r="BE1322" s="42">
        <v>195.84905660377356</v>
      </c>
      <c r="BF1322" s="42">
        <v>86.173584905660377</v>
      </c>
      <c r="BG1322" s="42">
        <v>1000</v>
      </c>
      <c r="BH1322" s="43">
        <v>0</v>
      </c>
    </row>
    <row r="1323" spans="1:60" x14ac:dyDescent="0.2">
      <c r="A1323" s="4" t="s">
        <v>1008</v>
      </c>
      <c r="B1323" s="4" t="s">
        <v>1289</v>
      </c>
      <c r="C1323" s="4">
        <v>10</v>
      </c>
      <c r="D1323" s="4" t="s">
        <v>83</v>
      </c>
      <c r="E1323" s="5">
        <v>9</v>
      </c>
      <c r="F1323" s="4"/>
      <c r="G1323" s="4"/>
      <c r="H1323" s="4"/>
      <c r="I1323" s="4">
        <v>5</v>
      </c>
      <c r="J1323" s="4"/>
      <c r="K1323" s="4"/>
      <c r="L1323" s="4"/>
      <c r="M1323" s="4"/>
      <c r="N1323" s="4"/>
      <c r="O1323" s="4"/>
      <c r="P1323" s="4"/>
      <c r="Q1323" s="13">
        <v>1.2857142857142858</v>
      </c>
      <c r="R1323" s="16">
        <v>0</v>
      </c>
      <c r="S1323" s="16">
        <v>0</v>
      </c>
      <c r="T1323" s="16">
        <v>0</v>
      </c>
      <c r="U1323" s="16">
        <v>0.7142857142857143</v>
      </c>
      <c r="V1323" s="16">
        <v>0</v>
      </c>
      <c r="W1323" s="16">
        <v>0</v>
      </c>
      <c r="X1323" s="16">
        <v>0</v>
      </c>
      <c r="Y1323" s="16">
        <v>0</v>
      </c>
      <c r="Z1323" s="16">
        <v>0</v>
      </c>
      <c r="AA1323" s="16">
        <v>0</v>
      </c>
      <c r="AB1323" s="17">
        <v>0</v>
      </c>
      <c r="AC1323" s="15">
        <v>2362.42</v>
      </c>
      <c r="AD1323" s="14">
        <v>7</v>
      </c>
      <c r="AE1323" s="14">
        <v>7</v>
      </c>
      <c r="AF1323" s="5">
        <v>1</v>
      </c>
      <c r="AG1323" s="6">
        <v>14</v>
      </c>
      <c r="AH1323" s="37">
        <v>0</v>
      </c>
      <c r="AI1323" s="23">
        <v>14</v>
      </c>
      <c r="AJ1323" s="6">
        <v>0</v>
      </c>
      <c r="AK1323" s="37">
        <v>600</v>
      </c>
      <c r="AL1323" s="24">
        <v>600</v>
      </c>
      <c r="AM1323" s="18">
        <v>2</v>
      </c>
      <c r="AN1323" s="7">
        <v>0</v>
      </c>
      <c r="AO1323" s="8">
        <v>0</v>
      </c>
      <c r="AP1323" s="9">
        <v>85.714285714285708</v>
      </c>
      <c r="AQ1323" s="25">
        <v>87.714285714285708</v>
      </c>
      <c r="AR1323" s="18">
        <v>2</v>
      </c>
      <c r="AS1323" s="7">
        <v>0</v>
      </c>
      <c r="AT1323" s="8">
        <v>0</v>
      </c>
      <c r="AU1323" s="9">
        <v>85.714285714285708</v>
      </c>
      <c r="AV1323" s="10">
        <v>87.714285714285708</v>
      </c>
      <c r="AW1323" s="22">
        <f t="shared" si="20"/>
        <v>0</v>
      </c>
      <c r="AX1323" s="5">
        <f>IF(OR(AND(Tabela1[[#This Row],[GRUPO | ITEM]]="PALHETAS",MID(Tabela1[[#This Row],[ITEM]],1,5)&lt;&gt;"YN-PC"),AND(Tabela1[[#This Row],[GRUPO | ITEM]]="PALHETAS",MID(Tabela1[[#This Row],[ITEM]],1,5)&lt;&gt;"YN-PF"))=TRUE,0,
IF(
ROUNDUP(
IF(
IF(D1323="A",13-SUM(AM1323:AP1323),IF(D1323="B",11-SUM(AM1323:AP1323),IF(D1323="C",7-SUM(AM1323:AP1323))))
&lt;0,0,
IF(D1323="A",13-SUM(AM1323:AP1323),IF(D1323="B",11-SUM(AM1323:AP1323),IF(D1323="C",7-SUM(AM1323:AP1323)))))
*AD1323/C1323,0)
*C1323
=0,0,
ROUNDUP(
IF(
IF(D1323="A",13-SUM(AM1323:AP1323),IF(D1323="B",11-SUM(AM1323:AP1323),IF(D1323="C",7-SUM(AM1323:AP1323))))
&lt;0,0,
IF(D1323="A",13-SUM(AM1323:AP1323),IF(D1323="B",11-SUM(AM1323:AP1323),IF(D1323="C",7-SUM(AM1323:AP1323)))))
*AD1323/C1323,0)
*C1323)
)</f>
        <v>0</v>
      </c>
      <c r="AY1323" s="4">
        <f>IF(OR(AND(Tabela1[[#This Row],[GRUPO | ITEM]]="PALHETAS",MID(Tabela1[[#This Row],[ITEM]],1,5)&lt;&gt;"YN-PC"),AND(Tabela1[[#This Row],[GRUPO | ITEM]]="PALHETAS",MID(Tabela1[[#This Row],[ITEM]],1,5)&lt;&gt;"YN-PF"))=TRUE,0,
IF(
ROUNDUP(
IF(
IF(D1323="A",13-SUM(AR1323:AU1323),IF(D1323="B",11-SUM(AR1323:AU1323),IF(D1323="C",7-SUM(AR1323:AU1323))))
&lt;0,0,
IF(D1323="A",13-SUM(AR1323:AU1323),IF(D1323="B",11-SUM(AR1323:AU1323),IF(D1323="C",7-SUM(AR1323:AU1323)))))
*AE1323/C1323,0)
*C1323
=0,0,
ROUNDUP(
IF(
IF(D1323="A",13-SUM(AR1323:AU1323),IF(D1323="B",11-SUM(AR1323:AU1323),IF(D1323="C",7-SUM(AR1323:AU1323))))
&lt;0,0,
IF(D1323="A",13-SUM(AR1323:AU1323),IF(D1323="B",11-SUM(AR1323:AU1323),IF(D1323="C",7-SUM(AR1323:AU1323)))))
*AE1323/C1323,0)
*C1323)
)</f>
        <v>0</v>
      </c>
      <c r="AZ132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+IFERROR(BA1323*C1323,0),
IFERROR(AVERAGEIF(Tabela1[[#This Row],[COMPRA PADRÃO]:[COMPRA &gt;30%]],"&gt;"&amp;0,Tabela1[[#This Row],[COMPRA PADRÃO]:[COMPRA &gt;30%]]),
0))/Tabela1[[#This Row],[U/CX]],0)*Tabela1[[#This Row],[U/CX]]</f>
        <v>0</v>
      </c>
      <c r="BA1323" s="36"/>
      <c r="BB1323" s="19"/>
      <c r="BC1323" s="5"/>
      <c r="BD1323" s="41">
        <v>5.2830188679245285E-2</v>
      </c>
      <c r="BE1323" s="42">
        <v>7.9245283018867925</v>
      </c>
      <c r="BF1323" s="42">
        <v>3.4867924528301888</v>
      </c>
      <c r="BG1323" s="42">
        <v>614</v>
      </c>
      <c r="BH1323" s="43">
        <v>0</v>
      </c>
    </row>
    <row r="1324" spans="1:60" x14ac:dyDescent="0.2">
      <c r="A1324" s="4" t="s">
        <v>1008</v>
      </c>
      <c r="B1324" s="4" t="s">
        <v>1290</v>
      </c>
      <c r="C1324" s="4">
        <v>10</v>
      </c>
      <c r="D1324" s="4" t="s">
        <v>83</v>
      </c>
      <c r="E1324" s="5">
        <v>5</v>
      </c>
      <c r="F1324" s="4"/>
      <c r="G1324" s="4"/>
      <c r="H1324" s="4">
        <v>10</v>
      </c>
      <c r="I1324" s="4"/>
      <c r="J1324" s="4"/>
      <c r="K1324" s="4"/>
      <c r="L1324" s="4"/>
      <c r="M1324" s="4"/>
      <c r="N1324" s="4"/>
      <c r="O1324" s="4"/>
      <c r="P1324" s="4"/>
      <c r="Q1324" s="13">
        <v>0.66666666666666663</v>
      </c>
      <c r="R1324" s="16">
        <v>0</v>
      </c>
      <c r="S1324" s="16">
        <v>0</v>
      </c>
      <c r="T1324" s="16">
        <v>1.3333333333333333</v>
      </c>
      <c r="U1324" s="16">
        <v>0</v>
      </c>
      <c r="V1324" s="16">
        <v>0</v>
      </c>
      <c r="W1324" s="16">
        <v>0</v>
      </c>
      <c r="X1324" s="16">
        <v>0</v>
      </c>
      <c r="Y1324" s="16">
        <v>0</v>
      </c>
      <c r="Z1324" s="16">
        <v>0</v>
      </c>
      <c r="AA1324" s="16">
        <v>0</v>
      </c>
      <c r="AB1324" s="17">
        <v>0</v>
      </c>
      <c r="AC1324" s="15">
        <v>2649.2</v>
      </c>
      <c r="AD1324" s="14">
        <v>7.5</v>
      </c>
      <c r="AE1324" s="14">
        <v>7.5</v>
      </c>
      <c r="AF1324" s="5">
        <v>0</v>
      </c>
      <c r="AG1324" s="6">
        <v>397</v>
      </c>
      <c r="AH1324" s="37">
        <v>0</v>
      </c>
      <c r="AI1324" s="23">
        <v>397</v>
      </c>
      <c r="AJ1324" s="6">
        <v>0</v>
      </c>
      <c r="AK1324" s="37">
        <v>0</v>
      </c>
      <c r="AL1324" s="24">
        <v>0</v>
      </c>
      <c r="AM1324" s="18">
        <v>52.93333333333333</v>
      </c>
      <c r="AN1324" s="7">
        <v>0</v>
      </c>
      <c r="AO1324" s="8">
        <v>0</v>
      </c>
      <c r="AP1324" s="9">
        <v>0</v>
      </c>
      <c r="AQ1324" s="25">
        <v>52.93333333333333</v>
      </c>
      <c r="AR1324" s="18">
        <v>52.93333333333333</v>
      </c>
      <c r="AS1324" s="7">
        <v>0</v>
      </c>
      <c r="AT1324" s="8">
        <v>0</v>
      </c>
      <c r="AU1324" s="9">
        <v>0</v>
      </c>
      <c r="AV1324" s="10">
        <v>52.93333333333333</v>
      </c>
      <c r="AW1324" s="22">
        <f t="shared" si="20"/>
        <v>0</v>
      </c>
      <c r="AX1324" s="5">
        <f>IF(OR(AND(Tabela1[[#This Row],[GRUPO | ITEM]]="PALHETAS",MID(Tabela1[[#This Row],[ITEM]],1,5)&lt;&gt;"YN-PC"),AND(Tabela1[[#This Row],[GRUPO | ITEM]]="PALHETAS",MID(Tabela1[[#This Row],[ITEM]],1,5)&lt;&gt;"YN-PF"))=TRUE,0,
IF(
ROUNDUP(
IF(
IF(D1324="A",13-SUM(AM1324:AP1324),IF(D1324="B",11-SUM(AM1324:AP1324),IF(D1324="C",7-SUM(AM1324:AP1324))))
&lt;0,0,
IF(D1324="A",13-SUM(AM1324:AP1324),IF(D1324="B",11-SUM(AM1324:AP1324),IF(D1324="C",7-SUM(AM1324:AP1324)))))
*AD1324/C1324,0)
*C1324
=0,0,
ROUNDUP(
IF(
IF(D1324="A",13-SUM(AM1324:AP1324),IF(D1324="B",11-SUM(AM1324:AP1324),IF(D1324="C",7-SUM(AM1324:AP1324))))
&lt;0,0,
IF(D1324="A",13-SUM(AM1324:AP1324),IF(D1324="B",11-SUM(AM1324:AP1324),IF(D1324="C",7-SUM(AM1324:AP1324)))))
*AD1324/C1324,0)
*C1324)
)</f>
        <v>0</v>
      </c>
      <c r="AY1324" s="4">
        <f>IF(OR(AND(Tabela1[[#This Row],[GRUPO | ITEM]]="PALHETAS",MID(Tabela1[[#This Row],[ITEM]],1,5)&lt;&gt;"YN-PC"),AND(Tabela1[[#This Row],[GRUPO | ITEM]]="PALHETAS",MID(Tabela1[[#This Row],[ITEM]],1,5)&lt;&gt;"YN-PF"))=TRUE,0,
IF(
ROUNDUP(
IF(
IF(D1324="A",13-SUM(AR1324:AU1324),IF(D1324="B",11-SUM(AR1324:AU1324),IF(D1324="C",7-SUM(AR1324:AU1324))))
&lt;0,0,
IF(D1324="A",13-SUM(AR1324:AU1324),IF(D1324="B",11-SUM(AR1324:AU1324),IF(D1324="C",7-SUM(AR1324:AU1324)))))
*AE1324/C1324,0)
*C1324
=0,0,
ROUNDUP(
IF(
IF(D1324="A",13-SUM(AR1324:AU1324),IF(D1324="B",11-SUM(AR1324:AU1324),IF(D1324="C",7-SUM(AR1324:AU1324))))
&lt;0,0,
IF(D1324="A",13-SUM(AR1324:AU1324),IF(D1324="B",11-SUM(AR1324:AU1324),IF(D1324="C",7-SUM(AR1324:AU1324)))))
*AE1324/C1324,0)
*C1324)
)</f>
        <v>0</v>
      </c>
      <c r="AZ132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+IFERROR(BA1324*C1324,0),
IFERROR(AVERAGEIF(Tabela1[[#This Row],[COMPRA PADRÃO]:[COMPRA &gt;30%]],"&gt;"&amp;0,Tabela1[[#This Row],[COMPRA PADRÃO]:[COMPRA &gt;30%]]),
0))/Tabela1[[#This Row],[U/CX]],0)*Tabela1[[#This Row],[U/CX]]</f>
        <v>0</v>
      </c>
      <c r="BA1324" s="36"/>
      <c r="BB1324" s="19"/>
      <c r="BC1324" s="5"/>
      <c r="BD1324" s="41">
        <v>5.6603773584905662E-2</v>
      </c>
      <c r="BE1324" s="42">
        <v>8.4905660377358494</v>
      </c>
      <c r="BF1324" s="42">
        <v>3.7358490566037736</v>
      </c>
      <c r="BG1324" s="42">
        <v>397</v>
      </c>
      <c r="BH1324" s="43">
        <v>0</v>
      </c>
    </row>
    <row r="1325" spans="1:60" x14ac:dyDescent="0.2">
      <c r="A1325" s="4" t="s">
        <v>1008</v>
      </c>
      <c r="B1325" s="4" t="s">
        <v>1291</v>
      </c>
      <c r="C1325" s="4">
        <v>10</v>
      </c>
      <c r="D1325" s="4" t="s">
        <v>83</v>
      </c>
      <c r="E1325" s="5">
        <v>5</v>
      </c>
      <c r="F1325" s="4"/>
      <c r="G1325" s="4"/>
      <c r="H1325" s="4"/>
      <c r="I1325" s="4">
        <v>10</v>
      </c>
      <c r="J1325" s="4"/>
      <c r="K1325" s="4"/>
      <c r="L1325" s="4"/>
      <c r="M1325" s="4"/>
      <c r="N1325" s="4"/>
      <c r="O1325" s="4"/>
      <c r="P1325" s="4"/>
      <c r="Q1325" s="13">
        <v>0.66666666666666663</v>
      </c>
      <c r="R1325" s="16">
        <v>0</v>
      </c>
      <c r="S1325" s="16">
        <v>0</v>
      </c>
      <c r="T1325" s="16">
        <v>0</v>
      </c>
      <c r="U1325" s="16">
        <v>1.3333333333333333</v>
      </c>
      <c r="V1325" s="16">
        <v>0</v>
      </c>
      <c r="W1325" s="16">
        <v>0</v>
      </c>
      <c r="X1325" s="16">
        <v>0</v>
      </c>
      <c r="Y1325" s="16">
        <v>0</v>
      </c>
      <c r="Z1325" s="16">
        <v>0</v>
      </c>
      <c r="AA1325" s="16">
        <v>0</v>
      </c>
      <c r="AB1325" s="17">
        <v>0</v>
      </c>
      <c r="AC1325" s="15">
        <v>2399.8000000000002</v>
      </c>
      <c r="AD1325" s="14">
        <v>7.5</v>
      </c>
      <c r="AE1325" s="14">
        <v>7.5</v>
      </c>
      <c r="AF1325" s="5">
        <v>0</v>
      </c>
      <c r="AG1325" s="6">
        <v>340</v>
      </c>
      <c r="AH1325" s="37">
        <v>0</v>
      </c>
      <c r="AI1325" s="23">
        <v>340</v>
      </c>
      <c r="AJ1325" s="6">
        <v>0</v>
      </c>
      <c r="AK1325" s="37">
        <v>600</v>
      </c>
      <c r="AL1325" s="24">
        <v>600</v>
      </c>
      <c r="AM1325" s="18">
        <v>45.333333333333336</v>
      </c>
      <c r="AN1325" s="7">
        <v>0</v>
      </c>
      <c r="AO1325" s="8">
        <v>0</v>
      </c>
      <c r="AP1325" s="9">
        <v>80</v>
      </c>
      <c r="AQ1325" s="25">
        <v>125.33333333333334</v>
      </c>
      <c r="AR1325" s="18">
        <v>45.333333333333336</v>
      </c>
      <c r="AS1325" s="7">
        <v>0</v>
      </c>
      <c r="AT1325" s="8">
        <v>0</v>
      </c>
      <c r="AU1325" s="9">
        <v>80</v>
      </c>
      <c r="AV1325" s="10">
        <v>125.33333333333334</v>
      </c>
      <c r="AW1325" s="22">
        <f t="shared" si="20"/>
        <v>0</v>
      </c>
      <c r="AX1325" s="5">
        <f>IF(OR(AND(Tabela1[[#This Row],[GRUPO | ITEM]]="PALHETAS",MID(Tabela1[[#This Row],[ITEM]],1,5)&lt;&gt;"YN-PC"),AND(Tabela1[[#This Row],[GRUPO | ITEM]]="PALHETAS",MID(Tabela1[[#This Row],[ITEM]],1,5)&lt;&gt;"YN-PF"))=TRUE,0,
IF(
ROUNDUP(
IF(
IF(D1325="A",13-SUM(AM1325:AP1325),IF(D1325="B",11-SUM(AM1325:AP1325),IF(D1325="C",7-SUM(AM1325:AP1325))))
&lt;0,0,
IF(D1325="A",13-SUM(AM1325:AP1325),IF(D1325="B",11-SUM(AM1325:AP1325),IF(D1325="C",7-SUM(AM1325:AP1325)))))
*AD1325/C1325,0)
*C1325
=0,0,
ROUNDUP(
IF(
IF(D1325="A",13-SUM(AM1325:AP1325),IF(D1325="B",11-SUM(AM1325:AP1325),IF(D1325="C",7-SUM(AM1325:AP1325))))
&lt;0,0,
IF(D1325="A",13-SUM(AM1325:AP1325),IF(D1325="B",11-SUM(AM1325:AP1325),IF(D1325="C",7-SUM(AM1325:AP1325)))))
*AD1325/C1325,0)
*C1325)
)</f>
        <v>0</v>
      </c>
      <c r="AY1325" s="4">
        <f>IF(OR(AND(Tabela1[[#This Row],[GRUPO | ITEM]]="PALHETAS",MID(Tabela1[[#This Row],[ITEM]],1,5)&lt;&gt;"YN-PC"),AND(Tabela1[[#This Row],[GRUPO | ITEM]]="PALHETAS",MID(Tabela1[[#This Row],[ITEM]],1,5)&lt;&gt;"YN-PF"))=TRUE,0,
IF(
ROUNDUP(
IF(
IF(D1325="A",13-SUM(AR1325:AU1325),IF(D1325="B",11-SUM(AR1325:AU1325),IF(D1325="C",7-SUM(AR1325:AU1325))))
&lt;0,0,
IF(D1325="A",13-SUM(AR1325:AU1325),IF(D1325="B",11-SUM(AR1325:AU1325),IF(D1325="C",7-SUM(AR1325:AU1325)))))
*AE1325/C1325,0)
*C1325
=0,0,
ROUNDUP(
IF(
IF(D1325="A",13-SUM(AR1325:AU1325),IF(D1325="B",11-SUM(AR1325:AU1325),IF(D1325="C",7-SUM(AR1325:AU1325))))
&lt;0,0,
IF(D1325="A",13-SUM(AR1325:AU1325),IF(D1325="B",11-SUM(AR1325:AU1325),IF(D1325="C",7-SUM(AR1325:AU1325)))))
*AE1325/C1325,0)
*C1325)
)</f>
        <v>0</v>
      </c>
      <c r="AZ132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+IFERROR(BA1325*C1325,0),
IFERROR(AVERAGEIF(Tabela1[[#This Row],[COMPRA PADRÃO]:[COMPRA &gt;30%]],"&gt;"&amp;0,Tabela1[[#This Row],[COMPRA PADRÃO]:[COMPRA &gt;30%]]),
0))/Tabela1[[#This Row],[U/CX]],0)*Tabela1[[#This Row],[U/CX]]</f>
        <v>0</v>
      </c>
      <c r="BA1325" s="36"/>
      <c r="BB1325" s="19"/>
      <c r="BC1325" s="5"/>
      <c r="BD1325" s="41">
        <v>5.6603773584905662E-2</v>
      </c>
      <c r="BE1325" s="42">
        <v>8.4905660377358494</v>
      </c>
      <c r="BF1325" s="42">
        <v>3.7358490566037736</v>
      </c>
      <c r="BG1325" s="42">
        <v>940</v>
      </c>
      <c r="BH1325" s="43">
        <v>0</v>
      </c>
    </row>
    <row r="1326" spans="1:60" x14ac:dyDescent="0.2">
      <c r="A1326" s="4" t="s">
        <v>1008</v>
      </c>
      <c r="B1326" s="4" t="s">
        <v>1292</v>
      </c>
      <c r="C1326" s="4">
        <v>20</v>
      </c>
      <c r="D1326" s="4" t="s">
        <v>83</v>
      </c>
      <c r="E1326" s="5"/>
      <c r="F1326" s="4"/>
      <c r="G1326" s="4">
        <v>2</v>
      </c>
      <c r="H1326" s="4">
        <v>20</v>
      </c>
      <c r="I1326" s="4"/>
      <c r="J1326" s="4"/>
      <c r="K1326" s="4"/>
      <c r="L1326" s="4"/>
      <c r="M1326" s="4"/>
      <c r="N1326" s="4"/>
      <c r="O1326" s="4"/>
      <c r="P1326" s="4"/>
      <c r="Q1326" s="13">
        <v>0</v>
      </c>
      <c r="R1326" s="16">
        <v>0</v>
      </c>
      <c r="S1326" s="16">
        <v>0.18181818181818182</v>
      </c>
      <c r="T1326" s="16">
        <v>1.8181818181818181</v>
      </c>
      <c r="U1326" s="16">
        <v>0</v>
      </c>
      <c r="V1326" s="16">
        <v>0</v>
      </c>
      <c r="W1326" s="16">
        <v>0</v>
      </c>
      <c r="X1326" s="16">
        <v>0</v>
      </c>
      <c r="Y1326" s="16">
        <v>0</v>
      </c>
      <c r="Z1326" s="16">
        <v>0</v>
      </c>
      <c r="AA1326" s="16">
        <v>0</v>
      </c>
      <c r="AB1326" s="17">
        <v>0</v>
      </c>
      <c r="AC1326" s="15">
        <v>1140.3</v>
      </c>
      <c r="AD1326" s="14">
        <v>11</v>
      </c>
      <c r="AE1326" s="14">
        <v>20</v>
      </c>
      <c r="AF1326" s="5">
        <v>0</v>
      </c>
      <c r="AG1326" s="6">
        <v>507</v>
      </c>
      <c r="AH1326" s="37">
        <v>0</v>
      </c>
      <c r="AI1326" s="23">
        <v>507</v>
      </c>
      <c r="AJ1326" s="6">
        <v>0</v>
      </c>
      <c r="AK1326" s="37">
        <v>0</v>
      </c>
      <c r="AL1326" s="24">
        <v>0</v>
      </c>
      <c r="AM1326" s="18">
        <v>46.090909090909093</v>
      </c>
      <c r="AN1326" s="7">
        <v>0</v>
      </c>
      <c r="AO1326" s="8">
        <v>0</v>
      </c>
      <c r="AP1326" s="9">
        <v>0</v>
      </c>
      <c r="AQ1326" s="25">
        <v>46.090909090909093</v>
      </c>
      <c r="AR1326" s="18">
        <v>25.35</v>
      </c>
      <c r="AS1326" s="7">
        <v>0</v>
      </c>
      <c r="AT1326" s="8">
        <v>0</v>
      </c>
      <c r="AU1326" s="9">
        <v>0</v>
      </c>
      <c r="AV1326" s="10">
        <v>25.35</v>
      </c>
      <c r="AW1326" s="22">
        <f t="shared" si="20"/>
        <v>0</v>
      </c>
      <c r="AX1326" s="5">
        <f>IF(OR(AND(Tabela1[[#This Row],[GRUPO | ITEM]]="PALHETAS",MID(Tabela1[[#This Row],[ITEM]],1,5)&lt;&gt;"YN-PC"),AND(Tabela1[[#This Row],[GRUPO | ITEM]]="PALHETAS",MID(Tabela1[[#This Row],[ITEM]],1,5)&lt;&gt;"YN-PF"))=TRUE,0,
IF(
ROUNDUP(
IF(
IF(D1326="A",13-SUM(AM1326:AP1326),IF(D1326="B",11-SUM(AM1326:AP1326),IF(D1326="C",7-SUM(AM1326:AP1326))))
&lt;0,0,
IF(D1326="A",13-SUM(AM1326:AP1326),IF(D1326="B",11-SUM(AM1326:AP1326),IF(D1326="C",7-SUM(AM1326:AP1326)))))
*AD1326/C1326,0)
*C1326
=0,0,
ROUNDUP(
IF(
IF(D1326="A",13-SUM(AM1326:AP1326),IF(D1326="B",11-SUM(AM1326:AP1326),IF(D1326="C",7-SUM(AM1326:AP1326))))
&lt;0,0,
IF(D1326="A",13-SUM(AM1326:AP1326),IF(D1326="B",11-SUM(AM1326:AP1326),IF(D1326="C",7-SUM(AM1326:AP1326)))))
*AD1326/C1326,0)
*C1326)
)</f>
        <v>0</v>
      </c>
      <c r="AY1326" s="4">
        <f>IF(OR(AND(Tabela1[[#This Row],[GRUPO | ITEM]]="PALHETAS",MID(Tabela1[[#This Row],[ITEM]],1,5)&lt;&gt;"YN-PC"),AND(Tabela1[[#This Row],[GRUPO | ITEM]]="PALHETAS",MID(Tabela1[[#This Row],[ITEM]],1,5)&lt;&gt;"YN-PF"))=TRUE,0,
IF(
ROUNDUP(
IF(
IF(D1326="A",13-SUM(AR1326:AU1326),IF(D1326="B",11-SUM(AR1326:AU1326),IF(D1326="C",7-SUM(AR1326:AU1326))))
&lt;0,0,
IF(D1326="A",13-SUM(AR1326:AU1326),IF(D1326="B",11-SUM(AR1326:AU1326),IF(D1326="C",7-SUM(AR1326:AU1326)))))
*AE1326/C1326,0)
*C1326
=0,0,
ROUNDUP(
IF(
IF(D1326="A",13-SUM(AR1326:AU1326),IF(D1326="B",11-SUM(AR1326:AU1326),IF(D1326="C",7-SUM(AR1326:AU1326))))
&lt;0,0,
IF(D1326="A",13-SUM(AR1326:AU1326),IF(D1326="B",11-SUM(AR1326:AU1326),IF(D1326="C",7-SUM(AR1326:AU1326)))))
*AE1326/C1326,0)
*C1326)
)</f>
        <v>0</v>
      </c>
      <c r="AZ132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+IFERROR(BA1326*C1326,0),
IFERROR(AVERAGEIF(Tabela1[[#This Row],[COMPRA PADRÃO]:[COMPRA &gt;30%]],"&gt;"&amp;0,Tabela1[[#This Row],[COMPRA PADRÃO]:[COMPRA &gt;30%]]),
0))/Tabela1[[#This Row],[U/CX]],0)*Tabela1[[#This Row],[U/CX]]</f>
        <v>0</v>
      </c>
      <c r="BA1326" s="36"/>
      <c r="BB1326" s="19"/>
      <c r="BC1326" s="5"/>
      <c r="BD1326" s="41">
        <v>8.3018867924528297E-2</v>
      </c>
      <c r="BE1326" s="42">
        <v>12.452830188679245</v>
      </c>
      <c r="BF1326" s="42">
        <v>5.4792452830188676</v>
      </c>
      <c r="BG1326" s="42">
        <v>507</v>
      </c>
      <c r="BH1326" s="43">
        <v>0</v>
      </c>
    </row>
    <row r="1327" spans="1:60" x14ac:dyDescent="0.2">
      <c r="A1327" s="4" t="s">
        <v>93</v>
      </c>
      <c r="B1327" s="4" t="s">
        <v>94</v>
      </c>
      <c r="C1327" s="4">
        <v>1000</v>
      </c>
      <c r="D1327" s="4" t="s">
        <v>83</v>
      </c>
      <c r="E1327" s="5">
        <v>100</v>
      </c>
      <c r="F1327" s="4">
        <v>800</v>
      </c>
      <c r="G1327" s="4">
        <v>350</v>
      </c>
      <c r="H1327" s="4">
        <v>100</v>
      </c>
      <c r="I1327" s="4">
        <v>100</v>
      </c>
      <c r="J1327" s="4">
        <v>1100</v>
      </c>
      <c r="K1327" s="4">
        <v>100</v>
      </c>
      <c r="L1327" s="4">
        <v>8</v>
      </c>
      <c r="M1327" s="4"/>
      <c r="N1327" s="4"/>
      <c r="O1327" s="4"/>
      <c r="P1327" s="4"/>
      <c r="Q1327" s="13">
        <v>0.30097817908201657</v>
      </c>
      <c r="R1327" s="16">
        <v>2.4078254326561326</v>
      </c>
      <c r="S1327" s="16">
        <v>1.053423626787058</v>
      </c>
      <c r="T1327" s="16">
        <v>0.30097817908201657</v>
      </c>
      <c r="U1327" s="16">
        <v>0.30097817908201657</v>
      </c>
      <c r="V1327" s="16">
        <v>3.3107599699021821</v>
      </c>
      <c r="W1327" s="16">
        <v>0.30097817908201657</v>
      </c>
      <c r="X1327" s="16">
        <v>2.4078254326561323E-2</v>
      </c>
      <c r="Y1327" s="16">
        <v>0</v>
      </c>
      <c r="Z1327" s="16">
        <v>0</v>
      </c>
      <c r="AA1327" s="16">
        <v>0</v>
      </c>
      <c r="AB1327" s="17">
        <v>0</v>
      </c>
      <c r="AC1327" s="15">
        <v>9956.7800000000007</v>
      </c>
      <c r="AD1327" s="14">
        <v>332.25</v>
      </c>
      <c r="AE1327" s="14">
        <v>378.57142857142856</v>
      </c>
      <c r="AF1327" s="5">
        <v>0</v>
      </c>
      <c r="AG1327" s="6">
        <v>0</v>
      </c>
      <c r="AH1327" s="37">
        <v>0</v>
      </c>
      <c r="AI1327" s="23">
        <v>0</v>
      </c>
      <c r="AJ1327" s="6">
        <v>4000</v>
      </c>
      <c r="AK1327" s="37">
        <v>3000</v>
      </c>
      <c r="AL1327" s="24">
        <v>7000</v>
      </c>
      <c r="AM1327" s="18">
        <v>0</v>
      </c>
      <c r="AN1327" s="7">
        <v>0</v>
      </c>
      <c r="AO1327" s="8">
        <v>12.039127163280662</v>
      </c>
      <c r="AP1327" s="9">
        <v>9.0293453724604973</v>
      </c>
      <c r="AQ1327" s="25">
        <v>21.068472535741158</v>
      </c>
      <c r="AR1327" s="18">
        <v>0</v>
      </c>
      <c r="AS1327" s="7">
        <v>0</v>
      </c>
      <c r="AT1327" s="8">
        <v>10.566037735849058</v>
      </c>
      <c r="AU1327" s="9">
        <v>7.9245283018867925</v>
      </c>
      <c r="AV1327" s="10">
        <v>18.490566037735849</v>
      </c>
      <c r="AW1327" s="22">
        <f t="shared" si="20"/>
        <v>0</v>
      </c>
      <c r="AX1327" s="5">
        <f>IF(OR(AND(Tabela1[[#This Row],[GRUPO | ITEM]]="PALHETAS",MID(Tabela1[[#This Row],[ITEM]],1,5)&lt;&gt;"YN-PC"),AND(Tabela1[[#This Row],[GRUPO | ITEM]]="PALHETAS",MID(Tabela1[[#This Row],[ITEM]],1,5)&lt;&gt;"YN-PF"))=TRUE,0,
IF(
ROUNDUP(
IF(
IF(D1327="A",13-SUM(AM1327:AP1327),IF(D1327="B",11-SUM(AM1327:AP1327),IF(D1327="C",7-SUM(AM1327:AP1327))))
&lt;0,0,
IF(D1327="A",13-SUM(AM1327:AP1327),IF(D1327="B",11-SUM(AM1327:AP1327),IF(D1327="C",7-SUM(AM1327:AP1327)))))
*AD1327/C1327,0)
*C1327
=0,0,
ROUNDUP(
IF(
IF(D1327="A",13-SUM(AM1327:AP1327),IF(D1327="B",11-SUM(AM1327:AP1327),IF(D1327="C",7-SUM(AM1327:AP1327))))
&lt;0,0,
IF(D1327="A",13-SUM(AM1327:AP1327),IF(D1327="B",11-SUM(AM1327:AP1327),IF(D1327="C",7-SUM(AM1327:AP1327)))))
*AD1327/C1327,0)
*C1327)
)</f>
        <v>0</v>
      </c>
      <c r="AY1327" s="4">
        <f>IF(OR(AND(Tabela1[[#This Row],[GRUPO | ITEM]]="PALHETAS",MID(Tabela1[[#This Row],[ITEM]],1,5)&lt;&gt;"YN-PC"),AND(Tabela1[[#This Row],[GRUPO | ITEM]]="PALHETAS",MID(Tabela1[[#This Row],[ITEM]],1,5)&lt;&gt;"YN-PF"))=TRUE,0,
IF(
ROUNDUP(
IF(
IF(D1327="A",13-SUM(AR1327:AU1327),IF(D1327="B",11-SUM(AR1327:AU1327),IF(D1327="C",7-SUM(AR1327:AU1327))))
&lt;0,0,
IF(D1327="A",13-SUM(AR1327:AU1327),IF(D1327="B",11-SUM(AR1327:AU1327),IF(D1327="C",7-SUM(AR1327:AU1327)))))
*AE1327/C1327,0)
*C1327
=0,0,
ROUNDUP(
IF(
IF(D1327="A",13-SUM(AR1327:AU1327),IF(D1327="B",11-SUM(AR1327:AU1327),IF(D1327="C",7-SUM(AR1327:AU1327))))
&lt;0,0,
IF(D1327="A",13-SUM(AR1327:AU1327),IF(D1327="B",11-SUM(AR1327:AU1327),IF(D1327="C",7-SUM(AR1327:AU1327)))))
*AE1327/C1327,0)
*C1327)
)</f>
        <v>0</v>
      </c>
      <c r="AZ1327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+IFERROR(BA1327*C1327,0),
IFERROR(AVERAGEIF(Tabela1[[#This Row],[COMPRA PADRÃO]:[COMPRA &gt;30%]],"&gt;"&amp;0,Tabela1[[#This Row],[COMPRA PADRÃO]:[COMPRA &gt;30%]]),
0))/Tabela1[[#This Row],[U/CX]],0)*Tabela1[[#This Row],[U/CX]]</f>
        <v>0</v>
      </c>
      <c r="BA1327" s="36"/>
      <c r="BB1327" s="19"/>
      <c r="BC1327" s="5"/>
      <c r="BD1327" s="41">
        <v>10.030188679245283</v>
      </c>
      <c r="BE1327" s="42">
        <v>1504.5283018867924</v>
      </c>
      <c r="BF1327" s="42">
        <v>661.99245283018865</v>
      </c>
      <c r="BG1327" s="42">
        <v>7000</v>
      </c>
      <c r="BH1327" s="43">
        <v>0</v>
      </c>
    </row>
    <row r="1328" spans="1:60" x14ac:dyDescent="0.2">
      <c r="A1328" s="4" t="s">
        <v>258</v>
      </c>
      <c r="B1328" s="4" t="s">
        <v>1014</v>
      </c>
      <c r="C1328" s="4">
        <v>8</v>
      </c>
      <c r="D1328" s="4" t="s">
        <v>83</v>
      </c>
      <c r="E1328" s="5">
        <v>16</v>
      </c>
      <c r="F1328" s="4">
        <v>40</v>
      </c>
      <c r="G1328" s="4">
        <v>89</v>
      </c>
      <c r="H1328" s="4">
        <v>16</v>
      </c>
      <c r="I1328" s="4">
        <v>32</v>
      </c>
      <c r="J1328" s="4">
        <v>8</v>
      </c>
      <c r="K1328" s="4">
        <v>8</v>
      </c>
      <c r="L1328" s="4">
        <v>16</v>
      </c>
      <c r="M1328" s="4"/>
      <c r="N1328" s="4">
        <v>40</v>
      </c>
      <c r="O1328" s="4">
        <v>16</v>
      </c>
      <c r="P1328" s="4">
        <v>16</v>
      </c>
      <c r="Q1328" s="13">
        <v>0.59259259259259256</v>
      </c>
      <c r="R1328" s="16">
        <v>1.4814814814814814</v>
      </c>
      <c r="S1328" s="16">
        <v>3.2962962962962963</v>
      </c>
      <c r="T1328" s="16">
        <v>0.59259259259259256</v>
      </c>
      <c r="U1328" s="16">
        <v>1.1851851851851851</v>
      </c>
      <c r="V1328" s="16">
        <v>0.29629629629629628</v>
      </c>
      <c r="W1328" s="16">
        <v>0.29629629629629628</v>
      </c>
      <c r="X1328" s="16">
        <v>0.59259259259259256</v>
      </c>
      <c r="Y1328" s="16">
        <v>0</v>
      </c>
      <c r="Z1328" s="16">
        <v>1.4814814814814814</v>
      </c>
      <c r="AA1328" s="16">
        <v>0.59259259259259256</v>
      </c>
      <c r="AB1328" s="17">
        <v>0.59259259259259256</v>
      </c>
      <c r="AC1328" s="15">
        <v>14903.73</v>
      </c>
      <c r="AD1328" s="14">
        <v>27</v>
      </c>
      <c r="AE1328" s="14">
        <v>31.222222222222221</v>
      </c>
      <c r="AF1328" s="5">
        <v>0</v>
      </c>
      <c r="AG1328" s="6">
        <v>656</v>
      </c>
      <c r="AH1328" s="37">
        <v>0</v>
      </c>
      <c r="AI1328" s="23">
        <v>656</v>
      </c>
      <c r="AJ1328" s="6">
        <v>0</v>
      </c>
      <c r="AK1328" s="37">
        <v>0</v>
      </c>
      <c r="AL1328" s="24">
        <v>0</v>
      </c>
      <c r="AM1328" s="18">
        <v>24.296296296296298</v>
      </c>
      <c r="AN1328" s="7">
        <v>0</v>
      </c>
      <c r="AO1328" s="8">
        <v>0</v>
      </c>
      <c r="AP1328" s="9">
        <v>0</v>
      </c>
      <c r="AQ1328" s="25">
        <v>24.296296296296298</v>
      </c>
      <c r="AR1328" s="18">
        <v>21.010676156583632</v>
      </c>
      <c r="AS1328" s="7">
        <v>0</v>
      </c>
      <c r="AT1328" s="8">
        <v>0</v>
      </c>
      <c r="AU1328" s="9">
        <v>0</v>
      </c>
      <c r="AV1328" s="10">
        <v>21.010676156583632</v>
      </c>
      <c r="AW1328" s="22">
        <f t="shared" si="20"/>
        <v>0</v>
      </c>
      <c r="AX1328" s="5">
        <f>IF(OR(AND(Tabela1[[#This Row],[GRUPO | ITEM]]="PALHETAS",MID(Tabela1[[#This Row],[ITEM]],1,5)&lt;&gt;"YN-PC"),AND(Tabela1[[#This Row],[GRUPO | ITEM]]="PALHETAS",MID(Tabela1[[#This Row],[ITEM]],1,5)&lt;&gt;"YN-PF"))=TRUE,0,
IF(
ROUNDUP(
IF(
IF(D1328="A",13-SUM(AM1328:AP1328),IF(D1328="B",11-SUM(AM1328:AP1328),IF(D1328="C",7-SUM(AM1328:AP1328))))
&lt;0,0,
IF(D1328="A",13-SUM(AM1328:AP1328),IF(D1328="B",11-SUM(AM1328:AP1328),IF(D1328="C",7-SUM(AM1328:AP1328)))))
*AD1328/C1328,0)
*C1328
=0,0,
ROUNDUP(
IF(
IF(D1328="A",13-SUM(AM1328:AP1328),IF(D1328="B",11-SUM(AM1328:AP1328),IF(D1328="C",7-SUM(AM1328:AP1328))))
&lt;0,0,
IF(D1328="A",13-SUM(AM1328:AP1328),IF(D1328="B",11-SUM(AM1328:AP1328),IF(D1328="C",7-SUM(AM1328:AP1328)))))
*AD1328/C1328,0)
*C1328)
)</f>
        <v>0</v>
      </c>
      <c r="AY1328" s="4">
        <f>IF(OR(AND(Tabela1[[#This Row],[GRUPO | ITEM]]="PALHETAS",MID(Tabela1[[#This Row],[ITEM]],1,5)&lt;&gt;"YN-PC"),AND(Tabela1[[#This Row],[GRUPO | ITEM]]="PALHETAS",MID(Tabela1[[#This Row],[ITEM]],1,5)&lt;&gt;"YN-PF"))=TRUE,0,
IF(
ROUNDUP(
IF(
IF(D1328="A",13-SUM(AR1328:AU1328),IF(D1328="B",11-SUM(AR1328:AU1328),IF(D1328="C",7-SUM(AR1328:AU1328))))
&lt;0,0,
IF(D1328="A",13-SUM(AR1328:AU1328),IF(D1328="B",11-SUM(AR1328:AU1328),IF(D1328="C",7-SUM(AR1328:AU1328)))))
*AE1328/C1328,0)
*C1328
=0,0,
ROUNDUP(
IF(
IF(D1328="A",13-SUM(AR1328:AU1328),IF(D1328="B",11-SUM(AR1328:AU1328),IF(D1328="C",7-SUM(AR1328:AU1328))))
&lt;0,0,
IF(D1328="A",13-SUM(AR1328:AU1328),IF(D1328="B",11-SUM(AR1328:AU1328),IF(D1328="C",7-SUM(AR1328:AU1328)))))
*AE1328/C1328,0)
*C1328)
)</f>
        <v>0</v>
      </c>
      <c r="AZ1328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+IFERROR(BA1328*C1328,0),
IFERROR(AVERAGEIF(Tabela1[[#This Row],[COMPRA PADRÃO]:[COMPRA &gt;30%]],"&gt;"&amp;0,Tabela1[[#This Row],[COMPRA PADRÃO]:[COMPRA &gt;30%]]),
0))/Tabela1[[#This Row],[U/CX]],0)*Tabela1[[#This Row],[U/CX]]</f>
        <v>0</v>
      </c>
      <c r="BA1328" s="36"/>
      <c r="BB1328" s="19"/>
      <c r="BC1328" s="5"/>
      <c r="BD1328" s="41">
        <v>1.120754716981132</v>
      </c>
      <c r="BE1328" s="42">
        <v>168.11320754716979</v>
      </c>
      <c r="BF1328" s="42">
        <v>73.969811320754715</v>
      </c>
      <c r="BG1328" s="42">
        <v>656</v>
      </c>
      <c r="BH1328" s="43">
        <v>0</v>
      </c>
    </row>
    <row r="1329" spans="1:60" x14ac:dyDescent="0.2">
      <c r="A1329" s="4" t="s">
        <v>258</v>
      </c>
      <c r="B1329" s="4" t="s">
        <v>259</v>
      </c>
      <c r="C1329" s="4">
        <v>6</v>
      </c>
      <c r="D1329" s="4" t="s">
        <v>83</v>
      </c>
      <c r="E1329" s="5"/>
      <c r="F1329" s="4"/>
      <c r="G1329" s="4"/>
      <c r="H1329" s="4"/>
      <c r="I1329" s="4"/>
      <c r="J1329" s="4">
        <v>60</v>
      </c>
      <c r="K1329" s="4">
        <v>204</v>
      </c>
      <c r="L1329" s="4">
        <v>60</v>
      </c>
      <c r="M1329" s="4">
        <v>6</v>
      </c>
      <c r="N1329" s="4"/>
      <c r="O1329" s="4"/>
      <c r="P1329" s="4"/>
      <c r="Q1329" s="13">
        <v>0</v>
      </c>
      <c r="R1329" s="16">
        <v>0</v>
      </c>
      <c r="S1329" s="16">
        <v>0</v>
      </c>
      <c r="T1329" s="16">
        <v>0</v>
      </c>
      <c r="U1329" s="16">
        <v>0</v>
      </c>
      <c r="V1329" s="16">
        <v>0.72727272727272729</v>
      </c>
      <c r="W1329" s="16">
        <v>2.4727272727272727</v>
      </c>
      <c r="X1329" s="16">
        <v>0.72727272727272729</v>
      </c>
      <c r="Y1329" s="16">
        <v>7.2727272727272724E-2</v>
      </c>
      <c r="Z1329" s="16">
        <v>0</v>
      </c>
      <c r="AA1329" s="16">
        <v>0</v>
      </c>
      <c r="AB1329" s="17">
        <v>0</v>
      </c>
      <c r="AC1329" s="15">
        <v>22413.06</v>
      </c>
      <c r="AD1329" s="14">
        <v>82.5</v>
      </c>
      <c r="AE1329" s="14">
        <v>108</v>
      </c>
      <c r="AF1329" s="5">
        <v>0</v>
      </c>
      <c r="AG1329" s="6">
        <v>0</v>
      </c>
      <c r="AH1329" s="37">
        <v>1152</v>
      </c>
      <c r="AI1329" s="23">
        <v>1152</v>
      </c>
      <c r="AJ1329" s="6">
        <v>0</v>
      </c>
      <c r="AK1329" s="37">
        <v>0</v>
      </c>
      <c r="AL1329" s="24">
        <v>0</v>
      </c>
      <c r="AM1329" s="18">
        <v>0</v>
      </c>
      <c r="AN1329" s="7">
        <v>13.963636363636363</v>
      </c>
      <c r="AO1329" s="8">
        <v>0</v>
      </c>
      <c r="AP1329" s="9">
        <v>0</v>
      </c>
      <c r="AQ1329" s="25">
        <v>13.963636363636363</v>
      </c>
      <c r="AR1329" s="18">
        <v>0</v>
      </c>
      <c r="AS1329" s="7">
        <v>10.666666666666666</v>
      </c>
      <c r="AT1329" s="8">
        <v>0</v>
      </c>
      <c r="AU1329" s="9">
        <v>0</v>
      </c>
      <c r="AV1329" s="10">
        <v>10.666666666666666</v>
      </c>
      <c r="AW1329" s="22">
        <f t="shared" si="20"/>
        <v>0</v>
      </c>
      <c r="AX1329" s="5">
        <f>IF(OR(AND(Tabela1[[#This Row],[GRUPO | ITEM]]="PALHETAS",MID(Tabela1[[#This Row],[ITEM]],1,5)&lt;&gt;"YN-PC"),AND(Tabela1[[#This Row],[GRUPO | ITEM]]="PALHETAS",MID(Tabela1[[#This Row],[ITEM]],1,5)&lt;&gt;"YN-PF"))=TRUE,0,
IF(
ROUNDUP(
IF(
IF(D1329="A",13-SUM(AM1329:AP1329),IF(D1329="B",11-SUM(AM1329:AP1329),IF(D1329="C",7-SUM(AM1329:AP1329))))
&lt;0,0,
IF(D1329="A",13-SUM(AM1329:AP1329),IF(D1329="B",11-SUM(AM1329:AP1329),IF(D1329="C",7-SUM(AM1329:AP1329)))))
*AD1329/C1329,0)
*C1329
=0,0,
ROUNDUP(
IF(
IF(D1329="A",13-SUM(AM1329:AP1329),IF(D1329="B",11-SUM(AM1329:AP1329),IF(D1329="C",7-SUM(AM1329:AP1329))))
&lt;0,0,
IF(D1329="A",13-SUM(AM1329:AP1329),IF(D1329="B",11-SUM(AM1329:AP1329),IF(D1329="C",7-SUM(AM1329:AP1329)))))
*AD1329/C1329,0)
*C1329)
)</f>
        <v>0</v>
      </c>
      <c r="AY1329" s="4">
        <f>IF(OR(AND(Tabela1[[#This Row],[GRUPO | ITEM]]="PALHETAS",MID(Tabela1[[#This Row],[ITEM]],1,5)&lt;&gt;"YN-PC"),AND(Tabela1[[#This Row],[GRUPO | ITEM]]="PALHETAS",MID(Tabela1[[#This Row],[ITEM]],1,5)&lt;&gt;"YN-PF"))=TRUE,0,
IF(
ROUNDUP(
IF(
IF(D1329="A",13-SUM(AR1329:AU1329),IF(D1329="B",11-SUM(AR1329:AU1329),IF(D1329="C",7-SUM(AR1329:AU1329))))
&lt;0,0,
IF(D1329="A",13-SUM(AR1329:AU1329),IF(D1329="B",11-SUM(AR1329:AU1329),IF(D1329="C",7-SUM(AR1329:AU1329)))))
*AE1329/C1329,0)
*C1329
=0,0,
ROUNDUP(
IF(
IF(D1329="A",13-SUM(AR1329:AU1329),IF(D1329="B",11-SUM(AR1329:AU1329),IF(D1329="C",7-SUM(AR1329:AU1329))))
&lt;0,0,
IF(D1329="A",13-SUM(AR1329:AU1329),IF(D1329="B",11-SUM(AR1329:AU1329),IF(D1329="C",7-SUM(AR1329:AU1329)))))
*AE1329/C1329,0)
*C1329)
)</f>
        <v>0</v>
      </c>
      <c r="AZ1329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+IFERROR(BA1329*C1329,0),
IFERROR(AVERAGEIF(Tabela1[[#This Row],[COMPRA PADRÃO]:[COMPRA &gt;30%]],"&gt;"&amp;0,Tabela1[[#This Row],[COMPRA PADRÃO]:[COMPRA &gt;30%]]),
0))/Tabela1[[#This Row],[U/CX]],0)*Tabela1[[#This Row],[U/CX]]</f>
        <v>0</v>
      </c>
      <c r="BA1329" s="36"/>
      <c r="BB1329" s="19"/>
      <c r="BC1329" s="5"/>
      <c r="BD1329" s="41">
        <v>1.2452830188679245</v>
      </c>
      <c r="BE1329" s="42">
        <v>186.79245283018867</v>
      </c>
      <c r="BF1329" s="42">
        <v>82.188679245283012</v>
      </c>
      <c r="BG1329" s="42">
        <v>1152</v>
      </c>
      <c r="BH1329" s="43">
        <v>0</v>
      </c>
    </row>
    <row r="1330" spans="1:60" x14ac:dyDescent="0.2">
      <c r="A1330" s="4" t="s">
        <v>258</v>
      </c>
      <c r="B1330" s="4" t="s">
        <v>1015</v>
      </c>
      <c r="C1330" s="4">
        <v>6</v>
      </c>
      <c r="D1330" s="4" t="s">
        <v>83</v>
      </c>
      <c r="E1330" s="5"/>
      <c r="F1330" s="4"/>
      <c r="G1330" s="4"/>
      <c r="H1330" s="4"/>
      <c r="I1330" s="4"/>
      <c r="J1330" s="4">
        <v>60</v>
      </c>
      <c r="K1330" s="4">
        <v>150</v>
      </c>
      <c r="L1330" s="4">
        <v>30</v>
      </c>
      <c r="M1330" s="4">
        <v>12</v>
      </c>
      <c r="N1330" s="4">
        <v>24</v>
      </c>
      <c r="O1330" s="4">
        <v>6</v>
      </c>
      <c r="P1330" s="4"/>
      <c r="Q1330" s="13">
        <v>0</v>
      </c>
      <c r="R1330" s="16">
        <v>0</v>
      </c>
      <c r="S1330" s="16">
        <v>0</v>
      </c>
      <c r="T1330" s="16">
        <v>0</v>
      </c>
      <c r="U1330" s="16">
        <v>0</v>
      </c>
      <c r="V1330" s="16">
        <v>1.2765957446808511</v>
      </c>
      <c r="W1330" s="16">
        <v>3.1914893617021276</v>
      </c>
      <c r="X1330" s="16">
        <v>0.63829787234042556</v>
      </c>
      <c r="Y1330" s="16">
        <v>0.25531914893617019</v>
      </c>
      <c r="Z1330" s="16">
        <v>0.51063829787234039</v>
      </c>
      <c r="AA1330" s="16">
        <v>0.1276595744680851</v>
      </c>
      <c r="AB1330" s="17">
        <v>0</v>
      </c>
      <c r="AC1330" s="15">
        <v>20200.14</v>
      </c>
      <c r="AD1330" s="14">
        <v>47</v>
      </c>
      <c r="AE1330" s="14">
        <v>66</v>
      </c>
      <c r="AF1330" s="5">
        <v>0</v>
      </c>
      <c r="AG1330" s="6">
        <v>78</v>
      </c>
      <c r="AH1330" s="37">
        <v>1152</v>
      </c>
      <c r="AI1330" s="23">
        <v>1230</v>
      </c>
      <c r="AJ1330" s="6">
        <v>0</v>
      </c>
      <c r="AK1330" s="37">
        <v>0</v>
      </c>
      <c r="AL1330" s="24">
        <v>0</v>
      </c>
      <c r="AM1330" s="18">
        <v>1.6595744680851063</v>
      </c>
      <c r="AN1330" s="7">
        <v>24.51063829787234</v>
      </c>
      <c r="AO1330" s="8">
        <v>0</v>
      </c>
      <c r="AP1330" s="9">
        <v>0</v>
      </c>
      <c r="AQ1330" s="25">
        <v>26.170212765957448</v>
      </c>
      <c r="AR1330" s="18">
        <v>1.1818181818181819</v>
      </c>
      <c r="AS1330" s="7">
        <v>17.454545454545453</v>
      </c>
      <c r="AT1330" s="8">
        <v>0</v>
      </c>
      <c r="AU1330" s="9">
        <v>0</v>
      </c>
      <c r="AV1330" s="10">
        <v>18.636363636363637</v>
      </c>
      <c r="AW1330" s="22">
        <f t="shared" si="20"/>
        <v>0</v>
      </c>
      <c r="AX1330" s="5">
        <f>IF(OR(AND(Tabela1[[#This Row],[GRUPO | ITEM]]="PALHETAS",MID(Tabela1[[#This Row],[ITEM]],1,5)&lt;&gt;"YN-PC"),AND(Tabela1[[#This Row],[GRUPO | ITEM]]="PALHETAS",MID(Tabela1[[#This Row],[ITEM]],1,5)&lt;&gt;"YN-PF"))=TRUE,0,
IF(
ROUNDUP(
IF(
IF(D1330="A",13-SUM(AM1330:AP1330),IF(D1330="B",11-SUM(AM1330:AP1330),IF(D1330="C",7-SUM(AM1330:AP1330))))
&lt;0,0,
IF(D1330="A",13-SUM(AM1330:AP1330),IF(D1330="B",11-SUM(AM1330:AP1330),IF(D1330="C",7-SUM(AM1330:AP1330)))))
*AD1330/C1330,0)
*C1330
=0,0,
ROUNDUP(
IF(
IF(D1330="A",13-SUM(AM1330:AP1330),IF(D1330="B",11-SUM(AM1330:AP1330),IF(D1330="C",7-SUM(AM1330:AP1330))))
&lt;0,0,
IF(D1330="A",13-SUM(AM1330:AP1330),IF(D1330="B",11-SUM(AM1330:AP1330),IF(D1330="C",7-SUM(AM1330:AP1330)))))
*AD1330/C1330,0)
*C1330)
)</f>
        <v>0</v>
      </c>
      <c r="AY1330" s="4">
        <f>IF(OR(AND(Tabela1[[#This Row],[GRUPO | ITEM]]="PALHETAS",MID(Tabela1[[#This Row],[ITEM]],1,5)&lt;&gt;"YN-PC"),AND(Tabela1[[#This Row],[GRUPO | ITEM]]="PALHETAS",MID(Tabela1[[#This Row],[ITEM]],1,5)&lt;&gt;"YN-PF"))=TRUE,0,
IF(
ROUNDUP(
IF(
IF(D1330="A",13-SUM(AR1330:AU1330),IF(D1330="B",11-SUM(AR1330:AU1330),IF(D1330="C",7-SUM(AR1330:AU1330))))
&lt;0,0,
IF(D1330="A",13-SUM(AR1330:AU1330),IF(D1330="B",11-SUM(AR1330:AU1330),IF(D1330="C",7-SUM(AR1330:AU1330)))))
*AE1330/C1330,0)
*C1330
=0,0,
ROUNDUP(
IF(
IF(D1330="A",13-SUM(AR1330:AU1330),IF(D1330="B",11-SUM(AR1330:AU1330),IF(D1330="C",7-SUM(AR1330:AU1330))))
&lt;0,0,
IF(D1330="A",13-SUM(AR1330:AU1330),IF(D1330="B",11-SUM(AR1330:AU1330),IF(D1330="C",7-SUM(AR1330:AU1330)))))
*AE1330/C1330,0)
*C1330)
)</f>
        <v>0</v>
      </c>
      <c r="AZ1330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+IFERROR(BA1330*C1330,0),
IFERROR(AVERAGEIF(Tabela1[[#This Row],[COMPRA PADRÃO]:[COMPRA &gt;30%]],"&gt;"&amp;0,Tabela1[[#This Row],[COMPRA PADRÃO]:[COMPRA &gt;30%]]),
0))/Tabela1[[#This Row],[U/CX]],0)*Tabela1[[#This Row],[U/CX]]</f>
        <v>0</v>
      </c>
      <c r="BA1330" s="36"/>
      <c r="BB1330" s="19"/>
      <c r="BC1330" s="5"/>
      <c r="BD1330" s="41">
        <v>1.0641509433962264</v>
      </c>
      <c r="BE1330" s="42">
        <v>159.62264150943395</v>
      </c>
      <c r="BF1330" s="42">
        <v>70.233962264150946</v>
      </c>
      <c r="BG1330" s="42">
        <v>1230</v>
      </c>
      <c r="BH1330" s="43">
        <v>0</v>
      </c>
    </row>
    <row r="1331" spans="1:60" x14ac:dyDescent="0.2">
      <c r="A1331" s="4" t="s">
        <v>1016</v>
      </c>
      <c r="B1331" s="4" t="s">
        <v>1017</v>
      </c>
      <c r="C1331" s="4">
        <v>200</v>
      </c>
      <c r="D1331" s="4" t="s">
        <v>20</v>
      </c>
      <c r="E1331" s="5">
        <v>5670</v>
      </c>
      <c r="F1331" s="4">
        <v>11800</v>
      </c>
      <c r="G1331" s="4">
        <v>8450</v>
      </c>
      <c r="H1331" s="4">
        <v>4100</v>
      </c>
      <c r="I1331" s="4">
        <v>6400</v>
      </c>
      <c r="J1331" s="4">
        <v>8250</v>
      </c>
      <c r="K1331" s="4">
        <v>1950</v>
      </c>
      <c r="L1331" s="4">
        <v>5260</v>
      </c>
      <c r="M1331" s="4">
        <v>4767</v>
      </c>
      <c r="N1331" s="4">
        <v>5500</v>
      </c>
      <c r="O1331" s="4">
        <v>4500</v>
      </c>
      <c r="P1331" s="4">
        <v>6870</v>
      </c>
      <c r="Q1331" s="13">
        <v>0.92550022443788504</v>
      </c>
      <c r="R1331" s="16">
        <v>1.9260851231687908</v>
      </c>
      <c r="S1331" s="16">
        <v>1.3792728212522274</v>
      </c>
      <c r="T1331" s="16">
        <v>0.6692329665247494</v>
      </c>
      <c r="U1331" s="16">
        <v>1.0446563379898526</v>
      </c>
      <c r="V1331" s="16">
        <v>1.3466273106900444</v>
      </c>
      <c r="W1331" s="16">
        <v>0.31829372798128325</v>
      </c>
      <c r="X1331" s="16">
        <v>0.85857692778541017</v>
      </c>
      <c r="Y1331" s="16">
        <v>0.77810574424962931</v>
      </c>
      <c r="Z1331" s="16">
        <v>0.89775154046002958</v>
      </c>
      <c r="AA1331" s="16">
        <v>0.73452398764911508</v>
      </c>
      <c r="AB1331" s="17">
        <v>1.1213732878109823</v>
      </c>
      <c r="AC1331" s="15">
        <v>373966.46</v>
      </c>
      <c r="AD1331" s="14">
        <v>6126.416666666667</v>
      </c>
      <c r="AE1331" s="14">
        <v>6126.416666666667</v>
      </c>
      <c r="AF1331" s="5">
        <v>22</v>
      </c>
      <c r="AG1331" s="6">
        <v>38386</v>
      </c>
      <c r="AH1331" s="37">
        <v>21800</v>
      </c>
      <c r="AI1331" s="23">
        <v>60186</v>
      </c>
      <c r="AJ1331" s="6">
        <v>20000</v>
      </c>
      <c r="AK1331" s="37">
        <v>0</v>
      </c>
      <c r="AL1331" s="24">
        <v>20000</v>
      </c>
      <c r="AM1331" s="18">
        <v>6.2656528421997626</v>
      </c>
      <c r="AN1331" s="7">
        <v>3.5583606512779355</v>
      </c>
      <c r="AO1331" s="8">
        <v>3.2645510562182896</v>
      </c>
      <c r="AP1331" s="9">
        <v>0</v>
      </c>
      <c r="AQ1331" s="25">
        <v>13.088564549695988</v>
      </c>
      <c r="AR1331" s="18">
        <v>6.2656528421997626</v>
      </c>
      <c r="AS1331" s="7">
        <v>3.5583606512779355</v>
      </c>
      <c r="AT1331" s="8">
        <v>3.2645510562182896</v>
      </c>
      <c r="AU1331" s="9">
        <v>0</v>
      </c>
      <c r="AV1331" s="10">
        <v>13.088564549695988</v>
      </c>
      <c r="AW1331" s="22">
        <f t="shared" si="20"/>
        <v>0</v>
      </c>
      <c r="AX1331" s="5">
        <f>IF(OR(AND(Tabela1[[#This Row],[GRUPO | ITEM]]="PALHETAS",MID(Tabela1[[#This Row],[ITEM]],1,5)&lt;&gt;"YN-PC"),AND(Tabela1[[#This Row],[GRUPO | ITEM]]="PALHETAS",MID(Tabela1[[#This Row],[ITEM]],1,5)&lt;&gt;"YN-PF"))=TRUE,0,
IF(
ROUNDUP(
IF(
IF(D1331="A",13-SUM(AM1331:AP1331),IF(D1331="B",11-SUM(AM1331:AP1331),IF(D1331="C",7-SUM(AM1331:AP1331))))
&lt;0,0,
IF(D1331="A",13-SUM(AM1331:AP1331),IF(D1331="B",11-SUM(AM1331:AP1331),IF(D1331="C",7-SUM(AM1331:AP1331)))))
*AD1331/C1331,0)
*C1331
=0,0,
ROUNDUP(
IF(
IF(D1331="A",13-SUM(AM1331:AP1331),IF(D1331="B",11-SUM(AM1331:AP1331),IF(D1331="C",7-SUM(AM1331:AP1331))))
&lt;0,0,
IF(D1331="A",13-SUM(AM1331:AP1331),IF(D1331="B",11-SUM(AM1331:AP1331),IF(D1331="C",7-SUM(AM1331:AP1331)))))
*AD1331/C1331,0)
*C1331)
)</f>
        <v>0</v>
      </c>
      <c r="AY1331" s="4">
        <f>IF(OR(AND(Tabela1[[#This Row],[GRUPO | ITEM]]="PALHETAS",MID(Tabela1[[#This Row],[ITEM]],1,5)&lt;&gt;"YN-PC"),AND(Tabela1[[#This Row],[GRUPO | ITEM]]="PALHETAS",MID(Tabela1[[#This Row],[ITEM]],1,5)&lt;&gt;"YN-PF"))=TRUE,0,
IF(
ROUNDUP(
IF(
IF(D1331="A",13-SUM(AR1331:AU1331),IF(D1331="B",11-SUM(AR1331:AU1331),IF(D1331="C",7-SUM(AR1331:AU1331))))
&lt;0,0,
IF(D1331="A",13-SUM(AR1331:AU1331),IF(D1331="B",11-SUM(AR1331:AU1331),IF(D1331="C",7-SUM(AR1331:AU1331)))))
*AE1331/C1331,0)
*C1331
=0,0,
ROUNDUP(
IF(
IF(D1331="A",13-SUM(AR1331:AU1331),IF(D1331="B",11-SUM(AR1331:AU1331),IF(D1331="C",7-SUM(AR1331:AU1331))))
&lt;0,0,
IF(D1331="A",13-SUM(AR1331:AU1331),IF(D1331="B",11-SUM(AR1331:AU1331),IF(D1331="C",7-SUM(AR1331:AU1331)))))
*AE1331/C1331,0)
*C1331)
)</f>
        <v>0</v>
      </c>
      <c r="AZ1331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+IFERROR(BA1331*C1331,0),
IFERROR(AVERAGEIF(Tabela1[[#This Row],[COMPRA PADRÃO]:[COMPRA &gt;30%]],"&gt;"&amp;0,Tabela1[[#This Row],[COMPRA PADRÃO]:[COMPRA &gt;30%]]),
0))/Tabela1[[#This Row],[U/CX]],0)*Tabela1[[#This Row],[U/CX]]</f>
        <v>0</v>
      </c>
      <c r="BA1331" s="36"/>
      <c r="BB1331" s="19"/>
      <c r="BC1331" s="5"/>
      <c r="BD1331" s="41">
        <v>277.42264150943396</v>
      </c>
      <c r="BE1331" s="42">
        <v>41613.39622641509</v>
      </c>
      <c r="BF1331" s="42">
        <v>79342.875471698106</v>
      </c>
      <c r="BG1331" s="42">
        <v>80186</v>
      </c>
      <c r="BH1331" s="43">
        <v>40800</v>
      </c>
    </row>
    <row r="1332" spans="1:60" x14ac:dyDescent="0.2">
      <c r="A1332" s="4" t="s">
        <v>169</v>
      </c>
      <c r="B1332" s="4" t="s">
        <v>1018</v>
      </c>
      <c r="C1332" s="4">
        <v>100</v>
      </c>
      <c r="D1332" s="4" t="s">
        <v>83</v>
      </c>
      <c r="E1332" s="5">
        <v>50</v>
      </c>
      <c r="F1332" s="4">
        <v>300</v>
      </c>
      <c r="G1332" s="4">
        <v>260</v>
      </c>
      <c r="H1332" s="4">
        <v>50</v>
      </c>
      <c r="I1332" s="4">
        <v>200</v>
      </c>
      <c r="J1332" s="4">
        <v>380</v>
      </c>
      <c r="K1332" s="4"/>
      <c r="L1332" s="4">
        <v>300</v>
      </c>
      <c r="M1332" s="4">
        <v>80</v>
      </c>
      <c r="N1332" s="4">
        <v>250</v>
      </c>
      <c r="O1332" s="4">
        <v>150</v>
      </c>
      <c r="P1332" s="4">
        <v>250</v>
      </c>
      <c r="Q1332" s="13">
        <v>0.24229074889867841</v>
      </c>
      <c r="R1332" s="16">
        <v>1.4537444933920705</v>
      </c>
      <c r="S1332" s="16">
        <v>1.2599118942731278</v>
      </c>
      <c r="T1332" s="16">
        <v>0.24229074889867841</v>
      </c>
      <c r="U1332" s="16">
        <v>0.96916299559471364</v>
      </c>
      <c r="V1332" s="16">
        <v>1.8414096916299558</v>
      </c>
      <c r="W1332" s="16">
        <v>0</v>
      </c>
      <c r="X1332" s="16">
        <v>1.4537444933920705</v>
      </c>
      <c r="Y1332" s="16">
        <v>0.38766519823788542</v>
      </c>
      <c r="Z1332" s="16">
        <v>1.2114537444933919</v>
      </c>
      <c r="AA1332" s="16">
        <v>0.72687224669603523</v>
      </c>
      <c r="AB1332" s="17">
        <v>1.2114537444933919</v>
      </c>
      <c r="AC1332" s="15">
        <v>18203</v>
      </c>
      <c r="AD1332" s="14">
        <v>206.36363636363637</v>
      </c>
      <c r="AE1332" s="14">
        <v>241.11111111111111</v>
      </c>
      <c r="AF1332" s="5">
        <v>4</v>
      </c>
      <c r="AG1332" s="6">
        <v>7363</v>
      </c>
      <c r="AH1332" s="37">
        <v>0</v>
      </c>
      <c r="AI1332" s="23">
        <v>7363</v>
      </c>
      <c r="AJ1332" s="6">
        <v>0</v>
      </c>
      <c r="AK1332" s="37">
        <v>0</v>
      </c>
      <c r="AL1332" s="24">
        <v>0</v>
      </c>
      <c r="AM1332" s="18">
        <v>35.679735682819384</v>
      </c>
      <c r="AN1332" s="7">
        <v>0</v>
      </c>
      <c r="AO1332" s="8">
        <v>0</v>
      </c>
      <c r="AP1332" s="9">
        <v>0</v>
      </c>
      <c r="AQ1332" s="25">
        <v>35.679735682819384</v>
      </c>
      <c r="AR1332" s="18">
        <v>30.537788018433179</v>
      </c>
      <c r="AS1332" s="7">
        <v>0</v>
      </c>
      <c r="AT1332" s="8">
        <v>0</v>
      </c>
      <c r="AU1332" s="9">
        <v>0</v>
      </c>
      <c r="AV1332" s="10">
        <v>30.537788018433179</v>
      </c>
      <c r="AW1332" s="22">
        <f t="shared" si="20"/>
        <v>0</v>
      </c>
      <c r="AX1332" s="5">
        <f>IF(OR(AND(Tabela1[[#This Row],[GRUPO | ITEM]]="PALHETAS",MID(Tabela1[[#This Row],[ITEM]],1,5)&lt;&gt;"YN-PC"),AND(Tabela1[[#This Row],[GRUPO | ITEM]]="PALHETAS",MID(Tabela1[[#This Row],[ITEM]],1,5)&lt;&gt;"YN-PF"))=TRUE,0,
IF(
ROUNDUP(
IF(
IF(D1332="A",13-SUM(AM1332:AP1332),IF(D1332="B",11-SUM(AM1332:AP1332),IF(D1332="C",7-SUM(AM1332:AP1332))))
&lt;0,0,
IF(D1332="A",13-SUM(AM1332:AP1332),IF(D1332="B",11-SUM(AM1332:AP1332),IF(D1332="C",7-SUM(AM1332:AP1332)))))
*AD1332/C1332,0)
*C1332
=0,0,
ROUNDUP(
IF(
IF(D1332="A",13-SUM(AM1332:AP1332),IF(D1332="B",11-SUM(AM1332:AP1332),IF(D1332="C",7-SUM(AM1332:AP1332))))
&lt;0,0,
IF(D1332="A",13-SUM(AM1332:AP1332),IF(D1332="B",11-SUM(AM1332:AP1332),IF(D1332="C",7-SUM(AM1332:AP1332)))))
*AD1332/C1332,0)
*C1332)
)</f>
        <v>0</v>
      </c>
      <c r="AY1332" s="4">
        <f>IF(OR(AND(Tabela1[[#This Row],[GRUPO | ITEM]]="PALHETAS",MID(Tabela1[[#This Row],[ITEM]],1,5)&lt;&gt;"YN-PC"),AND(Tabela1[[#This Row],[GRUPO | ITEM]]="PALHETAS",MID(Tabela1[[#This Row],[ITEM]],1,5)&lt;&gt;"YN-PF"))=TRUE,0,
IF(
ROUNDUP(
IF(
IF(D1332="A",13-SUM(AR1332:AU1332),IF(D1332="B",11-SUM(AR1332:AU1332),IF(D1332="C",7-SUM(AR1332:AU1332))))
&lt;0,0,
IF(D1332="A",13-SUM(AR1332:AU1332),IF(D1332="B",11-SUM(AR1332:AU1332),IF(D1332="C",7-SUM(AR1332:AU1332)))))
*AE1332/C1332,0)
*C1332
=0,0,
ROUNDUP(
IF(
IF(D1332="A",13-SUM(AR1332:AU1332),IF(D1332="B",11-SUM(AR1332:AU1332),IF(D1332="C",7-SUM(AR1332:AU1332))))
&lt;0,0,
IF(D1332="A",13-SUM(AR1332:AU1332),IF(D1332="B",11-SUM(AR1332:AU1332),IF(D1332="C",7-SUM(AR1332:AU1332)))))
*AE1332/C1332,0)
*C1332)
)</f>
        <v>0</v>
      </c>
      <c r="AZ1332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+IFERROR(BA1332*C1332,0),
IFERROR(AVERAGEIF(Tabela1[[#This Row],[COMPRA PADRÃO]:[COMPRA &gt;30%]],"&gt;"&amp;0,Tabela1[[#This Row],[COMPRA PADRÃO]:[COMPRA &gt;30%]]),
0))/Tabela1[[#This Row],[U/CX]],0)*Tabela1[[#This Row],[U/CX]]</f>
        <v>0</v>
      </c>
      <c r="BA1332" s="36"/>
      <c r="BB1332" s="19"/>
      <c r="BC1332" s="5"/>
      <c r="BD1332" s="41">
        <v>8.566037735849056</v>
      </c>
      <c r="BE1332" s="42">
        <v>1284.9056603773583</v>
      </c>
      <c r="BF1332" s="42">
        <v>565.35849056603774</v>
      </c>
      <c r="BG1332" s="42">
        <v>7363</v>
      </c>
      <c r="BH1332" s="43">
        <v>0</v>
      </c>
    </row>
    <row r="1333" spans="1:60" x14ac:dyDescent="0.2">
      <c r="A1333" s="4" t="s">
        <v>169</v>
      </c>
      <c r="B1333" s="4" t="s">
        <v>1019</v>
      </c>
      <c r="C1333" s="4">
        <v>24</v>
      </c>
      <c r="D1333" s="4" t="s">
        <v>20</v>
      </c>
      <c r="E1333" s="5">
        <v>380</v>
      </c>
      <c r="F1333" s="4">
        <v>528</v>
      </c>
      <c r="G1333" s="4">
        <v>672</v>
      </c>
      <c r="H1333" s="4">
        <v>312</v>
      </c>
      <c r="I1333" s="4">
        <v>480</v>
      </c>
      <c r="J1333" s="4">
        <v>336</v>
      </c>
      <c r="K1333" s="4">
        <v>120</v>
      </c>
      <c r="L1333" s="4">
        <v>216</v>
      </c>
      <c r="M1333" s="4">
        <v>384</v>
      </c>
      <c r="N1333" s="4">
        <v>312</v>
      </c>
      <c r="O1333" s="4">
        <v>144</v>
      </c>
      <c r="P1333" s="4">
        <v>384</v>
      </c>
      <c r="Q1333" s="13">
        <v>1.0684161199625117</v>
      </c>
      <c r="R1333" s="16">
        <v>1.4845360824742266</v>
      </c>
      <c r="S1333" s="16">
        <v>1.8894095595126521</v>
      </c>
      <c r="T1333" s="16">
        <v>0.87722586691658855</v>
      </c>
      <c r="U1333" s="16">
        <v>1.3495782567947516</v>
      </c>
      <c r="V1333" s="16">
        <v>0.94470477975632605</v>
      </c>
      <c r="W1333" s="16">
        <v>0.33739456419868791</v>
      </c>
      <c r="X1333" s="16">
        <v>0.6073102155576382</v>
      </c>
      <c r="Y1333" s="16">
        <v>1.0796626054358012</v>
      </c>
      <c r="Z1333" s="16">
        <v>0.87722586691658855</v>
      </c>
      <c r="AA1333" s="16">
        <v>0.40487347703842547</v>
      </c>
      <c r="AB1333" s="17">
        <v>1.0796626054358012</v>
      </c>
      <c r="AC1333" s="15">
        <v>124955.84</v>
      </c>
      <c r="AD1333" s="14">
        <v>355.66666666666669</v>
      </c>
      <c r="AE1333" s="14">
        <v>355.66666666666669</v>
      </c>
      <c r="AF1333" s="5">
        <v>6</v>
      </c>
      <c r="AG1333" s="6">
        <v>1803</v>
      </c>
      <c r="AH1333" s="37">
        <v>1320</v>
      </c>
      <c r="AI1333" s="23">
        <v>3123</v>
      </c>
      <c r="AJ1333" s="6">
        <v>1800</v>
      </c>
      <c r="AK1333" s="37">
        <v>0</v>
      </c>
      <c r="AL1333" s="24">
        <v>1800</v>
      </c>
      <c r="AM1333" s="18">
        <v>5.0693533270852855</v>
      </c>
      <c r="AN1333" s="7">
        <v>3.7113402061855667</v>
      </c>
      <c r="AO1333" s="8">
        <v>5.0609184629803181</v>
      </c>
      <c r="AP1333" s="9">
        <v>0</v>
      </c>
      <c r="AQ1333" s="25">
        <v>13.841611996251171</v>
      </c>
      <c r="AR1333" s="18">
        <v>5.0693533270852855</v>
      </c>
      <c r="AS1333" s="7">
        <v>3.7113402061855667</v>
      </c>
      <c r="AT1333" s="8">
        <v>5.0609184629803181</v>
      </c>
      <c r="AU1333" s="9">
        <v>0</v>
      </c>
      <c r="AV1333" s="10">
        <v>13.841611996251171</v>
      </c>
      <c r="AW1333" s="22">
        <f t="shared" si="20"/>
        <v>0</v>
      </c>
      <c r="AX1333" s="5">
        <f>IF(OR(AND(Tabela1[[#This Row],[GRUPO | ITEM]]="PALHETAS",MID(Tabela1[[#This Row],[ITEM]],1,5)&lt;&gt;"YN-PC"),AND(Tabela1[[#This Row],[GRUPO | ITEM]]="PALHETAS",MID(Tabela1[[#This Row],[ITEM]],1,5)&lt;&gt;"YN-PF"))=TRUE,0,
IF(
ROUNDUP(
IF(
IF(D1333="A",13-SUM(AM1333:AP1333),IF(D1333="B",11-SUM(AM1333:AP1333),IF(D1333="C",7-SUM(AM1333:AP1333))))
&lt;0,0,
IF(D1333="A",13-SUM(AM1333:AP1333),IF(D1333="B",11-SUM(AM1333:AP1333),IF(D1333="C",7-SUM(AM1333:AP1333)))))
*AD1333/C1333,0)
*C1333
=0,0,
ROUNDUP(
IF(
IF(D1333="A",13-SUM(AM1333:AP1333),IF(D1333="B",11-SUM(AM1333:AP1333),IF(D1333="C",7-SUM(AM1333:AP1333))))
&lt;0,0,
IF(D1333="A",13-SUM(AM1333:AP1333),IF(D1333="B",11-SUM(AM1333:AP1333),IF(D1333="C",7-SUM(AM1333:AP1333)))))
*AD1333/C1333,0)
*C1333)
)</f>
        <v>0</v>
      </c>
      <c r="AY1333" s="4">
        <f>IF(OR(AND(Tabela1[[#This Row],[GRUPO | ITEM]]="PALHETAS",MID(Tabela1[[#This Row],[ITEM]],1,5)&lt;&gt;"YN-PC"),AND(Tabela1[[#This Row],[GRUPO | ITEM]]="PALHETAS",MID(Tabela1[[#This Row],[ITEM]],1,5)&lt;&gt;"YN-PF"))=TRUE,0,
IF(
ROUNDUP(
IF(
IF(D1333="A",13-SUM(AR1333:AU1333),IF(D1333="B",11-SUM(AR1333:AU1333),IF(D1333="C",7-SUM(AR1333:AU1333))))
&lt;0,0,
IF(D1333="A",13-SUM(AR1333:AU1333),IF(D1333="B",11-SUM(AR1333:AU1333),IF(D1333="C",7-SUM(AR1333:AU1333)))))
*AE1333/C1333,0)
*C1333
=0,0,
ROUNDUP(
IF(
IF(D1333="A",13-SUM(AR1333:AU1333),IF(D1333="B",11-SUM(AR1333:AU1333),IF(D1333="C",7-SUM(AR1333:AU1333))))
&lt;0,0,
IF(D1333="A",13-SUM(AR1333:AU1333),IF(D1333="B",11-SUM(AR1333:AU1333),IF(D1333="C",7-SUM(AR1333:AU1333)))))
*AE1333/C1333,0)
*C1333)
)</f>
        <v>0</v>
      </c>
      <c r="AZ1333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+IFERROR(BA1333*C1333,0),
IFERROR(AVERAGEIF(Tabela1[[#This Row],[COMPRA PADRÃO]:[COMPRA &gt;30%]],"&gt;"&amp;0,Tabela1[[#This Row],[COMPRA PADRÃO]:[COMPRA &gt;30%]]),
0))/Tabela1[[#This Row],[U/CX]],0)*Tabela1[[#This Row],[U/CX]]</f>
        <v>0</v>
      </c>
      <c r="BA1333" s="36"/>
      <c r="BB1333" s="19"/>
      <c r="BC1333" s="5"/>
      <c r="BD1333" s="41">
        <v>16.10566037735849</v>
      </c>
      <c r="BE1333" s="42">
        <v>2415.8490566037735</v>
      </c>
      <c r="BF1333" s="42">
        <v>4606.2188679245282</v>
      </c>
      <c r="BG1333" s="42">
        <v>4923</v>
      </c>
      <c r="BH1333" s="43">
        <v>2088</v>
      </c>
    </row>
    <row r="1334" spans="1:60" x14ac:dyDescent="0.2">
      <c r="A1334" s="4" t="s">
        <v>169</v>
      </c>
      <c r="B1334" s="4" t="s">
        <v>1021</v>
      </c>
      <c r="C1334" s="4">
        <v>20</v>
      </c>
      <c r="D1334" s="4" t="s">
        <v>17</v>
      </c>
      <c r="E1334" s="5">
        <v>200</v>
      </c>
      <c r="F1334" s="4">
        <v>300</v>
      </c>
      <c r="G1334" s="4">
        <v>340</v>
      </c>
      <c r="H1334" s="4">
        <v>40</v>
      </c>
      <c r="I1334" s="4">
        <v>360</v>
      </c>
      <c r="J1334" s="4">
        <v>120</v>
      </c>
      <c r="K1334" s="4">
        <v>20</v>
      </c>
      <c r="L1334" s="4">
        <v>120</v>
      </c>
      <c r="M1334" s="4">
        <v>80</v>
      </c>
      <c r="N1334" s="4">
        <v>100</v>
      </c>
      <c r="O1334" s="4">
        <v>120</v>
      </c>
      <c r="P1334" s="4">
        <v>60</v>
      </c>
      <c r="Q1334" s="13">
        <v>1.2903225806451613</v>
      </c>
      <c r="R1334" s="16">
        <v>1.935483870967742</v>
      </c>
      <c r="S1334" s="16">
        <v>2.193548387096774</v>
      </c>
      <c r="T1334" s="16">
        <v>0.25806451612903225</v>
      </c>
      <c r="U1334" s="16">
        <v>2.3225806451612905</v>
      </c>
      <c r="V1334" s="16">
        <v>0.77419354838709675</v>
      </c>
      <c r="W1334" s="16">
        <v>0.12903225806451613</v>
      </c>
      <c r="X1334" s="16">
        <v>0.77419354838709675</v>
      </c>
      <c r="Y1334" s="16">
        <v>0.5161290322580645</v>
      </c>
      <c r="Z1334" s="16">
        <v>0.64516129032258063</v>
      </c>
      <c r="AA1334" s="16">
        <v>0.77419354838709675</v>
      </c>
      <c r="AB1334" s="17">
        <v>0.38709677419354838</v>
      </c>
      <c r="AC1334" s="15">
        <v>87256.4</v>
      </c>
      <c r="AD1334" s="14">
        <v>155</v>
      </c>
      <c r="AE1334" s="14">
        <v>180</v>
      </c>
      <c r="AF1334" s="5">
        <v>1</v>
      </c>
      <c r="AG1334" s="6">
        <v>960</v>
      </c>
      <c r="AH1334" s="37">
        <v>1060</v>
      </c>
      <c r="AI1334" s="23">
        <v>2020</v>
      </c>
      <c r="AJ1334" s="6">
        <v>0</v>
      </c>
      <c r="AK1334" s="37">
        <v>0</v>
      </c>
      <c r="AL1334" s="24">
        <v>0</v>
      </c>
      <c r="AM1334" s="18">
        <v>6.193548387096774</v>
      </c>
      <c r="AN1334" s="7">
        <v>6.838709677419355</v>
      </c>
      <c r="AO1334" s="8">
        <v>0</v>
      </c>
      <c r="AP1334" s="9">
        <v>0</v>
      </c>
      <c r="AQ1334" s="25">
        <v>13.032258064516128</v>
      </c>
      <c r="AR1334" s="18">
        <v>5.333333333333333</v>
      </c>
      <c r="AS1334" s="7">
        <v>5.8888888888888893</v>
      </c>
      <c r="AT1334" s="8">
        <v>0</v>
      </c>
      <c r="AU1334" s="9">
        <v>0</v>
      </c>
      <c r="AV1334" s="10">
        <v>11.222222222222221</v>
      </c>
      <c r="AW1334" s="22">
        <f t="shared" si="20"/>
        <v>0</v>
      </c>
      <c r="AX1334" s="5">
        <f>IF(OR(AND(Tabela1[[#This Row],[GRUPO | ITEM]]="PALHETAS",MID(Tabela1[[#This Row],[ITEM]],1,5)&lt;&gt;"YN-PC"),AND(Tabela1[[#This Row],[GRUPO | ITEM]]="PALHETAS",MID(Tabela1[[#This Row],[ITEM]],1,5)&lt;&gt;"YN-PF"))=TRUE,0,
IF(
ROUNDUP(
IF(
IF(D1334="A",13-SUM(AM1334:AP1334),IF(D1334="B",11-SUM(AM1334:AP1334),IF(D1334="C",7-SUM(AM1334:AP1334))))
&lt;0,0,
IF(D1334="A",13-SUM(AM1334:AP1334),IF(D1334="B",11-SUM(AM1334:AP1334),IF(D1334="C",7-SUM(AM1334:AP1334)))))
*AD1334/C1334,0)
*C1334
=0,0,
ROUNDUP(
IF(
IF(D1334="A",13-SUM(AM1334:AP1334),IF(D1334="B",11-SUM(AM1334:AP1334),IF(D1334="C",7-SUM(AM1334:AP1334))))
&lt;0,0,
IF(D1334="A",13-SUM(AM1334:AP1334),IF(D1334="B",11-SUM(AM1334:AP1334),IF(D1334="C",7-SUM(AM1334:AP1334)))))
*AD1334/C1334,0)
*C1334)
)</f>
        <v>0</v>
      </c>
      <c r="AY1334" s="4">
        <f>IF(OR(AND(Tabela1[[#This Row],[GRUPO | ITEM]]="PALHETAS",MID(Tabela1[[#This Row],[ITEM]],1,5)&lt;&gt;"YN-PC"),AND(Tabela1[[#This Row],[GRUPO | ITEM]]="PALHETAS",MID(Tabela1[[#This Row],[ITEM]],1,5)&lt;&gt;"YN-PF"))=TRUE,0,
IF(
ROUNDUP(
IF(
IF(D1334="A",13-SUM(AR1334:AU1334),IF(D1334="B",11-SUM(AR1334:AU1334),IF(D1334="C",7-SUM(AR1334:AU1334))))
&lt;0,0,
IF(D1334="A",13-SUM(AR1334:AU1334),IF(D1334="B",11-SUM(AR1334:AU1334),IF(D1334="C",7-SUM(AR1334:AU1334)))))
*AE1334/C1334,0)
*C1334
=0,0,
ROUNDUP(
IF(
IF(D1334="A",13-SUM(AR1334:AU1334),IF(D1334="B",11-SUM(AR1334:AU1334),IF(D1334="C",7-SUM(AR1334:AU1334))))
&lt;0,0,
IF(D1334="A",13-SUM(AR1334:AU1334),IF(D1334="B",11-SUM(AR1334:AU1334),IF(D1334="C",7-SUM(AR1334:AU1334)))))
*AE1334/C1334,0)
*C1334)
)</f>
        <v>0</v>
      </c>
      <c r="AZ1334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+IFERROR(BA1334*C1334,0),
IFERROR(AVERAGEIF(Tabela1[[#This Row],[COMPRA PADRÃO]:[COMPRA &gt;30%]],"&gt;"&amp;0,Tabela1[[#This Row],[COMPRA PADRÃO]:[COMPRA &gt;30%]]),
0))/Tabela1[[#This Row],[U/CX]],0)*Tabela1[[#This Row],[U/CX]]</f>
        <v>0</v>
      </c>
      <c r="BA1334" s="36"/>
      <c r="BB1334" s="19"/>
      <c r="BC1334" s="5"/>
      <c r="BD1334" s="41">
        <v>7.0188679245283021</v>
      </c>
      <c r="BE1334" s="42">
        <v>1052.8301886792453</v>
      </c>
      <c r="BF1334" s="42">
        <v>1389.7358490566039</v>
      </c>
      <c r="BG1334" s="42">
        <v>2020</v>
      </c>
      <c r="BH1334" s="43">
        <v>420</v>
      </c>
    </row>
    <row r="1335" spans="1:60" x14ac:dyDescent="0.2">
      <c r="A1335" s="4" t="s">
        <v>169</v>
      </c>
      <c r="B1335" s="4" t="s">
        <v>170</v>
      </c>
      <c r="C1335" s="4">
        <v>12</v>
      </c>
      <c r="D1335" s="4" t="s">
        <v>17</v>
      </c>
      <c r="E1335" s="5">
        <v>324</v>
      </c>
      <c r="F1335" s="4">
        <v>168</v>
      </c>
      <c r="G1335" s="4">
        <v>36</v>
      </c>
      <c r="H1335" s="4">
        <v>156</v>
      </c>
      <c r="I1335" s="4">
        <v>132</v>
      </c>
      <c r="J1335" s="4">
        <v>36</v>
      </c>
      <c r="K1335" s="4"/>
      <c r="L1335" s="4">
        <v>24</v>
      </c>
      <c r="M1335" s="4">
        <v>48</v>
      </c>
      <c r="N1335" s="4">
        <v>24</v>
      </c>
      <c r="O1335" s="4"/>
      <c r="P1335" s="4">
        <v>12</v>
      </c>
      <c r="Q1335" s="13">
        <v>3.375</v>
      </c>
      <c r="R1335" s="16">
        <v>1.75</v>
      </c>
      <c r="S1335" s="16">
        <v>0.375</v>
      </c>
      <c r="T1335" s="16">
        <v>1.625</v>
      </c>
      <c r="U1335" s="16">
        <v>1.375</v>
      </c>
      <c r="V1335" s="16">
        <v>0.375</v>
      </c>
      <c r="W1335" s="16">
        <v>0</v>
      </c>
      <c r="X1335" s="16">
        <v>0.25</v>
      </c>
      <c r="Y1335" s="16">
        <v>0.5</v>
      </c>
      <c r="Z1335" s="16">
        <v>0.25</v>
      </c>
      <c r="AA1335" s="16">
        <v>0</v>
      </c>
      <c r="AB1335" s="17">
        <v>0.125</v>
      </c>
      <c r="AC1335" s="15">
        <v>62819.28</v>
      </c>
      <c r="AD1335" s="14">
        <v>96</v>
      </c>
      <c r="AE1335" s="14">
        <v>128.57142857142858</v>
      </c>
      <c r="AF1335" s="5">
        <v>6</v>
      </c>
      <c r="AG1335" s="6">
        <v>222</v>
      </c>
      <c r="AH1335" s="37">
        <v>0</v>
      </c>
      <c r="AI1335" s="23">
        <v>222</v>
      </c>
      <c r="AJ1335" s="6">
        <v>0</v>
      </c>
      <c r="AK1335" s="37">
        <v>1212</v>
      </c>
      <c r="AL1335" s="24">
        <v>1212</v>
      </c>
      <c r="AM1335" s="18">
        <v>2.3125</v>
      </c>
      <c r="AN1335" s="7">
        <v>0</v>
      </c>
      <c r="AO1335" s="8">
        <v>0</v>
      </c>
      <c r="AP1335" s="9">
        <v>12.625</v>
      </c>
      <c r="AQ1335" s="25">
        <v>14.9375</v>
      </c>
      <c r="AR1335" s="18">
        <v>1.7266666666666666</v>
      </c>
      <c r="AS1335" s="7">
        <v>0</v>
      </c>
      <c r="AT1335" s="8">
        <v>0</v>
      </c>
      <c r="AU1335" s="9">
        <v>9.4266666666666659</v>
      </c>
      <c r="AV1335" s="10">
        <v>11.153333333333332</v>
      </c>
      <c r="AW1335" s="22">
        <f t="shared" si="20"/>
        <v>0</v>
      </c>
      <c r="AX1335" s="5">
        <f>IF(OR(AND(Tabela1[[#This Row],[GRUPO | ITEM]]="PALHETAS",MID(Tabela1[[#This Row],[ITEM]],1,5)&lt;&gt;"YN-PC"),AND(Tabela1[[#This Row],[GRUPO | ITEM]]="PALHETAS",MID(Tabela1[[#This Row],[ITEM]],1,5)&lt;&gt;"YN-PF"))=TRUE,0,
IF(
ROUNDUP(
IF(
IF(D1335="A",13-SUM(AM1335:AP1335),IF(D1335="B",11-SUM(AM1335:AP1335),IF(D1335="C",7-SUM(AM1335:AP1335))))
&lt;0,0,
IF(D1335="A",13-SUM(AM1335:AP1335),IF(D1335="B",11-SUM(AM1335:AP1335),IF(D1335="C",7-SUM(AM1335:AP1335)))))
*AD1335/C1335,0)
*C1335
=0,0,
ROUNDUP(
IF(
IF(D1335="A",13-SUM(AM1335:AP1335),IF(D1335="B",11-SUM(AM1335:AP1335),IF(D1335="C",7-SUM(AM1335:AP1335))))
&lt;0,0,
IF(D1335="A",13-SUM(AM1335:AP1335),IF(D1335="B",11-SUM(AM1335:AP1335),IF(D1335="C",7-SUM(AM1335:AP1335)))))
*AD1335/C1335,0)
*C1335)
)</f>
        <v>0</v>
      </c>
      <c r="AY1335" s="4">
        <f>IF(OR(AND(Tabela1[[#This Row],[GRUPO | ITEM]]="PALHETAS",MID(Tabela1[[#This Row],[ITEM]],1,5)&lt;&gt;"YN-PC"),AND(Tabela1[[#This Row],[GRUPO | ITEM]]="PALHETAS",MID(Tabela1[[#This Row],[ITEM]],1,5)&lt;&gt;"YN-PF"))=TRUE,0,
IF(
ROUNDUP(
IF(
IF(D1335="A",13-SUM(AR1335:AU1335),IF(D1335="B",11-SUM(AR1335:AU1335),IF(D1335="C",7-SUM(AR1335:AU1335))))
&lt;0,0,
IF(D1335="A",13-SUM(AR1335:AU1335),IF(D1335="B",11-SUM(AR1335:AU1335),IF(D1335="C",7-SUM(AR1335:AU1335)))))
*AE1335/C1335,0)
*C1335
=0,0,
ROUNDUP(
IF(
IF(D1335="A",13-SUM(AR1335:AU1335),IF(D1335="B",11-SUM(AR1335:AU1335),IF(D1335="C",7-SUM(AR1335:AU1335))))
&lt;0,0,
IF(D1335="A",13-SUM(AR1335:AU1335),IF(D1335="B",11-SUM(AR1335:AU1335),IF(D1335="C",7-SUM(AR1335:AU1335)))))
*AE1335/C1335,0)
*C1335)
)</f>
        <v>0</v>
      </c>
      <c r="AZ1335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+IFERROR(BA1335*C1335,0),
IFERROR(AVERAGEIF(Tabela1[[#This Row],[COMPRA PADRÃO]:[COMPRA &gt;30%]],"&gt;"&amp;0,Tabela1[[#This Row],[COMPRA PADRÃO]:[COMPRA &gt;30%]]),
0))/Tabela1[[#This Row],[U/CX]],0)*Tabela1[[#This Row],[U/CX]]</f>
        <v>0</v>
      </c>
      <c r="BA1335" s="36"/>
      <c r="BB1335" s="19"/>
      <c r="BC1335" s="5"/>
      <c r="BD1335" s="41">
        <v>3.6226415094339623</v>
      </c>
      <c r="BE1335" s="42">
        <v>543.39622641509436</v>
      </c>
      <c r="BF1335" s="42">
        <v>717.28301886792451</v>
      </c>
      <c r="BG1335" s="42">
        <v>1434</v>
      </c>
      <c r="BH1335" s="43">
        <v>0</v>
      </c>
    </row>
    <row r="1336" spans="1:60" x14ac:dyDescent="0.2">
      <c r="A1336" s="4" t="s">
        <v>169</v>
      </c>
      <c r="B1336" s="4" t="s">
        <v>1022</v>
      </c>
      <c r="C1336" s="4">
        <v>20</v>
      </c>
      <c r="D1336" s="4" t="s">
        <v>20</v>
      </c>
      <c r="E1336" s="5">
        <v>420</v>
      </c>
      <c r="F1336" s="4">
        <v>380</v>
      </c>
      <c r="G1336" s="4">
        <v>544</v>
      </c>
      <c r="H1336" s="4">
        <v>240</v>
      </c>
      <c r="I1336" s="4">
        <v>800</v>
      </c>
      <c r="J1336" s="4">
        <v>500</v>
      </c>
      <c r="K1336" s="4">
        <v>240</v>
      </c>
      <c r="L1336" s="4">
        <v>540</v>
      </c>
      <c r="M1336" s="4">
        <v>80</v>
      </c>
      <c r="N1336" s="4">
        <v>440</v>
      </c>
      <c r="O1336" s="4">
        <v>300</v>
      </c>
      <c r="P1336" s="4">
        <v>600</v>
      </c>
      <c r="Q1336" s="13">
        <v>0.99134539732494098</v>
      </c>
      <c r="R1336" s="16">
        <v>0.89693154996066082</v>
      </c>
      <c r="S1336" s="16">
        <v>1.2840283241542092</v>
      </c>
      <c r="T1336" s="16">
        <v>0.5664830841856805</v>
      </c>
      <c r="U1336" s="16">
        <v>1.8882769472856018</v>
      </c>
      <c r="V1336" s="16">
        <v>1.1801730920535012</v>
      </c>
      <c r="W1336" s="16">
        <v>0.5664830841856805</v>
      </c>
      <c r="X1336" s="16">
        <v>1.2745869394177811</v>
      </c>
      <c r="Y1336" s="16">
        <v>0.18882769472856017</v>
      </c>
      <c r="Z1336" s="16">
        <v>1.0385523210070811</v>
      </c>
      <c r="AA1336" s="16">
        <v>0.70810385523210073</v>
      </c>
      <c r="AB1336" s="17">
        <v>1.4162077104642015</v>
      </c>
      <c r="AC1336" s="15">
        <v>230797.12</v>
      </c>
      <c r="AD1336" s="14">
        <v>423.66666666666669</v>
      </c>
      <c r="AE1336" s="14">
        <v>454.90909090909093</v>
      </c>
      <c r="AF1336" s="5">
        <v>7</v>
      </c>
      <c r="AG1336" s="6">
        <v>3239</v>
      </c>
      <c r="AH1336" s="37">
        <v>2960</v>
      </c>
      <c r="AI1336" s="23">
        <v>6199</v>
      </c>
      <c r="AJ1336" s="6">
        <v>0</v>
      </c>
      <c r="AK1336" s="37">
        <v>0</v>
      </c>
      <c r="AL1336" s="24">
        <v>0</v>
      </c>
      <c r="AM1336" s="18">
        <v>7.6451612903225801</v>
      </c>
      <c r="AN1336" s="7">
        <v>6.9866247049567267</v>
      </c>
      <c r="AO1336" s="8">
        <v>0</v>
      </c>
      <c r="AP1336" s="9">
        <v>0</v>
      </c>
      <c r="AQ1336" s="25">
        <v>14.631785995279307</v>
      </c>
      <c r="AR1336" s="18">
        <v>7.1201039168665066</v>
      </c>
      <c r="AS1336" s="7">
        <v>6.506794564348521</v>
      </c>
      <c r="AT1336" s="8">
        <v>0</v>
      </c>
      <c r="AU1336" s="9">
        <v>0</v>
      </c>
      <c r="AV1336" s="10">
        <v>13.626898481215028</v>
      </c>
      <c r="AW1336" s="22">
        <f t="shared" si="20"/>
        <v>0</v>
      </c>
      <c r="AX1336" s="5">
        <f>IF(OR(AND(Tabela1[[#This Row],[GRUPO | ITEM]]="PALHETAS",MID(Tabela1[[#This Row],[ITEM]],1,5)&lt;&gt;"YN-PC"),AND(Tabela1[[#This Row],[GRUPO | ITEM]]="PALHETAS",MID(Tabela1[[#This Row],[ITEM]],1,5)&lt;&gt;"YN-PF"))=TRUE,0,
IF(
ROUNDUP(
IF(
IF(D1336="A",13-SUM(AM1336:AP1336),IF(D1336="B",11-SUM(AM1336:AP1336),IF(D1336="C",7-SUM(AM1336:AP1336))))
&lt;0,0,
IF(D1336="A",13-SUM(AM1336:AP1336),IF(D1336="B",11-SUM(AM1336:AP1336),IF(D1336="C",7-SUM(AM1336:AP1336)))))
*AD1336/C1336,0)
*C1336
=0,0,
ROUNDUP(
IF(
IF(D1336="A",13-SUM(AM1336:AP1336),IF(D1336="B",11-SUM(AM1336:AP1336),IF(D1336="C",7-SUM(AM1336:AP1336))))
&lt;0,0,
IF(D1336="A",13-SUM(AM1336:AP1336),IF(D1336="B",11-SUM(AM1336:AP1336),IF(D1336="C",7-SUM(AM1336:AP1336)))))
*AD1336/C1336,0)
*C1336)
)</f>
        <v>0</v>
      </c>
      <c r="AY1336" s="4">
        <f>IF(OR(AND(Tabela1[[#This Row],[GRUPO | ITEM]]="PALHETAS",MID(Tabela1[[#This Row],[ITEM]],1,5)&lt;&gt;"YN-PC"),AND(Tabela1[[#This Row],[GRUPO | ITEM]]="PALHETAS",MID(Tabela1[[#This Row],[ITEM]],1,5)&lt;&gt;"YN-PF"))=TRUE,0,
IF(
ROUNDUP(
IF(
IF(D1336="A",13-SUM(AR1336:AU1336),IF(D1336="B",11-SUM(AR1336:AU1336),IF(D1336="C",7-SUM(AR1336:AU1336))))
&lt;0,0,
IF(D1336="A",13-SUM(AR1336:AU1336),IF(D1336="B",11-SUM(AR1336:AU1336),IF(D1336="C",7-SUM(AR1336:AU1336)))))
*AE1336/C1336,0)
*C1336
=0,0,
ROUNDUP(
IF(
IF(D1336="A",13-SUM(AR1336:AU1336),IF(D1336="B",11-SUM(AR1336:AU1336),IF(D1336="C",7-SUM(AR1336:AU1336))))
&lt;0,0,
IF(D1336="A",13-SUM(AR1336:AU1336),IF(D1336="B",11-SUM(AR1336:AU1336),IF(D1336="C",7-SUM(AR1336:AU1336)))))
*AE1336/C1336,0)
*C1336)
)</f>
        <v>0</v>
      </c>
      <c r="AZ1336" s="26">
        <f>ROUNDUP(
IFERROR(
IFERROR(AVERAGEIF(Tabela1[[#This Row],[COMPRA PADRÃO]:[COMPRA &gt;30%]],"&gt;"&amp;0,Tabela1[[#This Row],[COMPRA PADRÃO]:[COMPRA &gt;30%]]),0)
+IFERROR(SUBSTITUTE(Tabela1[[#This Row],[INCLUIR MESES ATRASO?]],"SIM",4.5,1)*Tabela1[[#This Row],[MÉDIA &gt;30%]],0)
+IFERROR(BA1336*C1336,0),
IFERROR(AVERAGEIF(Tabela1[[#This Row],[COMPRA PADRÃO]:[COMPRA &gt;30%]],"&gt;"&amp;0,Tabela1[[#This Row],[COMPRA PADRÃO]:[COMPRA &gt;30%]]),
0))/Tabela1[[#This Row],[U/CX]],0)*Tabela1[[#This Row],[U/CX]]</f>
        <v>0</v>
      </c>
      <c r="BA1336" s="36"/>
      <c r="BB1336" s="19"/>
      <c r="BC1336" s="5"/>
      <c r="BD1336" s="41">
        <v>19.184905660377357</v>
      </c>
      <c r="BE1336" s="42">
        <v>2877.7358490566035</v>
      </c>
      <c r="BF1336" s="42">
        <v>5486.883018867924</v>
      </c>
      <c r="BG1336" s="42">
        <v>6199</v>
      </c>
      <c r="BH1336" s="43">
        <v>2160</v>
      </c>
    </row>
  </sheetData>
  <phoneticPr fontId="27" type="noConversion"/>
  <conditionalFormatting sqref="B1">
    <cfRule type="duplicateValues" dxfId="2" priority="4"/>
  </conditionalFormatting>
  <conditionalFormatting sqref="B2:B1336">
    <cfRule type="duplicateValues" dxfId="1" priority="33"/>
  </conditionalFormatting>
  <conditionalFormatting sqref="Q2:AB1336">
    <cfRule type="cellIs" dxfId="0" priority="1" operator="lessThan">
      <formula>0.3</formula>
    </cfRule>
  </conditionalFormatting>
  <dataValidations count="1">
    <dataValidation type="list" allowBlank="1" showInputMessage="1" showErrorMessage="1" sqref="BB2:BB1336" xr:uid="{CEA4B242-9C73-468E-AE96-F3F16665C01E}">
      <formula1>"SIM,NÃO"</formula1>
    </dataValidation>
  </dataValidations>
  <pageMargins left="0.511811024" right="0.511811024" top="0.78740157499999996" bottom="0.78740157499999996" header="0.31496062000000002" footer="0.31496062000000002"/>
  <ignoredErrors>
    <ignoredError sqref="AW2:AW1336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Nascimento</dc:creator>
  <cp:lastModifiedBy>5217</cp:lastModifiedBy>
  <dcterms:created xsi:type="dcterms:W3CDTF">2025-02-04T19:58:22Z</dcterms:created>
  <dcterms:modified xsi:type="dcterms:W3CDTF">2025-06-09T13:41:20Z</dcterms:modified>
</cp:coreProperties>
</file>