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ut\Documents\Python\import_excel\"/>
    </mc:Choice>
  </mc:AlternateContent>
  <xr:revisionPtr revIDLastSave="0" documentId="13_ncr:1_{C93AB9F6-0D94-4E46-A160-7C4C60C1C063}" xr6:coauthVersionLast="46" xr6:coauthVersionMax="46" xr10:uidLastSave="{00000000-0000-0000-0000-000000000000}"/>
  <bookViews>
    <workbookView xWindow="-108" yWindow="-108" windowWidth="23256" windowHeight="12576" activeTab="2" xr2:uid="{80A07271-B57E-4985-B4FB-6E14462DD186}"/>
  </bookViews>
  <sheets>
    <sheet name="Brasil" sheetId="3" r:id="rId1"/>
    <sheet name="Norte" sheetId="1" r:id="rId2"/>
    <sheet name="Su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E9" i="3"/>
  <c r="E8" i="3"/>
  <c r="E7" i="3"/>
  <c r="P4" i="3"/>
  <c r="O4" i="3"/>
  <c r="N4" i="3"/>
  <c r="M4" i="3"/>
  <c r="L4" i="3"/>
  <c r="K4" i="3"/>
  <c r="J4" i="3"/>
  <c r="I4" i="3"/>
  <c r="H4" i="3"/>
  <c r="G4" i="3"/>
  <c r="F4" i="3"/>
  <c r="E4" i="3"/>
  <c r="E6" i="2"/>
  <c r="E21" i="2" s="1"/>
  <c r="P4" i="2"/>
  <c r="O4" i="2"/>
  <c r="N4" i="2"/>
  <c r="M4" i="2"/>
  <c r="L4" i="2"/>
  <c r="K4" i="2"/>
  <c r="J4" i="2"/>
  <c r="I4" i="2"/>
  <c r="H4" i="2"/>
  <c r="G4" i="2"/>
  <c r="F4" i="2"/>
  <c r="E4" i="2"/>
  <c r="P4" i="1"/>
  <c r="O4" i="1"/>
  <c r="N4" i="1"/>
  <c r="M4" i="1"/>
  <c r="L4" i="1"/>
  <c r="K4" i="1"/>
  <c r="J4" i="1"/>
  <c r="I4" i="1"/>
  <c r="H4" i="1"/>
  <c r="G4" i="1"/>
  <c r="F4" i="1"/>
  <c r="E4" i="1"/>
  <c r="E6" i="1"/>
  <c r="E20" i="1" s="1"/>
  <c r="E20" i="3" l="1"/>
  <c r="F10" i="2"/>
  <c r="G10" i="2" s="1"/>
  <c r="H10" i="2" s="1"/>
  <c r="I10" i="2" s="1"/>
  <c r="J10" i="2" s="1"/>
  <c r="K10" i="2" s="1"/>
  <c r="E13" i="1"/>
  <c r="F9" i="1"/>
  <c r="F7" i="1"/>
  <c r="G7" i="1" s="1"/>
  <c r="F10" i="1"/>
  <c r="E14" i="1"/>
  <c r="E22" i="1"/>
  <c r="E21" i="1"/>
  <c r="E21" i="3" s="1"/>
  <c r="E26" i="1"/>
  <c r="F8" i="1"/>
  <c r="E15" i="1"/>
  <c r="E6" i="3"/>
  <c r="E15" i="2"/>
  <c r="F9" i="2"/>
  <c r="E20" i="2"/>
  <c r="F7" i="2"/>
  <c r="E14" i="2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E22" i="2"/>
  <c r="E13" i="2"/>
  <c r="E26" i="2"/>
  <c r="E14" i="3" l="1"/>
  <c r="F10" i="3"/>
  <c r="E15" i="3"/>
  <c r="F8" i="3"/>
  <c r="E13" i="3"/>
  <c r="G8" i="1"/>
  <c r="H8" i="1" s="1"/>
  <c r="G10" i="1"/>
  <c r="G10" i="3" s="1"/>
  <c r="H7" i="1"/>
  <c r="E26" i="3"/>
  <c r="F6" i="1"/>
  <c r="F7" i="3"/>
  <c r="G8" i="3"/>
  <c r="G9" i="1"/>
  <c r="F9" i="3"/>
  <c r="E19" i="1"/>
  <c r="E22" i="3"/>
  <c r="E19" i="3" s="1"/>
  <c r="E12" i="1"/>
  <c r="E17" i="1" s="1"/>
  <c r="L10" i="2"/>
  <c r="M10" i="2" s="1"/>
  <c r="N10" i="2" s="1"/>
  <c r="O10" i="2" s="1"/>
  <c r="P10" i="2" s="1"/>
  <c r="E12" i="2"/>
  <c r="F6" i="2"/>
  <c r="G9" i="2"/>
  <c r="H9" i="2" s="1"/>
  <c r="I9" i="2" s="1"/>
  <c r="J9" i="2" s="1"/>
  <c r="K9" i="2" s="1"/>
  <c r="L9" i="2" s="1"/>
  <c r="M9" i="2" s="1"/>
  <c r="N9" i="2" s="1"/>
  <c r="O9" i="2" s="1"/>
  <c r="P9" i="2" s="1"/>
  <c r="Q8" i="2"/>
  <c r="G7" i="2"/>
  <c r="G7" i="3" s="1"/>
  <c r="E19" i="2"/>
  <c r="E12" i="3" l="1"/>
  <c r="E17" i="3" s="1"/>
  <c r="F6" i="3"/>
  <c r="H10" i="1"/>
  <c r="I10" i="1" s="1"/>
  <c r="F13" i="1"/>
  <c r="F26" i="1"/>
  <c r="F20" i="1"/>
  <c r="F14" i="1"/>
  <c r="F22" i="1"/>
  <c r="F15" i="1"/>
  <c r="F21" i="1"/>
  <c r="H9" i="1"/>
  <c r="H6" i="1" s="1"/>
  <c r="G9" i="3"/>
  <c r="G6" i="3" s="1"/>
  <c r="E24" i="1"/>
  <c r="E28" i="1" s="1"/>
  <c r="I7" i="1"/>
  <c r="G6" i="1"/>
  <c r="H8" i="3"/>
  <c r="I8" i="1"/>
  <c r="Q10" i="2"/>
  <c r="F26" i="2"/>
  <c r="F13" i="2"/>
  <c r="F22" i="2"/>
  <c r="F14" i="2"/>
  <c r="F20" i="2"/>
  <c r="F15" i="2"/>
  <c r="F21" i="2"/>
  <c r="Q9" i="2"/>
  <c r="G6" i="2"/>
  <c r="H7" i="2"/>
  <c r="H7" i="3" s="1"/>
  <c r="E17" i="2"/>
  <c r="F15" i="3" l="1"/>
  <c r="F22" i="3"/>
  <c r="F21" i="3"/>
  <c r="F14" i="3"/>
  <c r="H10" i="3"/>
  <c r="J7" i="1"/>
  <c r="F19" i="1"/>
  <c r="F20" i="3"/>
  <c r="J10" i="1"/>
  <c r="I10" i="3"/>
  <c r="J8" i="1"/>
  <c r="I8" i="3"/>
  <c r="G21" i="1"/>
  <c r="G20" i="1"/>
  <c r="G14" i="1"/>
  <c r="G22" i="1"/>
  <c r="G22" i="3" s="1"/>
  <c r="G13" i="1"/>
  <c r="G15" i="1"/>
  <c r="G26" i="1"/>
  <c r="F26" i="3"/>
  <c r="H15" i="1"/>
  <c r="H14" i="1"/>
  <c r="H22" i="1"/>
  <c r="H21" i="1"/>
  <c r="H26" i="1"/>
  <c r="H20" i="1"/>
  <c r="H13" i="1"/>
  <c r="I9" i="1"/>
  <c r="H9" i="3"/>
  <c r="F12" i="1"/>
  <c r="F17" i="1" s="1"/>
  <c r="F13" i="3"/>
  <c r="E24" i="3"/>
  <c r="F12" i="2"/>
  <c r="E24" i="2"/>
  <c r="G22" i="2"/>
  <c r="G14" i="2"/>
  <c r="G20" i="2"/>
  <c r="G15" i="2"/>
  <c r="G21" i="2"/>
  <c r="G26" i="2"/>
  <c r="G13" i="2"/>
  <c r="F19" i="2"/>
  <c r="H6" i="2"/>
  <c r="I7" i="2"/>
  <c r="I7" i="3" s="1"/>
  <c r="F19" i="3" l="1"/>
  <c r="F12" i="3"/>
  <c r="F17" i="3" s="1"/>
  <c r="G15" i="3"/>
  <c r="G13" i="3"/>
  <c r="G21" i="3"/>
  <c r="G26" i="3"/>
  <c r="K10" i="1"/>
  <c r="J10" i="3"/>
  <c r="H12" i="1"/>
  <c r="H17" i="1" s="1"/>
  <c r="G20" i="3"/>
  <c r="G19" i="1"/>
  <c r="J9" i="1"/>
  <c r="I9" i="3"/>
  <c r="I6" i="3" s="1"/>
  <c r="I6" i="1"/>
  <c r="F24" i="1"/>
  <c r="F28" i="1" s="1"/>
  <c r="H19" i="1"/>
  <c r="K8" i="1"/>
  <c r="J8" i="3"/>
  <c r="G12" i="1"/>
  <c r="G17" i="1" s="1"/>
  <c r="G24" i="1" s="1"/>
  <c r="G28" i="1" s="1"/>
  <c r="G14" i="3"/>
  <c r="G12" i="3" s="1"/>
  <c r="G17" i="3" s="1"/>
  <c r="K7" i="1"/>
  <c r="H6" i="3"/>
  <c r="E28" i="3"/>
  <c r="F17" i="2"/>
  <c r="G12" i="2"/>
  <c r="G17" i="2" s="1"/>
  <c r="E28" i="2"/>
  <c r="I6" i="2"/>
  <c r="J7" i="2"/>
  <c r="J7" i="3" s="1"/>
  <c r="H22" i="2"/>
  <c r="H22" i="3" s="1"/>
  <c r="H14" i="2"/>
  <c r="H14" i="3" s="1"/>
  <c r="H20" i="2"/>
  <c r="H20" i="3" s="1"/>
  <c r="H15" i="2"/>
  <c r="H15" i="3" s="1"/>
  <c r="H21" i="2"/>
  <c r="H21" i="3" s="1"/>
  <c r="H26" i="2"/>
  <c r="H26" i="3" s="1"/>
  <c r="H13" i="2"/>
  <c r="H13" i="3" s="1"/>
  <c r="G19" i="2"/>
  <c r="G19" i="3" l="1"/>
  <c r="H12" i="3"/>
  <c r="H17" i="3" s="1"/>
  <c r="H19" i="3"/>
  <c r="I26" i="1"/>
  <c r="I22" i="1"/>
  <c r="I13" i="1"/>
  <c r="I14" i="1"/>
  <c r="I15" i="1"/>
  <c r="I20" i="1"/>
  <c r="I21" i="1"/>
  <c r="K9" i="1"/>
  <c r="K6" i="1" s="1"/>
  <c r="J9" i="3"/>
  <c r="L8" i="1"/>
  <c r="K8" i="3"/>
  <c r="L7" i="1"/>
  <c r="J6" i="1"/>
  <c r="H24" i="1"/>
  <c r="H28" i="1" s="1"/>
  <c r="L10" i="1"/>
  <c r="K10" i="3"/>
  <c r="G24" i="3"/>
  <c r="G28" i="3" s="1"/>
  <c r="F24" i="3"/>
  <c r="G24" i="2"/>
  <c r="G28" i="2" s="1"/>
  <c r="H19" i="2"/>
  <c r="F24" i="2"/>
  <c r="J6" i="2"/>
  <c r="K7" i="2"/>
  <c r="K7" i="3" s="1"/>
  <c r="I14" i="2"/>
  <c r="I20" i="2"/>
  <c r="I21" i="2"/>
  <c r="I26" i="2"/>
  <c r="I13" i="2"/>
  <c r="I22" i="2"/>
  <c r="I15" i="2"/>
  <c r="H12" i="2"/>
  <c r="H24" i="3" l="1"/>
  <c r="H28" i="3" s="1"/>
  <c r="I15" i="3"/>
  <c r="I20" i="3"/>
  <c r="I14" i="3"/>
  <c r="I22" i="3"/>
  <c r="M10" i="1"/>
  <c r="L10" i="3"/>
  <c r="I13" i="3"/>
  <c r="I12" i="1"/>
  <c r="I17" i="1" s="1"/>
  <c r="I26" i="3"/>
  <c r="J20" i="1"/>
  <c r="J13" i="1"/>
  <c r="J21" i="1"/>
  <c r="J22" i="1"/>
  <c r="J15" i="1"/>
  <c r="J14" i="1"/>
  <c r="J14" i="3" s="1"/>
  <c r="J26" i="1"/>
  <c r="M7" i="1"/>
  <c r="L9" i="1"/>
  <c r="K9" i="3"/>
  <c r="J6" i="3"/>
  <c r="K14" i="1"/>
  <c r="K13" i="1"/>
  <c r="K21" i="1"/>
  <c r="K15" i="1"/>
  <c r="K26" i="1"/>
  <c r="K20" i="1"/>
  <c r="K22" i="1"/>
  <c r="I19" i="1"/>
  <c r="I21" i="3"/>
  <c r="M8" i="1"/>
  <c r="L8" i="3"/>
  <c r="I19" i="2"/>
  <c r="F28" i="3"/>
  <c r="H17" i="2"/>
  <c r="K6" i="2"/>
  <c r="L7" i="2"/>
  <c r="L7" i="3" s="1"/>
  <c r="J20" i="2"/>
  <c r="J15" i="2"/>
  <c r="J26" i="2"/>
  <c r="J13" i="2"/>
  <c r="J22" i="2"/>
  <c r="J14" i="2"/>
  <c r="J21" i="2"/>
  <c r="I12" i="2"/>
  <c r="I17" i="2" s="1"/>
  <c r="F28" i="2"/>
  <c r="I12" i="3" l="1"/>
  <c r="I17" i="3" s="1"/>
  <c r="I19" i="3"/>
  <c r="J22" i="3"/>
  <c r="I24" i="2"/>
  <c r="I28" i="2" s="1"/>
  <c r="J21" i="3"/>
  <c r="J15" i="3"/>
  <c r="J26" i="3"/>
  <c r="I24" i="1"/>
  <c r="I28" i="1" s="1"/>
  <c r="M9" i="1"/>
  <c r="M6" i="1" s="1"/>
  <c r="L9" i="3"/>
  <c r="L6" i="3" s="1"/>
  <c r="N7" i="1"/>
  <c r="K19" i="1"/>
  <c r="L6" i="1"/>
  <c r="J12" i="1"/>
  <c r="J17" i="1" s="1"/>
  <c r="J13" i="3"/>
  <c r="J19" i="1"/>
  <c r="J20" i="3"/>
  <c r="N10" i="1"/>
  <c r="M10" i="3"/>
  <c r="N8" i="1"/>
  <c r="M8" i="3"/>
  <c r="K12" i="1"/>
  <c r="K17" i="1" s="1"/>
  <c r="K6" i="3"/>
  <c r="J12" i="2"/>
  <c r="J17" i="2" s="1"/>
  <c r="J24" i="2" s="1"/>
  <c r="J28" i="2" s="1"/>
  <c r="H24" i="2"/>
  <c r="J19" i="2"/>
  <c r="L6" i="2"/>
  <c r="M7" i="2"/>
  <c r="M7" i="3" s="1"/>
  <c r="K15" i="2"/>
  <c r="K15" i="3" s="1"/>
  <c r="K13" i="2"/>
  <c r="K13" i="3" s="1"/>
  <c r="K21" i="2"/>
  <c r="K21" i="3" s="1"/>
  <c r="K22" i="2"/>
  <c r="K22" i="3" s="1"/>
  <c r="K14" i="2"/>
  <c r="K14" i="3" s="1"/>
  <c r="K20" i="2"/>
  <c r="K20" i="3" s="1"/>
  <c r="K26" i="2"/>
  <c r="K26" i="3" s="1"/>
  <c r="I24" i="3" l="1"/>
  <c r="I28" i="3" s="1"/>
  <c r="K19" i="3"/>
  <c r="K12" i="3"/>
  <c r="K17" i="3" s="1"/>
  <c r="J12" i="3"/>
  <c r="J17" i="3" s="1"/>
  <c r="J19" i="3"/>
  <c r="J24" i="1"/>
  <c r="J28" i="1" s="1"/>
  <c r="O7" i="1"/>
  <c r="M15" i="1"/>
  <c r="M26" i="1"/>
  <c r="M20" i="1"/>
  <c r="M13" i="1"/>
  <c r="M21" i="1"/>
  <c r="M14" i="1"/>
  <c r="M22" i="1"/>
  <c r="K24" i="1"/>
  <c r="K28" i="1" s="1"/>
  <c r="O10" i="1"/>
  <c r="N10" i="3"/>
  <c r="N9" i="1"/>
  <c r="M9" i="3"/>
  <c r="M6" i="3" s="1"/>
  <c r="L22" i="1"/>
  <c r="L21" i="1"/>
  <c r="L15" i="1"/>
  <c r="L26" i="1"/>
  <c r="L20" i="1"/>
  <c r="L14" i="1"/>
  <c r="L14" i="3" s="1"/>
  <c r="L13" i="1"/>
  <c r="O8" i="1"/>
  <c r="N8" i="3"/>
  <c r="K19" i="2"/>
  <c r="L15" i="2"/>
  <c r="L21" i="2"/>
  <c r="L26" i="2"/>
  <c r="L13" i="2"/>
  <c r="L22" i="2"/>
  <c r="L14" i="2"/>
  <c r="L20" i="2"/>
  <c r="H28" i="2"/>
  <c r="M6" i="2"/>
  <c r="N7" i="2"/>
  <c r="N7" i="3" s="1"/>
  <c r="K12" i="2"/>
  <c r="J24" i="3" l="1"/>
  <c r="K24" i="3"/>
  <c r="K28" i="3" s="1"/>
  <c r="L13" i="3"/>
  <c r="L22" i="3"/>
  <c r="L19" i="1"/>
  <c r="L20" i="3"/>
  <c r="M19" i="1"/>
  <c r="P8" i="1"/>
  <c r="P8" i="3" s="1"/>
  <c r="O8" i="3"/>
  <c r="L12" i="1"/>
  <c r="L17" i="1" s="1"/>
  <c r="L15" i="3"/>
  <c r="L12" i="3" s="1"/>
  <c r="L17" i="3" s="1"/>
  <c r="O9" i="1"/>
  <c r="O6" i="1" s="1"/>
  <c r="N9" i="3"/>
  <c r="N6" i="3" s="1"/>
  <c r="L26" i="3"/>
  <c r="P10" i="1"/>
  <c r="O10" i="3"/>
  <c r="L21" i="3"/>
  <c r="N6" i="1"/>
  <c r="M12" i="1"/>
  <c r="M17" i="1" s="1"/>
  <c r="P7" i="1"/>
  <c r="Q7" i="1" s="1"/>
  <c r="J28" i="3"/>
  <c r="K17" i="2"/>
  <c r="L12" i="2"/>
  <c r="L17" i="2" s="1"/>
  <c r="M21" i="2"/>
  <c r="M21" i="3" s="1"/>
  <c r="M26" i="2"/>
  <c r="M26" i="3" s="1"/>
  <c r="M13" i="2"/>
  <c r="M13" i="3" s="1"/>
  <c r="M22" i="2"/>
  <c r="M22" i="3" s="1"/>
  <c r="M14" i="2"/>
  <c r="M14" i="3" s="1"/>
  <c r="M20" i="2"/>
  <c r="M20" i="3" s="1"/>
  <c r="M15" i="2"/>
  <c r="M15" i="3" s="1"/>
  <c r="N6" i="2"/>
  <c r="O7" i="2"/>
  <c r="O7" i="3" s="1"/>
  <c r="L19" i="2"/>
  <c r="M19" i="3" l="1"/>
  <c r="M12" i="3"/>
  <c r="M17" i="3" s="1"/>
  <c r="L24" i="1"/>
  <c r="L28" i="1" s="1"/>
  <c r="Q8" i="1"/>
  <c r="M24" i="1"/>
  <c r="M28" i="1" s="1"/>
  <c r="Q8" i="3"/>
  <c r="P9" i="1"/>
  <c r="O9" i="3"/>
  <c r="O6" i="3" s="1"/>
  <c r="N13" i="1"/>
  <c r="N26" i="1"/>
  <c r="N20" i="1"/>
  <c r="N14" i="1"/>
  <c r="N15" i="1"/>
  <c r="N21" i="1"/>
  <c r="N22" i="1"/>
  <c r="L19" i="3"/>
  <c r="L24" i="3" s="1"/>
  <c r="L28" i="3" s="1"/>
  <c r="O21" i="1"/>
  <c r="O20" i="1"/>
  <c r="O14" i="1"/>
  <c r="O22" i="1"/>
  <c r="O26" i="1"/>
  <c r="O13" i="1"/>
  <c r="O15" i="1"/>
  <c r="P6" i="1"/>
  <c r="Q6" i="1" s="1"/>
  <c r="P10" i="3"/>
  <c r="Q10" i="3" s="1"/>
  <c r="Q10" i="1"/>
  <c r="M12" i="2"/>
  <c r="M17" i="2" s="1"/>
  <c r="O6" i="2"/>
  <c r="P7" i="2"/>
  <c r="P7" i="3" s="1"/>
  <c r="Q7" i="3" s="1"/>
  <c r="N26" i="2"/>
  <c r="N13" i="2"/>
  <c r="N14" i="2"/>
  <c r="N22" i="2"/>
  <c r="N20" i="2"/>
  <c r="N15" i="2"/>
  <c r="N21" i="2"/>
  <c r="L24" i="2"/>
  <c r="L28" i="2" s="1"/>
  <c r="M19" i="2"/>
  <c r="K24" i="2"/>
  <c r="M24" i="3" l="1"/>
  <c r="M28" i="3" s="1"/>
  <c r="N26" i="3"/>
  <c r="N12" i="1"/>
  <c r="N13" i="3"/>
  <c r="N22" i="3"/>
  <c r="N21" i="3"/>
  <c r="P9" i="3"/>
  <c r="Q9" i="1"/>
  <c r="N15" i="3"/>
  <c r="O19" i="1"/>
  <c r="N14" i="3"/>
  <c r="O12" i="1"/>
  <c r="O17" i="1" s="1"/>
  <c r="P15" i="1"/>
  <c r="P14" i="1"/>
  <c r="P22" i="1"/>
  <c r="Q22" i="1" s="1"/>
  <c r="P20" i="1"/>
  <c r="Q20" i="1" s="1"/>
  <c r="P13" i="1"/>
  <c r="Q13" i="1" s="1"/>
  <c r="P21" i="1"/>
  <c r="P26" i="1"/>
  <c r="N19" i="1"/>
  <c r="N20" i="3"/>
  <c r="N12" i="2"/>
  <c r="N17" i="2" s="1"/>
  <c r="N24" i="2" s="1"/>
  <c r="N28" i="2" s="1"/>
  <c r="P6" i="2"/>
  <c r="Q7" i="2"/>
  <c r="M24" i="2"/>
  <c r="M28" i="2" s="1"/>
  <c r="N19" i="2"/>
  <c r="O22" i="2"/>
  <c r="O22" i="3" s="1"/>
  <c r="O20" i="2"/>
  <c r="O20" i="3" s="1"/>
  <c r="O14" i="2"/>
  <c r="O14" i="3" s="1"/>
  <c r="O21" i="2"/>
  <c r="O21" i="3" s="1"/>
  <c r="O15" i="2"/>
  <c r="O15" i="3" s="1"/>
  <c r="O26" i="2"/>
  <c r="O26" i="3" s="1"/>
  <c r="O13" i="2"/>
  <c r="O13" i="3" s="1"/>
  <c r="K28" i="2"/>
  <c r="O12" i="3" l="1"/>
  <c r="O17" i="3" s="1"/>
  <c r="O19" i="3"/>
  <c r="O24" i="1"/>
  <c r="O28" i="1" s="1"/>
  <c r="Q14" i="1"/>
  <c r="Q15" i="1"/>
  <c r="Q9" i="3"/>
  <c r="P6" i="3"/>
  <c r="Q6" i="3" s="1"/>
  <c r="P19" i="1"/>
  <c r="Q19" i="1" s="1"/>
  <c r="P12" i="1"/>
  <c r="P17" i="1" s="1"/>
  <c r="N12" i="3"/>
  <c r="N17" i="3" s="1"/>
  <c r="Q26" i="1"/>
  <c r="Q21" i="1"/>
  <c r="N19" i="3"/>
  <c r="N17" i="1"/>
  <c r="O19" i="2"/>
  <c r="P22" i="2"/>
  <c r="Q22" i="2" s="1"/>
  <c r="P14" i="2"/>
  <c r="Q14" i="2" s="1"/>
  <c r="P20" i="2"/>
  <c r="P20" i="3" s="1"/>
  <c r="Q20" i="3" s="1"/>
  <c r="P15" i="2"/>
  <c r="Q15" i="2" s="1"/>
  <c r="P26" i="2"/>
  <c r="Q26" i="2" s="1"/>
  <c r="P13" i="2"/>
  <c r="P13" i="3" s="1"/>
  <c r="P21" i="2"/>
  <c r="Q21" i="2" s="1"/>
  <c r="Q6" i="2"/>
  <c r="O12" i="2"/>
  <c r="O17" i="2" s="1"/>
  <c r="O24" i="3" l="1"/>
  <c r="O28" i="3" s="1"/>
  <c r="O24" i="2"/>
  <c r="O28" i="2" s="1"/>
  <c r="P21" i="3"/>
  <c r="Q21" i="3" s="1"/>
  <c r="P22" i="3"/>
  <c r="Q22" i="3" s="1"/>
  <c r="P26" i="3"/>
  <c r="Q26" i="3" s="1"/>
  <c r="P14" i="3"/>
  <c r="Q14" i="3" s="1"/>
  <c r="P15" i="3"/>
  <c r="Q15" i="3" s="1"/>
  <c r="P24" i="1"/>
  <c r="P28" i="1" s="1"/>
  <c r="N24" i="3"/>
  <c r="N28" i="3" s="1"/>
  <c r="N24" i="1"/>
  <c r="Q17" i="1"/>
  <c r="Q13" i="3"/>
  <c r="Q12" i="1"/>
  <c r="P12" i="2"/>
  <c r="Q13" i="2"/>
  <c r="P19" i="2"/>
  <c r="Q19" i="2" s="1"/>
  <c r="Q20" i="2"/>
  <c r="P19" i="3" l="1"/>
  <c r="Q19" i="3" s="1"/>
  <c r="P12" i="3"/>
  <c r="N28" i="1"/>
  <c r="Q28" i="1" s="1"/>
  <c r="Q24" i="1"/>
  <c r="Q12" i="2"/>
  <c r="P17" i="2"/>
  <c r="Q12" i="3" l="1"/>
  <c r="P17" i="3"/>
  <c r="P24" i="2"/>
  <c r="Q17" i="2"/>
  <c r="Q17" i="3" l="1"/>
  <c r="P24" i="3"/>
  <c r="P28" i="2"/>
  <c r="Q28" i="2" s="1"/>
  <c r="Q24" i="2"/>
  <c r="P28" i="3" l="1"/>
  <c r="Q28" i="3" s="1"/>
  <c r="Q24" i="3"/>
</calcChain>
</file>

<file path=xl/sharedStrings.xml><?xml version="1.0" encoding="utf-8"?>
<sst xmlns="http://schemas.openxmlformats.org/spreadsheetml/2006/main" count="54" uniqueCount="16">
  <si>
    <t>Total</t>
  </si>
  <si>
    <t>B2B</t>
  </si>
  <si>
    <t>B2C</t>
  </si>
  <si>
    <t>B2G</t>
  </si>
  <si>
    <t>Receita</t>
  </si>
  <si>
    <t>Mercadoria</t>
  </si>
  <si>
    <t>Operacional</t>
  </si>
  <si>
    <t>Custo</t>
  </si>
  <si>
    <t>Gross Margin</t>
  </si>
  <si>
    <t>Opex</t>
  </si>
  <si>
    <t>Linha1</t>
  </si>
  <si>
    <t>Linha2</t>
  </si>
  <si>
    <t>Outros</t>
  </si>
  <si>
    <t>EBITDA</t>
  </si>
  <si>
    <t>Bed Debt</t>
  </si>
  <si>
    <t>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</si>
</sst>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0" fontId="0" fillId="0" borderId="0" xfId="0" applyAlignment="1">
      <alignment horizontal="left" indent="1"/>
    </xf>
    <xf numFmtId="43" fontId="0" fillId="0" borderId="0" xfId="1" applyFont="1"/>
    <xf numFmtId="0" fontId="0" fillId="0" borderId="0" xfId="0" applyNumberFormat="1"/>
    <xf numFmtId="0" fontId="0" fillId="2" borderId="0" xfId="0" applyFill="1"/>
    <xf numFmtId="43" fontId="0" fillId="2" borderId="0" xfId="1" applyFont="1" applyFill="1"/>
    <xf numFmtId="0" fontId="0" fillId="3" borderId="0" xfId="0" applyFill="1"/>
    <xf numFmtId="43" fontId="0" fillId="3" borderId="0" xfId="1" applyFont="1" applyFill="1"/>
    <xf numFmtId="0" fontId="0" fillId="2" borderId="0" xfId="0" applyFill="1" applyAlignment="1">
      <alignment horizontal="left"/>
    </xf>
    <xf numFmtId="43" fontId="0" fillId="2" borderId="0" xfId="0" applyNumberForma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471F-761C-4206-8553-63D0441C8F94}">
  <dimension ref="D4:Q28"/>
  <sheetViews>
    <sheetView showGridLines="0" workbookViewId="0">
      <selection sqref="A1:XFD1048576"/>
    </sheetView>
  </sheetViews>
  <sheetFormatPr defaultRowHeight="14.4" x14ac:dyDescent="0.3"/>
  <cols>
    <col min="4" max="4" width="13.88671875" bestFit="1" customWidth="1"/>
  </cols>
  <sheetData>
    <row r="4" spans="4:17" x14ac:dyDescent="0.3">
      <c r="E4" s="4">
        <f>DAY(EDATE(E5,1)-1)</f>
        <v>31</v>
      </c>
      <c r="F4" s="4">
        <f t="shared" ref="F4:P4" si="0">DAY(EDATE(F5,1)-1)</f>
        <v>28</v>
      </c>
      <c r="G4" s="4">
        <f t="shared" si="0"/>
        <v>31</v>
      </c>
      <c r="H4" s="4">
        <f t="shared" si="0"/>
        <v>30</v>
      </c>
      <c r="I4" s="4">
        <f t="shared" si="0"/>
        <v>31</v>
      </c>
      <c r="J4" s="4">
        <f t="shared" si="0"/>
        <v>30</v>
      </c>
      <c r="K4" s="4">
        <f t="shared" si="0"/>
        <v>31</v>
      </c>
      <c r="L4" s="4">
        <f t="shared" si="0"/>
        <v>31</v>
      </c>
      <c r="M4" s="4">
        <f t="shared" si="0"/>
        <v>30</v>
      </c>
      <c r="N4" s="4">
        <f t="shared" si="0"/>
        <v>31</v>
      </c>
      <c r="O4" s="4">
        <f t="shared" si="0"/>
        <v>30</v>
      </c>
      <c r="P4" s="4">
        <f t="shared" si="0"/>
        <v>31</v>
      </c>
    </row>
    <row r="5" spans="4:17" x14ac:dyDescent="0.3">
      <c r="E5" s="1">
        <v>44197</v>
      </c>
      <c r="F5" s="1">
        <v>44228</v>
      </c>
      <c r="G5" s="1">
        <v>44256</v>
      </c>
      <c r="H5" s="1">
        <v>44287</v>
      </c>
      <c r="I5" s="1">
        <v>44317</v>
      </c>
      <c r="J5" s="1">
        <v>44348</v>
      </c>
      <c r="K5" s="1">
        <v>44378</v>
      </c>
      <c r="L5" s="1">
        <v>44409</v>
      </c>
      <c r="M5" s="1">
        <v>44440</v>
      </c>
      <c r="N5" s="1">
        <v>44470</v>
      </c>
      <c r="O5" s="1">
        <v>44501</v>
      </c>
      <c r="P5" s="1">
        <v>44531</v>
      </c>
      <c r="Q5" t="s">
        <v>0</v>
      </c>
    </row>
    <row r="6" spans="4:17" x14ac:dyDescent="0.3">
      <c r="D6" s="7" t="s">
        <v>4</v>
      </c>
      <c r="E6" s="8">
        <f>SUM(E7:E10)</f>
        <v>65.009999999999991</v>
      </c>
      <c r="F6" s="8">
        <f t="shared" ref="F6:P6" si="1">SUM(F7:F10)</f>
        <v>58.718709677419355</v>
      </c>
      <c r="G6" s="8">
        <f t="shared" si="1"/>
        <v>65.009999999999991</v>
      </c>
      <c r="H6" s="8">
        <f t="shared" si="1"/>
        <v>62.912903225806446</v>
      </c>
      <c r="I6" s="8">
        <f t="shared" si="1"/>
        <v>65.010000000000005</v>
      </c>
      <c r="J6" s="8">
        <f t="shared" si="1"/>
        <v>62.91290322580646</v>
      </c>
      <c r="K6" s="8">
        <f t="shared" si="1"/>
        <v>65.010000000000019</v>
      </c>
      <c r="L6" s="8">
        <f t="shared" si="1"/>
        <v>65.010000000000019</v>
      </c>
      <c r="M6" s="8">
        <f t="shared" si="1"/>
        <v>62.91290322580646</v>
      </c>
      <c r="N6" s="8">
        <f t="shared" si="1"/>
        <v>65.010000000000019</v>
      </c>
      <c r="O6" s="8">
        <f t="shared" si="1"/>
        <v>62.912903225806474</v>
      </c>
      <c r="P6" s="8">
        <f t="shared" si="1"/>
        <v>65.010000000000034</v>
      </c>
      <c r="Q6" s="8">
        <f>SUM(E6:P6)</f>
        <v>765.44032258064522</v>
      </c>
    </row>
    <row r="7" spans="4:17" x14ac:dyDescent="0.3">
      <c r="D7" s="2" t="s">
        <v>1</v>
      </c>
      <c r="E7" s="3">
        <f>Norte!E7+Sul!E7</f>
        <v>16.5</v>
      </c>
      <c r="F7" s="3">
        <f>Norte!F7+Sul!F7</f>
        <v>14.903225806451612</v>
      </c>
      <c r="G7" s="3">
        <f>Norte!G7+Sul!G7</f>
        <v>16.5</v>
      </c>
      <c r="H7" s="3">
        <f>Norte!H7+Sul!H7</f>
        <v>15.967741935483872</v>
      </c>
      <c r="I7" s="3">
        <f>Norte!I7+Sul!I7</f>
        <v>16.500000000000004</v>
      </c>
      <c r="J7" s="3">
        <f>Norte!J7+Sul!J7</f>
        <v>15.967741935483874</v>
      </c>
      <c r="K7" s="3">
        <f>Norte!K7+Sul!K7</f>
        <v>16.500000000000007</v>
      </c>
      <c r="L7" s="3">
        <f>Norte!L7+Sul!L7</f>
        <v>16.500000000000007</v>
      </c>
      <c r="M7" s="3">
        <f>Norte!M7+Sul!M7</f>
        <v>15.967741935483875</v>
      </c>
      <c r="N7" s="3">
        <f>Norte!N7+Sul!N7</f>
        <v>16.500000000000007</v>
      </c>
      <c r="O7" s="3">
        <f>Norte!O7+Sul!O7</f>
        <v>15.967741935483879</v>
      </c>
      <c r="P7" s="3">
        <f>Norte!P7+Sul!P7</f>
        <v>16.500000000000011</v>
      </c>
      <c r="Q7" s="3">
        <f t="shared" ref="Q7:Q28" si="2">SUM(E7:P7)</f>
        <v>194.2741935483871</v>
      </c>
    </row>
    <row r="8" spans="4:17" x14ac:dyDescent="0.3">
      <c r="D8" s="2" t="s">
        <v>2</v>
      </c>
      <c r="E8" s="3">
        <f>Norte!E8+Sul!E8</f>
        <v>39.599999999999994</v>
      </c>
      <c r="F8" s="3">
        <f>Norte!F8+Sul!F8</f>
        <v>35.767741935483869</v>
      </c>
      <c r="G8" s="3">
        <f>Norte!G8+Sul!G8</f>
        <v>39.599999999999994</v>
      </c>
      <c r="H8" s="3">
        <f>Norte!H8+Sul!H8</f>
        <v>38.322580645161288</v>
      </c>
      <c r="I8" s="3">
        <f>Norte!I8+Sul!I8</f>
        <v>39.6</v>
      </c>
      <c r="J8" s="3">
        <f>Norte!J8+Sul!J8</f>
        <v>38.322580645161295</v>
      </c>
      <c r="K8" s="3">
        <f>Norte!K8+Sul!K8</f>
        <v>39.600000000000009</v>
      </c>
      <c r="L8" s="3">
        <f>Norte!L8+Sul!L8</f>
        <v>39.600000000000009</v>
      </c>
      <c r="M8" s="3">
        <f>Norte!M8+Sul!M8</f>
        <v>38.322580645161295</v>
      </c>
      <c r="N8" s="3">
        <f>Norte!N8+Sul!N8</f>
        <v>39.600000000000016</v>
      </c>
      <c r="O8" s="3">
        <f>Norte!O8+Sul!O8</f>
        <v>38.322580645161302</v>
      </c>
      <c r="P8" s="3">
        <f>Norte!P8+Sul!P8</f>
        <v>39.600000000000023</v>
      </c>
      <c r="Q8" s="3">
        <f t="shared" si="2"/>
        <v>466.25806451612908</v>
      </c>
    </row>
    <row r="9" spans="4:17" x14ac:dyDescent="0.3">
      <c r="D9" s="2" t="s">
        <v>3</v>
      </c>
      <c r="E9" s="3">
        <f>Norte!E9+Sul!E9</f>
        <v>6.6</v>
      </c>
      <c r="F9" s="3">
        <f>Norte!F9+Sul!F9</f>
        <v>5.9612903225806448</v>
      </c>
      <c r="G9" s="3">
        <f>Norte!G9+Sul!G9</f>
        <v>6.6</v>
      </c>
      <c r="H9" s="3">
        <f>Norte!H9+Sul!H9</f>
        <v>6.387096774193548</v>
      </c>
      <c r="I9" s="3">
        <f>Norte!I9+Sul!I9</f>
        <v>6.6</v>
      </c>
      <c r="J9" s="3">
        <f>Norte!J9+Sul!J9</f>
        <v>6.387096774193548</v>
      </c>
      <c r="K9" s="3">
        <f>Norte!K9+Sul!K9</f>
        <v>6.6000000000000005</v>
      </c>
      <c r="L9" s="3">
        <f>Norte!L9+Sul!L9</f>
        <v>6.6000000000000005</v>
      </c>
      <c r="M9" s="3">
        <f>Norte!M9+Sul!M9</f>
        <v>6.3870967741935489</v>
      </c>
      <c r="N9" s="3">
        <f>Norte!N9+Sul!N9</f>
        <v>6.6000000000000014</v>
      </c>
      <c r="O9" s="3">
        <f>Norte!O9+Sul!O9</f>
        <v>6.3870967741935498</v>
      </c>
      <c r="P9" s="3">
        <f>Norte!P9+Sul!P9</f>
        <v>6.6000000000000014</v>
      </c>
      <c r="Q9" s="3">
        <f t="shared" si="2"/>
        <v>77.709677419354847</v>
      </c>
    </row>
    <row r="10" spans="4:17" x14ac:dyDescent="0.3">
      <c r="D10" s="2" t="s">
        <v>12</v>
      </c>
      <c r="E10" s="3">
        <f>Norte!E10+Sul!E10</f>
        <v>2.3099999999999996</v>
      </c>
      <c r="F10" s="3">
        <f>Norte!F10+Sul!F10</f>
        <v>2.0864516129032258</v>
      </c>
      <c r="G10" s="3">
        <f>Norte!G10+Sul!G10</f>
        <v>2.31</v>
      </c>
      <c r="H10" s="3">
        <f>Norte!H10+Sul!H10</f>
        <v>2.2354838709677418</v>
      </c>
      <c r="I10" s="3">
        <f>Norte!I10+Sul!I10</f>
        <v>2.31</v>
      </c>
      <c r="J10" s="3">
        <f>Norte!J10+Sul!J10</f>
        <v>2.2354838709677418</v>
      </c>
      <c r="K10" s="3">
        <f>Norte!K10+Sul!K10</f>
        <v>2.3100000000000005</v>
      </c>
      <c r="L10" s="3">
        <f>Norte!L10+Sul!L10</f>
        <v>2.3100000000000005</v>
      </c>
      <c r="M10" s="3">
        <f>Norte!M10+Sul!M10</f>
        <v>2.2354838709677423</v>
      </c>
      <c r="N10" s="3">
        <f>Norte!N10+Sul!N10</f>
        <v>2.3100000000000005</v>
      </c>
      <c r="O10" s="3">
        <f>Norte!O10+Sul!O10</f>
        <v>2.2354838709677423</v>
      </c>
      <c r="P10" s="3">
        <f>Norte!P10+Sul!P10</f>
        <v>2.3100000000000005</v>
      </c>
      <c r="Q10" s="3">
        <f t="shared" si="2"/>
        <v>27.198387096774198</v>
      </c>
    </row>
    <row r="11" spans="4:17" x14ac:dyDescent="0.3"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4:17" x14ac:dyDescent="0.3">
      <c r="D12" s="7" t="s">
        <v>7</v>
      </c>
      <c r="E12" s="8">
        <f>SUM(E13:E15)</f>
        <v>-45.506999999999998</v>
      </c>
      <c r="F12" s="8">
        <f t="shared" ref="F12:P12" si="3">SUM(F13:F15)</f>
        <v>-41.103096774193546</v>
      </c>
      <c r="G12" s="8">
        <f t="shared" si="3"/>
        <v>-45.506999999999998</v>
      </c>
      <c r="H12" s="8">
        <f t="shared" si="3"/>
        <v>-44.039032258064516</v>
      </c>
      <c r="I12" s="8">
        <f t="shared" si="3"/>
        <v>-45.507000000000005</v>
      </c>
      <c r="J12" s="8">
        <f t="shared" si="3"/>
        <v>-44.039032258064523</v>
      </c>
      <c r="K12" s="8">
        <f t="shared" si="3"/>
        <v>-45.507000000000019</v>
      </c>
      <c r="L12" s="8">
        <f t="shared" si="3"/>
        <v>-45.507000000000019</v>
      </c>
      <c r="M12" s="8">
        <f t="shared" si="3"/>
        <v>-44.039032258064523</v>
      </c>
      <c r="N12" s="8">
        <f t="shared" si="3"/>
        <v>-45.507000000000019</v>
      </c>
      <c r="O12" s="8">
        <f t="shared" si="3"/>
        <v>-44.039032258064537</v>
      </c>
      <c r="P12" s="8">
        <f t="shared" si="3"/>
        <v>-45.507000000000026</v>
      </c>
      <c r="Q12" s="8">
        <f t="shared" si="2"/>
        <v>-535.80822580645167</v>
      </c>
    </row>
    <row r="13" spans="4:17" x14ac:dyDescent="0.3">
      <c r="D13" s="2" t="s">
        <v>5</v>
      </c>
      <c r="E13" s="3">
        <f>Norte!E13+Sul!E13</f>
        <v>-26.003999999999998</v>
      </c>
      <c r="F13" s="3">
        <f>Norte!F13+Sul!F13</f>
        <v>-23.48748387096774</v>
      </c>
      <c r="G13" s="3">
        <f>Norte!G13+Sul!G13</f>
        <v>-26.003999999999998</v>
      </c>
      <c r="H13" s="3">
        <f>Norte!H13+Sul!H13</f>
        <v>-25.16516129032258</v>
      </c>
      <c r="I13" s="3">
        <f>Norte!I13+Sul!I13</f>
        <v>-26.004000000000005</v>
      </c>
      <c r="J13" s="3">
        <f>Norte!J13+Sul!J13</f>
        <v>-25.165161290322587</v>
      </c>
      <c r="K13" s="3">
        <f>Norte!K13+Sul!K13</f>
        <v>-26.004000000000008</v>
      </c>
      <c r="L13" s="3">
        <f>Norte!L13+Sul!L13</f>
        <v>-26.004000000000008</v>
      </c>
      <c r="M13" s="3">
        <f>Norte!M13+Sul!M13</f>
        <v>-25.165161290322587</v>
      </c>
      <c r="N13" s="3">
        <f>Norte!N13+Sul!N13</f>
        <v>-26.004000000000008</v>
      </c>
      <c r="O13" s="3">
        <f>Norte!O13+Sul!O13</f>
        <v>-25.16516129032259</v>
      </c>
      <c r="P13" s="3">
        <f>Norte!P13+Sul!P13</f>
        <v>-26.004000000000016</v>
      </c>
      <c r="Q13" s="3">
        <f t="shared" si="2"/>
        <v>-306.17612903225819</v>
      </c>
    </row>
    <row r="14" spans="4:17" x14ac:dyDescent="0.3">
      <c r="D14" s="2" t="s">
        <v>6</v>
      </c>
      <c r="E14" s="3">
        <f>Norte!E14+Sul!E14</f>
        <v>-13.001999999999999</v>
      </c>
      <c r="F14" s="3">
        <f>Norte!F14+Sul!F14</f>
        <v>-11.74374193548387</v>
      </c>
      <c r="G14" s="3">
        <f>Norte!G14+Sul!G14</f>
        <v>-13.001999999999999</v>
      </c>
      <c r="H14" s="3">
        <f>Norte!H14+Sul!H14</f>
        <v>-12.58258064516129</v>
      </c>
      <c r="I14" s="3">
        <f>Norte!I14+Sul!I14</f>
        <v>-13.002000000000002</v>
      </c>
      <c r="J14" s="3">
        <f>Norte!J14+Sul!J14</f>
        <v>-12.582580645161293</v>
      </c>
      <c r="K14" s="3">
        <f>Norte!K14+Sul!K14</f>
        <v>-13.002000000000004</v>
      </c>
      <c r="L14" s="3">
        <f>Norte!L14+Sul!L14</f>
        <v>-13.002000000000004</v>
      </c>
      <c r="M14" s="3">
        <f>Norte!M14+Sul!M14</f>
        <v>-12.582580645161293</v>
      </c>
      <c r="N14" s="3">
        <f>Norte!N14+Sul!N14</f>
        <v>-13.002000000000004</v>
      </c>
      <c r="O14" s="3">
        <f>Norte!O14+Sul!O14</f>
        <v>-12.582580645161295</v>
      </c>
      <c r="P14" s="3">
        <f>Norte!P14+Sul!P14</f>
        <v>-13.002000000000008</v>
      </c>
      <c r="Q14" s="3">
        <f t="shared" si="2"/>
        <v>-153.08806451612909</v>
      </c>
    </row>
    <row r="15" spans="4:17" x14ac:dyDescent="0.3">
      <c r="D15" s="2" t="s">
        <v>12</v>
      </c>
      <c r="E15" s="3">
        <f>Norte!E15+Sul!E15</f>
        <v>-6.5009999999999994</v>
      </c>
      <c r="F15" s="3">
        <f>Norte!F15+Sul!F15</f>
        <v>-5.871870967741935</v>
      </c>
      <c r="G15" s="3">
        <f>Norte!G15+Sul!G15</f>
        <v>-6.5009999999999994</v>
      </c>
      <c r="H15" s="3">
        <f>Norte!H15+Sul!H15</f>
        <v>-6.2912903225806449</v>
      </c>
      <c r="I15" s="3">
        <f>Norte!I15+Sul!I15</f>
        <v>-6.5010000000000012</v>
      </c>
      <c r="J15" s="3">
        <f>Norte!J15+Sul!J15</f>
        <v>-6.2912903225806467</v>
      </c>
      <c r="K15" s="3">
        <f>Norte!K15+Sul!K15</f>
        <v>-6.5010000000000021</v>
      </c>
      <c r="L15" s="3">
        <f>Norte!L15+Sul!L15</f>
        <v>-6.5010000000000021</v>
      </c>
      <c r="M15" s="3">
        <f>Norte!M15+Sul!M15</f>
        <v>-6.2912903225806467</v>
      </c>
      <c r="N15" s="3">
        <f>Norte!N15+Sul!N15</f>
        <v>-6.5010000000000021</v>
      </c>
      <c r="O15" s="3">
        <f>Norte!O15+Sul!O15</f>
        <v>-6.2912903225806476</v>
      </c>
      <c r="P15" s="3">
        <f>Norte!P15+Sul!P15</f>
        <v>-6.5010000000000039</v>
      </c>
      <c r="Q15" s="3">
        <f t="shared" si="2"/>
        <v>-76.544032258064547</v>
      </c>
    </row>
    <row r="16" spans="4:17" x14ac:dyDescent="0.3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4:17" x14ac:dyDescent="0.3">
      <c r="D17" s="5" t="s">
        <v>8</v>
      </c>
      <c r="E17" s="6">
        <f>E6+E12</f>
        <v>19.502999999999993</v>
      </c>
      <c r="F17" s="6">
        <f>F6+F12</f>
        <v>17.615612903225809</v>
      </c>
      <c r="G17" s="6">
        <f>G6+G12</f>
        <v>19.502999999999993</v>
      </c>
      <c r="H17" s="6">
        <f>H6+H12</f>
        <v>18.873870967741929</v>
      </c>
      <c r="I17" s="6">
        <f>I6+I12</f>
        <v>19.503</v>
      </c>
      <c r="J17" s="6">
        <f>J6+J12</f>
        <v>18.873870967741937</v>
      </c>
      <c r="K17" s="6">
        <f>K6+K12</f>
        <v>19.503</v>
      </c>
      <c r="L17" s="6">
        <f>L6+L12</f>
        <v>19.503</v>
      </c>
      <c r="M17" s="6">
        <f>M6+M12</f>
        <v>18.873870967741937</v>
      </c>
      <c r="N17" s="6">
        <f>N6+N12</f>
        <v>19.503</v>
      </c>
      <c r="O17" s="6">
        <f>O6+O12</f>
        <v>18.873870967741937</v>
      </c>
      <c r="P17" s="6">
        <f>P6+P12</f>
        <v>19.503000000000007</v>
      </c>
      <c r="Q17" s="6">
        <f>SUM(E17:P17)</f>
        <v>229.63209677419351</v>
      </c>
    </row>
    <row r="18" spans="4:17" x14ac:dyDescent="0.3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4:17" x14ac:dyDescent="0.3">
      <c r="D19" s="7" t="s">
        <v>9</v>
      </c>
      <c r="E19" s="8">
        <f>SUM(E20:E22)</f>
        <v>-7.8011999999999997</v>
      </c>
      <c r="F19" s="8">
        <f t="shared" ref="F19:P19" si="4">SUM(F20:F22)</f>
        <v>-7.0462451612903223</v>
      </c>
      <c r="G19" s="8">
        <f t="shared" si="4"/>
        <v>-7.8011999999999997</v>
      </c>
      <c r="H19" s="8">
        <f t="shared" si="4"/>
        <v>-7.5495483870967739</v>
      </c>
      <c r="I19" s="8">
        <f t="shared" si="4"/>
        <v>-7.8012000000000015</v>
      </c>
      <c r="J19" s="8">
        <f t="shared" si="4"/>
        <v>-7.5495483870967748</v>
      </c>
      <c r="K19" s="8">
        <f t="shared" si="4"/>
        <v>-7.8012000000000024</v>
      </c>
      <c r="L19" s="8">
        <f t="shared" si="4"/>
        <v>-7.8012000000000024</v>
      </c>
      <c r="M19" s="8">
        <f t="shared" si="4"/>
        <v>-7.5495483870967757</v>
      </c>
      <c r="N19" s="8">
        <f t="shared" si="4"/>
        <v>-7.8012000000000024</v>
      </c>
      <c r="O19" s="8">
        <f t="shared" si="4"/>
        <v>-7.5495483870967774</v>
      </c>
      <c r="P19" s="8">
        <f t="shared" si="4"/>
        <v>-7.801200000000005</v>
      </c>
      <c r="Q19" s="8">
        <f t="shared" si="2"/>
        <v>-91.852838709677442</v>
      </c>
    </row>
    <row r="20" spans="4:17" x14ac:dyDescent="0.3">
      <c r="D20" s="2" t="s">
        <v>10</v>
      </c>
      <c r="E20" s="3">
        <f>Norte!E20+Sul!E20</f>
        <v>-4.5507</v>
      </c>
      <c r="F20" s="3">
        <f>Norte!F20+Sul!F20</f>
        <v>-4.1103096774193553</v>
      </c>
      <c r="G20" s="3">
        <f>Norte!G20+Sul!G20</f>
        <v>-4.5507</v>
      </c>
      <c r="H20" s="3">
        <f>Norte!H20+Sul!H20</f>
        <v>-4.4039032258064514</v>
      </c>
      <c r="I20" s="3">
        <f>Norte!I20+Sul!I20</f>
        <v>-4.5507000000000009</v>
      </c>
      <c r="J20" s="3">
        <f>Norte!J20+Sul!J20</f>
        <v>-4.4039032258064523</v>
      </c>
      <c r="K20" s="3">
        <f>Norte!K20+Sul!K20</f>
        <v>-4.5507000000000017</v>
      </c>
      <c r="L20" s="3">
        <f>Norte!L20+Sul!L20</f>
        <v>-4.5507000000000017</v>
      </c>
      <c r="M20" s="3">
        <f>Norte!M20+Sul!M20</f>
        <v>-4.4039032258064523</v>
      </c>
      <c r="N20" s="3">
        <f>Norte!N20+Sul!N20</f>
        <v>-4.5507000000000017</v>
      </c>
      <c r="O20" s="3">
        <f>Norte!O20+Sul!O20</f>
        <v>-4.4039032258064541</v>
      </c>
      <c r="P20" s="3">
        <f>Norte!P20+Sul!P20</f>
        <v>-4.5507000000000026</v>
      </c>
      <c r="Q20" s="3">
        <f t="shared" si="2"/>
        <v>-53.580822580645176</v>
      </c>
    </row>
    <row r="21" spans="4:17" x14ac:dyDescent="0.3">
      <c r="D21" s="2" t="s">
        <v>11</v>
      </c>
      <c r="E21" s="3">
        <f>Norte!E21+Sul!E21</f>
        <v>-1.9502999999999997</v>
      </c>
      <c r="F21" s="3">
        <f>Norte!F21+Sul!F21</f>
        <v>-1.7615612903225806</v>
      </c>
      <c r="G21" s="3">
        <f>Norte!G21+Sul!G21</f>
        <v>-1.9502999999999997</v>
      </c>
      <c r="H21" s="3">
        <f>Norte!H21+Sul!H21</f>
        <v>-1.8873870967741935</v>
      </c>
      <c r="I21" s="3">
        <f>Norte!I21+Sul!I21</f>
        <v>-1.9502999999999999</v>
      </c>
      <c r="J21" s="3">
        <f>Norte!J21+Sul!J21</f>
        <v>-1.8873870967741937</v>
      </c>
      <c r="K21" s="3">
        <f>Norte!K21+Sul!K21</f>
        <v>-1.9503000000000004</v>
      </c>
      <c r="L21" s="3">
        <f>Norte!L21+Sul!L21</f>
        <v>-1.9503000000000004</v>
      </c>
      <c r="M21" s="3">
        <f>Norte!M21+Sul!M21</f>
        <v>-1.8873870967741939</v>
      </c>
      <c r="N21" s="3">
        <f>Norte!N21+Sul!N21</f>
        <v>-1.9503000000000006</v>
      </c>
      <c r="O21" s="3">
        <f>Norte!O21+Sul!O21</f>
        <v>-1.8873870967741941</v>
      </c>
      <c r="P21" s="3">
        <f>Norte!P21+Sul!P21</f>
        <v>-1.950300000000001</v>
      </c>
      <c r="Q21" s="3">
        <f t="shared" si="2"/>
        <v>-22.963209677419361</v>
      </c>
    </row>
    <row r="22" spans="4:17" x14ac:dyDescent="0.3">
      <c r="D22" s="2" t="s">
        <v>12</v>
      </c>
      <c r="E22" s="3">
        <f>Norte!E22+Sul!E22</f>
        <v>-1.3001999999999998</v>
      </c>
      <c r="F22" s="3">
        <f>Norte!F22+Sul!F22</f>
        <v>-1.1743741935483869</v>
      </c>
      <c r="G22" s="3">
        <f>Norte!G22+Sul!G22</f>
        <v>-1.3001999999999998</v>
      </c>
      <c r="H22" s="3">
        <f>Norte!H22+Sul!H22</f>
        <v>-1.258258064516129</v>
      </c>
      <c r="I22" s="3">
        <f>Norte!I22+Sul!I22</f>
        <v>-1.3002000000000002</v>
      </c>
      <c r="J22" s="3">
        <f>Norte!J22+Sul!J22</f>
        <v>-1.2582580645161292</v>
      </c>
      <c r="K22" s="3">
        <f>Norte!K22+Sul!K22</f>
        <v>-1.3002000000000002</v>
      </c>
      <c r="L22" s="3">
        <f>Norte!L22+Sul!L22</f>
        <v>-1.3002000000000002</v>
      </c>
      <c r="M22" s="3">
        <f>Norte!M22+Sul!M22</f>
        <v>-1.2582580645161292</v>
      </c>
      <c r="N22" s="3">
        <f>Norte!N22+Sul!N22</f>
        <v>-1.3002000000000005</v>
      </c>
      <c r="O22" s="3">
        <f>Norte!O22+Sul!O22</f>
        <v>-1.2582580645161294</v>
      </c>
      <c r="P22" s="3">
        <f>Norte!P22+Sul!P22</f>
        <v>-1.3002000000000007</v>
      </c>
      <c r="Q22" s="3">
        <f t="shared" si="2"/>
        <v>-15.308806451612904</v>
      </c>
    </row>
    <row r="23" spans="4:17" x14ac:dyDescent="0.3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4:17" x14ac:dyDescent="0.3">
      <c r="D24" s="9" t="s">
        <v>13</v>
      </c>
      <c r="E24" s="6">
        <f>E17+E19</f>
        <v>11.701799999999993</v>
      </c>
      <c r="F24" s="6">
        <f>F17+F19</f>
        <v>10.569367741935487</v>
      </c>
      <c r="G24" s="6">
        <f>G17+G19</f>
        <v>11.701799999999993</v>
      </c>
      <c r="H24" s="6">
        <f>H17+H19</f>
        <v>11.324322580645156</v>
      </c>
      <c r="I24" s="6">
        <f>I17+I19</f>
        <v>11.701799999999999</v>
      </c>
      <c r="J24" s="6">
        <f>J17+J19</f>
        <v>11.324322580645163</v>
      </c>
      <c r="K24" s="6">
        <f>K17+K19</f>
        <v>11.701799999999999</v>
      </c>
      <c r="L24" s="6">
        <f>L17+L19</f>
        <v>11.701799999999999</v>
      </c>
      <c r="M24" s="6">
        <f>M17+M19</f>
        <v>11.324322580645161</v>
      </c>
      <c r="N24" s="6">
        <f>N17+N19</f>
        <v>11.701799999999999</v>
      </c>
      <c r="O24" s="6">
        <f>O17+O19</f>
        <v>11.324322580645159</v>
      </c>
      <c r="P24" s="6">
        <f>P17+P19</f>
        <v>11.701800000000002</v>
      </c>
      <c r="Q24" s="6">
        <f t="shared" si="2"/>
        <v>137.77925806451611</v>
      </c>
    </row>
    <row r="26" spans="4:17" x14ac:dyDescent="0.3">
      <c r="D26" s="7" t="s">
        <v>14</v>
      </c>
      <c r="E26" s="8">
        <f>Norte!E26+Sul!E26</f>
        <v>-3.2504999999999997</v>
      </c>
      <c r="F26" s="8">
        <f>Norte!F26+Sul!F26</f>
        <v>-2.9359354838709675</v>
      </c>
      <c r="G26" s="8">
        <f>Norte!G26+Sul!G26</f>
        <v>-3.2504999999999997</v>
      </c>
      <c r="H26" s="8">
        <f>Norte!H26+Sul!H26</f>
        <v>-3.1456451612903225</v>
      </c>
      <c r="I26" s="8">
        <f>Norte!I26+Sul!I26</f>
        <v>-3.2505000000000006</v>
      </c>
      <c r="J26" s="8">
        <f>Norte!J26+Sul!J26</f>
        <v>-3.1456451612903233</v>
      </c>
      <c r="K26" s="8">
        <f>Norte!K26+Sul!K26</f>
        <v>-3.2505000000000011</v>
      </c>
      <c r="L26" s="8">
        <f>Norte!L26+Sul!L26</f>
        <v>-3.2505000000000011</v>
      </c>
      <c r="M26" s="8">
        <f>Norte!M26+Sul!M26</f>
        <v>-3.1456451612903233</v>
      </c>
      <c r="N26" s="8">
        <f>Norte!N26+Sul!N26</f>
        <v>-3.2505000000000011</v>
      </c>
      <c r="O26" s="8">
        <f>Norte!O26+Sul!O26</f>
        <v>-3.1456451612903238</v>
      </c>
      <c r="P26" s="8">
        <f>Norte!P26+Sul!P26</f>
        <v>-3.2505000000000019</v>
      </c>
      <c r="Q26" s="8">
        <f t="shared" si="2"/>
        <v>-38.272016129032274</v>
      </c>
    </row>
    <row r="28" spans="4:17" x14ac:dyDescent="0.3">
      <c r="D28" s="5" t="s">
        <v>15</v>
      </c>
      <c r="E28" s="10">
        <f>E24+E26</f>
        <v>8.4512999999999927</v>
      </c>
      <c r="F28" s="10">
        <f t="shared" ref="F28:P28" si="5">F24+F26</f>
        <v>7.63343225806452</v>
      </c>
      <c r="G28" s="10">
        <f t="shared" si="5"/>
        <v>8.4512999999999927</v>
      </c>
      <c r="H28" s="10">
        <f t="shared" si="5"/>
        <v>8.1786774193548339</v>
      </c>
      <c r="I28" s="10">
        <f t="shared" si="5"/>
        <v>8.451299999999998</v>
      </c>
      <c r="J28" s="10">
        <f t="shared" si="5"/>
        <v>8.1786774193548393</v>
      </c>
      <c r="K28" s="10">
        <f t="shared" si="5"/>
        <v>8.451299999999998</v>
      </c>
      <c r="L28" s="10">
        <f t="shared" si="5"/>
        <v>8.451299999999998</v>
      </c>
      <c r="M28" s="10">
        <f t="shared" si="5"/>
        <v>8.1786774193548375</v>
      </c>
      <c r="N28" s="10">
        <f t="shared" si="5"/>
        <v>8.451299999999998</v>
      </c>
      <c r="O28" s="10">
        <f t="shared" si="5"/>
        <v>8.1786774193548357</v>
      </c>
      <c r="P28" s="10">
        <f t="shared" si="5"/>
        <v>8.4512999999999998</v>
      </c>
      <c r="Q28" s="6">
        <f t="shared" si="2"/>
        <v>99.507241935483862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CAE4-841B-41E4-BE84-92C6CBB4C3E5}">
  <dimension ref="D4:Q28"/>
  <sheetViews>
    <sheetView showGridLines="0" workbookViewId="0">
      <selection sqref="A1:XFD1048576"/>
    </sheetView>
  </sheetViews>
  <sheetFormatPr defaultRowHeight="14.4" x14ac:dyDescent="0.3"/>
  <cols>
    <col min="4" max="4" width="13.88671875" bestFit="1" customWidth="1"/>
  </cols>
  <sheetData>
    <row r="4" spans="4:17" x14ac:dyDescent="0.3">
      <c r="E4" s="4">
        <f>DAY(EDATE(E5,1)-1)</f>
        <v>31</v>
      </c>
      <c r="F4" s="4">
        <f t="shared" ref="F4:P4" si="0">DAY(EDATE(F5,1)-1)</f>
        <v>28</v>
      </c>
      <c r="G4" s="4">
        <f t="shared" si="0"/>
        <v>31</v>
      </c>
      <c r="H4" s="4">
        <f t="shared" si="0"/>
        <v>30</v>
      </c>
      <c r="I4" s="4">
        <f t="shared" si="0"/>
        <v>31</v>
      </c>
      <c r="J4" s="4">
        <f t="shared" si="0"/>
        <v>30</v>
      </c>
      <c r="K4" s="4">
        <f t="shared" si="0"/>
        <v>31</v>
      </c>
      <c r="L4" s="4">
        <f t="shared" si="0"/>
        <v>31</v>
      </c>
      <c r="M4" s="4">
        <f t="shared" si="0"/>
        <v>30</v>
      </c>
      <c r="N4" s="4">
        <f t="shared" si="0"/>
        <v>31</v>
      </c>
      <c r="O4" s="4">
        <f t="shared" si="0"/>
        <v>30</v>
      </c>
      <c r="P4" s="4">
        <f t="shared" si="0"/>
        <v>31</v>
      </c>
    </row>
    <row r="5" spans="4:17" x14ac:dyDescent="0.3">
      <c r="E5" s="1">
        <v>44197</v>
      </c>
      <c r="F5" s="1">
        <v>44228</v>
      </c>
      <c r="G5" s="1">
        <v>44256</v>
      </c>
      <c r="H5" s="1">
        <v>44287</v>
      </c>
      <c r="I5" s="1">
        <v>44317</v>
      </c>
      <c r="J5" s="1">
        <v>44348</v>
      </c>
      <c r="K5" s="1">
        <v>44378</v>
      </c>
      <c r="L5" s="1">
        <v>44409</v>
      </c>
      <c r="M5" s="1">
        <v>44440</v>
      </c>
      <c r="N5" s="1">
        <v>44470</v>
      </c>
      <c r="O5" s="1">
        <v>44501</v>
      </c>
      <c r="P5" s="1">
        <v>44531</v>
      </c>
      <c r="Q5" t="s">
        <v>0</v>
      </c>
    </row>
    <row r="6" spans="4:17" x14ac:dyDescent="0.3">
      <c r="D6" s="7" t="s">
        <v>4</v>
      </c>
      <c r="E6" s="8">
        <f>SUM(E7:E10)</f>
        <v>19.7</v>
      </c>
      <c r="F6" s="8">
        <f t="shared" ref="F6:P6" si="1">SUM(F7:F10)</f>
        <v>17.793548387096774</v>
      </c>
      <c r="G6" s="8">
        <f t="shared" si="1"/>
        <v>19.7</v>
      </c>
      <c r="H6" s="8">
        <f t="shared" si="1"/>
        <v>19.06451612903226</v>
      </c>
      <c r="I6" s="8">
        <f t="shared" si="1"/>
        <v>19.700000000000003</v>
      </c>
      <c r="J6" s="8">
        <f t="shared" si="1"/>
        <v>19.06451612903226</v>
      </c>
      <c r="K6" s="8">
        <f t="shared" si="1"/>
        <v>19.700000000000006</v>
      </c>
      <c r="L6" s="8">
        <f t="shared" si="1"/>
        <v>19.700000000000006</v>
      </c>
      <c r="M6" s="8">
        <f t="shared" si="1"/>
        <v>19.064516129032263</v>
      </c>
      <c r="N6" s="8">
        <f t="shared" si="1"/>
        <v>19.700000000000006</v>
      </c>
      <c r="O6" s="8">
        <f t="shared" si="1"/>
        <v>19.06451612903227</v>
      </c>
      <c r="P6" s="8">
        <f t="shared" si="1"/>
        <v>19.700000000000014</v>
      </c>
      <c r="Q6" s="8">
        <f>SUM(E6:P6)</f>
        <v>231.95161290322588</v>
      </c>
    </row>
    <row r="7" spans="4:17" x14ac:dyDescent="0.3">
      <c r="D7" s="2" t="s">
        <v>1</v>
      </c>
      <c r="E7" s="3">
        <v>5</v>
      </c>
      <c r="F7" s="3">
        <f>F$4/E$4*E7</f>
        <v>4.5161290322580641</v>
      </c>
      <c r="G7" s="3">
        <f>G$4/F$4*F7</f>
        <v>5</v>
      </c>
      <c r="H7" s="3">
        <f t="shared" ref="H7:P7" si="2">H$4/G$4*G7</f>
        <v>4.838709677419355</v>
      </c>
      <c r="I7" s="3">
        <f t="shared" si="2"/>
        <v>5.0000000000000009</v>
      </c>
      <c r="J7" s="3">
        <f t="shared" si="2"/>
        <v>4.8387096774193559</v>
      </c>
      <c r="K7" s="3">
        <f t="shared" si="2"/>
        <v>5.0000000000000018</v>
      </c>
      <c r="L7" s="3">
        <f t="shared" si="2"/>
        <v>5.0000000000000018</v>
      </c>
      <c r="M7" s="3">
        <f t="shared" si="2"/>
        <v>4.8387096774193568</v>
      </c>
      <c r="N7" s="3">
        <f t="shared" si="2"/>
        <v>5.0000000000000027</v>
      </c>
      <c r="O7" s="3">
        <f t="shared" si="2"/>
        <v>4.8387096774193576</v>
      </c>
      <c r="P7" s="3">
        <f t="shared" si="2"/>
        <v>5.0000000000000036</v>
      </c>
      <c r="Q7" s="3">
        <f t="shared" ref="Q7:Q28" si="3">SUM(E7:P7)</f>
        <v>58.870967741935502</v>
      </c>
    </row>
    <row r="8" spans="4:17" x14ac:dyDescent="0.3">
      <c r="D8" s="2" t="s">
        <v>2</v>
      </c>
      <c r="E8" s="3">
        <v>12</v>
      </c>
      <c r="F8" s="3">
        <f t="shared" ref="F8:G10" si="4">F$4/E$4*E8</f>
        <v>10.838709677419354</v>
      </c>
      <c r="G8" s="3">
        <f t="shared" si="4"/>
        <v>12</v>
      </c>
      <c r="H8" s="3">
        <f t="shared" ref="H8:P8" si="5">H$4/G$4*G8</f>
        <v>11.612903225806452</v>
      </c>
      <c r="I8" s="3">
        <f t="shared" si="5"/>
        <v>12.000000000000002</v>
      </c>
      <c r="J8" s="3">
        <f t="shared" si="5"/>
        <v>11.612903225806454</v>
      </c>
      <c r="K8" s="3">
        <f t="shared" si="5"/>
        <v>12.000000000000004</v>
      </c>
      <c r="L8" s="3">
        <f t="shared" si="5"/>
        <v>12.000000000000004</v>
      </c>
      <c r="M8" s="3">
        <f t="shared" si="5"/>
        <v>11.612903225806456</v>
      </c>
      <c r="N8" s="3">
        <f t="shared" si="5"/>
        <v>12.000000000000005</v>
      </c>
      <c r="O8" s="3">
        <f t="shared" si="5"/>
        <v>11.612903225806457</v>
      </c>
      <c r="P8" s="3">
        <f t="shared" si="5"/>
        <v>12.000000000000007</v>
      </c>
      <c r="Q8" s="3">
        <f t="shared" si="3"/>
        <v>141.29032258064518</v>
      </c>
    </row>
    <row r="9" spans="4:17" x14ac:dyDescent="0.3">
      <c r="D9" s="2" t="s">
        <v>3</v>
      </c>
      <c r="E9" s="3">
        <v>2</v>
      </c>
      <c r="F9" s="3">
        <f t="shared" si="4"/>
        <v>1.8064516129032258</v>
      </c>
      <c r="G9" s="3">
        <f t="shared" si="4"/>
        <v>2</v>
      </c>
      <c r="H9" s="3">
        <f t="shared" ref="H9:P9" si="6">H$4/G$4*G9</f>
        <v>1.935483870967742</v>
      </c>
      <c r="I9" s="3">
        <f t="shared" si="6"/>
        <v>2.0000000000000004</v>
      </c>
      <c r="J9" s="3">
        <f t="shared" si="6"/>
        <v>1.9354838709677424</v>
      </c>
      <c r="K9" s="3">
        <f t="shared" si="6"/>
        <v>2.0000000000000009</v>
      </c>
      <c r="L9" s="3">
        <f t="shared" si="6"/>
        <v>2.0000000000000009</v>
      </c>
      <c r="M9" s="3">
        <f t="shared" si="6"/>
        <v>1.9354838709677429</v>
      </c>
      <c r="N9" s="3">
        <f t="shared" si="6"/>
        <v>2.0000000000000013</v>
      </c>
      <c r="O9" s="3">
        <f t="shared" si="6"/>
        <v>1.9354838709677433</v>
      </c>
      <c r="P9" s="3">
        <f t="shared" si="6"/>
        <v>2.0000000000000018</v>
      </c>
      <c r="Q9" s="3">
        <f t="shared" si="3"/>
        <v>23.548387096774199</v>
      </c>
    </row>
    <row r="10" spans="4:17" x14ac:dyDescent="0.3">
      <c r="D10" s="2" t="s">
        <v>12</v>
      </c>
      <c r="E10" s="3">
        <v>0.7</v>
      </c>
      <c r="F10" s="3">
        <f t="shared" si="4"/>
        <v>0.63225806451612898</v>
      </c>
      <c r="G10" s="3">
        <f t="shared" si="4"/>
        <v>0.7</v>
      </c>
      <c r="H10" s="3">
        <f t="shared" ref="H10:P10" si="7">H$4/G$4*G10</f>
        <v>0.67741935483870963</v>
      </c>
      <c r="I10" s="3">
        <f t="shared" si="7"/>
        <v>0.70000000000000007</v>
      </c>
      <c r="J10" s="3">
        <f t="shared" si="7"/>
        <v>0.67741935483870974</v>
      </c>
      <c r="K10" s="3">
        <f t="shared" si="7"/>
        <v>0.70000000000000018</v>
      </c>
      <c r="L10" s="3">
        <f t="shared" si="7"/>
        <v>0.70000000000000018</v>
      </c>
      <c r="M10" s="3">
        <f t="shared" si="7"/>
        <v>0.67741935483870985</v>
      </c>
      <c r="N10" s="3">
        <f t="shared" si="7"/>
        <v>0.70000000000000029</v>
      </c>
      <c r="O10" s="3">
        <f t="shared" si="7"/>
        <v>0.67741935483870996</v>
      </c>
      <c r="P10" s="3">
        <f t="shared" si="7"/>
        <v>0.7000000000000004</v>
      </c>
      <c r="Q10" s="3">
        <f t="shared" si="3"/>
        <v>8.2419354838709697</v>
      </c>
    </row>
    <row r="11" spans="4:17" x14ac:dyDescent="0.3"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4:17" x14ac:dyDescent="0.3">
      <c r="D12" s="7" t="s">
        <v>7</v>
      </c>
      <c r="E12" s="8">
        <f>SUM(E13:E15)</f>
        <v>-13.790000000000001</v>
      </c>
      <c r="F12" s="8">
        <f t="shared" ref="F12:P12" si="8">SUM(F13:F15)</f>
        <v>-12.455483870967742</v>
      </c>
      <c r="G12" s="8">
        <f t="shared" si="8"/>
        <v>-13.790000000000001</v>
      </c>
      <c r="H12" s="8">
        <f t="shared" si="8"/>
        <v>-13.345161290322583</v>
      </c>
      <c r="I12" s="8">
        <f t="shared" si="8"/>
        <v>-13.790000000000003</v>
      </c>
      <c r="J12" s="8">
        <f t="shared" si="8"/>
        <v>-13.345161290322583</v>
      </c>
      <c r="K12" s="8">
        <f t="shared" si="8"/>
        <v>-13.790000000000004</v>
      </c>
      <c r="L12" s="8">
        <f t="shared" si="8"/>
        <v>-13.790000000000004</v>
      </c>
      <c r="M12" s="8">
        <f t="shared" si="8"/>
        <v>-13.345161290322586</v>
      </c>
      <c r="N12" s="8">
        <f t="shared" si="8"/>
        <v>-13.790000000000004</v>
      </c>
      <c r="O12" s="8">
        <f t="shared" si="8"/>
        <v>-13.34516129032259</v>
      </c>
      <c r="P12" s="8">
        <f t="shared" si="8"/>
        <v>-13.79000000000001</v>
      </c>
      <c r="Q12" s="8">
        <f t="shared" si="3"/>
        <v>-162.3661290322581</v>
      </c>
    </row>
    <row r="13" spans="4:17" x14ac:dyDescent="0.3">
      <c r="D13" s="2" t="s">
        <v>5</v>
      </c>
      <c r="E13" s="3">
        <f>E$6*-0.4</f>
        <v>-7.88</v>
      </c>
      <c r="F13" s="3">
        <f t="shared" ref="F13:P13" si="9">F$6*-0.4</f>
        <v>-7.1174193548387095</v>
      </c>
      <c r="G13" s="3">
        <f t="shared" si="9"/>
        <v>-7.88</v>
      </c>
      <c r="H13" s="3">
        <f t="shared" si="9"/>
        <v>-7.6258064516129043</v>
      </c>
      <c r="I13" s="3">
        <f t="shared" si="9"/>
        <v>-7.8800000000000017</v>
      </c>
      <c r="J13" s="3">
        <f t="shared" si="9"/>
        <v>-7.6258064516129043</v>
      </c>
      <c r="K13" s="3">
        <f t="shared" si="9"/>
        <v>-7.8800000000000026</v>
      </c>
      <c r="L13" s="3">
        <f t="shared" si="9"/>
        <v>-7.8800000000000026</v>
      </c>
      <c r="M13" s="3">
        <f t="shared" si="9"/>
        <v>-7.625806451612906</v>
      </c>
      <c r="N13" s="3">
        <f t="shared" si="9"/>
        <v>-7.8800000000000026</v>
      </c>
      <c r="O13" s="3">
        <f t="shared" si="9"/>
        <v>-7.6258064516129087</v>
      </c>
      <c r="P13" s="3">
        <f t="shared" si="9"/>
        <v>-7.8800000000000061</v>
      </c>
      <c r="Q13" s="3">
        <f t="shared" si="3"/>
        <v>-92.780645161290337</v>
      </c>
    </row>
    <row r="14" spans="4:17" x14ac:dyDescent="0.3">
      <c r="D14" s="2" t="s">
        <v>6</v>
      </c>
      <c r="E14" s="3">
        <f>E$6*-0.2</f>
        <v>-3.94</v>
      </c>
      <c r="F14" s="3">
        <f t="shared" ref="F14:P14" si="10">F$6*-0.2</f>
        <v>-3.5587096774193547</v>
      </c>
      <c r="G14" s="3">
        <f t="shared" si="10"/>
        <v>-3.94</v>
      </c>
      <c r="H14" s="3">
        <f t="shared" si="10"/>
        <v>-3.8129032258064521</v>
      </c>
      <c r="I14" s="3">
        <f t="shared" si="10"/>
        <v>-3.9400000000000008</v>
      </c>
      <c r="J14" s="3">
        <f t="shared" si="10"/>
        <v>-3.8129032258064521</v>
      </c>
      <c r="K14" s="3">
        <f t="shared" si="10"/>
        <v>-3.9400000000000013</v>
      </c>
      <c r="L14" s="3">
        <f t="shared" si="10"/>
        <v>-3.9400000000000013</v>
      </c>
      <c r="M14" s="3">
        <f t="shared" si="10"/>
        <v>-3.812903225806453</v>
      </c>
      <c r="N14" s="3">
        <f t="shared" si="10"/>
        <v>-3.9400000000000013</v>
      </c>
      <c r="O14" s="3">
        <f t="shared" si="10"/>
        <v>-3.8129032258064544</v>
      </c>
      <c r="P14" s="3">
        <f t="shared" si="10"/>
        <v>-3.9400000000000031</v>
      </c>
      <c r="Q14" s="3">
        <f t="shared" si="3"/>
        <v>-46.390322580645169</v>
      </c>
    </row>
    <row r="15" spans="4:17" x14ac:dyDescent="0.3">
      <c r="D15" s="2" t="s">
        <v>12</v>
      </c>
      <c r="E15" s="3">
        <f>E$6*-0.1</f>
        <v>-1.97</v>
      </c>
      <c r="F15" s="3">
        <f t="shared" ref="F15:P15" si="11">F$6*-0.1</f>
        <v>-1.7793548387096774</v>
      </c>
      <c r="G15" s="3">
        <f t="shared" si="11"/>
        <v>-1.97</v>
      </c>
      <c r="H15" s="3">
        <f t="shared" si="11"/>
        <v>-1.9064516129032261</v>
      </c>
      <c r="I15" s="3">
        <f t="shared" si="11"/>
        <v>-1.9700000000000004</v>
      </c>
      <c r="J15" s="3">
        <f t="shared" si="11"/>
        <v>-1.9064516129032261</v>
      </c>
      <c r="K15" s="3">
        <f t="shared" si="11"/>
        <v>-1.9700000000000006</v>
      </c>
      <c r="L15" s="3">
        <f t="shared" si="11"/>
        <v>-1.9700000000000006</v>
      </c>
      <c r="M15" s="3">
        <f t="shared" si="11"/>
        <v>-1.9064516129032265</v>
      </c>
      <c r="N15" s="3">
        <f t="shared" si="11"/>
        <v>-1.9700000000000006</v>
      </c>
      <c r="O15" s="3">
        <f t="shared" si="11"/>
        <v>-1.9064516129032272</v>
      </c>
      <c r="P15" s="3">
        <f t="shared" si="11"/>
        <v>-1.9700000000000015</v>
      </c>
      <c r="Q15" s="3">
        <f t="shared" si="3"/>
        <v>-23.195161290322584</v>
      </c>
    </row>
    <row r="16" spans="4:17" x14ac:dyDescent="0.3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4:17" x14ac:dyDescent="0.3">
      <c r="D17" s="5" t="s">
        <v>8</v>
      </c>
      <c r="E17" s="6">
        <f>E6+E12</f>
        <v>5.9099999999999984</v>
      </c>
      <c r="F17" s="6">
        <f>F6+F12</f>
        <v>5.3380645161290321</v>
      </c>
      <c r="G17" s="6">
        <f>G6+G12</f>
        <v>5.9099999999999984</v>
      </c>
      <c r="H17" s="6">
        <f>H6+H12</f>
        <v>5.7193548387096769</v>
      </c>
      <c r="I17" s="6">
        <f>I6+I12</f>
        <v>5.91</v>
      </c>
      <c r="J17" s="6">
        <f>J6+J12</f>
        <v>5.7193548387096769</v>
      </c>
      <c r="K17" s="6">
        <f>K6+K12</f>
        <v>5.9100000000000019</v>
      </c>
      <c r="L17" s="6">
        <f>L6+L12</f>
        <v>5.9100000000000019</v>
      </c>
      <c r="M17" s="6">
        <f>M6+M12</f>
        <v>5.7193548387096769</v>
      </c>
      <c r="N17" s="6">
        <f>N6+N12</f>
        <v>5.9100000000000019</v>
      </c>
      <c r="O17" s="6">
        <f>O6+O12</f>
        <v>5.7193548387096804</v>
      </c>
      <c r="P17" s="6">
        <f>P6+P12</f>
        <v>5.9100000000000037</v>
      </c>
      <c r="Q17" s="6">
        <f>SUM(E17:P17)</f>
        <v>69.585483870967749</v>
      </c>
    </row>
    <row r="18" spans="4:17" x14ac:dyDescent="0.3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4:17" x14ac:dyDescent="0.3">
      <c r="D19" s="7" t="s">
        <v>9</v>
      </c>
      <c r="E19" s="8">
        <f>SUM(E20:E22)</f>
        <v>-2.3639999999999999</v>
      </c>
      <c r="F19" s="8">
        <f t="shared" ref="F19:P19" si="12">SUM(F20:F22)</f>
        <v>-2.1352258064516128</v>
      </c>
      <c r="G19" s="8">
        <f t="shared" si="12"/>
        <v>-2.3639999999999999</v>
      </c>
      <c r="H19" s="8">
        <f t="shared" si="12"/>
        <v>-2.2877419354838713</v>
      </c>
      <c r="I19" s="8">
        <f t="shared" si="12"/>
        <v>-2.3640000000000003</v>
      </c>
      <c r="J19" s="8">
        <f t="shared" si="12"/>
        <v>-2.2877419354838713</v>
      </c>
      <c r="K19" s="8">
        <f t="shared" si="12"/>
        <v>-2.3640000000000008</v>
      </c>
      <c r="L19" s="8">
        <f t="shared" si="12"/>
        <v>-2.3640000000000008</v>
      </c>
      <c r="M19" s="8">
        <f t="shared" si="12"/>
        <v>-2.2877419354838717</v>
      </c>
      <c r="N19" s="8">
        <f t="shared" si="12"/>
        <v>-2.3640000000000008</v>
      </c>
      <c r="O19" s="8">
        <f t="shared" si="12"/>
        <v>-2.2877419354838726</v>
      </c>
      <c r="P19" s="8">
        <f t="shared" si="12"/>
        <v>-2.3640000000000017</v>
      </c>
      <c r="Q19" s="8">
        <f t="shared" si="3"/>
        <v>-27.834193548387102</v>
      </c>
    </row>
    <row r="20" spans="4:17" x14ac:dyDescent="0.3">
      <c r="D20" s="2" t="s">
        <v>10</v>
      </c>
      <c r="E20" s="3">
        <f>E$6*-0.07</f>
        <v>-1.379</v>
      </c>
      <c r="F20" s="3">
        <f t="shared" ref="F20:P20" si="13">F$6*-0.07</f>
        <v>-1.2455483870967743</v>
      </c>
      <c r="G20" s="3">
        <f t="shared" si="13"/>
        <v>-1.379</v>
      </c>
      <c r="H20" s="3">
        <f t="shared" si="13"/>
        <v>-1.3345161290322582</v>
      </c>
      <c r="I20" s="3">
        <f t="shared" si="13"/>
        <v>-1.3790000000000002</v>
      </c>
      <c r="J20" s="3">
        <f t="shared" si="13"/>
        <v>-1.3345161290322582</v>
      </c>
      <c r="K20" s="3">
        <f t="shared" si="13"/>
        <v>-1.3790000000000007</v>
      </c>
      <c r="L20" s="3">
        <f t="shared" si="13"/>
        <v>-1.3790000000000007</v>
      </c>
      <c r="M20" s="3">
        <f t="shared" si="13"/>
        <v>-1.3345161290322585</v>
      </c>
      <c r="N20" s="3">
        <f t="shared" si="13"/>
        <v>-1.3790000000000007</v>
      </c>
      <c r="O20" s="3">
        <f t="shared" si="13"/>
        <v>-1.3345161290322591</v>
      </c>
      <c r="P20" s="3">
        <f t="shared" si="13"/>
        <v>-1.3790000000000011</v>
      </c>
      <c r="Q20" s="3">
        <f t="shared" si="3"/>
        <v>-16.236612903225815</v>
      </c>
    </row>
    <row r="21" spans="4:17" x14ac:dyDescent="0.3">
      <c r="D21" s="2" t="s">
        <v>11</v>
      </c>
      <c r="E21" s="3">
        <f>E$6*-0.03</f>
        <v>-0.59099999999999997</v>
      </c>
      <c r="F21" s="3">
        <f t="shared" ref="F21:P21" si="14">F$6*-0.03</f>
        <v>-0.53380645161290319</v>
      </c>
      <c r="G21" s="3">
        <f t="shared" si="14"/>
        <v>-0.59099999999999997</v>
      </c>
      <c r="H21" s="3">
        <f t="shared" si="14"/>
        <v>-0.57193548387096782</v>
      </c>
      <c r="I21" s="3">
        <f t="shared" si="14"/>
        <v>-0.59100000000000008</v>
      </c>
      <c r="J21" s="3">
        <f t="shared" si="14"/>
        <v>-0.57193548387096782</v>
      </c>
      <c r="K21" s="3">
        <f t="shared" si="14"/>
        <v>-0.59100000000000019</v>
      </c>
      <c r="L21" s="3">
        <f t="shared" si="14"/>
        <v>-0.59100000000000019</v>
      </c>
      <c r="M21" s="3">
        <f t="shared" si="14"/>
        <v>-0.57193548387096793</v>
      </c>
      <c r="N21" s="3">
        <f t="shared" si="14"/>
        <v>-0.59100000000000019</v>
      </c>
      <c r="O21" s="3">
        <f t="shared" si="14"/>
        <v>-0.57193548387096804</v>
      </c>
      <c r="P21" s="3">
        <f t="shared" si="14"/>
        <v>-0.59100000000000041</v>
      </c>
      <c r="Q21" s="3">
        <f t="shared" si="3"/>
        <v>-6.9585483870967755</v>
      </c>
    </row>
    <row r="22" spans="4:17" x14ac:dyDescent="0.3">
      <c r="D22" s="2" t="s">
        <v>12</v>
      </c>
      <c r="E22" s="3">
        <f>E$6*-0.02</f>
        <v>-0.39400000000000002</v>
      </c>
      <c r="F22" s="3">
        <f t="shared" ref="F22:P22" si="15">F$6*-0.02</f>
        <v>-0.3558709677419355</v>
      </c>
      <c r="G22" s="3">
        <f t="shared" si="15"/>
        <v>-0.39400000000000002</v>
      </c>
      <c r="H22" s="3">
        <f t="shared" si="15"/>
        <v>-0.38129032258064521</v>
      </c>
      <c r="I22" s="3">
        <f t="shared" si="15"/>
        <v>-0.39400000000000007</v>
      </c>
      <c r="J22" s="3">
        <f t="shared" si="15"/>
        <v>-0.38129032258064521</v>
      </c>
      <c r="K22" s="3">
        <f t="shared" si="15"/>
        <v>-0.39400000000000013</v>
      </c>
      <c r="L22" s="3">
        <f t="shared" si="15"/>
        <v>-0.39400000000000013</v>
      </c>
      <c r="M22" s="3">
        <f t="shared" si="15"/>
        <v>-0.38129032258064527</v>
      </c>
      <c r="N22" s="3">
        <f t="shared" si="15"/>
        <v>-0.39400000000000013</v>
      </c>
      <c r="O22" s="3">
        <f t="shared" si="15"/>
        <v>-0.38129032258064544</v>
      </c>
      <c r="P22" s="3">
        <f t="shared" si="15"/>
        <v>-0.39400000000000029</v>
      </c>
      <c r="Q22" s="3">
        <f t="shared" si="3"/>
        <v>-4.6390322580645176</v>
      </c>
    </row>
    <row r="23" spans="4:17" x14ac:dyDescent="0.3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4:17" x14ac:dyDescent="0.3">
      <c r="D24" s="9" t="s">
        <v>13</v>
      </c>
      <c r="E24" s="6">
        <f>E17+E19</f>
        <v>3.5459999999999985</v>
      </c>
      <c r="F24" s="6">
        <f>F17+F19</f>
        <v>3.2028387096774193</v>
      </c>
      <c r="G24" s="6">
        <f>G17+G19</f>
        <v>3.5459999999999985</v>
      </c>
      <c r="H24" s="6">
        <f>H17+H19</f>
        <v>3.4316129032258056</v>
      </c>
      <c r="I24" s="6">
        <f>I17+I19</f>
        <v>3.5459999999999998</v>
      </c>
      <c r="J24" s="6">
        <f>J17+J19</f>
        <v>3.4316129032258056</v>
      </c>
      <c r="K24" s="6">
        <f>K17+K19</f>
        <v>3.5460000000000012</v>
      </c>
      <c r="L24" s="6">
        <f>L17+L19</f>
        <v>3.5460000000000012</v>
      </c>
      <c r="M24" s="6">
        <f>M17+M19</f>
        <v>3.4316129032258051</v>
      </c>
      <c r="N24" s="6">
        <f>N17+N19</f>
        <v>3.5460000000000012</v>
      </c>
      <c r="O24" s="6">
        <f>O17+O19</f>
        <v>3.4316129032258078</v>
      </c>
      <c r="P24" s="6">
        <f>P17+P19</f>
        <v>3.546000000000002</v>
      </c>
      <c r="Q24" s="6">
        <f t="shared" si="3"/>
        <v>41.751290322580637</v>
      </c>
    </row>
    <row r="26" spans="4:17" x14ac:dyDescent="0.3">
      <c r="D26" s="7" t="s">
        <v>14</v>
      </c>
      <c r="E26" s="8">
        <f>E6*-0.05</f>
        <v>-0.98499999999999999</v>
      </c>
      <c r="F26" s="8">
        <f t="shared" ref="F26:P26" si="16">F6*-0.05</f>
        <v>-0.88967741935483868</v>
      </c>
      <c r="G26" s="8">
        <f t="shared" si="16"/>
        <v>-0.98499999999999999</v>
      </c>
      <c r="H26" s="8">
        <f t="shared" si="16"/>
        <v>-0.95322580645161303</v>
      </c>
      <c r="I26" s="8">
        <f t="shared" si="16"/>
        <v>-0.98500000000000021</v>
      </c>
      <c r="J26" s="8">
        <f t="shared" si="16"/>
        <v>-0.95322580645161303</v>
      </c>
      <c r="K26" s="8">
        <f t="shared" si="16"/>
        <v>-0.98500000000000032</v>
      </c>
      <c r="L26" s="8">
        <f t="shared" si="16"/>
        <v>-0.98500000000000032</v>
      </c>
      <c r="M26" s="8">
        <f t="shared" si="16"/>
        <v>-0.95322580645161326</v>
      </c>
      <c r="N26" s="8">
        <f t="shared" si="16"/>
        <v>-0.98500000000000032</v>
      </c>
      <c r="O26" s="8">
        <f t="shared" si="16"/>
        <v>-0.95322580645161359</v>
      </c>
      <c r="P26" s="8">
        <f t="shared" si="16"/>
        <v>-0.98500000000000076</v>
      </c>
      <c r="Q26" s="8">
        <f t="shared" si="3"/>
        <v>-11.597580645161292</v>
      </c>
    </row>
    <row r="28" spans="4:17" x14ac:dyDescent="0.3">
      <c r="D28" s="5" t="s">
        <v>15</v>
      </c>
      <c r="E28" s="10">
        <f>E24+E26</f>
        <v>2.5609999999999986</v>
      </c>
      <c r="F28" s="10">
        <f t="shared" ref="F28:P28" si="17">F24+F26</f>
        <v>2.3131612903225807</v>
      </c>
      <c r="G28" s="10">
        <f t="shared" si="17"/>
        <v>2.5609999999999986</v>
      </c>
      <c r="H28" s="10">
        <f t="shared" si="17"/>
        <v>2.4783870967741928</v>
      </c>
      <c r="I28" s="10">
        <f t="shared" si="17"/>
        <v>2.5609999999999995</v>
      </c>
      <c r="J28" s="10">
        <f t="shared" si="17"/>
        <v>2.4783870967741928</v>
      </c>
      <c r="K28" s="10">
        <f t="shared" si="17"/>
        <v>2.5610000000000008</v>
      </c>
      <c r="L28" s="10">
        <f t="shared" si="17"/>
        <v>2.5610000000000008</v>
      </c>
      <c r="M28" s="10">
        <f t="shared" si="17"/>
        <v>2.4783870967741919</v>
      </c>
      <c r="N28" s="10">
        <f t="shared" si="17"/>
        <v>2.5610000000000008</v>
      </c>
      <c r="O28" s="10">
        <f t="shared" si="17"/>
        <v>2.4783870967741941</v>
      </c>
      <c r="P28" s="10">
        <f t="shared" si="17"/>
        <v>2.5610000000000013</v>
      </c>
      <c r="Q28" s="6">
        <f t="shared" si="3"/>
        <v>30.15370967741935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2F2E-B375-476F-9E29-CB715AFB53CF}">
  <dimension ref="D4:Q28"/>
  <sheetViews>
    <sheetView showGridLines="0" tabSelected="1" workbookViewId="0">
      <selection activeCell="F2" sqref="F2"/>
    </sheetView>
  </sheetViews>
  <sheetFormatPr defaultRowHeight="14.4" x14ac:dyDescent="0.3"/>
  <cols>
    <col min="4" max="4" width="13.88671875" bestFit="1" customWidth="1"/>
  </cols>
  <sheetData>
    <row r="4" spans="4:17" x14ac:dyDescent="0.3">
      <c r="E4" s="4">
        <f>DAY(EDATE(E5,1)-1)</f>
        <v>31</v>
      </c>
      <c r="F4" s="4">
        <f t="shared" ref="F4:P4" si="0">DAY(EDATE(F5,1)-1)</f>
        <v>28</v>
      </c>
      <c r="G4" s="4">
        <f t="shared" si="0"/>
        <v>31</v>
      </c>
      <c r="H4" s="4">
        <f t="shared" si="0"/>
        <v>30</v>
      </c>
      <c r="I4" s="4">
        <f t="shared" si="0"/>
        <v>31</v>
      </c>
      <c r="J4" s="4">
        <f t="shared" si="0"/>
        <v>30</v>
      </c>
      <c r="K4" s="4">
        <f t="shared" si="0"/>
        <v>31</v>
      </c>
      <c r="L4" s="4">
        <f t="shared" si="0"/>
        <v>31</v>
      </c>
      <c r="M4" s="4">
        <f t="shared" si="0"/>
        <v>30</v>
      </c>
      <c r="N4" s="4">
        <f t="shared" si="0"/>
        <v>31</v>
      </c>
      <c r="O4" s="4">
        <f t="shared" si="0"/>
        <v>30</v>
      </c>
      <c r="P4" s="4">
        <f t="shared" si="0"/>
        <v>31</v>
      </c>
    </row>
    <row r="5" spans="4:17" x14ac:dyDescent="0.3">
      <c r="E5" s="1">
        <v>44197</v>
      </c>
      <c r="F5" s="1">
        <v>44228</v>
      </c>
      <c r="G5" s="1">
        <v>44256</v>
      </c>
      <c r="H5" s="1">
        <v>44287</v>
      </c>
      <c r="I5" s="1">
        <v>44317</v>
      </c>
      <c r="J5" s="1">
        <v>44348</v>
      </c>
      <c r="K5" s="1">
        <v>44378</v>
      </c>
      <c r="L5" s="1">
        <v>44409</v>
      </c>
      <c r="M5" s="1">
        <v>44440</v>
      </c>
      <c r="N5" s="1">
        <v>44470</v>
      </c>
      <c r="O5" s="1">
        <v>44501</v>
      </c>
      <c r="P5" s="1">
        <v>44531</v>
      </c>
      <c r="Q5" t="s">
        <v>0</v>
      </c>
    </row>
    <row r="6" spans="4:17" x14ac:dyDescent="0.3">
      <c r="D6" s="7" t="s">
        <v>4</v>
      </c>
      <c r="E6" s="8">
        <f>SUM(E7:E10)</f>
        <v>45.309999999999995</v>
      </c>
      <c r="F6" s="8">
        <f t="shared" ref="F6:P6" si="1">SUM(F7:F10)</f>
        <v>40.925161290322578</v>
      </c>
      <c r="G6" s="8">
        <f t="shared" si="1"/>
        <v>45.309999999999995</v>
      </c>
      <c r="H6" s="8">
        <f t="shared" si="1"/>
        <v>43.848387096774189</v>
      </c>
      <c r="I6" s="8">
        <f t="shared" si="1"/>
        <v>45.31</v>
      </c>
      <c r="J6" s="8">
        <f t="shared" si="1"/>
        <v>43.848387096774196</v>
      </c>
      <c r="K6" s="8">
        <f t="shared" si="1"/>
        <v>45.310000000000009</v>
      </c>
      <c r="L6" s="8">
        <f t="shared" si="1"/>
        <v>45.310000000000009</v>
      </c>
      <c r="M6" s="8">
        <f t="shared" si="1"/>
        <v>43.848387096774196</v>
      </c>
      <c r="N6" s="8">
        <f t="shared" si="1"/>
        <v>45.310000000000016</v>
      </c>
      <c r="O6" s="8">
        <f t="shared" si="1"/>
        <v>43.848387096774204</v>
      </c>
      <c r="P6" s="8">
        <f t="shared" si="1"/>
        <v>45.310000000000024</v>
      </c>
      <c r="Q6" s="8">
        <f>SUM(E6:P6)</f>
        <v>533.48870967741948</v>
      </c>
    </row>
    <row r="7" spans="4:17" x14ac:dyDescent="0.3">
      <c r="D7" s="2" t="s">
        <v>1</v>
      </c>
      <c r="E7" s="3">
        <v>11.5</v>
      </c>
      <c r="F7" s="3">
        <f>F$4/E$4*E7</f>
        <v>10.387096774193548</v>
      </c>
      <c r="G7" s="3">
        <f>G$4/F$4*F7</f>
        <v>11.5</v>
      </c>
      <c r="H7" s="3">
        <f t="shared" ref="H7:P10" si="2">H$4/G$4*G7</f>
        <v>11.129032258064516</v>
      </c>
      <c r="I7" s="3">
        <f t="shared" si="2"/>
        <v>11.500000000000002</v>
      </c>
      <c r="J7" s="3">
        <f t="shared" si="2"/>
        <v>11.129032258064518</v>
      </c>
      <c r="K7" s="3">
        <f t="shared" si="2"/>
        <v>11.500000000000004</v>
      </c>
      <c r="L7" s="3">
        <f t="shared" si="2"/>
        <v>11.500000000000004</v>
      </c>
      <c r="M7" s="3">
        <f t="shared" si="2"/>
        <v>11.12903225806452</v>
      </c>
      <c r="N7" s="3">
        <f t="shared" si="2"/>
        <v>11.500000000000005</v>
      </c>
      <c r="O7" s="3">
        <f t="shared" si="2"/>
        <v>11.129032258064521</v>
      </c>
      <c r="P7" s="3">
        <f t="shared" si="2"/>
        <v>11.500000000000007</v>
      </c>
      <c r="Q7" s="3">
        <f t="shared" ref="Q7:Q28" si="3">SUM(E7:P7)</f>
        <v>135.40322580645164</v>
      </c>
    </row>
    <row r="8" spans="4:17" x14ac:dyDescent="0.3">
      <c r="D8" s="2" t="s">
        <v>2</v>
      </c>
      <c r="E8" s="3">
        <v>27.599999999999998</v>
      </c>
      <c r="F8" s="3">
        <f t="shared" ref="F8:G10" si="4">F$4/E$4*E8</f>
        <v>24.929032258064513</v>
      </c>
      <c r="G8" s="3">
        <f t="shared" si="4"/>
        <v>27.599999999999998</v>
      </c>
      <c r="H8" s="3">
        <f t="shared" si="2"/>
        <v>26.709677419354836</v>
      </c>
      <c r="I8" s="3">
        <f t="shared" si="2"/>
        <v>27.6</v>
      </c>
      <c r="J8" s="3">
        <f t="shared" si="2"/>
        <v>26.70967741935484</v>
      </c>
      <c r="K8" s="3">
        <f t="shared" si="2"/>
        <v>27.600000000000005</v>
      </c>
      <c r="L8" s="3">
        <f t="shared" si="2"/>
        <v>27.600000000000005</v>
      </c>
      <c r="M8" s="3">
        <f t="shared" si="2"/>
        <v>26.709677419354843</v>
      </c>
      <c r="N8" s="3">
        <f t="shared" si="2"/>
        <v>27.600000000000009</v>
      </c>
      <c r="O8" s="3">
        <f t="shared" si="2"/>
        <v>26.709677419354847</v>
      </c>
      <c r="P8" s="3">
        <f t="shared" si="2"/>
        <v>27.600000000000012</v>
      </c>
      <c r="Q8" s="3">
        <f t="shared" si="3"/>
        <v>324.9677419354839</v>
      </c>
    </row>
    <row r="9" spans="4:17" x14ac:dyDescent="0.3">
      <c r="D9" s="2" t="s">
        <v>3</v>
      </c>
      <c r="E9" s="3">
        <v>4.5999999999999996</v>
      </c>
      <c r="F9" s="3">
        <f t="shared" si="4"/>
        <v>4.1548387096774189</v>
      </c>
      <c r="G9" s="3">
        <f t="shared" si="4"/>
        <v>4.5999999999999996</v>
      </c>
      <c r="H9" s="3">
        <f t="shared" si="2"/>
        <v>4.4516129032258061</v>
      </c>
      <c r="I9" s="3">
        <f t="shared" si="2"/>
        <v>4.5999999999999996</v>
      </c>
      <c r="J9" s="3">
        <f t="shared" si="2"/>
        <v>4.4516129032258061</v>
      </c>
      <c r="K9" s="3">
        <f t="shared" si="2"/>
        <v>4.5999999999999996</v>
      </c>
      <c r="L9" s="3">
        <f t="shared" si="2"/>
        <v>4.5999999999999996</v>
      </c>
      <c r="M9" s="3">
        <f t="shared" si="2"/>
        <v>4.4516129032258061</v>
      </c>
      <c r="N9" s="3">
        <f t="shared" si="2"/>
        <v>4.5999999999999996</v>
      </c>
      <c r="O9" s="3">
        <f t="shared" si="2"/>
        <v>4.4516129032258061</v>
      </c>
      <c r="P9" s="3">
        <f t="shared" si="2"/>
        <v>4.5999999999999996</v>
      </c>
      <c r="Q9" s="3">
        <f t="shared" si="3"/>
        <v>54.161290322580655</v>
      </c>
    </row>
    <row r="10" spans="4:17" x14ac:dyDescent="0.3">
      <c r="D10" s="2" t="s">
        <v>12</v>
      </c>
      <c r="E10" s="3">
        <v>1.6099999999999999</v>
      </c>
      <c r="F10" s="3">
        <f t="shared" si="4"/>
        <v>1.4541935483870967</v>
      </c>
      <c r="G10" s="3">
        <f t="shared" si="4"/>
        <v>1.61</v>
      </c>
      <c r="H10" s="3">
        <f t="shared" si="2"/>
        <v>1.5580645161290323</v>
      </c>
      <c r="I10" s="3">
        <f t="shared" si="2"/>
        <v>1.61</v>
      </c>
      <c r="J10" s="3">
        <f t="shared" si="2"/>
        <v>1.5580645161290323</v>
      </c>
      <c r="K10" s="3">
        <f t="shared" si="2"/>
        <v>1.61</v>
      </c>
      <c r="L10" s="3">
        <f t="shared" si="2"/>
        <v>1.61</v>
      </c>
      <c r="M10" s="3">
        <f t="shared" si="2"/>
        <v>1.5580645161290323</v>
      </c>
      <c r="N10" s="3">
        <f t="shared" si="2"/>
        <v>1.61</v>
      </c>
      <c r="O10" s="3">
        <f t="shared" si="2"/>
        <v>1.5580645161290323</v>
      </c>
      <c r="P10" s="3">
        <f t="shared" si="2"/>
        <v>1.61</v>
      </c>
      <c r="Q10" s="3">
        <f t="shared" si="3"/>
        <v>18.956451612903223</v>
      </c>
    </row>
    <row r="11" spans="4:17" x14ac:dyDescent="0.3"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4:17" x14ac:dyDescent="0.3">
      <c r="D12" s="7" t="s">
        <v>7</v>
      </c>
      <c r="E12" s="8">
        <f>SUM(E13:E15)</f>
        <v>-31.716999999999999</v>
      </c>
      <c r="F12" s="8">
        <f t="shared" ref="F12:P12" si="5">SUM(F13:F15)</f>
        <v>-28.647612903225802</v>
      </c>
      <c r="G12" s="8">
        <f t="shared" si="5"/>
        <v>-31.716999999999999</v>
      </c>
      <c r="H12" s="8">
        <f t="shared" si="5"/>
        <v>-30.693870967741937</v>
      </c>
      <c r="I12" s="8">
        <f t="shared" si="5"/>
        <v>-31.717000000000006</v>
      </c>
      <c r="J12" s="8">
        <f t="shared" si="5"/>
        <v>-30.69387096774194</v>
      </c>
      <c r="K12" s="8">
        <f t="shared" si="5"/>
        <v>-31.717000000000009</v>
      </c>
      <c r="L12" s="8">
        <f t="shared" si="5"/>
        <v>-31.717000000000009</v>
      </c>
      <c r="M12" s="8">
        <f t="shared" si="5"/>
        <v>-30.69387096774194</v>
      </c>
      <c r="N12" s="8">
        <f t="shared" si="5"/>
        <v>-31.717000000000009</v>
      </c>
      <c r="O12" s="8">
        <f t="shared" si="5"/>
        <v>-30.69387096774194</v>
      </c>
      <c r="P12" s="8">
        <f t="shared" si="5"/>
        <v>-31.717000000000017</v>
      </c>
      <c r="Q12" s="8">
        <f t="shared" si="3"/>
        <v>-373.4420967741936</v>
      </c>
    </row>
    <row r="13" spans="4:17" x14ac:dyDescent="0.3">
      <c r="D13" s="2" t="s">
        <v>5</v>
      </c>
      <c r="E13" s="3">
        <f>E$6*-0.4</f>
        <v>-18.123999999999999</v>
      </c>
      <c r="F13" s="3">
        <f t="shared" ref="F13:P13" si="6">F$6*-0.4</f>
        <v>-16.37006451612903</v>
      </c>
      <c r="G13" s="3">
        <f t="shared" si="6"/>
        <v>-18.123999999999999</v>
      </c>
      <c r="H13" s="3">
        <f t="shared" si="6"/>
        <v>-17.539354838709677</v>
      </c>
      <c r="I13" s="3">
        <f t="shared" si="6"/>
        <v>-18.124000000000002</v>
      </c>
      <c r="J13" s="3">
        <f t="shared" si="6"/>
        <v>-17.539354838709681</v>
      </c>
      <c r="K13" s="3">
        <f t="shared" si="6"/>
        <v>-18.124000000000006</v>
      </c>
      <c r="L13" s="3">
        <f t="shared" si="6"/>
        <v>-18.124000000000006</v>
      </c>
      <c r="M13" s="3">
        <f t="shared" si="6"/>
        <v>-17.539354838709681</v>
      </c>
      <c r="N13" s="3">
        <f t="shared" si="6"/>
        <v>-18.124000000000006</v>
      </c>
      <c r="O13" s="3">
        <f t="shared" si="6"/>
        <v>-17.539354838709681</v>
      </c>
      <c r="P13" s="3">
        <f t="shared" si="6"/>
        <v>-18.124000000000009</v>
      </c>
      <c r="Q13" s="3">
        <f t="shared" si="3"/>
        <v>-213.39548387096772</v>
      </c>
    </row>
    <row r="14" spans="4:17" x14ac:dyDescent="0.3">
      <c r="D14" s="2" t="s">
        <v>6</v>
      </c>
      <c r="E14" s="3">
        <f>E$6*-0.2</f>
        <v>-9.0619999999999994</v>
      </c>
      <c r="F14" s="3">
        <f t="shared" ref="F14:P14" si="7">F$6*-0.2</f>
        <v>-8.1850322580645152</v>
      </c>
      <c r="G14" s="3">
        <f t="shared" si="7"/>
        <v>-9.0619999999999994</v>
      </c>
      <c r="H14" s="3">
        <f t="shared" si="7"/>
        <v>-8.7696774193548386</v>
      </c>
      <c r="I14" s="3">
        <f t="shared" si="7"/>
        <v>-9.0620000000000012</v>
      </c>
      <c r="J14" s="3">
        <f t="shared" si="7"/>
        <v>-8.7696774193548404</v>
      </c>
      <c r="K14" s="3">
        <f t="shared" si="7"/>
        <v>-9.0620000000000029</v>
      </c>
      <c r="L14" s="3">
        <f t="shared" si="7"/>
        <v>-9.0620000000000029</v>
      </c>
      <c r="M14" s="3">
        <f t="shared" si="7"/>
        <v>-8.7696774193548404</v>
      </c>
      <c r="N14" s="3">
        <f t="shared" si="7"/>
        <v>-9.0620000000000029</v>
      </c>
      <c r="O14" s="3">
        <f t="shared" si="7"/>
        <v>-8.7696774193548404</v>
      </c>
      <c r="P14" s="3">
        <f t="shared" si="7"/>
        <v>-9.0620000000000047</v>
      </c>
      <c r="Q14" s="3">
        <f t="shared" si="3"/>
        <v>-106.69774193548386</v>
      </c>
    </row>
    <row r="15" spans="4:17" x14ac:dyDescent="0.3">
      <c r="D15" s="2" t="s">
        <v>12</v>
      </c>
      <c r="E15" s="3">
        <f>E$6*-0.1</f>
        <v>-4.5309999999999997</v>
      </c>
      <c r="F15" s="3">
        <f t="shared" ref="F15:P15" si="8">F$6*-0.1</f>
        <v>-4.0925161290322576</v>
      </c>
      <c r="G15" s="3">
        <f t="shared" si="8"/>
        <v>-4.5309999999999997</v>
      </c>
      <c r="H15" s="3">
        <f t="shared" si="8"/>
        <v>-4.3848387096774193</v>
      </c>
      <c r="I15" s="3">
        <f t="shared" si="8"/>
        <v>-4.5310000000000006</v>
      </c>
      <c r="J15" s="3">
        <f t="shared" si="8"/>
        <v>-4.3848387096774202</v>
      </c>
      <c r="K15" s="3">
        <f t="shared" si="8"/>
        <v>-4.5310000000000015</v>
      </c>
      <c r="L15" s="3">
        <f t="shared" si="8"/>
        <v>-4.5310000000000015</v>
      </c>
      <c r="M15" s="3">
        <f t="shared" si="8"/>
        <v>-4.3848387096774202</v>
      </c>
      <c r="N15" s="3">
        <f t="shared" si="8"/>
        <v>-4.5310000000000015</v>
      </c>
      <c r="O15" s="3">
        <f t="shared" si="8"/>
        <v>-4.3848387096774202</v>
      </c>
      <c r="P15" s="3">
        <f t="shared" si="8"/>
        <v>-4.5310000000000024</v>
      </c>
      <c r="Q15" s="3">
        <f t="shared" si="3"/>
        <v>-53.348870967741931</v>
      </c>
    </row>
    <row r="16" spans="4:17" x14ac:dyDescent="0.3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4:17" x14ac:dyDescent="0.3">
      <c r="D17" s="5" t="s">
        <v>8</v>
      </c>
      <c r="E17" s="6">
        <f>E6+E12</f>
        <v>13.592999999999996</v>
      </c>
      <c r="F17" s="6">
        <f>F6+F12</f>
        <v>12.277548387096775</v>
      </c>
      <c r="G17" s="6">
        <f>G6+G12</f>
        <v>13.592999999999996</v>
      </c>
      <c r="H17" s="6">
        <f>H6+H12</f>
        <v>13.154516129032253</v>
      </c>
      <c r="I17" s="6">
        <f>I6+I12</f>
        <v>13.592999999999996</v>
      </c>
      <c r="J17" s="6">
        <f>J6+J12</f>
        <v>13.154516129032256</v>
      </c>
      <c r="K17" s="6">
        <f>K6+K12</f>
        <v>13.593</v>
      </c>
      <c r="L17" s="6">
        <f>L6+L12</f>
        <v>13.593</v>
      </c>
      <c r="M17" s="6">
        <f>M6+M12</f>
        <v>13.154516129032256</v>
      </c>
      <c r="N17" s="6">
        <f>N6+N12</f>
        <v>13.593000000000007</v>
      </c>
      <c r="O17" s="6">
        <f>O6+O12</f>
        <v>13.154516129032263</v>
      </c>
      <c r="P17" s="6">
        <f>P6+P12</f>
        <v>13.593000000000007</v>
      </c>
      <c r="Q17" s="6">
        <f>SUM(E17:P17)</f>
        <v>160.04661290322582</v>
      </c>
    </row>
    <row r="18" spans="4:17" x14ac:dyDescent="0.3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4:17" x14ac:dyDescent="0.3">
      <c r="D19" s="7" t="s">
        <v>9</v>
      </c>
      <c r="E19" s="8">
        <f>SUM(E20:E22)</f>
        <v>-5.4371999999999998</v>
      </c>
      <c r="F19" s="8">
        <f t="shared" ref="F19:P19" si="9">SUM(F20:F22)</f>
        <v>-4.91101935483871</v>
      </c>
      <c r="G19" s="8">
        <f t="shared" si="9"/>
        <v>-5.4371999999999998</v>
      </c>
      <c r="H19" s="8">
        <f t="shared" si="9"/>
        <v>-5.2618064516129035</v>
      </c>
      <c r="I19" s="8">
        <f t="shared" si="9"/>
        <v>-5.4372000000000007</v>
      </c>
      <c r="J19" s="8">
        <f t="shared" si="9"/>
        <v>-5.2618064516129035</v>
      </c>
      <c r="K19" s="8">
        <f t="shared" si="9"/>
        <v>-5.4372000000000007</v>
      </c>
      <c r="L19" s="8">
        <f t="shared" si="9"/>
        <v>-5.4372000000000007</v>
      </c>
      <c r="M19" s="8">
        <f t="shared" si="9"/>
        <v>-5.2618064516129035</v>
      </c>
      <c r="N19" s="8">
        <f t="shared" si="9"/>
        <v>-5.4372000000000016</v>
      </c>
      <c r="O19" s="8">
        <f t="shared" si="9"/>
        <v>-5.2618064516129053</v>
      </c>
      <c r="P19" s="8">
        <f t="shared" si="9"/>
        <v>-5.4372000000000025</v>
      </c>
      <c r="Q19" s="8">
        <f t="shared" si="3"/>
        <v>-64.018645161290337</v>
      </c>
    </row>
    <row r="20" spans="4:17" x14ac:dyDescent="0.3">
      <c r="D20" s="2" t="s">
        <v>10</v>
      </c>
      <c r="E20" s="3">
        <f>E$6*-0.07</f>
        <v>-3.1717</v>
      </c>
      <c r="F20" s="3">
        <f t="shared" ref="F20:P20" si="10">F$6*-0.07</f>
        <v>-2.8647612903225808</v>
      </c>
      <c r="G20" s="3">
        <f t="shared" si="10"/>
        <v>-3.1717</v>
      </c>
      <c r="H20" s="3">
        <f t="shared" si="10"/>
        <v>-3.0693870967741934</v>
      </c>
      <c r="I20" s="3">
        <f t="shared" si="10"/>
        <v>-3.1717000000000004</v>
      </c>
      <c r="J20" s="3">
        <f t="shared" si="10"/>
        <v>-3.0693870967741939</v>
      </c>
      <c r="K20" s="3">
        <f t="shared" si="10"/>
        <v>-3.1717000000000009</v>
      </c>
      <c r="L20" s="3">
        <f t="shared" si="10"/>
        <v>-3.1717000000000009</v>
      </c>
      <c r="M20" s="3">
        <f t="shared" si="10"/>
        <v>-3.0693870967741939</v>
      </c>
      <c r="N20" s="3">
        <f t="shared" si="10"/>
        <v>-3.1717000000000013</v>
      </c>
      <c r="O20" s="3">
        <f t="shared" si="10"/>
        <v>-3.0693870967741947</v>
      </c>
      <c r="P20" s="3">
        <f t="shared" si="10"/>
        <v>-3.1717000000000017</v>
      </c>
      <c r="Q20" s="3">
        <f t="shared" si="3"/>
        <v>-37.344209677419357</v>
      </c>
    </row>
    <row r="21" spans="4:17" x14ac:dyDescent="0.3">
      <c r="D21" s="2" t="s">
        <v>11</v>
      </c>
      <c r="E21" s="3">
        <f>E$6*-0.03</f>
        <v>-1.3592999999999997</v>
      </c>
      <c r="F21" s="3">
        <f t="shared" ref="F21:P21" si="11">F$6*-0.03</f>
        <v>-1.2277548387096773</v>
      </c>
      <c r="G21" s="3">
        <f t="shared" si="11"/>
        <v>-1.3592999999999997</v>
      </c>
      <c r="H21" s="3">
        <f t="shared" si="11"/>
        <v>-1.3154516129032257</v>
      </c>
      <c r="I21" s="3">
        <f t="shared" si="11"/>
        <v>-1.3593</v>
      </c>
      <c r="J21" s="3">
        <f t="shared" si="11"/>
        <v>-1.3154516129032259</v>
      </c>
      <c r="K21" s="3">
        <f t="shared" si="11"/>
        <v>-1.3593000000000002</v>
      </c>
      <c r="L21" s="3">
        <f t="shared" si="11"/>
        <v>-1.3593000000000002</v>
      </c>
      <c r="M21" s="3">
        <f t="shared" si="11"/>
        <v>-1.3154516129032259</v>
      </c>
      <c r="N21" s="3">
        <f t="shared" si="11"/>
        <v>-1.3593000000000004</v>
      </c>
      <c r="O21" s="3">
        <f t="shared" si="11"/>
        <v>-1.3154516129032261</v>
      </c>
      <c r="P21" s="3">
        <f t="shared" si="11"/>
        <v>-1.3593000000000006</v>
      </c>
      <c r="Q21" s="3">
        <f t="shared" si="3"/>
        <v>-16.004661290322584</v>
      </c>
    </row>
    <row r="22" spans="4:17" x14ac:dyDescent="0.3">
      <c r="D22" s="2" t="s">
        <v>12</v>
      </c>
      <c r="E22" s="3">
        <f>E$6*-0.02</f>
        <v>-0.90619999999999989</v>
      </c>
      <c r="F22" s="3">
        <f t="shared" ref="F22:P22" si="12">F$6*-0.02</f>
        <v>-0.81850322580645152</v>
      </c>
      <c r="G22" s="3">
        <f t="shared" si="12"/>
        <v>-0.90619999999999989</v>
      </c>
      <c r="H22" s="3">
        <f t="shared" si="12"/>
        <v>-0.87696774193548377</v>
      </c>
      <c r="I22" s="3">
        <f t="shared" si="12"/>
        <v>-0.90620000000000012</v>
      </c>
      <c r="J22" s="3">
        <f t="shared" si="12"/>
        <v>-0.87696774193548399</v>
      </c>
      <c r="K22" s="3">
        <f t="shared" si="12"/>
        <v>-0.90620000000000023</v>
      </c>
      <c r="L22" s="3">
        <f t="shared" si="12"/>
        <v>-0.90620000000000023</v>
      </c>
      <c r="M22" s="3">
        <f t="shared" si="12"/>
        <v>-0.87696774193548399</v>
      </c>
      <c r="N22" s="3">
        <f t="shared" si="12"/>
        <v>-0.90620000000000034</v>
      </c>
      <c r="O22" s="3">
        <f t="shared" si="12"/>
        <v>-0.8769677419354841</v>
      </c>
      <c r="P22" s="3">
        <f t="shared" si="12"/>
        <v>-0.90620000000000045</v>
      </c>
      <c r="Q22" s="3">
        <f t="shared" si="3"/>
        <v>-10.669774193548388</v>
      </c>
    </row>
    <row r="23" spans="4:17" x14ac:dyDescent="0.3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4:17" x14ac:dyDescent="0.3">
      <c r="D24" s="9" t="s">
        <v>13</v>
      </c>
      <c r="E24" s="6">
        <f>E17+E19</f>
        <v>8.1557999999999957</v>
      </c>
      <c r="F24" s="6">
        <f>F17+F19</f>
        <v>7.3665290322580654</v>
      </c>
      <c r="G24" s="6">
        <f>G17+G19</f>
        <v>8.1557999999999957</v>
      </c>
      <c r="H24" s="6">
        <f>H17+H19</f>
        <v>7.892709677419349</v>
      </c>
      <c r="I24" s="6">
        <f>I17+I19</f>
        <v>8.1557999999999957</v>
      </c>
      <c r="J24" s="6">
        <f>J17+J19</f>
        <v>7.8927096774193526</v>
      </c>
      <c r="K24" s="6">
        <f>K17+K19</f>
        <v>8.1557999999999993</v>
      </c>
      <c r="L24" s="6">
        <f>L17+L19</f>
        <v>8.1557999999999993</v>
      </c>
      <c r="M24" s="6">
        <f>M17+M19</f>
        <v>7.8927096774193526</v>
      </c>
      <c r="N24" s="6">
        <f>N17+N19</f>
        <v>8.1558000000000064</v>
      </c>
      <c r="O24" s="6">
        <f>O17+O19</f>
        <v>7.8927096774193579</v>
      </c>
      <c r="P24" s="6">
        <f>P17+P19</f>
        <v>8.1558000000000046</v>
      </c>
      <c r="Q24" s="6">
        <f t="shared" si="3"/>
        <v>96.02796774193547</v>
      </c>
    </row>
    <row r="26" spans="4:17" x14ac:dyDescent="0.3">
      <c r="D26" s="7" t="s">
        <v>14</v>
      </c>
      <c r="E26" s="8">
        <f>E6*-0.05</f>
        <v>-2.2654999999999998</v>
      </c>
      <c r="F26" s="8">
        <f t="shared" ref="F26:P26" si="13">F6*-0.05</f>
        <v>-2.0462580645161288</v>
      </c>
      <c r="G26" s="8">
        <f t="shared" si="13"/>
        <v>-2.2654999999999998</v>
      </c>
      <c r="H26" s="8">
        <f t="shared" si="13"/>
        <v>-2.1924193548387096</v>
      </c>
      <c r="I26" s="8">
        <f t="shared" si="13"/>
        <v>-2.2655000000000003</v>
      </c>
      <c r="J26" s="8">
        <f t="shared" si="13"/>
        <v>-2.1924193548387101</v>
      </c>
      <c r="K26" s="8">
        <f t="shared" si="13"/>
        <v>-2.2655000000000007</v>
      </c>
      <c r="L26" s="8">
        <f t="shared" si="13"/>
        <v>-2.2655000000000007</v>
      </c>
      <c r="M26" s="8">
        <f t="shared" si="13"/>
        <v>-2.1924193548387101</v>
      </c>
      <c r="N26" s="8">
        <f t="shared" si="13"/>
        <v>-2.2655000000000007</v>
      </c>
      <c r="O26" s="8">
        <f t="shared" si="13"/>
        <v>-2.1924193548387101</v>
      </c>
      <c r="P26" s="8">
        <f t="shared" si="13"/>
        <v>-2.2655000000000012</v>
      </c>
      <c r="Q26" s="8">
        <f t="shared" si="3"/>
        <v>-26.674435483870965</v>
      </c>
    </row>
    <row r="28" spans="4:17" x14ac:dyDescent="0.3">
      <c r="D28" s="5" t="s">
        <v>15</v>
      </c>
      <c r="E28" s="10">
        <f>E24+E26</f>
        <v>5.8902999999999963</v>
      </c>
      <c r="F28" s="10">
        <f t="shared" ref="F28:P28" si="14">F24+F26</f>
        <v>5.3202709677419371</v>
      </c>
      <c r="G28" s="10">
        <f t="shared" si="14"/>
        <v>5.8902999999999963</v>
      </c>
      <c r="H28" s="10">
        <f t="shared" si="14"/>
        <v>5.7002903225806394</v>
      </c>
      <c r="I28" s="10">
        <f t="shared" si="14"/>
        <v>5.8902999999999954</v>
      </c>
      <c r="J28" s="10">
        <f t="shared" si="14"/>
        <v>5.7002903225806421</v>
      </c>
      <c r="K28" s="10">
        <f t="shared" si="14"/>
        <v>5.8902999999999981</v>
      </c>
      <c r="L28" s="10">
        <f t="shared" si="14"/>
        <v>5.8902999999999981</v>
      </c>
      <c r="M28" s="10">
        <f t="shared" si="14"/>
        <v>5.7002903225806421</v>
      </c>
      <c r="N28" s="10">
        <f t="shared" si="14"/>
        <v>5.8903000000000052</v>
      </c>
      <c r="O28" s="10">
        <f t="shared" si="14"/>
        <v>5.7002903225806474</v>
      </c>
      <c r="P28" s="10">
        <f t="shared" si="14"/>
        <v>5.8903000000000034</v>
      </c>
      <c r="Q28" s="6">
        <f t="shared" si="3"/>
        <v>69.35353225806449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Brasil</vt:lpstr>
      <vt:lpstr>Norte</vt:lpstr>
      <vt:lpstr>Sul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Cautter</dc:creator>
  <cp:lastModifiedBy>João Paulo Cautter</cp:lastModifiedBy>
  <dcterms:created xsi:type="dcterms:W3CDTF">2021-05-23T03:18:58Z</dcterms:created>
  <dcterms:modified xsi:type="dcterms:W3CDTF">2021-05-23T04:33:50Z</dcterms:modified>
</cp:coreProperties>
</file>