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publishItems="1"/>
  <mc:AlternateContent xmlns:mc="http://schemas.openxmlformats.org/markup-compatibility/2006">
    <mc:Choice Requires="x15">
      <x15ac:absPath xmlns:x15ac="http://schemas.microsoft.com/office/spreadsheetml/2010/11/ac" url="C:\Users\joncb\OneDrive\Desktop\Excel Dashboard Design\"/>
    </mc:Choice>
  </mc:AlternateContent>
  <xr:revisionPtr revIDLastSave="0" documentId="13_ncr:1_{171A53F3-5653-4C62-AD2A-FEEB645FFB98}" xr6:coauthVersionLast="47" xr6:coauthVersionMax="47" xr10:uidLastSave="{00000000-0000-0000-0000-000000000000}"/>
  <bookViews>
    <workbookView xWindow="-28920" yWindow="-120" windowWidth="29040" windowHeight="15840" firstSheet="2" activeTab="2" xr2:uid="{DB438AB8-0F60-4224-9C67-97043B861F24}"/>
  </bookViews>
  <sheets>
    <sheet name="Data" sheetId="1" state="hidden" r:id="rId1"/>
    <sheet name="Sheet1" sheetId="2" state="hidden" r:id="rId2"/>
    <sheet name="Dashboard" sheetId="3" r:id="rId3"/>
  </sheets>
  <definedNames>
    <definedName name="_xlnm._FilterDatabase" localSheetId="0" hidden="1">Data!$A$1:$F$1919</definedName>
    <definedName name="_xlnm._FilterDatabase" localSheetId="1" hidden="1">Sheet1!$A$2:$A$12</definedName>
    <definedName name="_xlchart.v5.0" hidden="1">Sheet1!$T$2</definedName>
    <definedName name="_xlchart.v5.1" hidden="1">Sheet1!$T$3:$T$50</definedName>
    <definedName name="_xlchart.v5.2" hidden="1">Sheet1!$Y$2</definedName>
    <definedName name="_xlchart.v5.3" hidden="1">Sheet1!$Y$3:$Y$50</definedName>
    <definedName name="_xlchart.v5.4" hidden="1">Sheet1!$T$2</definedName>
    <definedName name="_xlchart.v5.5" hidden="1">Sheet1!$T$3:$T$50</definedName>
    <definedName name="_xlchart.v5.6" hidden="1">Sheet1!$Y$2</definedName>
    <definedName name="_xlchart.v5.7" hidden="1">Sheet1!$Y$3:$Y$50</definedName>
    <definedName name="Z_948164EF_B902_4A6C_8E3C_A935061C5153_.wvu.FilterData" localSheetId="0" hidden="1">Data!$A$1:$F$1919</definedName>
    <definedName name="Z_A1F01C08_243B_48FC_94A8_F102AEB1706D_.wvu.FilterData" localSheetId="0" hidden="1">Data!$A$1:$F$1919</definedName>
  </definedNames>
  <calcPr calcId="191029"/>
  <customWorkbookViews>
    <customWorkbookView name="ShowAllWorksheets" guid="{A1F01C08-243B-48FC-94A8-F102AEB1706D}" maximized="1" xWindow="-8" yWindow="-8" windowWidth="1936" windowHeight="1056" activeSheetId="8" showFormulaBar="0"/>
    <customWorkbookView name="Dashboard" guid="{948164EF-B902-4A6C-8E3C-A935061C5153}" maximized="1" xWindow="-8" yWindow="-8" windowWidth="1936" windowHeight="1056" activeSheetId="8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2" l="1"/>
  <c r="Y2" i="2" s="1"/>
  <c r="C6" i="3"/>
  <c r="B3" i="2" s="1"/>
  <c r="X15" i="2" s="1"/>
  <c r="M8" i="2"/>
  <c r="M5" i="2"/>
  <c r="M7" i="2"/>
  <c r="M9" i="2"/>
  <c r="M12" i="2"/>
  <c r="M4" i="2"/>
  <c r="M3" i="2"/>
  <c r="M10" i="2"/>
  <c r="M6" i="2"/>
  <c r="M11" i="2"/>
  <c r="E7" i="2"/>
  <c r="E9" i="2"/>
  <c r="E4" i="2"/>
  <c r="E3" i="2"/>
  <c r="E12" i="2"/>
  <c r="E6" i="2"/>
  <c r="E8" i="2"/>
  <c r="E11" i="2"/>
  <c r="E10" i="2"/>
  <c r="E5" i="2"/>
  <c r="F10" i="2" l="1"/>
  <c r="F9" i="2"/>
  <c r="F8" i="2"/>
  <c r="F3" i="2"/>
  <c r="F11" i="2"/>
  <c r="F7" i="2"/>
  <c r="F12" i="2"/>
  <c r="F6" i="2"/>
  <c r="F5" i="2"/>
  <c r="F4" i="2"/>
  <c r="U41" i="2"/>
  <c r="W41" i="2" s="1"/>
  <c r="U7" i="2"/>
  <c r="W7" i="2" s="1"/>
  <c r="U5" i="2"/>
  <c r="W5" i="2" s="1"/>
  <c r="U36" i="2"/>
  <c r="W36" i="2" s="1"/>
  <c r="U4" i="2"/>
  <c r="W4" i="2" s="1"/>
  <c r="X30" i="2"/>
  <c r="U24" i="2"/>
  <c r="W24" i="2" s="1"/>
  <c r="U22" i="2"/>
  <c r="W22" i="2" s="1"/>
  <c r="U35" i="2"/>
  <c r="W35" i="2" s="1"/>
  <c r="X28" i="2"/>
  <c r="U40" i="2"/>
  <c r="W40" i="2" s="1"/>
  <c r="X25" i="2"/>
  <c r="X36" i="2"/>
  <c r="Y36" i="2" s="1"/>
  <c r="U19" i="2"/>
  <c r="W19" i="2" s="1"/>
  <c r="X24" i="2"/>
  <c r="Q4" i="2"/>
  <c r="Q3" i="2"/>
  <c r="R3" i="2"/>
  <c r="R6" i="2"/>
  <c r="R5" i="2"/>
  <c r="R4" i="2"/>
  <c r="U18" i="2"/>
  <c r="W18" i="2" s="1"/>
  <c r="X46" i="2"/>
  <c r="U47" i="2"/>
  <c r="W47" i="2" s="1"/>
  <c r="U31" i="2"/>
  <c r="W31" i="2" s="1"/>
  <c r="U16" i="2"/>
  <c r="W16" i="2" s="1"/>
  <c r="X44" i="2"/>
  <c r="X23" i="2"/>
  <c r="U6" i="2"/>
  <c r="W6" i="2" s="1"/>
  <c r="U21" i="2"/>
  <c r="W21" i="2" s="1"/>
  <c r="X48" i="2"/>
  <c r="U33" i="2"/>
  <c r="W33" i="2" s="1"/>
  <c r="U46" i="2"/>
  <c r="W46" i="2" s="1"/>
  <c r="U30" i="2"/>
  <c r="W30" i="2" s="1"/>
  <c r="Y30" i="2" s="1"/>
  <c r="U12" i="2"/>
  <c r="W12" i="2" s="1"/>
  <c r="X43" i="2"/>
  <c r="X22" i="2"/>
  <c r="Y22" i="2" s="1"/>
  <c r="U23" i="2"/>
  <c r="W23" i="2" s="1"/>
  <c r="U39" i="2"/>
  <c r="W39" i="2" s="1"/>
  <c r="M18" i="2"/>
  <c r="U3" i="2"/>
  <c r="W3" i="2" s="1"/>
  <c r="U34" i="2"/>
  <c r="W34" i="2" s="1"/>
  <c r="U48" i="2"/>
  <c r="W48" i="2" s="1"/>
  <c r="U17" i="2"/>
  <c r="W17" i="2" s="1"/>
  <c r="L18" i="2"/>
  <c r="U45" i="2"/>
  <c r="W45" i="2" s="1"/>
  <c r="U29" i="2"/>
  <c r="W29" i="2" s="1"/>
  <c r="U11" i="2"/>
  <c r="W11" i="2" s="1"/>
  <c r="X42" i="2"/>
  <c r="X19" i="2"/>
  <c r="X37" i="2"/>
  <c r="X34" i="2"/>
  <c r="Q6" i="2"/>
  <c r="U43" i="2"/>
  <c r="W43" i="2" s="1"/>
  <c r="Y43" i="2" s="1"/>
  <c r="U28" i="2"/>
  <c r="W28" i="2" s="1"/>
  <c r="U10" i="2"/>
  <c r="W10" i="2" s="1"/>
  <c r="X41" i="2"/>
  <c r="Q5" i="2"/>
  <c r="U42" i="2"/>
  <c r="W42" i="2" s="1"/>
  <c r="U27" i="2"/>
  <c r="W27" i="2" s="1"/>
  <c r="U9" i="2"/>
  <c r="W9" i="2" s="1"/>
  <c r="X40" i="2"/>
  <c r="X17" i="2"/>
  <c r="X16" i="2"/>
  <c r="X35" i="2"/>
  <c r="X14" i="2"/>
  <c r="X49" i="2"/>
  <c r="X32" i="2"/>
  <c r="U15" i="2"/>
  <c r="W15" i="2" s="1"/>
  <c r="X47" i="2"/>
  <c r="X31" i="2"/>
  <c r="X13" i="2"/>
  <c r="X29" i="2"/>
  <c r="U44" i="2"/>
  <c r="W44" i="2" s="1"/>
  <c r="Y44" i="2" s="1"/>
  <c r="U32" i="2"/>
  <c r="W32" i="2" s="1"/>
  <c r="U20" i="2"/>
  <c r="W20" i="2" s="1"/>
  <c r="U8" i="2"/>
  <c r="W8" i="2" s="1"/>
  <c r="X45" i="2"/>
  <c r="X33" i="2"/>
  <c r="X21" i="2"/>
  <c r="U50" i="2"/>
  <c r="W50" i="2" s="1"/>
  <c r="U38" i="2"/>
  <c r="W38" i="2" s="1"/>
  <c r="U26" i="2"/>
  <c r="W26" i="2" s="1"/>
  <c r="U14" i="2"/>
  <c r="W14" i="2" s="1"/>
  <c r="X3" i="2"/>
  <c r="Y3" i="2" s="1"/>
  <c r="X39" i="2"/>
  <c r="X27" i="2"/>
  <c r="X12" i="2"/>
  <c r="U49" i="2"/>
  <c r="W49" i="2" s="1"/>
  <c r="Y49" i="2" s="1"/>
  <c r="U37" i="2"/>
  <c r="W37" i="2" s="1"/>
  <c r="Y37" i="2" s="1"/>
  <c r="U25" i="2"/>
  <c r="W25" i="2" s="1"/>
  <c r="Y25" i="2" s="1"/>
  <c r="U13" i="2"/>
  <c r="W13" i="2" s="1"/>
  <c r="Y13" i="2" s="1"/>
  <c r="X50" i="2"/>
  <c r="X38" i="2"/>
  <c r="X26" i="2"/>
  <c r="X11" i="2"/>
  <c r="X10" i="2"/>
  <c r="X9" i="2"/>
  <c r="X8" i="2"/>
  <c r="X7" i="2"/>
  <c r="X20" i="2"/>
  <c r="X6" i="2"/>
  <c r="Y6" i="2" s="1"/>
  <c r="X18" i="2"/>
  <c r="X5" i="2"/>
  <c r="X4" i="2"/>
  <c r="Y4" i="2" s="1"/>
  <c r="Y15" i="2"/>
  <c r="Y24" i="2"/>
  <c r="Y48" i="2"/>
  <c r="Y35" i="2"/>
  <c r="Y32" i="2" l="1"/>
  <c r="Y19" i="2"/>
  <c r="Y41" i="2"/>
  <c r="Y45" i="2"/>
  <c r="Y50" i="2"/>
  <c r="Y33" i="2"/>
  <c r="Y10" i="2"/>
  <c r="Y18" i="2"/>
  <c r="Y20" i="2"/>
  <c r="Y39" i="2"/>
  <c r="Y5" i="2"/>
  <c r="Y11" i="2"/>
  <c r="Y17" i="2"/>
  <c r="Y8" i="2"/>
  <c r="Y38" i="2"/>
  <c r="Y47" i="2"/>
  <c r="Y21" i="2"/>
  <c r="Y9" i="2"/>
  <c r="Y31" i="2"/>
  <c r="Y46" i="2"/>
  <c r="Y28" i="2"/>
  <c r="Y7" i="2"/>
  <c r="Y16" i="2"/>
  <c r="Y34" i="2"/>
  <c r="Y23" i="2"/>
  <c r="Y42" i="2"/>
  <c r="Y29" i="2"/>
  <c r="Y12" i="2"/>
  <c r="Y40" i="2"/>
  <c r="Y14" i="2"/>
  <c r="Y27" i="2"/>
  <c r="Y26" i="2"/>
  <c r="M19" i="2"/>
  <c r="M21" i="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</futureMetadata>
  <valueMetadata count="4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</valueMetadata>
</metadata>
</file>

<file path=xl/sharedStrings.xml><?xml version="1.0" encoding="utf-8"?>
<sst xmlns="http://schemas.openxmlformats.org/spreadsheetml/2006/main" count="3949" uniqueCount="82">
  <si>
    <t>State</t>
  </si>
  <si>
    <t>Alabama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</si>
  <si>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</si>
  <si>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</si>
  <si>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</si>
  <si>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</si>
  <si>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</si>
  <si>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</si>
  <si>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</si>
  <si>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</si>
  <si>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</si>
  <si>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</si>
  <si>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</si>
  <si>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</si>
  <si>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</si>
  <si>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</si>
  <si>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</si>
  <si>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</si>
  <si>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</si>
  <si>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</si>
  <si>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</si>
  <si>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</si>
  <si>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</si>
  <si>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</si>
  <si>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</si>
  <si>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</si>
  <si>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</si>
  <si>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</si>
  <si>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</si>
  <si>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</si>
  <si>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</si>
  <si>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</si>
  <si>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</si>
  <si>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</si>
  <si>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</si>
  <si>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</si>
  <si>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</si>
  <si>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</si>
  <si>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</si>
  <si>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</si>
  <si>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</si>
  <si>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</si>
  <si>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</si>
  <si>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</si>
  <si>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</si>
  <si>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</si>
  <si>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</si>
  <si>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</si>
  <si>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</si>
  <si>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Industry</t>
  </si>
  <si>
    <t>Year</t>
  </si>
  <si>
    <t>Construction</t>
  </si>
  <si>
    <t>Manufacturing</t>
  </si>
  <si>
    <t>Information</t>
  </si>
  <si>
    <t>Trade &amp; Transportation</t>
  </si>
  <si>
    <t>Natural Resources</t>
  </si>
  <si>
    <t>Finance</t>
  </si>
  <si>
    <t>Business Services</t>
  </si>
  <si>
    <t>Education &amp; Health</t>
  </si>
  <si>
    <t>Leisure &amp; Hospitality</t>
  </si>
  <si>
    <t>Other Services</t>
  </si>
  <si>
    <t>Establishments</t>
  </si>
  <si>
    <t>Employees</t>
  </si>
  <si>
    <t>Avg Annual Wage</t>
  </si>
  <si>
    <t>Industry Filter</t>
  </si>
  <si>
    <t>Selection</t>
  </si>
  <si>
    <t>Date Filter</t>
  </si>
  <si>
    <t>Current year:</t>
  </si>
  <si>
    <t>Avg wage by Industry</t>
  </si>
  <si>
    <t xml:space="preserve">Industry </t>
  </si>
  <si>
    <t>Avg Wage</t>
  </si>
  <si>
    <t>Employees by Industry</t>
  </si>
  <si>
    <t>Others</t>
  </si>
  <si>
    <t>Wage &amp; Employees Trends</t>
  </si>
  <si>
    <t>Avg. Wage</t>
  </si>
  <si>
    <t>Comparisions by State</t>
  </si>
  <si>
    <t>Population</t>
  </si>
  <si>
    <t>Employees per Capita</t>
  </si>
  <si>
    <t>Average wages</t>
  </si>
  <si>
    <t>Map Filter</t>
  </si>
  <si>
    <t>Metric: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</si>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</sst>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  <numFmt numFmtId="166" formatCode="#,##0;&quot;$&quot;#,##0"/>
    <numFmt numFmtId="167" formatCode=";;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 tint="0.14999847407452621"/>
      <name val="Calibri"/>
      <family val="2"/>
      <scheme val="minor"/>
    </font>
    <font>
      <sz val="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/>
    </xf>
    <xf numFmtId="0" fontId="3" fillId="5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165" fontId="0" fillId="0" borderId="0" xfId="1" applyNumberFormat="1" applyFont="1"/>
    <xf numFmtId="0" fontId="1" fillId="3" borderId="1" xfId="0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Continuous"/>
    </xf>
    <xf numFmtId="3" fontId="1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4" borderId="0" xfId="0" applyFill="1" applyAlignment="1">
      <alignment horizontal="centerContinuous"/>
    </xf>
    <xf numFmtId="1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6" fontId="0" fillId="0" borderId="0" xfId="0" applyNumberFormat="1"/>
    <xf numFmtId="9" fontId="0" fillId="0" borderId="0" xfId="2" applyFont="1" applyAlignment="1">
      <alignment horizontal="left"/>
    </xf>
    <xf numFmtId="0" fontId="4" fillId="6" borderId="0" xfId="0" applyFont="1" applyFill="1"/>
    <xf numFmtId="167" fontId="0" fillId="0" borderId="0" xfId="0" applyNumberFormat="1" applyAlignment="1" applyProtection="1">
      <alignment horizontal="left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269999"/>
      <color rgb="FFB2DBD5"/>
      <color rgb="FFEE0000"/>
      <color rgb="FFFF74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microsoft.com/office/2017/06/relationships/rdSupportingPropertyBag" Target="richData/rdsupporting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SupportingPropertyBagStructure" Target="richData/rdsupportingpropertybagstructure.xml"/><Relationship Id="rId5" Type="http://schemas.openxmlformats.org/officeDocument/2006/relationships/styles" Target="styles.xml"/><Relationship Id="rId10" Type="http://schemas.microsoft.com/office/2017/06/relationships/richStyles" Target="richData/richStyles.xml"/><Relationship Id="rId4" Type="http://schemas.openxmlformats.org/officeDocument/2006/relationships/theme" Target="theme/theme1.xml"/><Relationship Id="rId9" Type="http://schemas.microsoft.com/office/2017/06/relationships/rdRichValueStructure" Target="richData/rdrichvaluestructure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0">
                  <c:v>Avg wage by Industry</c:v>
                </c:pt>
                <c:pt idx="1">
                  <c:v>Avg Wage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Sheet1!$D$3:$D$12</c:f>
              <c:strCache>
                <c:ptCount val="10"/>
                <c:pt idx="0">
                  <c:v>Information</c:v>
                </c:pt>
                <c:pt idx="1">
                  <c:v>Finance</c:v>
                </c:pt>
                <c:pt idx="2">
                  <c:v>Business Services</c:v>
                </c:pt>
                <c:pt idx="3">
                  <c:v>Manufacturing</c:v>
                </c:pt>
                <c:pt idx="4">
                  <c:v>Construction</c:v>
                </c:pt>
                <c:pt idx="5">
                  <c:v>Natural Resources</c:v>
                </c:pt>
                <c:pt idx="6">
                  <c:v>Education &amp; Health</c:v>
                </c:pt>
                <c:pt idx="7">
                  <c:v>Trade &amp; Transportation</c:v>
                </c:pt>
                <c:pt idx="8">
                  <c:v>Other Services</c:v>
                </c:pt>
                <c:pt idx="9">
                  <c:v>Leisure &amp; Hospitality</c:v>
                </c:pt>
              </c:strCache>
            </c:strRef>
          </c:cat>
          <c:val>
            <c:numRef>
              <c:f>Sheet1!$E$3:$E$12</c:f>
              <c:numCache>
                <c:formatCode>_("$"* #,##0_);_("$"* \(#,##0\);_("$"* "-"??_);_(@_)</c:formatCode>
                <c:ptCount val="10"/>
                <c:pt idx="0">
                  <c:v>93586.333333333328</c:v>
                </c:pt>
                <c:pt idx="1">
                  <c:v>90040.666666666672</c:v>
                </c:pt>
                <c:pt idx="2">
                  <c:v>74713.0625</c:v>
                </c:pt>
                <c:pt idx="3">
                  <c:v>68427.875</c:v>
                </c:pt>
                <c:pt idx="4">
                  <c:v>63896.895833333336</c:v>
                </c:pt>
                <c:pt idx="5">
                  <c:v>55605.9375</c:v>
                </c:pt>
                <c:pt idx="6">
                  <c:v>53607.208333333336</c:v>
                </c:pt>
                <c:pt idx="7">
                  <c:v>49366.8125</c:v>
                </c:pt>
                <c:pt idx="8">
                  <c:v>40790.1875</c:v>
                </c:pt>
                <c:pt idx="9">
                  <c:v>23286.416666666668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5-46A1-ACAB-DAA18B1A92F3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269999"/>
            </a:solidFill>
            <a:ln>
              <a:noFill/>
            </a:ln>
            <a:effectLst/>
          </c:spPr>
          <c:invertIfNegative val="0"/>
          <c:dLbls>
            <c:numFmt formatCode="&quot;$&quot;#,##0,&quot;K&quot;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Sheet1!$D$3:$D$12</c:f>
              <c:strCache>
                <c:ptCount val="10"/>
                <c:pt idx="0">
                  <c:v>Information</c:v>
                </c:pt>
                <c:pt idx="1">
                  <c:v>Finance</c:v>
                </c:pt>
                <c:pt idx="2">
                  <c:v>Business Services</c:v>
                </c:pt>
                <c:pt idx="3">
                  <c:v>Manufacturing</c:v>
                </c:pt>
                <c:pt idx="4">
                  <c:v>Construction</c:v>
                </c:pt>
                <c:pt idx="5">
                  <c:v>Natural Resources</c:v>
                </c:pt>
                <c:pt idx="6">
                  <c:v>Education &amp; Health</c:v>
                </c:pt>
                <c:pt idx="7">
                  <c:v>Trade &amp; Transportation</c:v>
                </c:pt>
                <c:pt idx="8">
                  <c:v>Other Services</c:v>
                </c:pt>
                <c:pt idx="9">
                  <c:v>Leisure &amp; Hospitality</c:v>
                </c:pt>
              </c:strCache>
            </c:strRef>
          </c:cat>
          <c:val>
            <c:numRef>
              <c:f>Sheet1!$F$3:$F$12</c:f>
              <c:numCache>
                <c:formatCode>_("$"* #,##0_);_("$"* \(#,##0\);_("$"* "-"??_);_(@_)</c:formatCode>
                <c:ptCount val="10"/>
                <c:pt idx="0">
                  <c:v>0</c:v>
                </c:pt>
                <c:pt idx="1">
                  <c:v>90040.666666666672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4-4698-80E0-6135125CC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01372752"/>
        <c:axId val="201375664"/>
      </c:barChart>
      <c:catAx>
        <c:axId val="201372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5664"/>
        <c:crosses val="autoZero"/>
        <c:auto val="1"/>
        <c:lblAlgn val="ctr"/>
        <c:lblOffset val="100"/>
        <c:noMultiLvlLbl val="0"/>
      </c:catAx>
      <c:valAx>
        <c:axId val="201375664"/>
        <c:scaling>
          <c:orientation val="minMax"/>
          <c:max val="110000"/>
          <c:min val="0"/>
        </c:scaling>
        <c:delete val="0"/>
        <c:axPos val="t"/>
        <c:numFmt formatCode="&quot;$&quot;#,##0,&quot;K&quot;" sourceLinked="0"/>
        <c:majorTickMark val="out"/>
        <c:minorTickMark val="none"/>
        <c:tickLblPos val="low"/>
        <c:spPr>
          <a:noFill/>
          <a:ln w="6350" cap="flat" cmpd="sng" algn="ctr">
            <a:solidFill>
              <a:schemeClr val="accent3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27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498595423175951E-2"/>
          <c:y val="8.4477565964388657E-2"/>
          <c:w val="0.47470738681626456"/>
          <c:h val="0.81639284496717424"/>
        </c:manualLayout>
      </c:layout>
      <c:doughnutChart>
        <c:varyColors val="1"/>
        <c:ser>
          <c:idx val="0"/>
          <c:order val="0"/>
          <c:tx>
            <c:strRef>
              <c:f>Sheet1!$M$16:$M$17</c:f>
              <c:strCache>
                <c:ptCount val="2"/>
                <c:pt idx="0">
                  <c:v>Employees by Industry</c:v>
                </c:pt>
                <c:pt idx="1">
                  <c:v>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71-4734-8B7D-7A938F077908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71-4734-8B7D-7A938F077908}"/>
              </c:ext>
            </c:extLst>
          </c:dPt>
          <c:cat>
            <c:strRef>
              <c:f>Sheet1!$L$18:$L$19</c:f>
              <c:strCache>
                <c:ptCount val="2"/>
                <c:pt idx="0">
                  <c:v>Finance</c:v>
                </c:pt>
                <c:pt idx="1">
                  <c:v>Others</c:v>
                </c:pt>
              </c:strCache>
            </c:strRef>
          </c:cat>
          <c:val>
            <c:numRef>
              <c:f>Sheet1!$M$18:$M$19</c:f>
              <c:numCache>
                <c:formatCode>#,##0</c:formatCode>
                <c:ptCount val="2"/>
                <c:pt idx="0">
                  <c:v>8142043</c:v>
                </c:pt>
                <c:pt idx="1">
                  <c:v>108507296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71-4734-8B7D-7A938F077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551322845369291"/>
          <c:y val="7.2684287446846033E-2"/>
          <c:w val="0.76448677154630706"/>
          <c:h val="0.7740293890097402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Sheet1!$R$2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Sheet1!$P$3:$P$6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Sheet1!$R$3:$R$6</c:f>
              <c:numCache>
                <c:formatCode>#,##0</c:formatCode>
                <c:ptCount val="4"/>
                <c:pt idx="0">
                  <c:v>8021586</c:v>
                </c:pt>
                <c:pt idx="1">
                  <c:v>8120224</c:v>
                </c:pt>
                <c:pt idx="2">
                  <c:v>8251469</c:v>
                </c:pt>
                <c:pt idx="3">
                  <c:v>8142043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2-4617-A4C9-8F6750292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085098912"/>
        <c:axId val="1085103072"/>
      </c:barChart>
      <c:catAx>
        <c:axId val="108509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03072"/>
        <c:crosses val="autoZero"/>
        <c:auto val="1"/>
        <c:lblAlgn val="ctr"/>
        <c:lblOffset val="100"/>
        <c:noMultiLvlLbl val="0"/>
      </c:catAx>
      <c:valAx>
        <c:axId val="1085103072"/>
        <c:scaling>
          <c:orientation val="minMax"/>
          <c:max val="300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Total</a:t>
                </a:r>
                <a:r>
                  <a:rPr lang="en-US" sz="1100" b="1" baseline="0">
                    <a:solidFill>
                      <a:sysClr val="windowText" lastClr="000000"/>
                    </a:solidFill>
                  </a:rPr>
                  <a:t> Employees</a:t>
                </a:r>
              </a:p>
              <a:p>
                <a:pPr>
                  <a:defRPr sz="1100" b="1">
                    <a:solidFill>
                      <a:sysClr val="windowText" lastClr="000000"/>
                    </a:solidFill>
                  </a:defRPr>
                </a:pPr>
                <a:endParaRPr lang="en-US" sz="11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10154321528532302"/>
              <c:y val="0.191080592150617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;;;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9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41212320149161"/>
          <c:y val="0.23797556719022692"/>
          <c:w val="0.80132037241838316"/>
          <c:h val="0.66429319371727746"/>
        </c:manualLayout>
      </c:layout>
      <c:lineChart>
        <c:grouping val="standard"/>
        <c:varyColors val="0"/>
        <c:ser>
          <c:idx val="1"/>
          <c:order val="0"/>
          <c:tx>
            <c:strRef>
              <c:f>Sheet1!$Q$2</c:f>
              <c:strCache>
                <c:ptCount val="1"/>
                <c:pt idx="0">
                  <c:v>Avg. Wage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&quot;$&quot;#,##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Sheet1!$P$3:$P$6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Sheet1!$Q$3:$Q$6</c:f>
              <c:numCache>
                <c:formatCode>_("$"* #,##0_);_("$"* \(#,##0\);_("$"* "-"??_);_(@_)</c:formatCode>
                <c:ptCount val="4"/>
                <c:pt idx="0">
                  <c:v>77330.083333333328</c:v>
                </c:pt>
                <c:pt idx="1">
                  <c:v>80167.854166666672</c:v>
                </c:pt>
                <c:pt idx="2">
                  <c:v>82837.375</c:v>
                </c:pt>
                <c:pt idx="3">
                  <c:v>90040.666666666672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C-4481-BE27-DD782E4C9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098912"/>
        <c:axId val="1085103072"/>
      </c:lineChart>
      <c:catAx>
        <c:axId val="1085098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5103072"/>
        <c:crosses val="autoZero"/>
        <c:auto val="1"/>
        <c:lblAlgn val="ctr"/>
        <c:lblOffset val="100"/>
        <c:noMultiLvlLbl val="0"/>
      </c:catAx>
      <c:valAx>
        <c:axId val="1085103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Salary</a:t>
                </a:r>
              </a:p>
            </c:rich>
          </c:tx>
          <c:layout>
            <c:manualLayout>
              <c:xMode val="edge"/>
              <c:yMode val="edge"/>
              <c:x val="8.2304553418409455E-3"/>
              <c:y val="0.45884816753926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;;;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9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3725DA23-408A-480E-A86C-666C84D979EA}">
          <cx:tx>
            <cx:txData>
              <cx:f>_xlchart.v5.2</cx:f>
              <cx:v>Employees per Capita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1H1pc6O4Gu5f6erPlwxCCKFTZ07VAN7iJVtv018oT5IGsYlFrL/+vmAndhhnklMnt27ZM0Wj1cIP
ene9+fd986/76HGbf2riKCn+dd/8/tmXMv3Xb78V9/5jvC0uYn6fi0L8khf3Iv5N/PrF7x9/e8i3
NU+83zQV6b/d+9tcPjaf//NvmM17FCtxv5VcJDflY97ePhZlJIt/aDvZ9Gn7EPPE4YXM+b1Ev3+2
txH/JfKEbz9/ekwkl+2XNn38/fOLfp8//Tae7W/f/CmCxcnyAcZieqER3TAYYurwQZ8/RSLx9s0K
QuzCQFSjTNXZ8Hn67s02hvHvW9Owou3DQ/5YFPBYw78vx754Bmj64/One1Emsv/1PPghf//8NeHy
8eHTndzKx+LzJ14Ie9fBFv2DfL0bnvy3l7//f/49qoDfYlRzBNH4h3ur6W8I/RFt/9rGHwmPdkEN
Q9cMdQ8PfgmPaVyYuoqxpmo7dNhLeN6xoNPYPA8cAfPH6jyByXknko8ERr/QGNY0E+23BX0JDELo
AoAjzCDG077a7dndvvnj7QW9AszTwDEwP88SmFsfdu+nRRFtk4enV/d/p2o6/PiaqTFi7neF+RId
ii4IMk21B2j4wLY6Rue9qzoN0cvRI5xuF2eJ0/VjkhRtVG0/lPvo6oXJgPmYO96jqiPuQ+mFiU2T
UarucAIcj3F676pO4/Ry9Ain6/PkQLZIksd7ye9L+fRTfch2IpQggjE5KSRQ4FLYBFqokacv3UsH
71vNaXhePMoIHfvLWe6iP/JwmxRbEF92b/H/Dg3WYQfB/sFoT8lGlI5pFzpmiBCy32MjhN6zotPw
HEaOsPnj9iyxWYj6A+UDXbtQqW4Qquu7LTMS3Bi+6PeSgdR9u/H0Tux2zlurOY3JbtQIj8V5UrJp
JHL+8IGQaOYFYYQgDYOQfKzjmLBHTIp1zcTPWB1zmXes5DQczwNHiEzPU4i2BUCyfRBPb+oHUC/z
AogXIaqunWQsSCUXRKcmNkYC2nuWchqTw8gRKPbVWZIt5zHa1tv88QNBYReqalJDw3uWMtoulFzo
hmnoGO2l6xFLec+KTmNzGDnCxpmcJTazR5F7H2qt0S4MHQQtk+7V/ZHWaeILXdcx1dU9tx9tm3cs
6DQyzwNHwMzOk7csHrb+B5IxXb/AJlOppqNnNeWYwSCkXxiEYQp07mmf7tn8Wws5Dcd+/SMwFs5Z
7pJFFPFE8A8UikGtRICFDozlJB4mu0C6aWBiHijcMcN/z4peAeb5WcbYnCfLX2+LYnvvl8WjlB8J
kHYBNmVMiAG843ingGHGUEEwBk3zGbljZN69ntPwjIaPMFqfKTFLHvj2Q22b7ALcAQxM/jsM2EgA
AKMz6PpgPWN7c4A+ImpvL+g0PIungSNgFpuzJGzLj9b1TdBTdGD9YA4bPujl5mEmsCEVgHnaPCAd
HG+et9dzGpancSNUlndnicqaF4Uoc/7023yIFoMNCgYWHe1wASZ/TNR6GwyloMM8maNHuv57VnQa
mcPIETbr81RmlvC6lvdh+4HY0AuiUayZ+t6BNsLGJEDLYD/purEjdiNa9p4VncbmMHKEzfLPs9w3
K1Hy4oMZjXrBTNgzJgE95cWOQWDVRCa41/YsaITKu9ZyGpajoSNcVufJ/tdbnnyg9q+TCwzxADo5
YiLH0BjsQkMG0sG6eXLDvLmc07Dsh40gWZ+n3r/e5u3HOjQxGMp6OkZGohg1LqiKwBPN9mjARjpm
+e9ZyWuAPD3DGJPz1DJ7Vtn/n6YfyfnB8aWBrexZjxzBA4om+P81UPv39s0TnP8di3oFoeMnGoN0
rrLZvc+9bfL0Ev/vshmYZkyqU0bN06YZ4P8Uq6Dr9BpP//kbQm+v6DV4nkaOsVmcJf9fc/AsF0Ju
PxAcA3gNQ+Cg3JsrxwqNfoEYOGUgzubpS3dms3et5TVYnh9jjMt5apl3opT+J3ubCzCjfSA4GF8w
FfiKhvZazUhGM/vYDTA0Q6TTyZ3z/nWdBmo8foTWnX2eu0gk8kONNTq96K1liIHRf/iMYEIq8CAd
vJ4GHgnR67eXchqZ54EjSNZfzhKSzWP96fIxLx7bJyLzAWwHLNAY7GcEnzYJUHAIgNQAscO7vcNG
2LxvTafhOR47QmhzeaYI/ZVvi/ADiRsECII4jTClu+hMdWQWYOwCFNPey3Y6bGbz+PaKXkPnaeQY
m/PUdTYi/3/DfsDzj8FlRkA6Gz4jVycFH45JdE3fA6SOjJ3vX9crOI2ea4zWebKfzWO1/ciYGswu
MDF0EOL2oTMjCQ4hAzQgABLibp5M1sf66dvreQWd/XOMUfl2pvSt/jTfxmnh848M5NDxhWESA7Gn
sM2RaNBHQQMB1IBPPdutX4LzzmW9htGL4WOo5mcJ1Xde3Iuk4B+rohqYgagAhzx2n5fGUDAigAEb
dhA7HZ72riWdhuho6Aie7+eppPayz/qx4fcfGN0BIbagBGGK9L2sMNpGSDUukGqCuGcC9RtvoLdX
cxqa4ycZYbNZn+XW6Z/oT5GHT7/RB0jZ2gVYPjUIRBsLBwTOf6iqboJe9CQ8jIF5aymvw7IbOQbl
z/MEZRBznG34sYYdCnFoBoYNAYRt+LwkaSALQAxhf37qSf95eil29p2d8Pb2ql7B6MUzjXE6T/P1
lc8/kKRBgJQOZwLA+LaPJBiRNIiIhhM34K9+BZ+3VnMal92oER5X5yEH3P/jYdQdbdkRtBc9/9vT
uAxOBYBAbdD9vhnRNVBLIb4Dw2HP0za30RnZ15d1GqDR8BdPch4HcK/CCCI7P/QELuihJgZqto91
Gh9RYxBgAMxfVSn4EPak7pjVvGdFp9E4jBxvmeVZspqr/NETHyk3g4EamxCJjvehG2zEZDT1Ao49
IYRHYtnbC3kFkP0DjOG4PUs4dvb1t3nsf5dPAPxtOobwAFAsd7thRMF6zq9hyCWAjJHJ873rOY3N
y9EjhO7Ok+d/gTO3kDDh8QOjOzCBfAFg1YQDHDt4RscFIbQT6xgyQrxiEnjXkk4jdDR0BM+X83S8
fXlsPvQkJwKRGJs6EKydNWZkSgPejyHRAwR/7s9+AHTHjObN5bwGy/AUY0h+nCVN+yq3/tOv8r+r
l71xU8MUDMz7YPQxLetzPFCIUtOMUdTAW+s4DcVu1AiJr1/OEolvj3kM/sWPAwMYi0qJBv+NdBU4
fG4YmsEMsMAMH/L0pTtd8h0rOQ3H88ARIt/OFBEOZ9E+NHsD5A4CvzKYvSAMYPiMkTEvDAb2ZbCe
PVO0Y4r17R0regWa55FjbP44y93yfQum/8STHyoegw0GZF+KIVZz+IxcnGgQj4HjwIHolzvmfas5
jczx2BE2388Um8dCfnrPq/rfCcoQ0Ql5nQjEpb1ylFOFvFuAHlP3m2cM0nuX9QpOL4ePoTpPP9r3
VkDGNO/pbf7fJQDI4gAsBbjLK9k1IEQAVEyk62Ac2DGfp+/e8Z53LOgVeJ6eZAzM/ycr8+s5056T
yzlbuZ0MWemO0qb9c+vw7JAtbzR0L9aehG/HPxYPv382zV6vf05218/xQh4+HCYfj3ncFvL3zwqc
Ywc9FGNkgG0H9pkBBLKGbbFronACnpiQF0+HBhApkt6oDPnyIDAEQwVlGHRcSLsCg4o+Ag+a4HgW
UFyiwnyQSkJT8XM6wGsRtWD7eP419uVPSRlfC57I4vfPcELo86d0169/PAIHVsB3iyC9G5yzh9PF
hgrt99tbeMGhO/o/YVD5AepYNq9CYThmlV52qMqmYBG5rInvXvKYFBNPb7mFLZ3x9FKpjEnNs2SO
qrpx4oxKyyuywCIo9uxAKaw20IklUCmcNqTZkgRlZE1V6stJWkhvWSX+RDVFZaVhpTm10OSyiHM7
Cv1VWQhlqng/TSMtHEmkYReGUS656Xk2VqTqoMzfqiCjzQpqbGrSxgueajaHyLRlaDiJr+oW6Uxv
wlvxGIq4m+kFCaYmPKIdVmxSJcUPvSEbkcJjIWzlZfRTV3LTcfVy1jSZdNrWMG3m028tVr1J6Lsb
E+fKRFRJOMk1lU7c3E/tzlVDKyEzNybkTgTRUvXy2lJKIu3K9bul0XqzpNNnKeXZOkfEnbQms8y4
WZil2s2pKrOpXoTXmuf9NNwI3Zm8FFZortwgzi/jrkW22n4phdtYCo18S/p5ZmGzy2w9oNRusjyw
Ok/9s1MLy0wEszuN3NW1lk4aPQzvXI/+ydNpHq1xbqSLWhb+JNfRY5fQ2g5oukGRhmzWMrtpy8LR
4la18oL/LMWEe4o2CcI8tESMGrvlUk6MehIzmU7jOFYtQ07hHfoV1kLYOCWNlQfyLvVSbBkIsJ+q
mvwWa17kdE1hOqTzlr5h2JXpPRAl9K3EjX0L+dpNXmk3JCwLm7HQd+rSryxeCWt65YfaJg/r2lG9
8FerB05EL7tKxZ6FRLwueWDFuvHFdRPfooWR2UXeLknKuykLsgckCLFI1lInNIzUJkF87cMXGbhR
LU7lWooMW6Wm3SSKZ7WYrtyqXCOXJZbfJHcVl9zmrmrauZR2U6eBFYVJZbVesQhN70Yz45Vo4xVR
/8rT+DrNwstGyRLLc91wEgQASth6P5nhLtrU2KSK3YlwEWF8E7bhz4xUgUWFuCvDeELNJPoWVq7d
WF0sGzvFvu+4oZo7MVXmpdpWNueJnbpXXpldNdiduDQwrNCFJ6/KzDKI1OyiLK00RmgaV5qwlKxL
rVL1SruN5thT0kncaHZeitSupCesGPa4lVbNXNS1PjUyOi/TnNlMqZtFpYaOFwvfRg1OZjiJUptm
eWKlarvggffFQGZjJVJmlq/GvwLzlkl/WdRmNhEMXbm6cik9V7HKnBrr1rwr86K+MvJ4FavGjHbp
naG08lZxoymrMitBuf8Np9GkqfkvpDluHCeLqCZz1+xMyyQyuyoMNg/au7bFxSRqkJzoofml9Nc0
MvJJFLq2aHI+k1FaWypLhV3EwcpwQzrxcKhaQawmsP6MOUahW0UIpCbMK75I/8oj4l6TDY58ecmw
sqFAdKZpT9sU3imWcL3AcdH3tm7E1FOr25hTxdHMyKpoEFtlq5mWvCwSbCOa545riNTRlbqY1EZ2
k7VRs8Jdwy1NMmllsvUmPk7yScJTfRYLL7FQC9Spim7NjOnzmKu2GrbF1A1xbdFSdlPdV69Y1bGp
y6w6K4Xtcv9O+Fk3ifzkrpB+ZgUy/hUFLprJzkumrY/uKb9U4g5d1nduEcyrFltqoltIsTyGrmmG
Ioe19aZqbzQcLGWCEgtj37DT2HVMV70PeMWdWCPfOi25417JrUrTqU1K11gaekKXQVOhRWK0k8qM
vamXNqUVNaJcploXT2tYAM5kvuSlli+1OggnUukeqrBxfLed4rb5FiBiAm0IQqsi5gx7Us7bkt/Q
pmhmDInKEa4JfIPmxlLTiLdIS8+h8be8J/waasqlipp0IiCnrhWrqpx3gi91HiE7dANmw9sSrkgU
2chr/UVkVjMR1mRWmnUDRAfoaMt45zCR5HbiapUV4+KXRovYSt1OWRZtpix5VJCZV2nXSkLIMql4
aodKoth+lMVLPypVOwzg6xSDBvOk7jYyQMlcycUaN626NFFMHPgpnNprfMvPWLiiCf7Oyi6YYTgx
smyrLJ1jZqxFoBIrSNpg4ue64XCpG7tV5P1ShvVk3S+fBvRyKMSybubwou1WmfhhswxLyWeFB3s5
1S6rNiPx/jbjxsKU3wgT3aVn4C8CDjs4SunPW2Ro01zXbhocJ5dRbVV+iC8NWuDL4S6BkJRLXWkL
SwZEdURX/YpJ5k1Fm2WWFvyoIqh1jWgWZWVn55qeWmqrX3uJHk5a1q0j2WqXHk6SBYo8uyxpM6uV
bp01KraOM+m+EF3uRdrm3PP3yYyfi//5ImL4f0ite6jscyEfSuunJMr/2AsSzfSiczHu1Augz3Md
kvj2Ut9zRt+RGLlLu/yKjPmPjS8E0Ptjz++TeN9LaJqu/5P8OXKmHoTQYdxeBjWMC3DBYzh/pDMN
wlhA0NyJoJAe40Jn8BrCwXKNacwA59ZeBIWwPQxJseA8+T7j4l7+RHBGEEz34BlGENrMIGfzfyN/
gpnghfwJHgJQTUFkQ1ijEKoBWYdeyp8RCvIE1SF5zLBYk0TFX5ss0pzU79gMVYb2tdYzzYm7nM2G
VtVU0K5VyxO8a42icN96auww1dD51FjEttwTvuNVabYcLmYUZal1KLOmzZa0v4zqAq9LnzoqxcpI
ZDP39C5fHS5Ryo6LXI+VpQjnLGP4u5dG8Qq8jp6t9MWsTdRJXft0phmZ/l2j8iFMZH3lNR1ITP5E
0DyYhl3d/iRpZicSse+V10wJC6R0LZV2uhO5nbts28xdDndGytxl4npGbh3KoQs7vgJZJGxBwtWp
21oyx4HnmHWHlk2EaDaFtDZoOZR9o7xShKv+lYY8mINkn6yCzherqL/4bkPtSE11e9QwFIeLwXOx
CtMQRMPhNp0zrw5XQ1vUNMrE85tg4nltNW1wZ26CIq+Aybjmxu/vuqYBCZMR4aRoJgpcfGNqplzL
SISzUPGF1aSV2FT9xVVCuNAMeGya1JaUtVemlh4bsZNmHpthKTfIk93GSxX9DkGmoIlWud40b3Jy
53tpvfbS4msWA19UfZVUt2EYFJeNb4MCV9yWaiRv4TmqecI539UNDf1esRgISYuhaHSad/tPg4aJ
IlLNcS7Eom6wyCzCy3ZZm+HxZahLNdocNQx1lZ5+3WNu4k0bVHMd1dFVjkFWcF2FzArdQDZwGP+u
KVpkVXXROIFWy1kWSrxESCsvU1pXcxNlfEOawJgkZidutcbEdi+jfw8jmlh1w6plmmTAE7QmsoO6
CL4Nd9HzXVErfFd3uIMQU20eRL4xQVHOQU4CLYn5bgmiZV+ukwp4bcy8eYXa0qk6EGmUovbvaBMm
8y6vsrnXqOZtWlS5VSlx8OA39URmfvxTui1yfF3ha5B93RVIerrjytadihLUzTh1PWRB/ASx4KUX
0zTSxMZvfbFRaS42bX/JaE2shuXpdGjITRCfYN9Ai+JLYplZek/LZp250U8tiGvfTlmmXPbFJKkq
3xa0Uy5xKX7C9oQHei7miZ7fFN0C4S5edkTizNJDHS2DJAo9R0JM3ATXXb6r3LUHBfrLSGN/TmPC
J8JXDLuslMCcEeVekXGzDqmLN3HDbDOgUfetiurIUjPumYllejKyEElbyyNhe8060uwuie7ACH5c
4zWmJbK8m7k6dG2ixm50rZ1F1OM3whWapbV5fM9rb94EZfOdFPmGJtks7OnIcAGq54J6BXRkKMYD
MTmUAcArt0u4RXMUrGSF4jUIN9QBdtP98Fx1ZRSa8eDz7k7vCP8em6yeqMQNVqLL4zWH7EC7rlXS
rQI9Ft+PWOEJ6wYYokfcBYLONZ3B2YE+/zMwmp77HFk3KIp56Ru++RgaPFpwBqKcpQ1WjNQQlzLU
oKz0t8PlqDzuelT+2+14bNF2oa3IRp/ouFO/lpl3m5G2uYo5D76K2nbjIrZd0bqTqId5uCCj04GG
xeEqieSuPtaEj62h1exHNEruToZ+h2HPIw71ROs8DMaGd31HluTrLKmTu9YEnb+oRH3DtTxfuYYf
OMSQ6dYLq0uvwd63mCl8oZtuPPVyM91WS8m9cFvEopjC36gw50YUFt8UJV7EIOvXnbxrvC65VgxJ
bmO/XHstLX+0hPjzDvJCTBCV5Y+kykCCzQv/CoxM3jz3KLJRjmKL5a3/s3KL1gaZv1lVidnexWF2
Tfv6wmzAghR37iLjJPnegYQ+1JcsoNNWBhrYZUL/J5JXddvQH26bKPOqzPXJUO1V+kIGKf/qMVMu
pd6Fjlt7/CfWAueNt88EK92RbQ1CTyEfD1A8HYPTEHLwsr796O3rAmwWhmrwhwCFOOQ2sK5ADbuf
utoZdt1qIDOkLr4tOxNYuWh/qhEzbMWTxaorWnzre8r3FjbsFNUicNrIDVc5VsNVnOb7u6FOMePr
MOm8+ah+6NuURgMmuX7soTkwsusc5/CLn5huqFOLYJb65Q0lupg0ZVmvVBmTVZibwSQWnfdDGsEV
7Tc3ccl1Zujq96Gr5uv7rlWnHXUVNKIPQsHXAVgsvhtuKyYoRb6T+9LTfUvRlS5Nrs2yXsCWnNaB
HnhWf6dGeuhZXunv7162jvspDZ82oYARL/sJs0CXWl7qtpkwdaW03fGFpWgRYCNfjOoPfUM3VVdD
0SBiJZvYnfOwbUswvv19uqGOiORKq6NmPgwdJh7qx8Nipt4qoVY7jQinbhe1X4B5BjYyUf7DaCW3
uDTrv7xUrrvQ8z0rCKXFuQJqesxTSxKW3yIO1lOFJF9R0ARXmq9qX59LHfPwV86zr1oVB1eoL/Vt
Q0kDTnXo+a5xXf8Nz7Mcvs+DbxhKz22H7+vbDqXnlZEkoosw5aUVIO6vzdTT7YZoAgxgurce6oa7
wyUcGrxItw3U7Pud6uw3rjv/551MINDieCOD7gRBzJATTSMQFGtiOtrIadkKCm+v+aB4ESIK2Loz
bTKoFALNolJTvgyFMJzXJFW+pNwQd7zdVjFdglXGWxtGDvLEczF1VZAngtrdtTJO8xvmtY4KlIp0
mbbCeuTNi1TVVqS/w33dcDfUHVpF6iqzQ7/hrub1LUo6vqopA+lV15qpzPLiKuy8/WVoECVrQJ14
qhu6dECe7aEhJVFDrLwfBxHe+2mG3kNHFrZsp9/v/lDOCV49ckTo/W+MIV0m6+P6IPB4/Bs3Plc0
P8fKAw/UO9nl5o1Jg2BdhG5lD1QTxK77MsHmDYiXfJ0915tQD0a5fX3V8doWmdb2Ytp9Qzk76j/U
Y4/eR+6W5wzsmFFXWkBA0cp93sq7u75O7YpsEoB7wWJ+oULHnnAMzcNl2NHD3dARJBDdgvPxMONQ
uZvcRG5iZ52vOooAxSOLwtRKKpYss17xiAVWZ76KuTMU1cSMbiQKdiWwcpI77HqpxZtYLDn52cnI
Nt2WLKNMFle1Vqe25GF8nwFEgWs0P2NQRSaHHgZ5cMllUZnGgmIcWhIZ8OIdyil+Q+IyXrqTehQp
KIeQPZjpENcPOv1LlueRiitq4+MHkkjPLjhHq/L5YhQcfsWhLKUO0mHqTbDkxeWhKktge0W8wpOO
E32j8FDfhEVkBdgv1npb6hutvwz1PNCjCWuRbo8ahtaGRaDZanwiS6bIheg4jTaqqAKHa/GPrOFo
QQQproqmLK5wf9fXC91o57u+YaCHV3oZLiu90r52mmDXlPJlXqf4Kw5b87pvy1TzqK3oS7pefxEi
aidCU7JFAW6E5XAX1O3+Lnq+O7Qe7ryaBstQK/LZP1Mx829UjGiQ1xmClftsQRDhNKJi0uBq0IaJ
C6nxEgchagir7MDI2amguICNP14OxYy4yCJ50IE5EERja2gedQxMHxxRu+5Dp6afY+h56D5MORSH
Kc2UXEUajqc8kO2G6zjVLOlG5SZdDjVdjdtNOFTTNHCnXq02VgRbULMO7WDHKi0KhvtZh3i72TXv
Z0GgV1t5HpOJ8CZpbpYSdMgyX6FAZLEz3A6XQoncZexNhoJa6/nqqPOhW9u3+BCXtFSiCWR8gumG
qt2tW3IgrBS7U7eIxLpIknaaghRjUbBGrIe64UJA12qs4das6QpcKvnC8KW/rzt09JnczzDUsZQw
yLPw7Jk+QWIR/tsbgCGLlAGnDCDjXZ91ZeTs9anvRkGr5g+hTLpCn9CUTXO/VdaRmV2nSlMthtKu
iiK3s/KkbB0P8lLb0a7c9x7ag5C3lzXNF21iKmsc+6SatUwcTTM0DH05hG85UtTSctM8sAPRKX8S
LbkVaY48CyxkraTwr4evGy3JftZu6tmRTNQ71e+aSSIUd52larDQeJItTMPH6xCkpgmqg/wODNuB
3Ra+97Of0Q+p2s+ou154a2I/n+kKOCdlncX3EME0y5q6/cGr2J10Cq0vUWS410OPKDfqTRQEgSUH
etXTp0Yv1RUdiFadtalFsBdNy+eWQ0ehlZGDvSqxkxoXN6wRVpQ1/p2eMf9Oq0vN4cwspkPdcw/Z
ZKGDGvc26w0IpPOTqea63Cn64lDHIxpPMwbCPx1MDt5zOQFV/WboONQpLAicDgXFzdBwmCseLBeJ
Bh6hQpGXeuZPMmkmm9JrwCDS31EtFpuUJGSJMm8yqh96DI39yKHrYRDpR+b9yOdphx5D/dBN481u
2qFqNPzltAUTbwhtkOBpLLUR+HOCoH6B/g8vKCStHfEi1gWEpVL5KyzALwW2C2yBsz9zkCgbZ+AR
B15iVqzZmD+HCp6k0HXgKW2MMyfsun3/oW4Y2fGu2VT38CL1s/ZcajfXy/l3X8oD+osCyQubuLiJ
+0tFbyFWIbveSX69+Acq+KHGM+PwOg1WeqmBGxrehlBG5I4plecUutBnnsvIXdIZwdLItMwaWhvU
kLt+gO7CazBUgcUVBtSdFRVFMhskVIWFpQMcQsyHohdnpaNFSMzV3pjuu0+tg+X90DpY3odWte88
GotCNfkq4jpedGnzy2018LqrfrK7KF710KUhWgxVQ2NpRtUi0PJfMSqS60jVOqeB87fwJBDsW04D
7DlVL9UEVRHardaSq6xVyyUtSDohhev9LKhi566Pf3Sd63heJmZuU4IDPc39uyrD/h0KmwnzpHI1
VDW8ESBkpRBnQAIgcWWtTZgsk6mv8MomSLCrTGfmFe3vUuJBqIHRRYtDQxMyfZ0pnT10O9QPk5Qy
qY4awFbYWViFuI0Nd/VuWeUZWDdCkMmDVFyrinEvW9r8aCuRTCki7cxI0/aHW4orA7yWt6Hvv7EP
KPhwXigvYBWDxLMqZGeCv64F4vXIBlbWrpmrWdf81eRg6VetpFESy4A4mDXIaTeCxC64+6X+C1c+
W3aBWt2B2baYhzSu7aE4XKr0i5F02e1Q0Di8NxBr5E6Hoo8SsvYCcjOUSjepIJbC/RWC03CpVUq6
AduqvrNztS1E09S1shxsWDtbVWQyf+pXUWgf+uHBisVKd5Ix4ijR5SCExQz0nTCNVGeQu8TLIkS0
xI6k6RTcXmSNI3E3GPeHSxrG116Vp5uh5AIEkwhTY7LzBgS5cegvUIshZkLql3rQYGe4i43G/JK1
+aru7TRDvd6G+iWTrvlFmum4HtcqcMOA53aNVM99Q5IDF/nfMDXg7z5hSI5u6hAiNsbUzLRCtoUh
/ira2nQS180XMi43QdOGrdUkfrP2RN6shzsRJsXCyIsN6BoFuRw698W4doPWYvg2UiO6ZoLH85Qx
/1IqdbymQWdMaBI3dyBHMSvnPN7SuHdBp+CAziPTolWoPdC2DaxEJRsNbIJrMOInYOEyW/ArAUPK
OtUE33/UJtcJDS1Gu1kZu5oFITkhf9TgL7E6SevHdtcLWoeL4fNiZfaXQ12VgOMZNZ4Fx1bQhAF3
l7eiMhaJm89jrcHfceBDvFmqkwWJFPxdGhBMpbH0toza+jaQ7hJIYPgtpVeUduEKlgJ++ueL2eXg
AQ8quRRFhOZDQ84q8BBpnjrbqXTgePoSpf+XsS9bktTmun0iIsQMtyQ5D1WVNfeNwm27kQAhBGJ8
+n+hLDvb/Tl8zo2CPUiiMhMkrb32rpZu74dAc268i/cz4d++RmU8AhByqN/rfVtn0/HezH09HUUp
dkJoZ+e6Wa2Su/UmhwwBq4DOez8fvIc5GNKuEursLpJRaaw6R6LHs5HwjvnS95LwzZSTYXXXGRfE
cL7Z3dRuB2C8zffcJdV60GOwd6sAx696yj6FC54LsMvpCMpT9W6D3WT0klK5n1ieg5STsU9XtsCi
UB3mwRNV8GR7+jVY9D4O75siHum2ssIKQaSJzUNC1WhPx34cgufKlfxVy40BnrzWNoLBjzwWscVi
hHJxy/qf3DK+UXnM1v+9N3YJguC/vCbxbgydJdUmBCcyWB65n8Da0R2qOq5m97tgeF6Wf35zMo0V
zfkG7B6d3HUe01OfOADCbz5VWZITnjz/717G9xfR+PtkqpJS4E8KlX5m1jwd8j4GMLo0k09WKIM0
Xu6qgLckmZRT7ZQjvZsbc4NiE5A2WhmdOxR26qtYbUgcgUw2tmJvjyp+UYFF1oFbI6K7iPXsNbtC
Rwy7Toj5VCEeKGudGLFDmYuHnnhnIxVsli+Zf+toNCLodzTPw8cs5r/nRFRHEQB07ryRJiYENi37
z190ZNEV//S76ywfketbrO2Xfp0bgdY3OEUyW9knKHPFW9v31tp2GJaUKaPnYCZ9WvoF+SRztid2
F/zxT1dwT7ujt7j6qu9TPo7DNmpYiMhLzy4goLKLIoBzCWErxkt2CXwFgqOxGnmIxgv2+t7eapyS
JEYX9z67NFahVy6bqvVP/ZTlhNsyAg9AMVY+uLP+NuN/X7zlAbZpngBwY8SmHrxtWLBqbcTWKfna
jQa6vTmXlK2csm+ORsws9RH6rHsIssZ+Y0W7ilz/z452CCaisvbz5Ct+rgP7w6xiRoXY3BHHG/4Q
yjg8ZYV39SaJOKfZj9tiJkltAxG8b9Tvu3JjdRRgwV+26xYlcj/aPDrEM8XbR3dTflDc27ORiCQH
Kw7RyPboLk2G+lMIGOIK5EeJt10MZuFfKnNl3IyHEU1DdNgeKbXbLaLuPMmzLto6NHTXUnL+EUg5
JXye5nMxZPQtnh5Y2PMPQn16nGlVrYzoxMJLUYhP7I0odQWqsU2v4GV+0jb4rbBBC80COh5i5Pa/
alYem7Kfvhk9X/SOR/5VHwJTP3DLnRMTDh2DuFgb0cRETTTUGO5h07uum/Wunsneaol7poTJDRY/
gqA3xHsT/y1SAlKXrzy+NdYMR9/p5t0oJz/PfE9r5Z5zsF3X2ehVa3d2o/OIU1iSDYP6xLlxXnEW
0GMPfPm17igedq4+vcLytrlT6k07k/pTOd6ZY2V/jjwW37qDuvg/3UVngcgLPbZK3trn+YmryPqJ
/uBKkGRzEboHQ3/ATsB+aGcb3wNIE1MV6pU/Y5cYdVnxEHavfKRhlACDwuEAwcZ05Faz7nMEsIwO
THVEMMLXuJP/cKv8j2LAySdhtRU/edN1BrgnV3ZcWWnhuHzjux17JrGii1Et3AfaB/jnFf+Nnnju
P9cI/KMn/BcHJNIsrHvAnODA/3ONIERVMuSsBeaPzV83CmclBm4dyOBnH1zEiF7iKBSFDYBDD1RQ
o8/yLtyQntsbi1fsIyayTHAyDUDDDqZX0ZQr41ZJvzpmLB5vovRJl7b5QPZBxPOVHjWY+WT4LkWX
/xD1Jfa9JksqQCZhR6NPIdp65eA4d/UovmRBlDrpsg8PdquGrW68+VEqO0udyXbel3F6TfmPef4a
x7G8Rx4kVlaDHZ6xALwRmfcX6s7nKCskHg1U609U5HUADLLuPFuvzdB1F+Nl1EacOjXvvJ78ZvRG
ZYymARMSP0btByBrLjMYZbsM2dpjn3RVlW2N7qfJolBv8bZpjz/pRF+JkyYq9QcVfg1jpvKrjmyd
shG3oW8642P5jUx7v+xTo/zlrpuhxzsHkNm2ajO1z0j76JZjWG1yzwZnJSqxfymI45/y2umPqrBp
najO6o9GlpHMVjqz+Tpyp3WJV40E3l9MqyGO+C4MtHgOOxaeZ48+BB6DtKi6EiBrq4m/57EvnsmY
eUfLEz/uHoNPfqgqD9cguBQ4r6GnE4hwr8G1SMwY8TJQOYrHLuj8s/HwSlXsFOLeeEZhNDowZdZt
ZbHH20winjZimmY8o/CIudrTfEYwt9nythivRuu0UbW2Yztc30aQVD25QAPvg4b2zFPJvXprRvXm
ml54mR0iH2vqSoc6X8U1nXY4qplOIIh7p1GLd+NuVOOMz1FH/fLuwJ1QFnkHC2Tf2yxGpzLQ5MrA
OZleWZRZu6bGd2LuyuhcpzpUIYkuxp97vNkCvmap+WymkX5bNqinCCHsh0Yt20gPK+LSgKqNdxsq
S6114LMK7IoiCXkonoxLO4fuNrSWd6njyLWTe3ob95vJx7+YBxen3IyzBzaE5dRv5Ux3NuLbv3kN
bdNAS+foDv14tfr+u61o8VtWDUAzQdi7RFlcPDh0DhJjqILxR69C64lTWSDkr8vUTND74gg86mOS
/QSOutXtwxFfhZmkpC+yjt3PUY8g5dZDDL6XVX8AR10B16Ubp2zzDY5x3tXSxyFXyBnpxrxc4e2S
722Ao8/WhI+sHirsBEZOFNgozoraWfVkrHbA+zTgVrY1IrNi79TK8tttqAa/YQUQ8hLFHXl2yMQ3
1Jnl2ojgkpCHnPu7m68eWZkoe5YAyN3fzWhhHVrb2Bv8FeAm+9mxRu8qsAddbuumwTlxJRQrbrca
Wbo64N1OEndxccsZr4m4mQ9ua69G3v51z7XXpTmd2dbcRyeJhwhq9XXPQxA96K6sbve8/BzA//LB
P1iGLH01P8xhuDOSmcXct+cMw+2+/uueTaextf7nnrOiIYjOS/agq3EzWAUo6U28rwuEI9dWVwcH
ywIAhJQhXE4lyCmrToP0ykN/B5gPlshCgk1ZgXh+ky2N5S/3kdvUzRm6Lx0HoqsN5dF74bL6azBS
IU/gZMw3bd07JME+mlZWkTKOBcAtnvNW2ZuuUWPakLx8BrRePivxHuH39GQcutBxlyytZm3EmhTO
FZ2No+kiyilKBzZUG6NrAcojsAc+vjvtZV+uvrph3JbpIg06Jbbc6ctnkvn6AbT07d1DqKnDn9nJ
nRkLW6b4jE9kgdXqGrt93LDp2mRjmCC62O6NrhrJcEKG0Oes5m4fuapMbRLlW0+P/oEUlThnY9Ou
sjGlVb2PCtm8zqQSScnq6U82b8oqbH9M5fz7QITzFskhTPOGVhcQiqI9oiPh1nZ09jRSNuFeHPEN
1OpjtXTKO77FG8H5LfddRDP0LK5m5nGS/iHPcY4GoXdbR0GzLZw5POqc/ekOjloz3yK7Poj8M8eq
sfHqzF5bFfWRKafiFaFR9Gq1a+V5LWKgg/1blJGLFLXOkpE8smjEh5yPasO4I/+wuux3RfrgIxhJ
sfKGiT63WWalei7IQ+TOX3NnlVMffpmXd1n0RP05XoWMDW8dB/rh2PSX+QbFQ5bItt7EU21vgrB0
N432h5SWtEQM2w5Tf+rt36zOTmjvtJ9xW4Ub1kzjjhRSvqE8zEGJZdQmtlfgmHZImejth4oXSNIy
PRfkk6npmcZ2fQi9ol+bDqLagj0UffMcVm5sPbT7BcR8mePg0diBfFerxlbDhdVkvITWJFa3jnH2
NNte+ILHTu9HwoqNchr6jTabW0c36tdON8uDTbr5eWDNx+1GxOwnVoUPrpiG/uwgb2Yll1vng3WQ
vKve5ohNOyeago3QXfdZgH5pHCwX6YOWtMVCkFTXOAJxyUzV+q1OWuwaHrNs6E5BT8rUGCy/3cR4
a753KAi2jepm2iK3w3qXHr75Zc5aSZXOLCpPWTbnT4GFpClzl9J1eTJh23cNrKg7Urtxb0M2ucAD
17JPPQfZdpzrZhcM0fQ2S2dvehbC9bFTFQLHZit+qIrcSWYsSa++qF7VNFQJj5TYyazQt3i4CYr7
WlcJZYHY3QPldhY+W2Pk7JfVtLFy/1ovTVRib6fc3Fqb5ZPjnHyto98ZyGe3BbUWfN7isOCuTCfj
1ZfsecJ28mykYOziwxgNWIaldLbY5tqHsOyTsKzZa+lZ1lOR1Ueb9tn7GEp8OIUIEu7w7L1p7HHb
ETGujTUQSD+0vKnfG2s/eD/KOiIXIy0jOkOUvVbLiP0MUv8yhK8w7ywaH0EIYAHF2ov66ITc2ejU
+T12p70and0Qdg/OYmhoZKn0J7M11ju89ANEQHIgQ3YhgD/6zl+XEwvISs/jH5n9bfCyfEe7Xqx8
GbsFDq9Mg9TRulsFHB/E0azcOj243a0vxXVuCENwlTx8OVcWjudjJ9Kb7FTumDhK6T3O+xisrZ6z
gORPJY/L6+D72dFn8Z9dUMLmdJFYO7rFz8xMhAPV712t7bUTAybiHQfqLYP8vcysYC2sWG6NqAbq
41dQ1Ccjjq6z42CAXD1JlyAUcrOmqnjPWFOc3Zr0y0a6eI/8KNo2hH5Z83IswG6i095YexL+5knW
PJiuVraeXTK+NUi7eAT08GrmEZWnDuamxDI+yCD/flPGKhr7dlOWVYzYLBRqSw1XZ2HxxAuzx4jV
wKeE4iSzvusitjB7IkMEMtrMQtqtcQpvXJ6/B7o50WVMvjj5Qsyp0tl6msdVJ+L8OfPF/AogcV3o
ursaiQwSWzTuPxkJpUz34AQXNwmA6snN5PBobFTHD+UkowcjAXl+RsBB3iTquu/dGNoXY6sy8d1m
Pr+E8zy/EoqIVVt6yGBYpo9IUyZ4NujJWJGV3SRVPOnTbZJOjgm3y+horBXW+cQWXnO8WQOf4plC
yi1O7OQ1COMSDNyzDppiD1aRfJmRBYfMC2IjeRBiVhJ9jhr6EQIpxq9YFUk2UXI1RqIxlXTb+FC1
lnwZi15uqnxsF36SfBmoK05guYI7bvrqNCyi8sW4iqoqQNPOsHFfXFk39GsXjMGNscatkgdEVspm
aC+l67G0LISdgozaXnwlkfPQLZc5i5C6m3O6uSkVA1UoUa39mAtwgJ2smpAxs4xBFFLqXPEBjt5+
nBGlqApaPdvxIC6KswuxbEuumnLGgQ21NPbG6vNWH+kU8YQKJZ+NzsE+2RdOdzIqHg90Zw5Ckxlg
sttd68gWb1+MPtp1sEGueJca0fRwkJlQ9ORqNDbDXm/yS9BClwnYVAyPXT/d3I3HMIb42dV+sTNi
xHR/zmV/ncPxW0V7fTJqbS28lXnsD0bMWuUdKFaYxIimGRrnxdVleTYzxXPZ7jhWr9Xdg/jpOIgU
P5TycfBGsnZJ16/xplGbSssQOby4xV7a1nX48/bXtiqe0wmY2caMAiq0g0qU+dYBbPps3P1qrlYO
mZ2v248yD2cg/x0R6gwp9nOwAc945YHk9TiGrvtYAE09xVZ0uKvMVTGC9e0gZ8JIN9XQW0lcj+OW
qe6re1twF9gXMqvHrNizegzXpZd1NzDKQFCmoW10JbyihxsGJVqEysex+vJz427YdGHYrWNW83Qo
Mvts+6U++wUTaTGW7He6N1yTu514/X/aTX8szQKHv1JuRA+YUnHpHTuQ0xMTHrmLhtB7F02IRC7O
OiBwXii9d6vp23aRTJuYoPbAWMcPrWv/UMydPoKIsY3VNMHWXwLQ2LWdp6aMrxq7UONF8/B1Gmzg
imKINwDD0cexX/uO6yfkGaqn0i3fWFlMH3WeRZuwBpeow9L5wfBhBQNNWEgkIMeielRujzi/hYxw
hmNLUXBWr+8u3PZBYB+ZSkfWj+tpkIikhHH1SC0n3/uIQZ5vOlVFwzkYNUoWxA3r9vXYkLVTj2Tb
ByTCh5aDwjB7ZBtVfZRq2ruvxlqESKSpIwfZ/EO2GZF/tKqtQdLEdiQ5syJe242eHt2lmQSfHoFJ
f5+cpjgYyeijzvnqanSmIYE1IubIwwffLVC/YASrcwrb/mUpbLBkLbWbYRE9yw73QZ7xlbFKLwfh
oPFAnoLRqGoEKFCX334yEq1Zn8QTKJ95m/08GrE3PGuCJ3BFkU9fnDunGp5s12qvAxIk9zHVJDE2
owsyq1qBDQtAaPE3urg466ZzTn0uLveOwYT6CEb8paNb+aRcodOwzMTp/DWT6ZCLiu6kE0XlpcK2
oRpsGxBWFu4sq3KQdzgE/3OFHT6C8/RtJhroEZA0oBQeuQbguQ6q909G6kbLPzLb/c1Ipgk9ewIJ
uHK3rhjsa496EtceeOrS2QxDubaWp5un4IzMYrWMqJnvn0A1YNeAbXyrrE5czG+O+ZPyyQlSjwXR
miwfn2nypjmiWoN1NhLi6uI0DvabkRpkzJ0aGc3bEhSKE5KXsQdYGsQ6v658HndbXahP41Ha6ktv
xAkp6r5X52fwZnVisjhnhGmTuLTCy6DK+IEsBrGkd0qPegnKBYYXJof4oUcBhFuPPI9/zLWz66lf
7nvN9dW1Z+/JK7Z0dtqrqDp9DfFqB3McMIpxMLphRNULy6u/OqHIivcUxpsqPAf+uAoKh598XXkX
0wzxCHrtnGebHv+6Ewd6GFhUIBNpWixeb69HF5Ca8TNWVEB46SuKb9svxnMVB0hMC6LjECCZLraR
o5YYg5EXq0Wz3yM/658YA2mnigfn+X6VWRNL60VnIesj9Yr4Z+vdb5T+Scb6O1uCHgBnx2TA13+J
be5cVR0/GX0DyjVgs7bekSWIwXBMEmMdvPUdNjyTjHHkXvT37lXdZyD4hsWjdpoIBwKaveMgEWGL
hKtm0ZkrozNW4zf0DfvVilS3r76yoc0qHpiztWY3O0easXPJmvEw1dPaqO56cyUDnZ27yGu3sV/M
L15Jz1atxj+WC5QAGcwFU1+asHGjJM6z3nqm+Ca6vGMHq7EfS4ozBDffnLls4xkFQKJpAECC7zRY
GmNwZ4cd4r96RPhLL4EQoEwjYbvZRaE7p44c9Rb1PuwXfJXWdiizKjUiaifokw/YJjFiOxY4pmGn
kDXc6VCzx9kMQ54/GWNsySZRePKOlnbtFzNwkysAq4vIAgwcV8DaKRDeF2cGwdoH4atmzngxPDlD
nyM+yGFeYpU1sj89953k+XxsC1EjGlR671ZQAa21KrXTVLnvTd1+Tr5bomCB9F/+pZNlTyStpBOc
qy61LAupa0DGs6zHheWl3FwMc4oVK9ihRLS/EZZTbSdBBfBxpNMY0W09nKyWxdeIWsdqNQumnqap
9A5OGVsrxP6nD0JQ1KPvfAFO/NS/2/a58rzpw3ix2gOprY7HjziagKAvXm5vGS/T+d+8XEvZaWUH
DGhI0b97oOYuI9S6+5rWiL9MC6+2HORGWYOdTo4jLvcmd7cSmMr5rhE21vEErKlV0/j1yRgQaK8u
bSe7E6l7pPEJPMtYZ165LoOdQF2KTeER/6Nv2rRsG/49D22eIokpOuVh6DyMvRcmyPTm35eetMmL
V+QzfPW0UVTJ9DQOIB1/9VSOcG89pR2x76rUT5PUO05z9RvYjaNP2Q9kPQN9qfvg1W/jFlWbBn5u
lFUcG2t0NqCJymcgLYhthT1SSZCnYXoVcvrs2MzfNcD4tPIHdmEerQ+2D/yOhuAR5y3C8pko1XcO
thWwe/6joFhRrbr9mHms0txHDqPswn4fNfITm36RqtEDFgUq3CrTU/QNG84dR+GTH7aPRSNvnM9K
2AsXweePtqbOLoqKYCddG0EiDizQd4bx0wvkGYXj8nfbop8dFoQOFeQuVNnypQ85XdVTUe7sWMoX
glAVKvvE86r2WP0yTAN50H1xxCMrX4yHP0a7bJ7KR6MKmrhd5VHE9sZ/zpCXrQSKxRgrQHwky4/h
k5nKqCI2pki87p6MpJkbJwUn2cGMzXljbQKZ+6kRgwylHPqs/mZ8Rymai+A+SSIEzY9dxMULoKtL
X1bym8tbmnqggR6aKFJv9lxt2taW3yaK7Fj8ivGjqCvyUZPvxt2yI74dI2zsjRjZm1Dq4VO6ndqh
JEG7MeqpL1Pt5eK9aoSzlw5TazNob/kHiYcRREYdr3PX29eNLK6FRMEb7lXYQIR9X6xkT7EUKqzV
QJOvtZblA5v6NVD5oViBidHton6wECBd5P/Pzrehltn+dQA763WSa7kH4AFIVKNMl9PHr6g00547
u/YTo6/scU7rbHBvbk01/uSmo/JntwCbpT2S2ZrzxF3sNxIEEf/ghY6TNrS7E8oNee/I0wEy0PI3
QmL2EASKJfPyEsX+oN/GeQWO/CIGCkW1CgAFJyNS97XPAv3G3Ma7jCJD2vAyWB/4SQj6cFHnfRKI
qfu9bZuUOBXACWz/jzkqinzz3DBfMt3JtQ5ClHwotHWkMXg6DTC5jctr6ymf7GbFuiL/5vfdxTH9
5yJKuoE3f9SVj5oPoR5eR7fh6xqVuy5hPXV7i/Npl9NWP4jJ6tIaldveECD6U+Q9+5GRne+4uA9l
O69RGY0f4fLsWbV0H/Nc2SjUE3QHzWZ2bvvKX3OUw3ghy4sCYczxuxW0G0sBE/OyuN8VLqG7yQKz
WreOu5RniXa1AghhxMnFGxC5CflNtBzq7py4LW7ikOEpFZVVpkTm3mtJRkTLUTwH6ytE7ecjxEDe
nEOEq3cqyNXNGjSZ3qG8BT7TxZnJEPs8FLK6WesA0ROUe+hufV06ih3qcvU3q/B1sesiMt6scVzz
XWZb081aLizarLfJzTqjvtQWIXbnNlGD/3u95cp1b1YwjP0t8jT9m8g4cbdEB8FNxNpmb+cOld/M
TVbjMG8dn8Y3q907I6o/KC8pp3bfRrXeITn71dZLlQ/Vi/ZsGny9X1e5ixzjeTz96mHcGEN6LAJ5
5daIbd2SVcX8MpUjjR+E50TneNarsl+qqDUo9pYwBDc3KmPzTWn8TJPJ/HvIfXtvJNMjsCigXzFs
8qX/3TUvgUWVOWJhd5250g55capyOJjuRtXO3DpGDAl4YIKHidHRvIpT1VDU5FgGtgVePgn35UX4
WXu8T0al5kdlyccCB/Kf5h8KLKreXOVr43ufLHSKvR+19emu7zJLHAJqvZmZ72PzyolWAMbs2xjh
Mw3tGph20d0ai3vdicUMdVpq8Oz/Upcl83ViZKcm90sfoTSJhRcpGJZICWghp9ulcdV1aSUo9RTf
LP8xnC45SF8ZQgvLlNMyTpB1OBUZ2ZusaJVVMbJ+8gh7s2L+iAc73qsMv3IjBn4R4tzE5BmV1rO3
BnQ5o7dR2WSvGoJt7DDNH3arkabZRt2Z1Z33KoAGGH0h4nE/MzC+b4Oj+hFiJHxIgIFgQwuO9sk0
tc7jU7M0RtTaB++SIvHL6AalEKRGjB98ZZSjADKVh+c81OG5KNu0i935iEXYAza2GAIa9msAX1hX
igr7bONoLDbI0cabLX3venMVU/urmxFvfZvMPyA5ZCyxN2q30+RYJ1AaysgTyO5CM3m8Og9LY66M
jiNglGYhAU39nwaGJfmnbrkFNjup5eEXvRnEdEWYnG4abJdvM/7bZKav3cTfASAuyByg33JAlTiy
0L9NZt099+6WkFfi/0vsg4ysG5PMd/cZ3AzV81C7cOu04VJ61OfPltOgCE8tyu3AsvKN0+LJzSbx
+9zSHD8L/bNHzPT/w4NaSzXQWaNqROyIU9xpgFc6q04OioB6bu7t76qwzIM2ucv3Ho1TdDuU+DlH
yyBGf3MOJxKmvVAElfY6/TjVWKE9jwBrBHYSI9zXhDuJRMJETb5+vCnrCnxtByRAo5OLoW1AH8UZ
m6RmmJvBDsMkAPt1fc/EHK2JrMqSdqu77pbCaeRf8zx/zQ39yW782xY1N34Z7teBjPzfWaEmfdQk
ieKpw8JuukSVQum+DZILQeJBxGVMQJhHasFkC0R2pCJHlaPclcsgGktHW6dLM92Afo1veWOUQRO4
gEUmN0+Lhie1O7RXxQneJQ4P91FcAC4ZmgIlPT+MzWhUTHOQ/2MU3lz8jS7wuZfwqlzIM35zZeAK
XOXNZOwlKn/sJInC2xxGhzqOqDcbsnbnyGjY2YKAAyNECfbmUJ5bYB871k3vikp7wG83Qmssxgc8
Zb1q7d5N7cXbGELZ2RvZuxOC0qVzkH7Rty9U5GLtKxLgY8qeUUdo/LRFgWOaLzTi0KrZjGUGgkTV
TodJFcEWG8fsESUXGqTCevZbgaNzMghv+sPNkQAU+0OWlCjAEY5uDM6SZydFybsXiyKI17tNeRlC
Uu5JWeR7a9l3EankGjUQx5e6RVYRD0L23Y6K/W0kVCEAuEL1H32Hx68U1YWiSKJ0dX10fQdx3HAq
a0SH/pLNlWla3sqd17oXT2XZOfi7AbSWnesRrzXBI2dLovbTGO/6X3znUbGF2/avY9y7siLqD1o4
azP2XW+u7rq5jviJR893zd31rjM3U8xnx4qq010dVSD0qqBC7d7Mb88Ri1GwNczczYg6PWukWst0
Fk9xqP1nS+ropa6cxzqcigeCQOpL29lzMoe6PPaDiF9miqK9wF1CfAaweu0QbFxs/9fOIsbTFO9n
CxQcM1LeN/Y5Zuw3Y/RDxq8Ujwv23Kem8Ou9mDKkeKNuLVrKBSpeFj24DEY2lwI/ogMYrfroj2P8
Kmj4DQ/lgMphkJzOfhYVGR5uEvMAbEXj400Kwp2YJXkyUoyqt05QetfKDd+JI+e1GPT8YBoHRNh1
RV0CigJ0lfK+DA0YlSiaE0VrTfwuSEpjQf3YJEP2+u4+gipyUM8ytq1QOuB013dDHa8rF+zLeFBV
Cv6ht9bIqnrUIN08ehIlPSeU/UDhoxrUkqVxgYqchUCgiuI0gl0pdJ2bbd1mRmmwRTK+OfecpAl4
sQu6vH/sujTIrfFE+DSkAsjWdxSSVXbwvel0l5JCoKSHVYeXqUdYzRiUjzeT25LPfvBdBJD1n7Gw
ou3UankQtEcpwJ8ucx8UXIR123mVZw7qVtlBvcYBhe6XpANdlN1j4Df1C3LoJCJmFZLBKq9+Edjg
bJs20KmxinD0z80g3gBGl3rVITE06niLYmuIzg6czYkfDsh3y2KxlT1qtiRVV5FDizTwW1NUw8/i
d2sOxKqyrewIVCg7mis6S/aTaAy/6MqlRx1VuUxMF3vWa7xb/F2DONTIGCIek0C2MSPNsc94/mT7
TY/Sqq36P8rOa8lRZd3WT0QE3tyCLKqSVLar+4ZoN/GQJJ6nPx/U3LtWrNg354ZQJohSyaQZ/zC/
2sF+9fAWfc37yUShaEaHQgzRN3yzgAWE/NUsZQ9Za+6uKFSMx4lqZ9DIqbpNaaK2xxinwX0Fy+tu
j2N01lqsgsxWj+76emDX1FxHw9w1GXD/Hg4si/R2vG4nt8uYov8CX2fhdo/tgBcJJPD4QJkKXlpi
Lu9yaQ6xacw/DCHGfU8h/Tw5fXZMBxjh0SogyYwsvdZNEgfIWW2QCJpfJ5K1WZod1Cdjhnrxv89Q
UKg8KhA3naZCClK1zocRRyO7HulckJGKb2P/y1678Qyxz/0KDlIlaHwYzPFJU0vlwe1G5UEg8npo
YV7vxxjFy3Zi69vOWhrbXH9rQ4dtAg/tCw7Dzs3rYIi7jpn+UufiuW0ajG6gdp3aBYuqoqmUD7w7
gu0C9Er5rm9y82F7ZlRB1Yl7JghFrZ5LTaW++8m18TqrYLbLjVuG3f0NRHI8xKVS/kffdlZmSROs
cMZh9uYh3+fsjIZ5cvli8tztYMlCv3r169YwagYIv4T0d55q548j5x7D2gK/ELNzy93Xs5r1+bEh
Br+dI+e4ndheSgT3wacCnfqboBAZDmzNNnmfRZffBoFtAQV9AGe5zEenaZ39dpkbUSLAjY55dz37
//0s7FOat75vfcXQhzteosMdNcJwR8R19qgkPXz192lFoXhZXLaDXLadyAsVwwJHP29P2vr5f+fT
3I0rxOUYN6QXIOyja39TLfWjLGrzn8w7Imp1/ipxm0ANccW70yr2bvDg1xlxgmSxcocTzCzjZon2
32fzjn7AHv7HiPu/3C5+RAudjb67PnSaMnlMLOlipl7kGIvS93WiG6YbzojqqjuHDNy6j5twbFOF
ZYN+jNXUfdxaW//atV3lLUl0/Cz86lUN4W+VeYhZj56U8nkTgGyHZRWFZNi7fIpCoIuCCETNfGyy
ZXhN3P6h1br5Zi3l8NpTdQ9cmIDn7WSKyethSdBmbWdVp5guZWWsRQueKss+eZ7hcW0nty6UFlBt
zfm2tawIjCFqHyK2NxWWtWMZFqYXPw4QSnc4u4FFrE3MV6j/rI/Qe/OWbe1pvaZtlI5sAbPyVced
zhKt5Ivr4j2gK7p7YMm7vCgqwk/Xm97mtbV1qbr+XjV18bhd3/KVPSLzYtZZr3ChET0NiQmAz808
xBRS38EU04Nk0tOrjdhqLCdGH1E8zarN6tFMH6lLqTte0Pi0WHhEYp/BuPk0yUFArtSR5Jczgntl
+IBu/RFjQnbPQ5vB5slBk1bMM9XWonSOKMxR/uA9fDDrApKAwHDdtjHWpjx5ohx7VhyZPnkRgzsG
d+MPF6Db7NQZkZ9p7Gq2stftkWJBN2qErh10m481Q54cSENUu4KyPvgTszRQLMgZU/KoRnUwtpG5
c2sdFDdfmeQnZ3qavXVF5CEjjvn7fgVVNzR0uQRvehpd3CwrQn7/kw+N7fcqcX0WRA6cMWL47g3x
zySLvWOUah5+bgrYFtthZsmUb9HyZqVzcbRXwoPbTudMCv5XjySN9Aq93fLnUiR30RjeIenveh7B
Pm+0197QfuBX6foqjLCd2UegnYrjS+xFiX6A+IN7bTCM/HpACapkt3RthlFlr949T8UKlDqhry8Y
wsGu6faQnh0lFAg/d1Q6MBHumZfVIrtM0Bb9pO4ee+B4XPHSP7lVaRAGjW4f11pzwB2j9HFY9i1U
h4EuUohO6XfN7pefXdMfIys9t4t1M4RULx5OZj6T07D3UsIBsN/5J+p/yqpMA/a+f7NJ471ov1cY
iGZe9W0oIZPooj8YM+6ysNX8UYra15VvcZUHlmyYVpruUdaJ+bOoPmyRHwzemcqT1GWc9q/KMmFn
me+oAZoQyjG7E5mqvpkNQAaKMgb6UhUQrKwfeqovEL5ZU3opIQZc8B115F5UTLBzObTnRuTX1IZZ
vcTU7ay8PUgs7I+wRX8qY1W99tE/GLcDJMr2TQEdZZ2wXMUEgFSmMSroqWDyWJydqpFNoSb8J0uT
nXCDmaFIjn+LLJZXTAPG3VC89sOgvRlOOMCgDJQoedXQhexqxJmYXNgr4mmea1ldzWUKazwxnpe8
vI44GO01JDL7JefDoNA7HHHXlGEan72m2zu6MM9RLQ2UL+NTr6WSxWfXHFM7Ef4w9HeoHztTziMs
ZDPUalfxVRT7MO36F2epKVjO9bLDmEGGSTbigAE3V8WsDrsbIlt69TSOaMxqk5QTE15XVHtU+1Pn
La4FZaKud8NysHqGc/vqOkvz7Jj7pG/sY9enoVeRZGDDgEwq1z4tCzoGkyHOx/dMC9mWu8HYoylv
InyPUKyZJCPA4lBDNNxtyCoi1ffN3OABltuTxOmDhw26t8L/j3OLrtJR1fZwhK15rgVAF+xILt3u
gvErpz9vEGP1n2EyUE7LiGV0WoWjNCV+0Oa0mzA9ChMv1Q9Wr95UXTQhRPKFX1jqylvB/njXIoo+
9vr8l0nMRiazeE8tFtWBwsrAZ/aLQwz1yQeIg0g4ezcp3D/P1dR/z1w2cLPTpH6l/0Jk/oLpsa9T
0zvHRp/unWz4LVo+nsRb7sK001AV2MRRga+rIoA2691kgUNo5x5gvyavVbo0+6KHiCz7v6WTA2F0
SIBSRYj9oqTubZDRuVzctebvJ9GcXjSjf6ssZPOZEN+7qlD2TtTy4ZUanIdoeFTtZKCET6Faa+uX
Nh1+xNLsDoWV2sfcpqAixv4QDbIKeL35pSyJZ0h5Q0pRer5eWsNjU/NmaUXyWo7U9fWGrUuUHPOs
PCwAyic7aR/KspYHjLjfRqEGSRaV4eJSXCtijzAWPT90dfQghXyZMQTfq9pwF5H2keoOUE0rLyr7
DTzFhmGPctEKFV0hUUHLzXORqONOds0/iVbXvon4WpX/6Fi9+pOZTUHTEnIRxU9dZWinrAxl3Fs7
2fi1076oRfLemGqKz8XE1tctr6lj4/ptjFgixXBTpVeedY1FQu7mH530Fr5H7hw47YPAZ9m1Z9tP
vEr3nVK4h5pyz7WHsijjtrtWVg+aW4pDNLGGQnej+p7S9m9g+hkmF9aHUccosoCcbonqncYi6EDo
w1qZ/2LXr2Pj/d0ay+fcMsZzReXJTxPKxUzOBO9Y0PlqvCgDYGhcRCu+307e+E1RNpds7BiD3YkY
l8jW/V6Zxp1RaO9FISa4q5hfETe0y8RQ+GOOODUZs8t2GBIrI5CiuBSlRHeEnBAa7/Di5ggsQJbw
cSDEpZP/ZIb1bo3zb6l31MBS8wEy9kWgQsTuA4MCGw8lI5LfWsxq8AgpXokvsq4T0z2Ge4U8ibgt
74QKHV0l7Z+SfvHNviz2JYu6nY4wa+dZGcbP2giXtsT5WmvLfaMnRihqNz/J0o0fsoQqWzsa6WXx
SuscsVILkzTXwmw0UGim1XKps3w8VVM244xpG0cs8ufHIS1jFrPIWqHHNIdhHHUo1a22F1nu3Msu
Tvcxhsc9sh4zsSmmzr317AmWxFVjVKcUpniwsiCDLlepm5tQ4q0ksV5twxuDEbfyt7Y9DYqdBlWV
uW8dRftAOlb/LrNU8dHlJ9+MeSDmA0b9t6Vh56Q1Q/2hNNREvbybzsIyrR2SV/I2GC4/JgulT4qu
5QNZMaExLdwHeKo4MvS4GzGB9X6HVOtjssn6SfNE/ahTq/ctcJGP2CrhN9fLSKQVtHuRN8OH5kVk
nMCS+vCsFmxxceVHXDNETFHRfCAhm3xtMOU9VoyQjCz9itG9ByDhRLutmSWLfiUbSUGZ/bF0OVEo
ZNXA6Y67Q2NOTLKmGaY2e+IoNodr16XjteV/vUyuPEA4Y6/MBLQTXonUsnCsR9baIEreXVmk8trl
vGWjGQw2r1JEWR70+TT6QtFyjMdIwVmIkUGeJaH9xi3fkMnUAhvK+EFVlfaAL/JPdygoMbdYszQq
9j7qMh+GLO6wtBJ20ACR+oNmFLfGGh1/TnJjnwMB+wbWdHqde08Ts99hEdchb+ZT32bRdeF/UTL7
Ac7iW5FGyR0glYQbNhEsNxT1psW95Ge/3G1zZsKu5RwAJMCuS9ZFdcROVh2yPkDM0B0M1wriHjc6
UzXymz329dlbNDfU0sXYjWL5Uff1oZP1cmzakRWF8N4hB+96OWYIX/j9RwuM37lxE/4VG26IOyIa
ga2NT1GUp7EfFQCt5CLMDPmIsbIMyVASIVkhAeBuK/lVX4fuuAC4ssterjYxO0VIi4k7QfgAIBBU
fWQFvVc6vlrWFCKZHjqcQ59H4QGqW+Wh7Q3hjzWgRu3F7i6vY9tvqSzv21TYO2zCh9CwbPsxS7SM
L90Cb4H4paNmMqBWLKExnsgeKqOBpGs8zEpn7QcL30u0HQ1OtY7FK7spw9SctDm/JkobXTp+qr4T
i9+ms/SBRZXxRN7XA2bpQMizo+3Jt6iPdZwUxJ+9tbbW3ON50n0QtR+M3lSYx2QOMUAY5gGr1DZW
buTH9dfJnhS/olz/2Ca47+rkNvT4xYdph56vBubJO3kH7Ybc0EP8qSWpTJUloqOjaclLQdaeL5C/
q1p+Rd544CsxXbuWamMOKzGMI7cKytJ9LFRWgbFCSJSr3kwAnb1hz7OvdaRiefVbktjOQ9Upf+XE
BzVZmvFoiqbat3P+pzXg70h8+3Z5f697mT0Uw0jmWzY7BBWMt45530F67nuqXYalahIkh5P/LhlQ
SvdRFFajKHeJo/w1J3O84PxmHCdBhlk/WUGb8D3phV6GSjIgATUARuepPrvzMCLSqZsHc9SuqmRL
ZUAVMUwz0JUsgyzLiiwp7YucvCnExV76mhzaIyLbfTrhIuE2yXIqraKFWileu7Z+UrBeCNyesqPT
tt+1pNADQ2omv7CCH5+HZ1E/oZLDp8WNm6u9YqI9Dm/7ceUvIZ2fdyq7D+GlSYhGiZA5PNLb1oAr
x7Jgx48Cg8eZUXmZpmRn9973IiLjqnMGsI7uME6FvEytjStIN10nSIYVA+yhcON3B6Od/eTpIsiS
Yr9Msc1meOANIs/hYBNQsE+c4r0up2nXAJntCwmjvEhhE9ZKfF1KXTxUU7rs24gpqrRNw3cirzgo
2eAEXZl1QRKlRzC4IsyX6myrun1hjU+8idWdzCy7G5qmHAU/JD+a7wUEjrHMkqeW/WxsUWjGspA5
H11J17TsWFWps9JnZyeMeDqWwtZ2GQQbP3EDx8puRKVYLG/aIShhSO4sJ39KveSC2afcd14XU7cu
1QMxEtZpcVQPxW+D6SahJb4+5OWht/T90tv1IaXy7McK71w0q/vWcaWPXLkgdcxiJImSeN9l3Xct
t/GK7NvxRSOyLy1R3zS6nviq50VBZ9hgT1E27QpdvvBRuWuM10/gzwJTPbGLZ2PnFHBkYkA52PqO
3I+FzHaTTnyAkU7Jewo+g841UOAGQmrvZDCwpDg0VopoHCcI2OF199wUD7BYKQR61PzlBIO+mMzZ
V1lJm71WrOPPL2wWxkuSFU9K1CzBoGrRY9Ia322TOvxCnGXW58kZnzHTNxXoXDXVDOFcHHaZSE8v
g0Gq5AIc3jSayrgXIZ2L4CnlbdjpFSSvqfCh7jd+RLznUVXYswyNJT8P1gILwqzLYYeHwFPk5csB
jeYUEOVSspBV2KlPZQYRwGvOWjb24TQmQ7g9+jrEttmHZCaA2PT8MicHuB1++3GuCvfIhytCo1BF
aIN3HbqFLJMpX8KkYWLISjZtHrqkYLub21EM6Ivp2FBgNF3vAnrh+kD910TzZJg31bt0SwCUyhzl
aSHYc89E/UN3iznEbAQzV6Ov9gN+p35tayU2NFbl8yaY50EpBuCF4zQvVcgsUrEJmqK91dfvdgor
oCO9gPsDtbQWDkBmHShpjZHp7EbhdmD5yjo0za8WsPshUlQZLj3WrMT+HSXDYSjVHO5iyrLUb2T9
is3977ar+s/3anu0vU3pYmmsVKLF9QEek2OkkWq27TO2R4SxVcykJuvKeSdFNfGiOdhTNIZ2/Iao
STDQ7bW+NthdUJX1nOzdqOJKC1q1yc9dt1BwX3bkUT1pipftq4l/jOKbpYnVCYIVfNtGUcAgtb6A
5jbU7TVXGC6SjPP5HJV+qkaYORXNacS4OIiqyPWzlAxOdIkKizVosJMRbq8AMw/qws7yRtlOhEwM
7hJsDzFDE2x/IwP3f0iUWIUg/36tK4+t1WiC17SuFkJ00MMEjXkgHHRszS93KX6Bu7i8s9HEN1e3
XHbHtCty73BXT87bZyX0qQ7letia28HEzIOv+fpR/l+nI0FAytfV2Me3h5nQHhcmtCbGoBns72xO
+qA1C93e24qJwUiVn0j38CjqcEEsunCp3cwnB8WXnoSfmTgNlDsOA4y/w/wnibIzFcBJU7oHTKHT
c6GUqW/feoGvWZ8OT1UkHnLGgbAqjSIoRPlzLjEEVIzW9cu+V8JFv7Wlhy/lorh7J5eKDzGackKc
Lc9RU1aM3UQWamP85FAVi8qX1BnepOoax2GFCVTLKsMp9vxJSv0ya8sOCb83Oi+95DfsDS58ybJ+
9TYZpAOEGCOkHMazUts5Px13Jm8oxZTGUVpWTeCMHuYNzVCEuD6pJ8xIWVYhxrrw1pzxglEsf6Hq
7CsTJC1yfv3ci82XyfIrIfKQIL8/fNhOMENaPZtjRTKmnnW7lBKZPnbedUwW4wioLFCNBRlbiJ0l
2/qmlogaB7ZRxBfizNQXcX2zMirOdY3jfF8RuSiWHVUYj6vSyDemhKzZltLxkn/A+peXqMpMgifB
+VtlaR5yjDMMrVbeBcPswZmkey46tBuewk55sZbu95QnR2fpjgNkmRfHSeojP4HqFIGjv9cVAWRV
pvzsI1MEGMcPMEaT4qqo7Htab9iLIk1+xqSxgCQFtTOZ34c4ebKj1PlbJuBpzAt6pdi3ImL5UsVZ
40t1PjVma/8CmXfBAhijHLXrT4Alz5QG0bj0DUIr0JJdHbf5WVeoaTqluZz6yFuOC6WDHSxNY7co
Xbtn+birxZgd1WbFOzwQqQqktUt6+wrR/6Q0yfCML+CTkdXp94ikH5TgFBP0l1yo9SpeSfeqYS/P
7ah+71rtoxq75hINCCap9lOHqUskz5mHD9BY7eIc5W+S5SXi1nxmkNp3c1lcmlKMF2tF72aovqMh
m5M3SOVNXbMiPQNIFcXeLuqJTI2z+A2m4K+kc5dHUxI8YagY5s+DOu7dvoTZaNXpoZCT+12CX0vP
hVvfRvMF4DPeFSZ2SgMV5JMxg1CTGP2z9UYjcHJHu7EDMM5SpO2xRXv2kpodqncq4X+lejItL/sj
Z74wQCzGk1cXAseU0jx5mMY+GWRkBZ2SVL8L8RdbgZQaKekki7S9F9jGOLmnDoLhZiFRdsmXGxDD
n1nvzsucdC9j27lPPcYWaQWfeR6YFopUMhxt9e+CFxtuNe+cWlrhf7U/T29Xbp1beztsl389+6vv
/7zFdtpeom2cj/RSOeNviFupkoJefT6sR41F9NreHm3zzZCqXLS1/+Ph1/mvy7e+7fBffdt9tr5Z
66qdoQqy7gaK8z6UYMGkuj5UHZYwwKn/02sMJguC9XyhQNnd6+v5rf351M9jMlMGVCzlEOdJE24H
sU6zo0kwgb+1TcJP/20riccqciCVa9bjZ0tT+Tm4pRFAIoqftz5R2ozumTket77toKJNV9Mxevjs
Ku38HjOMfT2pGz3vbOrQfL6eVLWLpL7Dhv8/+jLSATVtUM9ffew4MWa2jVttFto+JR7maImYcBKl
sa6qMNVrRNQFU9/U/ZSu9l5CRH7RVWUKlygp93aV2E/1vLB9imcfG9D6ewrj4pgZIj9RGEG1jDpx
LLSdpnvDbpAFWEpUPdr10D6YWXF0mWMv0p5YIi15cUY5dszZ8l8q6bRHzF3eKlk4qzukulfYdjGs
xPbj2E0ZK3z1MZ/IF26r8uKNrD0bNjcnWFTL3vA025+VEv+4evmZOEYc8EZ7LwD6j1Un1e/4rVW7
ZLSrvbpod8rNPVvMXgR2nU+EaTTV0ZQ1lR4VQyZNRyjH0nuXD4P6RrgdhNEuX9UUIElFacGHN2Pj
IxN/jLZv2SlDaOxjgn5HU+xKtHPPRYpJgZjqX2D5mNCuXTLW+6tXEOK1trYDQuH40CL93m3Xb31d
r7951iAfttaQ1gsVpumx62YPnlqX7OoyH5+rJKqQwabjXsGb8HnrS2sWu5CjrlvL65vmkjblX2xo
/r1gmSwHO4wBDsp6j+1Q6v+ko5U8bbfxBCaIKiEo/tcFQy/W5b0szlsfeY/pQ6dEV4/kkHrGZxD1
7l1bSsKWZD4fHDde4QmG7a0vttKnsqKCunVZ9bCQ+1v/3sb1rSsdlzlQhaYft2Y2t/XzDCr+eYcq
Pyg6RKWN87qRXKGD3jOROaesZXzFsuV/SLefl7TYpppa9O2r/7+vA+KvoEMa+mG739eFg5a+TFTj
2Nngzo2DU/2IZaB5NqbVP6chaWLr2w5DrdYknnOIM4WoD31eVs8npDn/e+LrYi1fnJPQ1ftX1/aI
5LD68avPzcq/KhGKfiVTEu1lmz3WOiXjZEr/ffTVZysdJALphdsVChWmz8uquClOig4ZhiDHEZza
jFb3lu4tBgjaR6wZDltTw6bzwJ4E3bVjtZjTRyvJZ8UK14vTMSlPWZJAql6bY9KL85TCM8Gqib1X
Yr8ZXgG/jUCXz6ZJUf2ktzD3u7G336ZKjicM4JvddnExtfmpk2LexSZa+aGznTCSLErsHHROVbQE
k7TCfnWGii2Yl7xvLavU8pe1TrC1UjeyX3HrxiWpK5+2rrqPWU2UYnnYmjCmzCCfrO8NPg87fcKF
10qxtVX6VNlbnue+aiyNTmrFom5r1li94L/GIme72GC4uKNguGwnIxgdr990vtZDMM4Gvysh7up6
07xjudt5XvWwXdh4ZOREc0+cJFnO/tZHeGe0T1pcqDz2914qBkQ0THHTNrFtc5Orkw77WcYh2lGZ
A8PWl5NTtAccVgu4n3F6rHALeY3HJyFkefCUJj8U4+p7OdovgAQWxV+t39ewst6UfACdKtRveIEy
u89V+WZp08w6n1HOc+yCtbjhXJYUubOzNgdlotjiRe9N0RdvUITrJ683j1urEaN8dYwzo2O6t5fm
6MAKCh1d95Bv5dppqqLkrZ1AsoqGkhQyGv2kVbETJNQEVpTPCQaYLvu0MPsDMNaKjbks58uXuTeq
wNTL+OTpO3tVodrqIJ+2g16cDFO5ker+rdeV9BC7zXzjRWPDUU/g1QV7F8VAFplRPA5iWyA11PEQ
xDWr/tlVwz2KGvU1i3GahHHjS9OLXkpwrbxhra4qDe/PrMEuWg/bo2RdY9i1+RhXcfHZpU0Rie/G
8Jy1xW9hu8apNQyk4gT1+TNL3EvZlB+svdvfrplch6nU/kr8G3Kvtdgs3cim9FmQE9k5dh10CQtf
dh33qXjlXyeV9GNXs97MrD2nEHl/ayXGcMq98CzrWbfri9TU6lBr4LSVklV7CCyConf6jUVfcxxc
hAxJ5yV+hLLrbg41wXSpTWJ38lONF/votdrKzq/c3ayCEVZ4thN54gLaqjBjyc4lQGCsXsc+W9WF
RRJuTVIEHim9aA8o7+171M/UofqxQathTPdUmqu+LGsPsIKzU9vgEWIp1ckY8irIClueAP3k3lxl
5ezMjWeW/vz5hRokBYodJKh9plDop6hFyJTepYA3tm/qT6PSPccLI5DBUHuII71+HLMK1peiiTfC
mdubLKsni93a27C42lPX6oftHOai3qUnkMWf7D89g/ObmTjeCybIvm3r1ttgGfPLokT+dm7CCA6s
WQ22lorf4nMzgNyvzyOPYXmu9Gq/tUhqFc+tlx+SSFj4ozfKE/j+cTvXe5b65OCF/9kSZvPUjcvZ
VHMVWwv9lDfFci3XQ6eOZDx0OnANLdG3w2FwFRsvI92+TrrmsOedSx9EB8+ArdNYz2QWc8w8l5dS
l/ZVHTXORnO37M2UCI3P9nZqO1DANNt6uG6Nz1uVTWtRVK2BUYnWPY1DCSzZJjVJpZZMEAzhHLY1
6/UPUASwefZKe6ZqAZ2I5tTpXL246nLuk/n1s7md0aQYwtTKr2UxfJh1Vp9LEK/rMDT/HnDAdPYi
t5vgv06Mqjc96ryUr2s7w9EMv520xodAjrXIepe0Awya9AzDAKIHbkbuTodkQEypFWp845eESMAe
lvkhhV619W3XubOIb1uTjLo7ijtQhvX5X/1L02JfJG0FX8ZYspSLCDmeowTFKYcq6yoIxkgsx0JQ
RF77UpPREyOgGDqH3b2WVvUmoia5bi3Pm6OVWlmx2eXk2GXKURntjI101b+qdqU/2sL5BmOkg/TC
FQ20VDbHL1sjkdSYSpkvD1tT66ByIMYrjltTzFV2jkYP5vD6TGw8y9sypp9/eOuyrTlIZRE/by2r
HIFYRzxRtmY6ZtPeNlcgen16YlsiRIth+1uz0B3rLpHgbq3t9XWxfirsUt63116uPK/JypTzdkWz
EotmXRP7rSkSdeGrWTWfd/PsEhukDCOo9U9td0uj4V4IIF4Ky5TWLK1SiV1vZWhTLABInhvGarNu
T6pNZSi2teLNmRijszh2fkIgvkgeJShM7kZrLf+AW7zPIKHfRY9chKJ88lLh6+YTylH7A/uVKwyO
4iRqOwo7Y0kwN1fSE3XI6lRj4nnTy+y9wJ7tD2EwOLQn07vjij9VWdt+beZTqBEheXMz2DdgP+mf
M4X4FgSfjYEWu9m1mKoMJk4cXyiRHrNpebWXyvCx44S+IQr7sVv6evHLRuPrzS91KMrbdlBsu7iB
hhoQqn46ODwGQ44C3R0JWQPQHCBcQT1HQ6fisdmjYvG66QJZfjnLtvkl2kIhFqecX62+4Ws33bVI
6u/2kvyuFhcX/fxxmEV0SOzkb9OX+S3NUnxrC0c5INNX34WVaSxau4Pm6vZbYh8piRXfjGUZD4ay
BhcqxSVWvN8s19XQlOlfM61/9VNiUt5pnJMGY5Qqm7vPBEZjk8wKHJgQP3iJkf8YKRIVs+VCRWoo
Vjr8sPNm8nZ6QnmpgQjwXNdHEPmMkl9ymLsqeyk63ImpEmjfmiX2TpZH5RPie7FvEuwxTQey0ggX
vm2H6MH64aL6vo6V9kyKSogQvfGpQsUHtQYRs7C7BHiZwHtV1ubSMW7T9EPvWCQ91Z3tnuayx/5w
gqAsA3BG5aQp1NXQNDUHtPM69iCREf6G6qFeCxCwHf5K9q6yK9/ArfLM9IjFph1/b0pXviw6kzZd
+s2hcA+520lATDko5pQ8TF72e66ISZ9GvHOXRfyzIIMRne79iPu4Dawh6Z4o3mpHi9TIMLYqUPlU
uLu4Uo13mJ+/CEkS/5i4YFIL+pv2PQFTzpqjVgvMIcau91VM6kheicdntdbSewNLZWtth8bqtAPC
ecCx9YrtEAkdpsvkXSLEKs/YqGjQ/rIT3Ih9Zo8seDRTfZkpre49nVr31rQwUryWmfe4tQbYhS+j
gRh7soeHrctAfXB0UrvZtW6uvXiD0cHyhEC0trYuzbAwfOuKPNyesM4+Z4OZmbVLeqq1aHX7FP3L
HEFpNVPxtLXqUov3hRtVh605sbOhXt2FW8vTtf4lVQoYAs4wf/bps6edB6+yYfJyt+3AouTAT6O8
b0+IXWXe502uwkbgClbV2b3XqT6sd1PWwzQC/CmIBs7bFUDdYxjVuEB93TJ2ixDz1fzzNZfpWAep
N7/MGXDHbGn6Sxs5eMvJJCzKhJmu7rJ/7M7GV5q107OT2M/F+Ed4i/EKphnMhjU9M08Yr2IS/4+x
81quFYfW9RNRRQ63M2d7Oq21fEOtSM6Zpz8forvx9unetW8oJATTBiGkMf7w048QmhDHCNHKa8Qp
nQOIUf3FVGrwXC2u7aJtqqneqcCTYS2OdjKZHrkKDOzlH/ne54BhyiHBX4EZBFS04ElsEEfJtti1
Ztvonzp1CJKVVziId5tq8DR4PSgv10H7W9/HfqA921mjPUejxKAPpuUoiqHkNEdlBB4imiidqT3z
ARusJJjbpxVp5B6V1oM5nV545Q64u4sgOty2QmqsJ7GJworRrur6o+WF1lONNvqtDyVo5ioAtEz3
YEcnI3Ge6Qwigv4dLTnWNG6drkH9VltuUL8F2PzX9crmT5ZI7hZmP8AodZCe4NKpO0mpmrko6mq9
3JQK3zNRkr0q248FALu5qLqcNSZ7F+DGg6jqtZF0XhPKa5zRvGdRN4zuSUl5MUSprKX2UBtlRgt+
VGxac3jIAYdc5ypYkMeO+f9Ks9Lg0bJ5zWu0s8wBR0Byu2SKtc57EhtH9vdypo03Uepdu7rhELHP
1DiI1mM1RYHLwlqJo1nAVz42VEJnVRTuljrNiX47ssxHr82ru4IP8uq31eyMvpKfxIZ+hIJHS7Z6
qXP17rUM5P6Coo/81HpueCkV8+vSIGKdgvJGVe2XOntD2L+fL1q1HYIVyAitjd4cLmoQPta9k9z4
BiZ4YiWnFhLESZQwxzTlldh1Yv9JqfX6+KFOnGZU2Y+ydr2NkuNPjyS0dRcbuyRKaEEIgKFOXS5L
gHTJxZTdJoKj+lyGbv7sRjnhNScM9qIuCVJilSEQcz/N8vVQuLj5BIl7FI11zX73MlSKNR34Ty6b
9TZmmN16TVA+l2P+VBMovKL3Wj5nESK3ui+5axk6KF4P3dlq9JYbwEEf+NSGRCpIKcUsn+WhDB+q
0D6Kg6JKsTWF4H3lHJWhy2+D3p/N0m95np32WuldfnL6sgEVNHjJtfTybZpvJbnLN1VllRvF8EaA
R2610yXNurYRFI2wnTzldXlrmMWXSnMz+PDtxc3bq9F6KLb75KTgJfxwm3Bn+AgeRAYrnYwZAIbr
xaEPMOyxUxBs5VFuPZgTkg+mW27VTc0cZF0x+0id9ypUk9UISniNVwhEUpevucj2gY+BXa+DQZel
7gRi4lUprWDv8UEgwC0DSQek3LbqWR7RmqsVSSO5ADvJlvZxr76x7mKwAb2wyTX5ljTxcZAs6VI0
OfTYtrOPSQsBTtNew6oLWf7ZrJNBeyatbz+PiaGg2i6diHfUBBO1bJWkQw1naiX3WoMmDdF66ETV
xslbTJdHvpEshq9ye1f8ynmcRPgGSAzmUOjwHj3tolehvJM65IKz4A1N1xcyQpugVvJdZtb2uU20
oSQQwO6yGToU4E2tOCNa9gWERX905brd5Xi8rkBquLc2/cVl/BNyK9oK3edubekamdtMUi4Jc9XE
6OW7FnPlrkjGs4HgrOcDEkmkcZvhrtpBQD1USleeysYtt7Jud5vKsrxLbJfjRq7VL16PfwCIqWbr
4flSyGN+N4B/3AtVf5XCoDhgm1dfkEkEV8I3ZRtXVn3Js4woidrB3xrdtVcM7QUgwaEpEWSsy2id
lvneSXrnmGpDgcMTgCiz1f2VFsCNKNvmYBQTItBrlK3e4YMFQPgHUk3fGeWSg06WfM3datfA4Zo1
6mxE8Og3ZiUB14vq+qywRScBuBZaEqzYG42vvWbCtpF/FJE6wKvTy3MH0OAoTQEPrbqLGbUyTauZ
otCNGvIgsY8wS4rB2THoavlVTb63pnSLY3i+iKOs4/AOevnPaGvFifybzJcwKtFck09DVihPOgwP
nW5Putcsuwj8jVWstdQPLk1aeCevZ4aRKLy/g5+toXfiL+h0U+/NE0JWVosmhRW8DvgDbLWIGKpZ
lOXeN4cf9mRA1tv4UxEKrH1CoTPYoYLgVramdfRaH0cIDzKNgi6nkpVTpOQLRIB03YXBryrJMYkN
9APf8jYCsYK8Vbnjhv4pYyxiesLwZB8w5agL45HAiLoKQZdtsBx9xuAWjpldabzEWnb0S8bBUNJx
92urdd4QEyjTRzRN5Us7GewK81xLHwxS9VA70pWveu5Wb0Dq+YrKCkWyGsZeo9p6UWSvAWXtgsz7
JZF5QIkhQFGIUMbP1ujytxpZcz7ahyZ18T2x4TSpHjkQuYee6jA9vnoVQJ7xzoqkXpP3LHIdG8g4
WcnEIONQ9vl5y5gg1JsBcvFD7xBgL9VmICvsPSGswuezLkAouShF5yhLXXqQl5gRgc0iGAtgXIbD
o9cEr8fY25nOpD5btL88200QKNOAN9oqxsFoTAE8dPf+aKG3D2F+1ShQmerfHaTBANjvtsLA0i9N
i6iztdLTWl4jNJ1t5awBodxIGLAosoQYJHoxnueSWMjt56EYnnrfrC6EGvFSbAZE0ZL6AfbyE5Hm
amWgJ390BhUUqOoaR8u0T5LbOicpcu2TMeF0irD5XtnOJQ8YZvUKd1A5LorDiMJSrfi4MWf2vmia
d7wPNDjBpreV8mi4dngVXSyCx9lEIPZi9Tm27DP4h4FZ9mQKp3bvPat2ohse8CUcA1WtcVdVBoki
CQsCFbWnk3XLjUNhF9nKiMx6D3Q9AxTnGIBu+BjsIDOfrJSklJqhuYV07HNuNDZRnkzZRGG4z4da
37dl4XyNnRe4TI1cuz9Hs9zAeedb6kwQGelnoLXr1Ei8k9p7/Vot5GrDSt05tADP9gY4UHAnpKQk
l8VbA+HeMjKCHrK+YQZ4dXqje4w7NIosSojJYCasey9pIpnnZVN0mTUXTWb+R7OEIlaOxs1wmTs6
nQGO0U4AehaOs3Mx8F37DuprCkPfmiXzSpU9XkVX185jGZI2ZfbxK07VbepFw0kekW9CKOquhN5v
Y3KIgqpzwURLdEZWZ3yIp80knqOnvXKR9bK+dy2ew3U4jdyUnNyr72XAVLco433uWdjexRaPEUzY
UapZfzRtzMzDCN6iWEXnUM8eDa03d30asP6eNq59HZ0GHlqthNuqucdWFZ18lgen2LWCjZZBAICN
HZwNU7+rngZ7w+npUZiAdSCuiO+F204q76PqElwjBkP/R+BMSQ4CA2ZOGWmowsASdWPyugKB+c9G
asgXtWib4vnKq+ojqeXmIDX6xKkJs+DXYCF7PiUCpFHdqu5JKjDcgiPRbCMHjrXXgsYavG5gxely
LqGRC4LSRzpqdq704XFyGofa4ZqbHlWaNXaVPX2OvF+r87D02AZoZvkxvJIG6clRAV3k6NkZRMah
G2CkAFe6NXpzl2r8n1I9jDZqU6TjWmDm/InAb4A/21rdkMIpGO1bHysKU8EmeXBIzZ3CqngbgRu9
4rUB2jD77ndB/CqneME49S87c+ncIkpgTaGCclRZ6cR0KMuxlavYDHzCAFg50sYVrdEA95hUiq0E
2NMFKTCUKaa10xWyUXnBHzo9JmHOkN031qY0QuAhpBQAwWXjOkMxLbAyk/fCXOsMeddOgdJbAhSQ
GoBVUcXvITniXkMCrIdo9N98pOAQH93huphvLKuH4D7hjQBob7DZK07o/8YS6lvlH9Y19bnukn3Z
l3wmQQVGVuTu5QiSUA2PsyyPlv8tS3PtCxLyKHL2T2rkGYe4k55GggATvRU3d30yHgjf5UY7hE7v
k63fOOHoHP3AuIWk0taxiqxSLacI/2kgxs2zravDRYnDl15mleoXHjKKPpThyaSpcNG1iSp+DyjQ
26wA4SVlszNJeIPlys1ZOCIe/jSdpTwD27WRxpYGFgI647Qy4erTuK02WWw6j7AArAd5eBlB8D1q
gBHM1Kt2RRh9yZkYIF+JhWKbk0wVxTFWE+Z8eQJAU8LluLF95k9aDPzF2KReo62LPGsPsCOyl0Yv
qwM2n8ZaFNXIqsAbl8bKr6TqynSZ/6duzI2ae78GUxr2WRiPZ4Q/HtsRsLdum9GDh5TLg1cpJZlh
pDCt1oq3RmkW+xwauObBzpAiJOYS/ryJqWF3SAVbPknGDBfesU+2rKIfNOIcjOKbJHlofMBi31Pz
BdOy+phMmJl8wtX5ICyOuvUQTLjRUhvkI8AIf0KSis2gBm+SpLnb8J8qUS+aJ9NrV55yj/vq1NDp
cAiP2QqgZ6WCnFbKwtu4u0HWmBj6L2EFUsB97isv3nnQec1ag1vU9c8IlaNuiOfdrKshMEICN5To
LBjs0ELJe9LeEAcaN4Yk2f8Y7Mo7gcsyxi2TVf4SsSveaKOAS3YQu9FIBAkWFv9eV2agfe1aRUEo
l/bDBClkLgtwqAVu7VV4PbirSFKmOAK1HlisLVmVb5aUbiLZs+7DL73tQDFPN66arij2Fnyiidf6
uBVQRVHZj8mQHETLwKq5M8gien+dX08XEa0UXx5WppXEG/FXRmhNk4BF+Gxy9dt7lbwXCiOWs4bk
3h3BcP5spufX64F1SFGjFulgsYnE/Re7uCp7pLQwvhPFJCn2fi6p+M9Mf1MK7tPDdeMgflL8GY73
4AdFhzhJW2ydPP8lzot7D4759BjnJywqBV4qdcm6GBNpdKnrc7XZI7WCJxOgjxn7K3oDtFsy1P0Q
91tZLb8LPLDYdMComxJ+HfFUJEeSojMxIyqsmDHerrYi6T3jvHzZe29hLm6dCq97ZBygNtZR9Sye
vRnZDx1xn91YagzrRhegt8fUnfRWdootln+1j2bb8tDADqtAqCtvIx6XeBpiL1ds0rpiV/QCw1dd
8srNysna9ISvowP6TOxOG4gI9A1pXyisotAXjEaACMCcY1Y04/bDrjjbwpECJLKtpad5d4xb0FBm
cBC/11cVMepqE9bRl7FXT+LOzXcJaukqM+JhI+61uCtRnbH+rxXEVyYqp3gm4gyxJ+rm7iDKYqPF
OIZUjQ9EE9HHrnkSD37umuLWLL1BHCmJfK4KMOwbcSvEH6m2Jfen9jJ1TQSdWa5R/Kgn2xDkLuf7
q6dWOwK80nYYwhv0umelSGuYtv4uHSE61+rwpE5Dh/hsJ6Fp7UdvBAmMHd9Khs6JEm6FnpARpdn/
98Mf/gaxi+0VZHfVV+eW89NDTSYFaaKpGzEEiO97g9z4wQSQ1T/FcHnnmzvDKT68NR9AFZ/voEYa
LwtgTY7VTvNTZdyGtv8uNYm8Xe4wg+BJtWwo3cvgIrePCSaWO/G3tG7xEOOOvEOjsR3XVeJf6k6V
gHlM49D0Woszxd5/1jlNPiIc4Ecb0RPaMN4xhWHpMnUEtUfaSYdjvXSfqYFZjDTQ1XWHBNtB9OC+
MbrDkBosS4ptanUYH9kTuPI/f9fM4qPrgxV2Ug24wgRIWfreGF5tdQIwaplZTvI2DG/TsCx6kigu
dRnRn2lEMtTR2rpW0YFZiR8tT2KMFO3FZnlbP3TReVccHwunOziVvhY9YT4FW4G99FZXJAjEWMiC
vdqj0H1c3vClL4s6UfSmXii37a4CpLf3rWAnjumis4sWy/mfu6Aoi6cm9uZzRHne/XRcFD/Vzd02
L0zzr6EHWzkS/LF+9ODKrWLgMVkMyK01QThPHw7VgWjqqSxUB3WHDwV5euYF4ol3pooxqPWQjvXd
Ym7A+vCiErEY5WxVQ51IAaV0ZXM2Jqzq2Of3tLObna6PTCUqVd7IXkbspkVgZkWCdyeYBUM62UXq
Y1duvCB/sJLiw4MXvyr6wfw6LWVRuXSTpa+IJlkX14cW+0HRGcWmnIZrsadG0Jf0EM6TuPviIhl4
xgHMCt2udaHVr8VbAqudWrH7obazta+pgYiSWLcMuAZvIdV9MwWXwueGNaEUH4mDQw0JJ3xDH6mv
QQvcHRmTrbjHYiMeezhNTxDKZY08xD/SQT05oZbs5LE/R3qOQJnTHMQgozBq13B2c9RzN37mzV8A
rf4FKT85iguKJy/2GOnriQ1jBt2vsXMesZezZ8yyG5nPLp5nu1T0iGUwkBXZOnLe8vepda9s2gHi
/XIX88RiJI2mz0xiJ8bGNaALCVIJvICv4JI1ZuIO8qOiCbk1KCcauii9YmxnHTMx2QKvW+wH2zoO
AHPI5+6hR6JRHJjrBMeweXY1r6ICxcvIuanKPAjDpb6VWqTtxPXF3+WaQX+s1YdRS+udrGt38VSX
Ryv20qb5GWpDsOqzDKV/KOR/LdCWgUMS335Rnid2LE9zHGlYPoDx3yqJmcLOr9PuiiC7fgCaVpwE
a6cLmuJEX/iT+0kyP1/xJJYxZnkwfKB/4z2+0gen3BgQpJHFsDQcTjJeApsRfINC4DbnloknI7q1
JxN7NIAHuxm+If8M5qLBMqIvT3Lu0NN4v9yE5ajYE03+90sxV+thL13F+yRmCuKPEcV5Lr6Uxd5c
OQbYfjChRZhBTHSlxjzIeCyKJuJn5ymX2MVhk1dt3iWv/Resfv5Qir/zwyxjPjdP7TWwgAsJQewx
+NCL+SvJEULX4jWZzOfHtTfo72itEE/22+iQVb4vb0XzededvqABYJDGi+d5nOipYka3bJa6YUxI
OSgoRSrAxKZJmPh3ls2MkhTlD3PZ+a/Pxx4mzrXP0HVr2a+Ap+9MslTjGr3ejCTUD1v8IXp5Um1V
PoqbLSZ1Ym+590sdiSA0rz0IIEtj8etLcTlX7C2PcTmwXO/TuUH62iDUwRjGmCkGTiTcwBaJsnjz
uOMRy/jp+PzHj7mSrQKpkz9MI8UjnHve+N2DaH8U3TVQZQvQ9PQM/KZBckP0lH/fFWfPQxWgnOpg
5/HmMxXEgymyLOE+cUIEwUMcXQ4sa0BxQGyWdqLYuT87pUyP818/9eSZ7LG8M/N8Zu7MotZR04b8
yT/vndibW4ndz2Vx0nzVD60+/8DnsySFxEZtvigjUrNiXFlmD+Lcf6tbmoij8zxb7C4b8TyWotgT
5/3nVT8sZ0Rr0fDTT/1b3aerfvolbxrwMZorGx9G3/SK4+FMrqIY57WqeOHFhlAK5ExoRCzepzDb
slnqxgRPUOh3tClqjd25kRhuxcWXph+OiF1X90AIkYKfe7R4WZY3/tNLtbxAy4sm6pbTxBn/Wffp
tH+7/Py6julE7s9C0H79xsahjWntNBcWH65lM69kl/KHWMW/Nf9UN68npsvOvyCu86nN/Atd5FwU
qfsjN46/FkODWIOKveUbLcaQpSj2lgnZ0vhT3aeiaOe2CAa0P5USSYQoMyHy8XKSe2d6K7rwvCtq
RXkklM2yOimSnepkz8vwDpgK2vhSlsaJRi7KYuRnLuQRUTISw55DR65n1ONaDA9E/5FkrVAG/ouu
Ng8apkwMQYwuWT5CwkT8bSOepNgsw60oiq5giUX/0mbpBkvdpy60XKb3qpiQhQ3Tq5NHfdNYajyu
xfo3AmBAuCjqX7y6C3bzGy9uyrKZh9WlLG7XfxbFgeXVFUWPQMpfw7cof7qCqBuTCOyEEvEaLYP9
PLGej4vns5xZ4VXC4i05GgRGtClC8mHluDQT54qNmBgsRbH3qZ0YRJe6D/+4OPLplM4ppO2oXUEF
PpZQKXANEC2IlGsKSI7pw5XjiFc/i6HLTaIkOYg7k0dtmhxG2VpViWUcxBNenuj87n8IZn6YKixN
xZ54+EHWEtGbG81BrtRC9EQLA2RSVLSyu9HJSceg5qIMN/GKznFK0QP6UQ2rr+JF/iuqVcreFuts
UicVycE0TY4REsGwxCGtiU1Zka1cLWXX8CT0z3xjlU+6w9ZoYEDGgLxEPgxV8fa66p4FZ9sgARDI
aNeIuyqeS5lAZVKL7CUP4ZkIPrk6PeCxRnSnnuOZn26/uKkfHtG8dJ3vuliziN35NQ9ITo6OPmzF
XRY/u2zEH7AUxY39VDev6sSRz2TOpaU4vPxLqu+raxNrvRU2hljFean71mRhv9cQAtyqMGYpQj1D
gDQ74jPJUUMld6ZZyPRMRx0HmKcaRXg3ld5zoCR7ZbqGHJXJNffKeiVajU3SH6Qx1zdymwDS67ps
VQW86mLjJLa+Nh0AngqYoksc2Ts58I10i2QQhsus7LdEJUEND9axUr3qAU4WuWZEYyGeJxbuRaF8
id3+ZUK0P3mQUp7g35QbVON6VDkoiroEwaMkIj1R9qhAhGYRP4WOhbKg3lyHEC0EC9jCTiW3v3cM
d3yMi+onfMdDqyv5W5/quGrF7nuaMyUv8YE/uZ4MUjypXlpnNL47ROvJ7LoeCQelRh2n61ZeVZZf
yhFML0vy/FWVY3ONog7wqgDZLjmbbAF0QsljahToN8nypkAiGGWoHBw3RozFrZ+OEErCTKDDUcCP
lH2VmfltHKLiJvbEJskyC92zNEVYmCC8kYXeJi+QH3KH7ptO8mxfy5OUXyIXGnYkKHFspgDwynZZ
uYVZiOq1DOFTczESlVEw3NRJBibIqTvWw1Vmn0BqkF5zCLbXqH4N7RA8dtMGokvw6MrRO7Ka0lFU
5Qkm3eguosqVIXymGWRrLO+xQg37USYT+hhLirIe+t5jBcGB0HSAVsUm9zLFUhQP2dXQdc1NiRrn
YZw2ZQJsz6Rvwa6mxXLAV5N4reQWrmgd2Rl9wGyu71V0YdzfQxSMt7kEmgPlX4s+t5xfBIbzgMpM
sC78eoXuqba1FEPfDEOVovEGmD7TFP1kWkCdgbUqG9VUo3qFFTwyGDiA546fXwqodpdq2ixF+uc+
yoihdkgbmXDTcvWUjnqsrRVdU05ikw3e35VZW0jrwYHl7vgxwWZEDV5aF8Cobfbtt6hLv2qk0sGF
Q/fn3dLhM4NMBK2QFajEtONv0p1f/DRSvw1VBFoBQZwXr0+AXaOD9TAq5JKNITLOhZ22J7UN60Mc
h9mNR6BA+a/lp6qX6FxJrF9lrX0pUQ262kH00JlFBfVVKp/ClsSRhdjjVhTFAVKhr8ivp9uyX7UY
d6yGqXmoxJjyhWC5pvPIYFNlSdBuGTM2H0420ncrHvWzuFRZ6crNcvwD5DCcOhNk0XZ8cIrN8hfU
XvTH98dovm6pjfVD1dTbVEbWZu1isdx6yTNGhSNB+6xirWzqZ4gW1RPc8/ZG6PgoShjt1k+Y1kGG
SnrEmqYWos7S8s8nRfaLbKPHhWsgQG1oP0Qspl0JBt0F/bT2UnaElfMYtRNxwELJ4ogMZgSajVuh
6lK9R2xTWYuiuD1JLE+fKgtM2HR/zL4H6FJME71wb/Z/5n8njlJ3b2YlnLPp/iE4DSIvGRz86ekz
faejnCJ2xabwRhjuS1n0tr5GQvJDpTgsjjSQOzbdA8AZEHgeOtfE6r+jH8qgpJZfy9LzD63ZeWi8
+8V7nu/E8bDzy12sotpUjJJFwFqycQsnHnisvMC7NNOmi9A9sTV3/+FA28bYybx5rhluoTCE57xP
8DCcNmJP1OmssrFsMFFUC5Wgwm/wPxqKU+bWy9lNjzng/+WU2O7AV8jK/vNl6iZD5Pbe33KZaOD6
018nWosfGbJcrS5xPfEoSDvqRg0DFkXKazBtUgQmrqI4uC6KhYHbQV6XQ4Lr0+FcRrl8tTQSezjo
nfnwNeSROTm0iar4eeHgiTFI0sl6M4Dioywljn46VRTFD9eojh4shMDnU8WvfTgjUfVtkwPQ+Hxg
+quGPITseB8z82uMPSnIpdGOz/VQxGe7DwCcKChvNgl5RplsxTbKfOVZzv3uYqvlj9RX5OfOzORn
1S9vDQPsjdw0TBdEB/n6tRr6X1ZZq2cTaMmbnXApkjn5NUbN4C0opC/wkb0HcVDPvaubheajOAZS
eBtDqHtKp5Z9+RZ1iv6iuEH2qkRH0YRvTvIsVxX0y5tfxsOl9ZT42k8bxP3UbqVHJbtmNa4Ys0Hj
TUXRBqIpiRzX/i1HHe6lNrFLmEvxW+KU6GgrWr0WRa2tuoOGa+om1w0U8Vem0bRPmF4hXWT06jaA
UPlWtdgiyPD19hO/8g0oWL4xE1c/9FhmPuZm/wKEpvlm5N9Hu7K/GJJdn5I8QDrJVJtv1QiQQraM
9BERHbR0/faPZ5n1NyBb6mYMcRE3K/dFAXyGhm3dgfdkL/Tr7Yg1LHzhv6ugRf518FOdaligYpPx
kndOucWvLUdhzspeEskwT1XcDGhut9mLCmP6Cev3lTgoAWN7AYHxBSavfBVVpluRX7C7fC+KPWoS
R8UZorUolqGtP45k6URJXLHp5KuM1psKI/rsDSO4hMzwtXOJVgy06NJFhc1MrwTdw2YDFg9ZT6Rl
t4XbWSdxpK1dZ6srnUG/w+1kdBl5EIwJ3lq5aNdwfIKTKFqBbAJTCNqzKJoYEeEDqboXURyl4bvN
N/8mSkObPDJep49aCL7H7b2DH3TSPU5q+Rq40Ih9F7uqLi0eAfpskZ1o77lTv0ZhLZ8BK3R3Va15
VUJU5YvIvogGoh5dxF0ulclNVImNjspRYEJgKBsVw9UM99jE9O6ieQgd7THV71WV7ezGLjAsLLfI
mOdnc7Cyc9BAlpvEgvOzJLOpmsJGZlYeNqGDi5ZqBtWDr1hYgQ/GCwph8TfZKJwtupn5QRTh6ACp
V7O3XO+RpNRasARTM6Ud3BWafqBq0h53ZbkGKF7E30BRJ3vo+NZOJffxzTS0c2pLxrPuJ9Y1jwwA
FlOzepB/D6Alj3zalCvTOgU3IvbsaTMqsbsmgleB3/27bmki9gyp/l20qrL/t/PVGgBMY4YPZT9W
t14qgEtnNtJ3oLp0vkS/U9l91fvOfKusHn2gVM0uia+ZKBsXMYi4bvzSFvZdNO21+FIGmvO1rFJ5
Y5ehcY1zBwOWskQtBV3YV+hIPyXEr7ZhtraBDV3knJfK7sPvjQJAzNDs6sHRG+8kmVa0D2JffkZV
pVyJy1vjVzl3qp8NeSNgRHqIDuOgHYjZ5qju5sbdMdEc53W3ELZU0lWUlBnKuGhUXXLG1IuZ+5vW
VcNTiTj5XwfmNuJwvtTCIwH8jIz/Rh49OdyI4z64x4u4WmjZVJoFdMLC0o9zURxWHSXqd7zawdzS
U9S7oUfGXjY7uNvLJQxLP5vAy0+Wb0jbWMlUbKk662CA9z3idVNdFE23dmaUDI8DPi6btparV95G
GeiPbb0zd76jzSP9qZwXu4uYkvaZsbs/m3Wm/4STiFikzjhP7+OlTSILkoo3bsuiKG+hWpcHXSu6
U2DXBu6+bo4tQWOhjwVYlYEPZqaaI4vltu630Otfo0CXfksgLecfSlIFqbjM+DXE3Xdfkqyvilkl
qB0r47Nvog3OFMV7gEJt75NJVFyW3PjcxqGxJxwQP9hQgcA4VwbxMwYy0x39bwzA75APpV+qhw8y
6CRm2EzCI8/WfycoI6tN++I9G1pVP7UNmGV0iqsXp2ZN2LSF8gBuowGeg8MSvCtrQ3DNdQ+qquFB
1VuTpIEcJ+dRaZKz2LOskhQgEgjXJkLWBf+aJ8XqnJc0dr4qQyhd9dZxuAfI95Z+XJ5EsdFQnkut
sDmqYYswlcK87NjkQN2yynZePQjpq6Lz5Wtb5O5rUI7fVMNTb6I0TghwSzUeRFNHsc6BYriPouS3
3r6O8/hJz1T31R3JJWZG9ZxrlvXq7ns3sb6FfCr3dS/Xe6vuvPdM3Zddab7nILKwzCnKQ+d12Vds
7tatEdhPrCMvmDxkt9KVEM/3IG80ra+s5rrpQJCRccZZd2Ky9HvEjgZeIoTXtED7LewODcTUfMtr
XpcGlVZqm8JsjF2HpeCtmTZ0jGFT4Y28EUVxgIRtdqtG3LawrD4DduKXvaYA3YDh6IrYXXbTpo2J
FO/ZlrRrahXjE1GAr00eDO9DMAE9avgc6EAhuRerX8OxG977MjDW/VQfTPX/s72N5NLS3rVdrgM8
bV15NoJvf19/qf+v6//P9uJ31aKDue3oWz01wnXHgv2ed0N5Vy1d3ZtTHXIZ5V0cSFn8znWiCUKR
1T2f6j6dy5cTOSvJ2Ycq30SxMSa2pVNU8o6ekfxVJ2Mf7aT6bmkmDvah46zKEr6Blz9ISW1AmITz
1Stl520t3vVNi47NJumV7EFsep3nlbVv6kqpiq3qR/LFKyDiMUiJAgrt8qWeNqJoahKk+7mcFJuW
5Rpaj38fFfVLUZwh6tC2O6cBgLalar7SUo4Z9Mbefsi5Xd9b7D9QJHO+RfCZ6FR5enRcuKRqbz0N
Zut81xCgI1rodA+GbWM4GqG3ksVyQPYVNjHE42OVSztNdcYvKDJ0+4arCsHTN2hZR/EbfgKcry1q
44oTtnNzG4VE13RtzCseVO7aK7gRA9cBTdupVd2f1NJHs/sfh53ZXMfwM8i5LL7EAbFp0ere2oCs
YKK31lGP9Rxxndq9J1Yk3RGIbjbqwcFGLBpHNF00tGMQIbf0FVMQeDFhX+6lImn3LP6Qxdf+FHr9
jsRI9yUIcYKPmrp9CKpWOchhnRzdPtZvvqfiiSHl41vsx38AHSZ/ONnHDv4k6TrqWFj/3vGT2Wt9
492KrKru2bTRZKaHfoZc4tRAUycqUgVkw6jzmxLDi0cyWd52TtbcRHvRDIOnLaaRAwZoiNNEkyc7
kHm8ZNvo7iHWscWXMn5EdAiDCANjNK2R+x0+aOXN8JpoX0CtuUYJpAqt18eLZYMshh1vnq2kC44Z
UsZnRw+MI2GP7OQMY3dKir4/SnKQnxMtw9jHbYNLVLlIPHWWfYnyAa/XkiBJ0ETuLqxrGQcGudzZ
TtZDdEV0GQGo9pH8RL6NQ6u5u6g9oRsMdpARBzRQ0bbPY4PVD+bO/UtgII/c6Ku28QlKeZn8WpGD
Xvu9rL31to2WN7qnX/CeaVdFMPRXFx8qJKjTeFMMfoASFvpxfJsgfLjx+COq7K2LH9lXstcVujbB
xLUfg2ewpH8CUx5/SJH2g8Av9HLDI1Du2eouqfk4u52+b6cr2CH+HeDAciweehZU5oBIJxCTHxm4
RLXRvztgDVgCJt0ZbdT+sYwsdVLjHxFdK6+OMTRIIfMGsDLKD0mlICSDeF9/C1FrYVLeH1JdCl5c
ybFulgKbVhjB+3oL5c5wu0Mbd8NX3WTtpCjei53xpihDmiEbIPdfAwCAWy/v2oM4Sw2jY6l1yim1
/h9j57EcKbRt2y8iArNxXSC9Uark1SFUUhXee77+DdB5R/Vu3MbrELh0JGbttdYcUxk8conFEUVQ
zFB16QzWbQw5/Nb5XiUmgIjrLuvcPyuNZcu68n9u+dl9zFY+IR/w8z7ruqqy0KFRwHMzHAOvetli
5dhK3XOHgeVx9OUMfAWHJIO3Td5yQOmxLEK0szdTW+BzuSyqYkK0JPTisC76aa04qBNjB5MHRHKG
yaBgmah5iN9TKabyNNpJhYMFc+vkZ591bl2H0zh7NyotSkNON9b/x+tmgFElAvX/573XxX8+2sRH
4EAk5Pyz7ucl6+ePUTkfs/S1mcLwkXuu7xSxqR9UH21Fn2sPsm36O20IJXfO+ZtNu4hvRlXs16X1
RUKzH9ousy+6Lu1BF81Xu2uQFLZ5+9KPZuVogxl8tIH0iKDI/hKKss0tbgdwwN1AydWIHYDydln8
l2TGHXSQ+HcV1TGPnaZ9Xezu3UTvygt57pMMxP2CUKC65EoVbsGZzk4i5Orys2HdSoD1n/0EljxF
a7py90yLDM7NyzusL1l3/FnsjdF0zKGmZvnfD/kfby2NCXoh1X9O6VEFmLl8yM8brIvpIO8pfsVH
zxok89yNAQZEWIfi+CL1IRIS1bwJSI631FjuvkpBh4EIre91KH2xVEqtvUmq4GLKGJfEMqj/78Vl
HU7dwyVaJus6WjCVDb5oVEGWrT8b1v3WdVUtZ1sx4AqwLraGlm8isDBeF0+k96v6d4RwwS7k+k0J
JuRvfTk9myWD9npq/Id8znuPVrH+Xu1iaJjmmN1ZGlCVGIjbZdL7YV/QVQvBMaJnH9uqg57aMEGW
u/hgytE1T+VqmzHWvcmwdskYkL1O9VoisV5kT3y70CXnbb0kBgQUfRbiHU/RV79Jjc9S948yicwA
Eg66pqROCKWfirI1wPeRZKCg0f0dJ/vs53nxqTXxhyTIUnO3pIGeriFd73HDEqAWdJCe2ZwNT349
NDDNGUCsW0czLE9hhhRw3Zpj4Xn2+7lx1q1xGmZ4XsKUW7dOrZFea0m8J8s7UfHI79K6eli3xcIi
5wRoiZg8uitbWbrGOAkxH+hzdLfOrRM5C95mVa4OP6vWOdxQQy/Gx+f7VT9bZTMzdzGFKGddZzYh
uEmrQXcKHNT92e/nc+QhuzSiMI7+rLLvHONKhRLpYUzskhKRT/FESZWTbXXKSUZHhWY9UnbpDCpm
3bBORgtqkCst+9SSNFXbn9covvRZziVku/++zT+76GaMhmx9859367HpcHtzKr3v9103+2nMR/yz
52xIkosdlvA0w0YItry9NNRIBFGw/vPCdcP3R65fMMxkf2sL8fy9Tlu/wc+HT3bCKeibnXxowtb7
X3/Tz97/eV/lKwvgNnx/h+UorHP/fNnly31/p3XL94d2ZXYXA3ZFKr7TW0s+Fctu6w6+qEnzrLPr
lnUyrYd/nRVWB7ph+G1TEbpI3bAl2sBObWwuTRJVbo2BRRAhNQua/EMvmgmGHj2NvXwwQn/emXb3
h7bcyUsBK8rRZ68mWEcKAz8KGz6YPXSHMG2/6sy3t8RMJwuEaVSpkacY04KytT8NCYvsuHOkmhs5
oFkBDt+yyTE2uFtZdfLMOHOPCO9JNL3t9Fx2cD2mx9qvaC7unpRg5M2Q+UHETq693JzNGP1lRdcT
CZ1NSnarEOpHWAxniarnVGCJOIFgKJeCXyFRdEjQ++7RETNMtZNTJCn3dZtINzlmyFviZ3Sr/JMg
FsFeblk1jD0yqTS5fK9TMHFx5mLIDj+vCsjkeVkNcgnfVOm2bkCD9tHOKK6qtkfKOT801UOTiuE2
EAi1Zg0LPWdIPsy0jAAvi/kiwZNUYrKCQw62B1VnQnZoR2dEaips+g319NorIw5gy2RK/ft6QMef
FSczGHS6/pkUZItdNGbjVi1gja3rcggMuxmXNRKm/3ddNxNIgDRVdxUueoWl+3fZMgFHYZdmdWsN
cE1pCxdnJIa5zcskSrVyb03m5KyL3EG0WwyNAsFQ873qZ31jiJdIb7XjusqSKhUu2ThjF9oUm3Xd
OtFUX6VMBLNx3eWfDRDztKn5/uB1ta4W1HenIj+sH7yu88PBMexW89qppmK9fMl1Y5TI+Uk3ABAu
q3TS6lfTlLwhCOP7otwUCIJvraJE99TM/45R5R8GRbsAIk/PI2ZVt3VizbD+wVrp25916dTnmLhB
5k9kKZaQNPoantfdMdET/UayX/9+bRcZm7nwcT8K28bNc4tBm5/iMTTrpbX7XsYhqdrWRSpc+nzZ
Hpa6elqC57ix7mab6KCfK2pFVSdutp1Id3p0CpYFLYr/Mxn1+q0ja3mcRLoMC9H74P5HY8bPfmMC
5SidufWub2TKhYF3RXTD8K67lsXkfZ9RcxkF9Bq3DlTk5q6os+BekCS7V+PiofSD8bTutk4IyVQH
W6Byvy6u+ypQ1j29onN8fdW6DkVFiiQhuTCGG11bDuxbmmv2DS73fNS07j3wayghy3rVzHqcpGLH
jy2U/+tuEDAPVO7Dy7oHkd9NjhTtFM2cf8UUtXspsI0bYlHzhoNYtVFCCy+DcTZv6walBe4plxRn
1sV1A8AUca1SAkacNyTIsWFLKVnT3D7i/pv0+vln35DcKWZmjblL1SreWhMdE+Asw/sSNYSHPUuy
0UzIaK7ZVv5WszXI4fBb7kE9R/eibdCGagn5g5F8qKWlmAotXibrhNhlxi0LN091Hok2ygA7PAmz
EH8h9fmAh/8ztyzC13vJW7z88Naw6b9brFV8zKGP6xx2zRn162O7qIS6pYVxnVsnw9oouUwY1NI4
ua4EXdvtbJWK9xgDfCmmx/C78Wrp85YJu+tXWZ1Js7SMYhfhw8+EGBmpw7qcraqHXmQvYhEedYuS
pl6+At5EKI+MVX+kV4DdoEGSFIC7e1wnatWOMwZH9cLf+O+smtqfUaLCwGhysI/r5r6fUYiuszHY
GZD/SUyZA3A+RTsoe99HzJqwIEngjMSWQQlxPYrfm4G9nJaszA72CXYHKMyQL4iNNGkSErvuz9SJ
Lx9aRFpUuxH7L09XHgJ8HY9F17+aHNZThB3YtlXEezgJezMuXbUJb1PYJ+442Wb9vT9He51b/wFq
WOFGBBwrCZe0k9ypXp0EYt9i1HY0tKI8GAwSkiquHUnudoMwnlJ+ta6PKPQRdcj8w5wCSk1MbgGk
nyXdi2tEzIsoLV86rs3lz1rnMqANmwosCM/dXjk2kC2CyqDQpZWQ+JJ0PP9zYJAoc9wMuwGhaCqu
JGU++X4SblWof4oslDaafi6Gejw2oTF8TzQRjUdfXY5cNr1nilodkfxWRzuvgI6vs7ll98pmnV2t
V9e5dZKYfkW3kw0NY+mdLxY7llKrEOgQdPyvJ1Zpm/khygABLBrR5Weuk/UH/yx2mQZZRsE30180
TPPSo7gejmLVnK6z7UzCK8/Myfv5Z9bz9GdxnbOVAXsrBLzcvAs4gUy0pe3vZ6J3Itx1Qj8lS+/9
eh6sk2hZHChxbOeoOa+rSl/H3CGwiEZWW4N+dTQwpJ7/ty+KX6nS1LiPajkasEU19j1rdupwSIB8
IZLnmC58iEpgY7BO1sU4gkKsRNLfmpByOGEM2TpzY/a4okjxeDKtwtOw6WqLcXKCDGvdEH9qT7Yq
RjGq7O/I/XzZ6fiolAtYl3gE39gCwzmk9BOl842a9ehGk0tWVKEDo4xC6VyGZ4NemEvgdy719sYZ
puyaKTwicrvSPRvK6kmuWpdbRkkJncxiWXUHcAPL0HaW71Hfq/t5wEHIsPCkNV/aus23giIMXexd
jxdLE2yjFiNKnMClPqM+QpugxwOXm0Z8J1TFcCdlkja+1GIL06tb2P/g6eYnTaSHvCzJ32FJFDXi
rRoqPAundAt+KdroCP2KtjuHQS07PBxRJodF4TUIMsLuDPiVfpKYkq4kU3oNYpIqaKlcoGzRdqgW
j+hWowuXFAXFaXcu1QF/Y6vxShAVjUWusR//NiYHxuptrFJ4/dzb52BKYjfCYMvPYxmuKRalkUK6
upcB32r4n0+YZlb939hHkS3TSeWOs27tfFg3UtnuWzXkIMChi4TBkRYhWvFmEPTFDM+2taQuMYIk
Hmu+TB7dy71FUWDHmMYhT3aaNCEEluj37wZpR0Qxu9Qf3wmew401od8vJSOBTUSbjjUTewq0ORZ4
NNo3+eFBbk/7xLofQSDtqXjKZ5ppcc+wcGCQc/7oEpUumvkuABhsBZaM11YnYE6hegqlv62Pt0w9
XpYzSI2N9pKG8x+djW7e8KCsGGRLpn8t1O6zyqAjqVyirjL0mDVNA/XG0MQxR46FR0L0XCQNDrgG
OjEU3F5KOkETiMLnRE5do12QIrCWnVFtX3yeFx6UVwdfZvxBM0o4Fp9lVHYEE2LuXbpyJohe+qWr
pG0WNP79BHF9rqzfZYqrXiAHH1MvbVuLgeCg9N4SAPaGFp7oldvqdvglwWF1ihFvYmWcX+2KhAUJ
SEX6Y2KRCNdIiw6aQibPjuV7iAuWq02p54f946RYW4xwaR8JacWShEy1lRGSlHwmldJt52rsvClM
y61kPYdSnjt6nPmbOs3Jz/T5Vjek4jyHvOHQkhmMFOUuGOMWNOV06OQPRv6ha09mv+nqhybBqrXG
r4t8/sawyzel7cGzAEiyNEyP2/6ZjlwN2FEcurh4Zg7RoOLO8FcdG8NUp53GzInNcK8LSXZ6kF1G
LJ4BiVWCJkkwXynxUSV7eYz7igUxVFa6vaIFOtuml8DuP/ygqoE6FV/x/DqrCfC1NPykOTfzGvUJ
C8Wnnn5Jqi7QUoeTDTJ1qW20Y2d55NrGqTNJmdEEbPjqX9I3IEyMt3jQr8VI0T61z0Jlt0wZLppM
9M89Pd70uA63ZXP25w4D2XzaYc9r4C6bh/vpN87Z5Ksfk7x7VzoM5eV2uomYyL+bF1xvQSIQa3QK
fYI7dA5ksqNnGLBhwDnh1kUHECz+6DlITl1iCixp0qEcCbJCoVRuu+PYy15qkvDHUuCklds60/17
vA3bDaWd2B0r88kYM0/LO24EEhjaNH3F4z71FJuCd1O3kdM02Qv9oogcW8bQYxLhl0T3plFjJLz4
xNIZPW4aKX0G5n8POs1ympfegEBXRQm6++FgRepXISVfWaR+NpWGWWANmV9mDEWGe5cP3bS1MooF
kUIvu5XSRxROwatCFnTMgP0NU/Egx9W1WhJV+bQUYv9ojYn1wsAXDmmVbXrhwL2rN6NkLHLn8q4P
YycqDLIlS6NuFYyHQuGhkNEjZADvg/XCXdMI3Fg51Fl0Z9KI4ZRpcc2S4m+mmYeqMj6aiIHXKG6h
lWaekNM9jSrkg/wWv5bBR1dvDccWN7MAVLVX0YG+6bQYIs/QJ54h4UavSu3kSHo+er4mfVqQjUK/
pxE90jYCUym1NY3dNNaP2LxRhs7EjizATp/JZIb5Uz7KW4Gr99YKDfqH6VmJdE4zqXi15SI+9m4Q
WgtD7FevhdDG0+dpblMP/sxjWM+fxWi8qMV03xuumhnV1gjGywyaMzEgzzX4TyqGcSnAWFtFA2ew
UKmoieaQ+D5t2sZuiCTPivC6f5ui8t0O0kej7M6jQU+jPDyHbbpv6MFJRs6JuG22INlA0/TnEHAg
DW2A0epU95KSEbhUe1rN9QlVXk/3VVMMJHEnmHHwoYEG4F0R6O9TO77jTZ05Zio9NRYgmzZS35os
+RzA6WnV+Ia+7A9tu/TFaru5jw6dyB4nZORuKhe/yg54eQSHqU/oqOZ4PAhMxHYFZQB6/jRyR828
owAJTK05BF13j6cRHoIW+fGhNf80ogFNwRMWj22s3nMB8heAsiOJActLOQfblJ7VNr9PQPM4yjzo
G2Hbu9GwD29ZA6AP2tChGPUW3n5Cs/xEe0SIjyZu7CdMMYorumFa+Eyw6SpXZOmT2SEr3Oqfctae
E3l47fhSDP1eIpowIH2mz3YtnbjzPdBcVjpdZ3Log6uCM32hq7s2HvZj4W+bfTPk24bDwk2CkT+1
w9GhthcR/w+ggM3yGpGl2rf4qckNxmKjfU4KWJ+dllBPybdDxNU7WP6fNMVCOaE/LR/rF6Nrz6rd
3jordfFzuC/b4F3PGDciIcO6YUjfTDT18EmL3qU0g8uDwPpz5tygIgA2PidsqJWBiGbcWJpMg3G3
E4wzDjaj5SK7Yj1aEwdEMrkqLpfuxWhJKs+pNTpweO7SeGycyoQIKAsajrQseCyM9E/ZjrWTteng
VXaHYySiwzqUD71s/zI1gsgphJydB/1Ja4iyy85/71quu7lTtwYwb7PpLxrZO8gpiQfizpBSqqGV
D0qU3imQuy8wCGl0CkihaeQO617jIJscRixPZm7oSuZ1qmkj+Lcsp4+HzMsemgxGVJ9I8lbVYDY0
dfQLA/jWh23PA45I8t7+kseuOyuAyBiN6XvLbx8lMYHdtLt30UIan6SIvpfuvW7sbdCDFG0iPIrt
xPZSUgQ1BY6UxngvlyUuHoKwSsRuFZAR6GQ5I2Od7LO5tw6YTL6YEfAenuBdX34pLbHxNHB5FvB1
4ugspAKHuQGGYszpUkW/FG4/Huokuprw75mj6hxExV9MRkNHKB1lJe3JbyyMSvLfCuQ6a65RSSg4
gvmRhT9nfumC6mQQLAZtfu1tiob4i4C6uiAgeibWfrYoWrh6sHhFqOPnpDMCSKx+vFo2jxpj8hKr
WxwGeZobGEjFDRzV6iVRK66OwTXqWb7T+2wkGE8TR1jEYEZK30YQ/e3JZ7cnvVgIWfoI720cnvRi
2CiqPhJYYZoRmbAdjO4mDWN5iKTkpgUE5HjS5qqe7zQyU1U1DwS0Yb9DpK01RuaREHoywuA3fCvY
qQk9e6FScQVw0kh/Sfp9REVy8A1txBm4pVp5zUowZiDuhZPSbbuf9aD2GoiY9hC78axf6s6mN7X7
o0tHrJbPEcasOUlogI/03iXlBinjLe6F2Mp59QZk4djlM8TnYkE0v1cC4+rRVhDrF+FTKUwiIXqg
LJIETiUHxJ1FBGaSFvTc2tG0pGMNaQ5ubCDuMSZUIfpH3IGA7IcJz3ZD3QptelRl41zFXIEhRzgR
mEpQlfyjm37vpS3E4WwTKsYuMsb3eTzSOfOU0pHq4AtSbTKF44SV+BUlBm0jM+N1A61SOy0peP1F
gsy39La50ENe1eYkKVsDwyPH1qUHUYhtD+B2uUkVDhxUpFATDdS7hS6H+0fCjU3STqAD3/pQ+60a
0rT11R5YMhJSiIYMT9MUvB0RoW5z9hcS2gECE2wTQ/QrxPhtFMJISrS/mtHmjjGS7tehJnHfJIWo
gxdU5fvIklWocqaX4HLqSDZniamrHyRc/uChXJ76hKq1SuF+wqooUZVfAPsyj1YZBJSa4slJoS8v
2ETkiD1VpbBvJTuhw6VVxnFvKr1FHBCXLqi5BnpK+xorFTjq9iRFnG1FLZwmLZ/iNEeOZBwBY3pz
Qfw8tDauviQpHCMNdwOO41A756tBC3spvibF/iyzOfZoZCs5Tbt7Mx/ezGb4hCS6n6fJNVTlvRgj
HVryAKIX8YU/1jp8kiF3qYPIpXjoE/O+ayxkGXF26a2OAkolU8i232K9xdE+0x799lcnZFDdMERx
EMNxRzZ9bwzzS6qLs1AMLt2gxc+JOkYtm3clo46+yAcvjOQbhiNPao8rpt3l2yCcfoW+3tMLaN5T
UMHAJfZhNs+vlv3LMiSaRNSFxZe1o9u2MQE2ASb4usCL1cKboNhic+70dUe9IdxJZX7J0yeweTbF
Tn/POenWZahtxlhhJNYr7KpG+UZSDc21jk0AsJOkH70LeIPbHT0nubkZKvlVSlNKLZ2680eYe6OP
GV4KBq0yOzfo28+wovVe1w7EF02eEmAMpqMTVTL6Gu7k5EAkrUMdTnGpimxXKXqDj8EPIbUl16c3
N680xbWs+Gsyw9eQOuU0dZkr9bABY1udDub0Uogo3fjqLhUUpHN0qGhQg42BD0whutckD5YMNSN/
P+Zfs43a5YFAraRWyLTiVyftYkSkk5E8jSNPbx1X7205EHL0RkuZsKE8HGISbZs2DOWv0scjIwnL
axuEWw0jka09jacyUX+nEoLdMIb8vvCGqvaTjqQnCuLFVqJHxam44je2ZDI2tLmUhqG55tPWhgI8
TaTb6eeqPD8JoLMVyAIrlAgpVa24QfuX+uRCouir8NOzbEpAzeMSZyFfp/QUNfsQwIZD05Lp1IX6
NWhgp9InxTBzHLeUd1OR9uY8kj+x6ebRyq+iAHUKr/sL3swHEfWwrdTwOoMchuybJC5usFAI5rs6
xML1NvI05VJEcJh/0BJD63f/F3/Lq29jsRxxj1IwOs9689lWxtNUAyOBM4eXvFbf9bX4yPmzQKLc
R4mt7qTFcjksp3Oqy1Dfo7zbRhHjNJnYvyyHZ65R2kBoql9uh8amDqYdr6MK3gWAb8MDtkJPiaJK
Hg5Yu2eEpL4zVD7dQ1/2+FJZ2gu57Ucz64g2aUzVZzrOsK5GOnFKE5thKrcoXyPg5dqkyZZcb1XT
XvMmG+p7pdBLldEzQcL2V8HBc/JBu5fShJSh0F576pZKMPQe7j8LT8UOzqEuHoPZ2CspAboIMOXj
7kQEAGmPMaylwm6tOo1GY0jCJKxudhjcl3+48fpUfgaUlWPY36eCkZpRo6eJB2xRhPwa1hg1TGqB
H9TwCIA03dLDdYvN/kxZAaGflF5FGrQeg8DzsJBbJ+1B+Qhy68PsmudG5sRM9Ge8Lx5UI/dEgE8h
FsBQwDGSnY5NzdWCrIsO8X2jya9dq/+WzJ68Mp1ujYZ3XSyTjIl5/ptzpKGY6A9Vd00qOODcAGiD
W+DNypu/DF4tKTjPkApBap8T1ZhJ3DWfZTVuK1N6TrEkdsxQG9yhIPCWdboZfM4WopguL2yk4kJ2
dJEeC7/9nQskFGE3A6Wk/anuHsxUnLTMaFxV6oipctrvZQDVYyxJnlj8eTtb2SAFx4o+Lj7DLNwD
rjjWUbiVE/0rtGryVDVVQJxUsVKMdupUXhMDQ9G6Sg9lj2VqJ5cbusI/EqWhXVTFoVuPNnFC4Tlu
6X/zc8DB+oavcOrCOzPKaRIezrmkwHcylNBB9OgP2i+/RULh+3/nXHpUsRIajSJ8lJJ3mIm5Pquu
FMh0Yw3qdYI95mmt8ml27UG1o4dioLKOAvCr9ZeDHabvk9K/JDm6atwWoF8V/OZouE7JcCli2vP8
4IMQ4gNj1dAxi36rl9N7Vy66PJkHuZTZdATOBexxlW47YvMlUznuqOKFnjaRmpUjFQN4lWxC+G7r
OFIkTX7OUuyUCv1XZg2CCrr0NgfDWa5ASNv5ReUWLkxr1xaF5WYDkLu83URD9BqltXD/Vnr5qWvp
b78s6bVUi/sMWmNrZtxcjBq3Jb0Fj3ea82Hj4x9PlxNabaU8oTN6UKWe5nSUv6gs9tMAljDEGzSO
ZZJ6Xd5zNtJzPgvNk6mpwuAK0ILkgyu77TzGOCVGyXYOzBMKyg9DVO/pPN/1cL4oqxkXrpAXI4HW
JnWenRf0YFrBTq1j1xw6Go4l3KLi+Yp46Qi1dt5VurbRwRvw/FHwo0xdS+Xq6me53+PpAEWfNvDR
6oCs86NKzf41miRvTPIpjkZEx1mcX7T0uROJh4HqrQ7b17CnBL6cgvOExRSNJfI2MDhR0E9c59Tf
kRF/9c32Sub2zgeUzygBHVpaKRtciE6pyB7aUH3LRkMw0AsJa9FTWTaUJ9HyYMyjh7VVIJBJypA8
LveMxh4w1X4t2/iT0e8jKtD2ADYfT+XZ99C9vOrluS79N8ID+jFCQhSfRP1ZopBTK5itdJOebKxM
3dNlRFovnjRChirAH1I6F2YpXRlrvowZud25M7f4ZedeoRsDY/rR3mYzKJpZpMk+ry95IVEg4A02
ViJ9Mu51JrQQIvKt/ThL6CYzkJWYZAWjFRz7aGDQCDmB2r7klrGObfGk76YmU45SSgWrQolAJcJk
oGaFMvIMZTdNdnVAHhc59YQH06ho2S9paoDGm0mzWxe/14Ghj7kum9T3TCQcgPhLlWdVi9m4mRV4
GSzuT+OrJSJg3BhYGOY4uZU9HQoTSToip3eDPLIi6D81tU7a83u2s0Kg2gmfTB8Qe4Y2z3NaN7ue
CL0eeIb1NQnIqH3AX/ija9NF2cXTZ5aGg1B6e2f6f008O90pVT7oI+NZ09DuFssiwOc4fZM6gKqF
RmhvDMofP7e4aIiwM9//rcWic0kRWR7YAGFrQJzlnN9kcFuyqmM0LCFbKJ1Ckx4+3/wMbfWzb2jf
nrgJ+51/gMQMIJ2MVWurL3YC9FvflpN0qZaPi5YKjGbQPjVAvretZ/h5YA9znCXm3O2n+DzLxq+s
vCtj0TtxOjzkAdXn1LIOdSlIaZp3iYqa3LS+6lEH4h9Ut0lP7+OldGBLGWnDsT4JORjcpta4Imxc
4FGVHfHHyL0qqEZq+K1HcD1wWWuHvBcY6uiM3vZaEApgE3R2yAZEAsUsYaImmgmhMag3sV7e1XH/
OmaL0eIY9ztfy/4O0dxcWkgbAeltWWekrAU2D9hJoz6gaRs7lF+jybzYwV+10ajJ1vihWQw4y8jK
uT3GD9nw7GsRdCGLMVoYaIGDxNoZW1gOYzG6lh0zdjb1waGmuosjWXlJbO7WsGMZ3ZJiGTP8oZTo
JDqyL0YvroyxHw05e2kyK91ItYhotAheYYwgYbfUHWom2aXRg9vg0nRoYjtE5pAkVecuac9NryJW
V/mP1aXaOksYQ+pJssPIlFepJ41a2Fa2jI8ZJX82kKr0e4orIFSQuFNxH9qRMZyE75KVp5abGIaC
oql/VFKAgLIG8qUvStqqSFjp5VcSV7Bf8mGfTuSZlVS3D6o4tFnbOVNAYaqZST6ZZvLRkeTjaVNI
Tk7TQ5MW4SGI+yWAVt90JC4O2coA3MlY3+Qso7Ci6r+LpfTkv1dkWFwlkYhd23NDzpI22foYIA3s
CEbufYOzMi9IdnYyupP+2qOvc+lRKTd2rkNJnyh7GItjTVeR8YvmbqBexgkDGSHZ1SGUCsI7Z6yT
7r7CM91rsDdagPwn8vKXQK/ctCNvM0LUUAbSmsRS5SHuK4gfPBHCSvhu1UXypR3kbUZM6Uwmyulo
xrFcyHd2KbSdkLtqCyHyMFex6RhJvglVDFvmgIdDEIjmNJBvTywa3ONkfDZymkzl9omqGf9/PtP6
Q0bWj5r4mBak1Rm3wqmNDaxX+i0sBigSVR6dW5P6aVWTtC+1UUIUCw8ytbPN3Go8jIfmFUTPJteX
+LNAGjf3Bz3hTppGxXNuzNreVAu6mUUxHUWz1IRq2mmw36CHz0xq4toUP3G0GxsRclpIg0CA3ZAI
5EJjmGXoz1laZ66p5L4LciWnlxPVaxm7WLblAKCWS/IuHfmIZOIS1tJad4UQi59CddZF/NIaHFtf
aY19HCU0MHHZI/N5rg1+caXzkeiJyMQEBrc1SjKG1b/otk5jcZKdQX2Op6C4l0mhcEbljs+/sgmT
Btx3UzPc47OVctpiNNJTdSbKMqn1bAyrLNw46PeCgTv2whkWq53IdxSLNRgxW7u/FCHmLWhlP2RD
YPeu+ps+nl60AdVlb/ZPjY/WkzagepdjRMMtur0bo5mdpL8ClyDSOsHvUjM6z7S6Y0ANlcShrQJG
CSbS5kb5Bb+ZQzTFt17uJMynLRQwvYXtRo4woSrpp1XJ0KmYjXQ4bOacyboPbo0LCdV/eRFTy+1m
zNUDoJJiJqzQOedEqXyNgf4hq3/7cf4CPYO5BaBwvbrNjSFDxvHJQ/sfwLd4tVCNrZyioKBkCL2m
QWRC3kMa+utAjdnAxScO+00TSm92LaxNp9QYrkVJcaHyZ27S2cIdT1DToezlygqRDuMcxL1ErIxr
d4B9hAsTI/F4bB9izZ+Ohi9T22DoI3JacsygGLcSLHj6kB9aKZW3tXWDcUFgKE/P/ajs50YmKzzW
T21PRcQYWlcN8sYdB1shUExnvn1wCZv2LTUokWl/1T66WYz2GQTzVOz7kVYjhgPdSAE6tCVi9n2N
bvwuwI9EKjCzxtzJGxrpqy76Ny3A1yv1L0lHb6XovgaLhH4Zk4Knu/KxJSmA35sN9zc3SH5oT73P
8DCG3rBBoPMhLeq10JxOo4l1QRbH95IooefrE6fcXBZOQSuKp/SM+cyFid+U+R9ZG363vUzEYgx7
hXvPboFuD0X6m94N3Cuhn1LvZWSsmvUvflHMWRXGpF/0dBeCwKXZ0EukeJ/JGDrXvnarGjs+Fg3n
tlZ5AQfZmUqb9kCK4Epl65uwHYZraW00umc9axS4bXQf0/R/+DqPJbmVbT2/yo0zFkLwRqGrQXnv
2pGcIJrsJrz3eHp9yOJm7c0jnQkCaZDlUInMtX6TnXnChqyCtZmeQ58rsxQcSL4awomwW7PvwLQN
gPyYf4SQrNgqhE+q7LhzvyD06mdGwBmBk9jLmnNqwsyVfhBr775J3obsq4y0k35qK9JsY5/+sKxJ
m0Vna1RWAOtafhVFHteeM1bnYDoYRN8SkLQ7UWXGBVZGRB7yyOTTVpMFjdtvEuCPYHJV5lKM1W3J
QcW/bIdFXjAPu7nyHDZByH0gv1XISywUVbXmnraxTdNY6KPz5gW+DsuNmHZWJd2ydNnIJB08iHBW
9lmxLfrqubXyca2GWrBsy/jUAxkjd0x2TivjYs2fB2Nju4nQEe7J1ZKJYwnHHAtLH5kKosNLraya
U5vbtzjlC03HeJbkSnmqnTrHw3tl89C3czRZatIbqI6dS3cgyE+Ysfb7712joCJukZYPG+VVM0EW
5tW3vEDJBUYXS6Fk6ZTWOSEjtshHvZqzaF26UAdbUqxo5kxGG91nWA4L12xr7At3Udn0K4S/QS66
J2f0jp7JXoVt2SpSc3/eSRHxGKXbKfgPsMjpP5lyEY+y7IuildeiiQjDmN5rPJD/1HkueShIl9Lw
s8c/OHQ15RQYWruo08RbSTHOCIVi/7QMMJpJ/drXrTvTkUGeW4M8t6qB+VkbP/Te3pQaNtnhT8vk
Bh2T+EfRw62VrZq1n4SJUTp4+07LX8oIMEXNzaVWz/A49k4Jwsdz/aUblKh4NOrMcvQfE+OEhTjq
JJWjanNXtQ4qyOuY/Muy9cytA+RnB1HxRZlsxr1cItue8QVY+kcVQ7aER5QRfF31ro2oTRg/OyZ5
atXCowgtkJ2ZDedWI3tg6O5X/wIChVll7nbjslGB7rflcWiieA0sYzu07hm7EKgvxCIipQeqYzGm
NwxvSWp8lmN/1PXmzCoV2WJ/H7n04O6UAARVq0hvuLun1Rl5lLMZ+jrL2SohcqJtCqPeKj0+6En/
JA2jcmzAAqnggFdZsElKlri1o32qkdbMUrN6k7J6JM4V8TDge1NhZhaAnkrb39fk0oi5vat6XR8U
zGJD3x5WUl07i2rM5o7uc7cE1xhlhrnHXJ+Va2SVtmAmeZRHsgq/P/8Wm9iJub2G47T06RnNe6RH
3+vSH7n71XVX8LvoAeaF+K2vzLH65mkEIcNwotOHZNA0PJ7UzPbmOhJlRBjI2Bp8zW3ZrgA+McPu
wjp84fe/Wd/LvHQWHvECwrQE/StHnkkd2yrD++yr/lap1mce12/2UD2RhXDnaiihk29hnOWgKFW4
bAd0ZULvkEeVcA02dSDZWB7YsyYZC7b8Mllny9X2CKV9V9zOnhcpOLEpm5XW0PPZqcULbHe2bW8i
/rAbtGFt8Q9KvWydMHG7pvRFa4KfiJulRJ6Lfp3JwNqgv/vlZ2pVb/hMEY1Os3OhrxSXJydzOurK
zibRW9SP0+9qZINN75eNHQCpk/UcXwZ4p/lkPyMNAOxc5cNSP0lo2kt/dI49kLRFqiCNAPQ6KGQw
vY6/641RmYWBf8wzCddKLTmYsNWitEjW9WDIS2BzBquLbt6k5lrpeg+1sbzAgqW4qQyMwhp//0jf
lWxKPRiduDv6EK+domaGXw95+OlnxSQ6VW+1VOJz48qpm0RxWN6yCZs80IbuVRl9Z09kY95XeI/b
RqAseyt99vPyojUYQSBTzdsIFl0C1tUmWg7f2ziaEVuhgnT5PBhkjKu06ICm3hX4N6J/fU7GqieJ
0WPuBHJqXdRSvuzycz3Kyj5N2lWXSt6iiFiU5dUmSxXWrcSEgzTg1+vTpe2PxyBhAnL9Il3Keb3z
bIzbPRnbBRBHiiNVSyeWoCu3X+K+XJZtxRKg9i6SwqK/S7MPj4ReEWJG6XhSsJAG9d2si7Mu15vE
iYdlrbDejevIJB6kQRaKUWRxu0vtad9zfe9pzJr4BFqkw346YBwy3YDm3jqfeKS8E/zSC/uVDMq6
xwYOTsteY1Pqeywjek89Q1g5+518DroGtIeyzb04WSmEB8zEvPSqM0F5WI7mBUaKA1jXvFTfqj54
BmHJchQdKqNuIWqk5ikdtSdXC286c8rKtpp1VI5rJ1d2Lk9yyKLzJiNBhjXlMgyJRuLYGQblTC16
bQGMkpLtsdjJwcVUCVFzuNxB5q+HVllZdc2qhGCjg2fBLJfig96XH27YfkQVuYpwnCnFLS6ahj8N
lD83+6L65kfQG59Nm6HXry40Oc7XiN+TLxsQVijYtZv+d0KyJOzztCR4Jp21bHz2Des1tPqNrGrb
wmepKtXqAfkd6B46GJ2GB6JR2c3s8FPRpWUh5zwwkIZoHX1lFDxh5e57mSIbGH3XNR0ftmhLUPdq
WkTi4jp7G11nUQ6jvvZr5cXBh7UonK9+MyHiA/8gdQApANrhApH0ByPB9zRTCXAn9ouMilvjZmcE
j1qQV+1T0RKLqT3IsJllHiGOYWjn5rcEIsPMGYdD2jiLYDRwUaILGZODhk4KaVZ7ZdjlTTOS97LC
q0ySLbT2AaTJ7bOjE17WHGgFhv3U1QoLNmPBlEsGGo0EYLj6S4RBJ3QT5MUMrXxP5WYhgVItcA3t
A/VsKhaeoegGhsTcm9zdTI888gJvYxoZM91P4aZD9XEL41po1ckoe3tOrpFtN6Z1M6nQLnFjVssU
TE9ng3zs673akA32SKeU0g+UHLB6JLY660oUJMGlqhY/bUe+PI4V9qXWlhA8c2Og5DzXxnWjNK+J
TAgMVaSJkb6WIHZXjsmihIViB1tlSgOiJxUgOyF7A8EBVr9u9a2wlVVT6ofGstBDyXGGjJizEbSw
MgKaTX3scr0+KlnQHAlAjKT1OmkDfKSbVVLeb5NKz2+hLkU3ttXTuajIKviP6BTx2DRdtCBd31Pm
pSFX61/NdJT6domtYXEWVcAByEMY+tfHIGHnhczjdr80xiq/EYcpbsDFnnIZ8Q5RpWHveioceXPv
MPWKMTBd8W79xWMgAumw9DtV2op+gK37a19gXz+NKg5wSzY+hErS1rwzUVeZVT0HYWcg4/JXXRzY
cwVRn7PogXbXANolJKBtRN1Z79tfB/Z2V1tPu90f9TprA6R0OhJaf/VXChMVC/1AnlQ9PapjrNVO
HggjMaioj7MB6ynfuLAXWeVq4V5CPD2fCxfgVJZ39U4UTSeLJg+4cRn0YfPslF68VwtiianXNTw5
avuKB8I8hn5Tz1OrP3Yyk6+4dCidau4B1tuKYhg74Rpig764D+y53QGvQoJm08uWMapzkXLvKl7K
dvI3si76UbxSF2DZOLq2R0CC7l1TJBu209JcFAOYp8fOUV+SQuJ9yPJZK5TqSYyjcCWhjLI4iIGM
FFBfkTruSrTWoTEfwPTCqomzqzgYcVGuopK/FlJZvj9vzAytiy6p5qIZRHN25QWDTYkHM7P41CcJ
Rh/UFUmtxzhRNfTsB9I1QQp1VddacCbE7q+yro8vpOAn5ECeX5GosxaZF7S3CEnNRYWqwtNQFubc
hX3zzNqrnHudGb/WRN/43xndmz+iZ2fFhvUl7Y10FktN9k0v809MZaFLlumb3YbJjz5PoQ2G2kc6
AmSP7exn3bOiSMipkOHI5q2cM3GM8sXtWdHMygPRKiC5CSo0uhkCP8CamOVOS+8xW/vkQj5JROy1
eiw+4tK6WiD8vwdd+NVO/fJdZk/A6q1yvqrkbmdRGA+rIPewRnGU4oqZPLqascUUNBkuizovyqFU
jhKLn7YorqJB8RSLScLNl6IoGsqA4FDoxRLLHYa698u9fmkCMVuIYj0NkFmqvWx7G0W936+B13MG
fJo8mtEVmT8fS0teSZqCCvHUR4zvkBNc94XR3t+qaEgrt1mnFTkt0UWM30syOP/WJ9+fFeDZYKRv
xjbCLpIU6Bm3oGTTFEaIJWjuH/mbScta6sMnRAyCeakY9bcklk6qkXceOeLraLv+zyIx3gF4O2+d
qdpYINfQZjsrJqriFHspzbS9pXb2is1ry/8/UcmLa+2Xzm2/GBlSLr6xhD3ADzRG4zW1cvNrb6rZ
3PO68eYoQbZyzAS5naRqd6D77TWuze4ZW9NqoRWR/AqiMEQwyb8UcnRLR1U9aXmC0IJmdqQmyAU2
kV+cuHFIFHlZdIrYOq01tBaOUaTH66ZAJSVOSXAlUTccI0Or11oKqiDVSf43upIclWZQ1yjbeEfF
Uc01fxTrEEUQATImXP5luxTQyTqH2r/RjNC/shphSadY5g8v3qErYX7U7MNnVe0NN9E1MEaJqMxf
Xfu2+qOrBs35JuPxvW5rg9m3iZ5AT4UHvM/WnYu2KWrLhDNEHQHPdVvknb/ssAtd5KVM1s/trola
4awcuuNSDcbuKg7Yy1pzDTmJlSgqUz+lhYnrabmxzpnaMO4OiWWj6uNt1aDo79f5IUFlW3XLHUnw
jxE3P4SqiPSD9b/UuYPsDTwldoP2JsNFBYxlBxkYXsJVQ1V4AWinX4q6LrPdK6t7MPoobpITop+o
szpt0Q3IM4lS57vJCYmyjSiJgeCnOZsQ9zzgzIwhDoZuuBg38x961IHnLEnlmuq2+d2P/MdCRdru
LKpyx06RdCs3WYmFeh/H9UJWO9AVBFDqlRTq/HbYQfpL2IjwMaUxIpalVmeLxwJAgKmS2GQ0v5er
okSAjzjuvacoIpxPqGk6PIYQDZnh1WeTlDqa0zYyMF11VtxB3ojAfSrFvAluzP9PpWeY8kZSCPGL
C0VHcRAN8FBJB08Xj2MOfDxyzK03bUALv9ROLfGfs5cUwFpQDfxG1LAiyWNkFzVHqMIY4eNkDQlH
zUo/UzVzroEH8cYpiKeL+sRynpD7kJ+cablbFNBiJL+hf5rtsxxVKGPAbdod0mIp6hufHVHX5G9k
cSzEiXrsVUNSl4mB5azid9K+sribZuK0HnAuTfsWKXND2ouqMoxoFeX7qah9tLcOxLU4kX7+US+K
f9QZqq1skyJadjYxVHyvhr2vDr8Oslxdg4bPOurgxRPfMr4oIeQDOY/ybyTtPgw9N98lK32tFaXe
6qamr20l9JdOoqH6gQb8q54ppM9geKSqzXzqKegylXHwhuMlpsZMmKAypGWlDXsblS13CLUFqHDm
v7Q/DUWRfA45op5NpX7xjEoGQZrZ7Ng7ade9bVSlRVZUJnU/kzvN27hJyta6htplq8l77ihf8SeX
bghmZ/tURWYwsEYACX2zKpI8fmtlkmiDFCsrCQrXN9OdM0CybN7a0st3SlHGKxmC2DZrvOTVHoYt
wcj0Xem0DNaT6+4Tvw1vru79FC83qja/YNFnZytL2pPrkWXopwum9wGCkpxWCDYwNT19jZzk9xBJ
0qM4aGnfHAu9AV5r2EgcSOzSCwCSR00N9H4m+sDlnE6BacOB0/e/ir+HEN2TPH9LkjjbPIaONWDB
utTWy6aAGtD34xbdFuckSmkEAc1qkb0XxbAExQI8ddvZ1ckiIVhvKyIgoMPkYJ4VUvk2tORVw1Qv
vlojeeugj6v3LE7egHl0P7BoPjasRz+r1oSSlXo42GfjLLOhCcwkNvJTONrx4LckPQgZ29Mnun0C
T7yGpzyJy2VWgcKcquSzAGvptSg+GqJYSvBBBmfZEu4+B69Si424hiD1wTb9wllVORDfrjerra81
O1ESB9HFmPqJYjGxi/TOI15WW9egl6VtasPrSmCps0tvEVFQIV8tgqlZ9CklV57HMTHR0jDow2P1
B1t6aXe/RFXieal6xvnemd/ppOAsYZSGdYUwxCC/X+N+fecmJXcWr1EBKdj3ed2t5jU47JsXJenN
nbYcgVyC1fldZ1dNvYgIgQHdQRIO5op6KWXbPhRqWB7gsryxJzaeZWhV6I2Zl7yykJQNwZNb3IgH
0Wigar8AB5Jv5BycYN1q+Tq1wLvGtea9BG5mLfMWcQQ17OFRQe/EPKeF6tYn5vMYg7JxMk/6XJFf
cz/TliWpVtbGc8JYSwCy0aE3NH+RhzEEIpACT0Qzlz1jXTRDM57G0iVwaqnsMCHZsTdH1F3T63Am
Wi2NTOdQW+6B9DwCo0EQn/LKLE8WiDVS6GXwvbCSXZmGxmup5RacCg85kDEJ3nKJAMLUwfrnleRS
K4Lqtv8dvMj9SpMZa54PlXoht0TE3Sri5y6GoYSAZ3ANXRfdKKXOSJHE1robTHUf8owADpM0ZLTD
7MD8Vq+HRLZOOt/P0ooi7ZrF2N8FsmQ995NkEXq8s6LQ7XXVuOMwSyYPhsYalCOpzpjAJapbU1UK
gv+YT4d7v7rUM7wtpF9XiJZ6GHBI7nQXC0LI7eS4lyASm5upNf5TbqJZESD0thRFcaCDbpnNjZX9
xAJCeOjRQdTRQdEJBxIB6bau0+g407be3kzj8tj5XbKMkrh+VYPwh/ipFe1nYHT+R8i9SjB9wOhi
usZGqmivT9fEFjGFMtSr11Gb0ged+6mn92tSJ1Zmqp38uqYwwaVEcbqHUuXslXpw9qQ8yW91KgmJ
Iky9VcSzocQNm6ZUNP15yiJYW0hNsIr7ImkwKdDh8eGqO6v49Kg846M+eIgwzAzZ5phOFY9DHQcY
AIN6fR4h0i6bHsf1Kui1Q5aq0TIwQukNkvy54y78MIL2oled9gZvISUtXv1bVzdpzmLpqvv9JXeC
X13/GFUfZTzWsyIijPiulqn2Irtl/uy1fysE7bvSmuq9RXH+1vLnNbmTd+uqdAGhjEWLs3gl9zxj
YfyTEJX1pTiNFAQBgumQOyEKk/ZZRrdrX0bTfk2cpmjQSniq/rNWlFGGL3ejRsjaGaRdanh7KCP6
OiZVvCMrL+1EPcR3gqeiUkl6G13kqTdJPyediV6NqTTGRnSoRK04FYfCNsiVWU04y1HO+NVftAyK
961xSn8/MM9fPP4am7gnMKckRXpxUyW9iDNWoa81ydTdo753PWVjayTuxaX/7Ava9FffGu3eGRoH
DbLDtncUBwOhT+6jRF9aRYJ2Sd3A/Ranjz7VQLrjzz6i2ZQNxFpajGUCYIbes4T4+z5Na5n49HSq
SiC+xJk4VB7PLuBJ/uxR16r2UBwf5cgco1WYoGMmLobiiFLTH+MQriRJU1Um05VNjuxvY7Bwsubp
0Mvga3K4Wsj1tU5wQcggvXiyn16KeLDgiLvawhnU5O8Nm7pFwO9Rm2uatSDTqi3EheKAtHJ6qTbl
1FNUVB34MJMlxxqeRoLTzNtIuvGIGUIxE0WoTNm60lBaEkVVhzIqwdU8iGJgBgsekOpz7qjqJUr0
Z1HdBWi31joecuGQDm+VQqqXLYS1Fa2SIZ9x0hyvGGXrT1U63od2Yr3Zd2GTo6fERWQ8hiW6QuxH
p7elxKgJZoaknTp8ld5UF2eSf3+3+vRuWYb5KzJJ/dvj3YohI95tUiHQXMDSXwsl9ITHxarOPHDR
k1j6XR190lN/FIvKh4nmAKERraJh7GNmdlGO5fRrrMTpRpSGpNgzVULxiZWlE7LWhRYYBBe03fpF
RTx72VfWAJTJT+YuQgWnjKUQ1kmuQfqhRD5L9L5faGk+2OnCnnw9goshVcEFvJnH1qK7RvhfHBCQ
3zdSb7/JKi8/OD2sI8e5FG30Uk3VqQPPpoxIp9dNZL/1tRbOCcQHB9FamyGeGEP06imgp2sdi52+
k+y3EtLYKi3DfiWuUtWOcGQThidHip3XMTyIl7SlVj6g9EoGcHopNwxJ5JaptBbFIRq+jvjOomFV
5c+V5y7FSzo1uTFlxPm6aWP1VYc1FgX2sY41Mh6yDLkYI6sjTtnWsSsMci+hYrrgQvWnYYh15IZ+
N/cSGIbHJeM4DkyiSOwbPFo1A9aJ3z55ftM+YbRE6DAGHOp6FJG8wUCmG94fPZTGfelCLT6K/rie
VGuthWgpiuU04JTFncYS13RlYszRFHHWjmas62Yoz30K354FAFD7UuLfKiOS2Wim9+FfG7/NPvBw
SsAJepPXgA7bdqxtiP5d+GKY1XdHk9KPyFWBv5jFF001imWNMuGBaKR5zEelwAPJsb6FUrEQXQub
PJ/ayfZtjPGGG+SAJ4lRdrcxd9qZeD0TkmLcmsW7mwNVlIqexZgUGfsKUuUyC0z7DeDAUXStQ/Vr
a8twEFVT4U0R0RGfIXO7Ym6xj/rrM0Tsoe6fIUtYU4nPUMIaegnS4jvw3XblFpG+iuVo3AAOSBYq
wh4votiWUbpQfVl90evqV+voeNrfinKkFhuSRskKtjN5Ek0KX2V80hfyIJcnwPDdtlCiaoNsMjqi
UhAvLHTzvgxD+wYEWv9pV/sqlsbPumCaQIQ8hFDO1aPjlqeKeGbWILjQael7lxT+Gr2sBPm7uMsP
ROawjJrO/ig2iDxjM6zXc/YB9C6KboAdgQ20WyfmKVa0pdtLwYG0kT2PibsuRX1hq2CBIDqnB83I
llndYRnhNVyhOQHGL05v3wfotpql46qlTPZ6liUfdB0s6FQqQg8UT1YO98a29JVlWbYoEkwNooto
dVo125NAQEU/JEGFEtgqLj3jqBPfPJrTQRT9uDP3I+aSoiTqRQ8lIX9E0sdCmToNob5P13YZHke+
kax8XG/mQoAdputLjtD/U+ABmKwUcBZCCN0aqxfTsaMn0un+vT6PrXmjqNU31DZgm7cfqI3zDAP+
cvVy3d14SAetbT9On6KOJEctye2H1slzBKCbdxnVpgUyjsoJ6VQc0Jo4WPWFVL2WsvLilVGHpA5G
WUPqvBkhHiqhYkWHJi86PEC0AdX+wbuwx4CMnXpXaOXdQVNr82pMB10Ft2hk1yEMzElRrDkCwdzD
/wNrWepRuVVHlhWP/k1VBSu5Zssm6sRlrQ8KfwiaZC2KokEOyk9k643do5sFksqqsuQMedO8xoVb
ne1Wmj86oCzD0iwcfjyGqTSrWNcjpD5xkWhomqBfRLHvQrlgIFGn1GmP2XWQbEWxzVxzlQY5aAgZ
bxzHM95stnT7zgEEIIrVMPhLlGrkjShaUfZSk+66QKZyn2Cor6q6Md7ywYPA5tyUPtSPpC6Q4Pfk
n8Cw5HVY5mxpRJ04BEFaHeBcQVumrzxm2sody3xbt+lXsMBQzx1XXSiyHd66ITUuuvq9IbYAcQa7
ii0yZlBep8aszKKbrAfyQiY7tBR19wY3/6oNqrIXJaQUjYuTfhfdRU1gKPKWRevfxwnjTAYVUUvL
0mpbiKR19dWDQ3Ufg80FcO1i/Ar5xZ6XDpnpkNS/Mk1AAXqvT4+S695LYq7qUbl4tLX/KP2+Tkxy
v3uK68g5dU9qR656mgB/97y/3tQ2Ce78P65zeg/0o9dtvW6IjjAbo6MRubcmGdoNcizR8VEvzu51
RU/CrAPZQPdHdVoy089EuRrbH7EHMB9/hqObGNlRnIlDVQxoqqhxg4HYXw2uIgf938q6FWwy2Ut2
YYcP5X2YxwhtJQ1LJZy0+6bxxUGMxaKgnf3rv/7n//nfP/r/5X1mlywevCz9L9iKlww9req//2Uq
//qv/F69/fjvf1mgGx3T0W1Vk2VIpIZi0v7j/RakHr2V/5HKte+Gfe78kEPVML/1bg9fYdp6tYuy
qOUXA1z3ywABjXOxWSMu5vRn1YxgigO9+OpOS2Z/WkYn04IamtmzQ+hvF4m1dqq2LQ8Y4LWiizjY
SWHP0xK8bzGTgs5hoYJJQLzywkg/laOh3Q/JqJx0ptYduWG+a9SS9BOo/HwtKV4ze/QTDeTcMNDM
AiST84CgqJFuitTujkaa9Edxpv0+m3qgnJKyjAN36rM1Obqqsq2DJrvmAVBaVx/+VnJSeWv4zrD6
z9+84fz5zVu6Zpq67Riabamabf/zmw+MARyfF1gfJTauR1NNslPXyPEJd4vpHPZ2RX5jqimWxoAz
GbCNHumQ6fCrOiwdZAOLyj1KJDcXiS4bCN701dUJrBIJBep61zSAk8qtD6vvr3LelD+KuGxwn/Ff
C+D654Bs+KusvsZR3bxokKZuEVhuUWs3dXhUXCiGohgrJFV6TUI8f7rGgHuw9OKqhLzfGK9gLeL5
aKXxXrSmWfS38fv8b+NLmrztmhKipavgeuq6NWIdVXsk+vyfv2hH+7cv2lRk7nNLtxUoX7r+zy+6
sVObBauXfhIR6dCL4fsT37CXOHypBlIWEPtQyxPf8aO5y5BFrdJ0d+/nVw1MYXREd74+lgfCOvBh
I264xBwaTDOnytae8MPi1HX16dRSf/XKDfOzLVh3FV7ubNGs0patXY/vdT0bKuLhIwYxKzlRm22T
6Paz4SoX0Z6wyyFiruYwOV3zVCJvPK9ae3x3q+i5J8b8zBzwx4Ax8IOb7GgADed9jG7paPSX1rL8
Q9PlR1FCJHC4/KpvL/g8o8DX5qk7azWUH4G5aAtXf3Th0lpP75eqkl4uRtYnmywE5eEjHYKEfdDf
ZLd4HnpFweCtJZZk19Nn8aQvlrUcGkP+KqP+vwEsZN6L5hCcUjisT5qNSVCQGQmGqVz9/xp1urzU
0EL4z7eGYqj/uDdQ2DEVmwnQlBXNMKFp/DH9WYmUIqKFvEbO7zVPhsrcy22QAnEJFI73c9M1jD3o
a3kOPAyUumi6dxBN90NpYLjbQRUvKx/TwSSNl2LCJHVcrO3aBzQ5zaUu1rbrTMIIXEyzZguhW7SG
uAZfHadfyVaZnXxoHCdx1lTNS2k1wfZRnyMQfe/R/dUo+qMD9usiUXTYgoRjdcvUlAVcFOD1Bgeq
TcYvROeTrQ8wfqF55fDF6UaeQnLvnyKnu3eTRqs9Jj0Kym7qyIeuCuWVayCvYE9FUScOQH4R9LET
5V4nio/OokHU3TtP/R7Fx8j2NPIfg6p9e2B3bZ+dvj5ZlWqiFkbmWYq6N71kQ6dDdjhghOSgeDut
yKQw+VJp5SlAL+e9aVgWbVOv9m4uMylgvQkXaYBR7lR5p04fWquMZFMNpboURdFNdSAS50pLDM5F
k4e7Orm0oZ1cBsxaLnBlXtq8l3dOk1n2TDPzfqMlPMVEF3Gop86+mb00XSbvHvWPvmJMQqgMIBnZ
fbwQMWCUk/xybo5xdNOiQVn0FT4fuWOEN3FQk+DbmOjDXpRcpMUvbvRFFMQ1voUKNXiKavao+2Oc
Po3k5X/+Axmq8W9/IE2F1egoCo8w0zD/mFwjsO+J62f5N8i/CQ/91D8K7x6C8ySmcsdZGJWR4g/4
2+7nj2ZRrHPjawU0bI/6KuEF54zsSHsThYjH40JFzHItilLfkDZw+xvzhZvPAX5/FpnlHdrSNjaD
AmLUReq6w0wQpK2GtPKiKwdzU4TNW8AKgJ06yiI10xdIMeAWQNG1NzslaiLqTCVzzuEgKQcms7Uo
jYPezGLSFkiztHl1GzDw0YE+O/oV/O5SvCmm7RQKv+kvCdC0T27W+NcuBGmTed2T6FEibg1mMc62
olhYpr3rCm4dUYRfN/FFgw4xkDE9YGy4qDV7OJn5MJzGos4xlfJlJLEb4P2+DVB6IZoqSf7m5La+
GRyM5z1cyDbZgAOF1/fKzbcqhB/kWCGBNsDxn87CqQ6lEPVIAEMZ9lakODsk1JWdGvsXAT8QQASB
PBD1VhiilgdeYURBIvZDZ2+bkXUZpYmhxL+oIs63aolNrBWcsfasFcytn6JuEaPFL/IrtZpGW9/B
FJPnr/8kDsj2XqPIqo6i9OgB+cJ/Elf9HkP0CDwEvTT+8egA/jUviskOeqnPvvPjj2pRtFqUt732
3vaYMsU0Ktrc5uMxp4qzQj+2lV2ap+n/DeY0OmgWEHaHyo0ZGt1RVrJk5dlxf20tP+BLNcLXxgcT
iNdQ9l4k9YWQq/vTrL+36WAS1AZSmpmj+lHVyrfUdNKvHoj0eWr62i5Xw3ChTuG3QQ2tYziF6AJo
V9tUia42EiwjfszUiYbUfjJ9dAlbWSKEPZnKztNW9daP5XefxqsMpiB3wdWGgPzj90nshfea8K+T
qalWrLPkYy5syrF9lFjfIH5XdsBMDcjtohJxFN5EUbv5CkxGcA1Cw9jlMtg5v6nRM63QAVng4umQ
gDWqG7NPeQ2HcyzZ64LFxeEx/xF4NlfByJxwn/paevs2xlZK6G27IILZMgKjcPXmO7rzSPYpXnQz
dKfaWTJ4/qJMi29THEL0yBolWNRliaAZik4n09WZCApL3Uo2Jr4qK+59nqTQUqeDKD4OZSGvOy32
t4+qxoy6tTaUwfiqQJFaG5a31HXZP5HzQ0ff0rSLLYUI/CDMvm4tHaZOZoftyi9MeS6a9alj0Pvh
QZa9kxQU4doOIOdprYb/XFwilZ6kKUIShDShLXLzAMCaV4ZrvRWW8QMZ3fQzj6BpOeAEYeMOm/9L
2Xktx61jbfuKWMUcTtU5qVut7BOWZcvMJJjD1X8PIY/lrZl/pv6DzSJAsK0tNUFgrXc9r1JWw1ui
RHgRtbWPC7AJuLYrqvsClh15AaIglNDfY0ERrdQ2oeRsvmhEjUMkz1vLi7ILyyAo8bYQO9lU1LQ/
WMGMNemTRiymPn1M5zjtVIp8KazaqNcY5GWrCKOWQ5hCIFdNG5qAPJWd8oCTEHTx+YCq2ypugI79
Hi47ZZPp1t645kCGzA9RXw9mFe3DKH4h3eOdfUqcz918RniR1FsixpW80CfFsPUrLCS0bAIy7kdM
K+4wvuj6ugQi9Sw63T8EA6hKJHeo3M14eppyVeWLq8dXeQiUx9ZH1qt0UXJt4G0etLH69nndqCgg
7cWgL2Wfrtbf3WKIWSg4PS5o6QhKrQ/E98aiNt1DWYiWnwQ3kcR+wTcl+/EfRohABRArzBfDHItr
4MFZmsOzshVbwV+t+RorDePjWgHA47M1XxspXcGRM/NBhbTxhdIDUgzz81amdb4ZHJDv8nljb9hc
87o7+Ga95iHNbsdGU54sFyYWdAAqaevuqmr5Lk0L5Ql/xOFYGmSg+3lULHqccsqQItP5ahqjjQxr
od2QA/Vu5EfrRZpetKb9+NfkP9n1XbGpfJTDshlTQ7LBuj6+gXMHG2jSia04FPDnI3CrDjzYSkM4
c5UHoFS3gygseIj12TLMiV082VrImI1OhTzLyo9OJG2QCfUywWM05hUGgGQVUXR9EUaXs2lR+jNU
Jdnz2f05NNTwdpQX0kwb5qGqM5fjCxTx26igUGwIYc95kJffiUiisfHfncwFumg3iNLS2ahPa6fj
IDTtAPxxaBcsEpVlUerjNyON9p49dY9q4FT7LnD/6jcHIz5R/v+WBZlx5eWzUFPDe9CG0ntAV7jw
ol5cZQuC9otGauUkWzpWKIuuLQv8axjaBVS8CWVKN7IZUTwGrcHRl/LT7LEa944+q6+pOFh3WhGv
dJ1y2cmvLGAZo3WuHI1NJ8Vqbzx7d52WBI/A9twtnDUD0l5RnkafgErR5CTOleinkxJ7ZApu7/0p
INkUjiNKc7u7UlLdAvxlSJx0FK+y2kh7hb9IFzanCeD65r+vJs3/sJh0VMdhl44kwwJE88+dOjXZ
eUC5Z/oNh8sbuytbSj2V+kpdbbIXNSRUNDTNVfYJp9aY9NN2I5vywkRJ3Ze7BkXbjoXXKPcWYot8
WriDl0GPbD9PTNvKMHAMdMTYyDko12zqgzwQdCvXhaV+nxSlPuSBA5ACTFF9UOeDHCKbIMi5T55+
3vzXPfJzhrF6/e+/Ls1Uvy6+Hd5D0MZtTzMp1fn6+6pR8yBQMfpXHXwcSmUN5dC8ntDmgzwTYcpr
PVKba0Xp5u4z2feRC3Rbr944CuIGmSCUmcNMN5Aqdw5boCJgM2pr5y9nnZ7qH33Dn7P//3G9Xq0b
K5g26qwBIWTgEjmx44PcFstmYMbJQe6hZTNBqvxXU179HPx5b1OAXvwy+LMZ1BX/ENS7hTpoztEt
iuLsjkBTKfS9lwcq3HA99AxjY5VeeJ9OXn62QS2ZGJG9UferwAzIG7IHnQ5rm01k6JoJ+wLDQLHX
2eQdb2r+2j/tBDBblg7xXmhMybaAyUdtdv4SjEz5SjhoG9nMB+dBKZz8Lten8hqqBmktIwNXVQAa
Udpm9dGMJyAIvT+e+rgbn4z8Pc6m/AWpVo5mzJ2/2Xy00mTRsnDVei+vjiaWYWFePVJ5PrCd4CeQ
H6ZmEVXR80/w0TTnGarL71ovL691Z91mAQp7y4rhKgeptqwGxzpkqfAvUTyiFUnK6I2H4xVJonFv
qLGxs0FLrWsrrr65zpvSOOHblxuxhX3+799/3f76/Tcc2yZIauuWruqma3yZLyaDWVNB6f9kDyw7
nkzNNdd1GFPUE6TLtmv9g2Ib/iHsyrsQvMlGtmR/k7UO3iXzVdmOKTag6F0Y2743SQXBkL/JqWIC
JEJxI3rBqd4ZnTVcy9IWF+AnC6DF41V2Ic/v1p2Ce5Bsygum7t3bVasfZZfj9N2xxpldtuRh8DUB
IZGoCmp9bxXrfrAm++dsCiRyAB2E8cwiE+S9ii7EIvb9PAC2I54yPkadEezK2EF40AEF3Jj41VLR
7LgoedkufDzy8lGOmmJjmtUhaEGdWryWNvFcAoDa8feBuloKolMADp8XAO8hQp/vcOY75OBc2G+a
4dtkwASSoi5oy4M6m2k2f84qeUW28Y52XeiXDoU4XryWA5VBvYWMf/kSB5DNzz5IxxNShqPsKXgd
nT4jCg225QdwfiAeKLuBCuoqT/jJfDOZ+8+y1TZnvG7dR+go2Z3qhGesIpUnvQ2Hg0pejKK5VnnS
xjbaABNZ1b3GO64kA3tlro7vav4guDZb90rMoQz7gvxLXB5kXya8TdFk48aPRXdQfKWF2DF2By/V
XXHz2ZZnn2PcebRssu27Db1kpWM4tf3YxIUEL/ahLx4/syfyzAxbSmwLHGU/ciiBV/81zipQPYJ7
mlgeaOZZI5OxsCtWUMbclAe1QXebm+KuQHK6Hysrcm6aDofSCurBl2FxCZFeBRfMSnHyzUNSV+FZ
HiB/J7fueJENooEUZbhm+FS0+rTLpz4zb+QVJ3LDpWZqUAXmWz2+TAeXjAEzTnxFmIPemYIP2RI2
iJyAOKRsyUOWeuUaMFA5szHiqzyYgmLMVgDvS7rwlFfjz9rvjEcw/a5syRxNrEx/tcJ/tWrM0h6T
xP/rWucX+pLQa7YMhD3tQZaoe3nW9MP0cSb7kqmHHNmnaB3atNw7lothRKH56sp2Wog/H+dwiZJN
BrUX+GGn79wSBfyQteDgIXlvSmX0b9s+m1YKuckr9MRoaeZh85hbpPP8vopfhy56j9lP/rByja/z
ADcHvApeOhGbjhpgl5MEGXVSKT4vpeK+2WH9C364+5J7BaYiQsseC6L3Sx9gyv+I5lHs9c8FhWsY
rsrmkUmVyZTL84T7VzYwsf0w78vaecQ7S72Rr95etIj0YU/sZfh6UMCTIhJK9/LVK69mUf37qqrB
IZdXP++VVwFx74Atirv/dP/nDaHeBGhDKn085CUOH3kDuitzzOAUaxAE5JndYprNZrjTKf2dg1hu
7FFOqUf1gv1y/ygQVS/wVesfTTbtbTsuFUU/m2Yknic3mvaDU6gQn2gSKVRXbgA3QTbtwCFpWzbl
aWq04tmyigUVylR7WYi2gya0t4Zblxur0+1HSHRXuREcmwnZfhPV93h+WNs6ADUUNLHzCBvjGil2
sw2s0NwCrNurdZG/Wgr2G2RftZNp4D4E8s5aeYXdPSGie5JR7j9Dszr/PRRIlPYx1AUZW/RCWVqN
7pxM6gWmJZYQ0A+L9gBtgcVei3nTSdfj7GQ0vfumZ9PV5qF8A5n27oSD/UqpW3vjZf707JNdWgjb
7h7BQ0JH8vT2Po3hXZUtQQpVAbKF/4l5znOkSL1ThbcoddXN0JrN0e5NZ6srg7f3XLTkhlLgHNv3
6sEt8TsebdyFvKiINu0gnFsoiQpqkXG6wJgPVkXRt9c8LlLqYd3moa509vJ63j8xcRngLwbtJXLA
ndeiVyg8ml74P6l+sAA4UWLhvFs9Hr1tEe4Dkjbbsud/p0N6fR6LsbzLRfkGD0nDn9dUAQ9q5Z76
iFns2N/I/mxonE2Fzfd6oIjjNQysLSCx8KFvzwMPN4KKMd4izpnuMMIFJVR3yQ+zBC5WJliulZSQ
tnYrKA1Ig7WOePIAFBHlbGBlK8x7g+ekt596b2rflSRety18N7uI9e3Inga+cNJes8I31kardgcn
HhMmxEBQNR6Ke2xfmS5BKb1Z5bTWBLIToO4Q5yl/RwGpOB8H2QQcRIVxZYVLeUFzNCSF8lTNYk7l
oI9Tb76d2tX8kER/fYwc7EYNfjdqke50xcN4sSdD6c/M1RZvLHAfbvaABy74PMXM343wtZ/C6UfO
i5mcZK7e6eWUbyl/c7emEugXBYTtzNAu3+qgQtjGPbnr/mp1tXgUmZmsW756B8sQ/UnRcmcJpGsg
HF2pvBbjjOqU4V7WKErSkjGvUmR/1U73n12f/fWk3cvWR3ljGtUfn/H/7JMfIv+FoUtfMoPSBDty
raWjGsFD25X1bZO5F12JwwfZZVvNvk608YxRZvjgelW2tLCp2MiLseVmezMmGSCbcL6Ix9kb01Hj
elFTkA+J4tZIp+ZsN0oDHBXrS8DM5N46bE80AK7dHNUiuxyjVvbqc4mh5L3eBn8Na8eOyknv2Uic
cSsI0+F5S7JZL10y0Nb4+yCbWTLy90PWsCR8ZFx8rcBMINqrlk+8UnbBVftmqF7zu2+yedB9eNJA
87iBVYY4/I8Fuv5PjYPpmpaLtAThiMXDqSEm+uf7pER0MRVxjo1SE5KMWTPXin0/uRubuNtdOYst
JoxTPLf53Zqvfbbma3JkM7/Wh3+M/Pf75Ei09cbjn3/hz31RolSbvsqnGzwJSKf4bU96xTuqdWed
Btceb2WPPIypGDcKAqibLxdqO2UXIAPFrpupSwrcKdW1/BMws/jKAw7+uvK3siUPZg1Rk4miWmhW
iGCra9wW5oc7UlOOh5XtuNhSt97ZGSN/HxnxXZTH3ll2yTMlIl3TBhPo8D8XiG5Va6BW1M969YoK
RB03UhasqKTFkrpwbHKd3LoPqSw7sH5I8L/Q3yrivA+R5r5PIMoeKw16+gi9Z6/5iXUL/DBc6mlQ
70TRe1iFBTvCGNYVFq+4T0S+STK7eLbzPj5aLbFB2aTYXGfWgpZcDbl4Hic9WigzkUq0t0qaI1VF
cL0kGmbzmPdWgckL1uu1eZvWCuwIdEerLtP6YjNO03dLhyI4JhTkEZl2H1uhXw2SrT+yjhQKqMbq
3oblukXSzMv130cQv4SvAa5lU/VCW0/4Fx9sPctO7IHFCleO7Il32U9ZiqPrr23T1hfKlh1z6zt4
c+mmsIjepNalTwttHxMpAU9ZWy8q+LJwsLIfmkIllhzBT6/u25GqMMcmfVULwC5hlrAEF2J8IaSO
SLhir6yLKHoZjUWkuP3Bl8sUP2yDYzQOx0ENSoy0yKI0Sj27acUwN8de/xVo5i1h5uStAp2P2aLn
P7sQ1hYsSpOHsYu0pc//zCWNvGade0p3ssJs3A6Nqu/HqAsP/mAV28KlFpRwY7qOqyC64y/WLjuD
hPIYZHa9Zg0+nYxynJaFXhi7QFXGFyy7Fo4YPGLmfnUa0GLjLUe/6WODZIQDw+aJayjBpf0ZpiYl
2KZ5BkM+yqc1uCXIYUmCKVfi/eLVnjyb/Ao1Y6peg7RPV6ntIiSJS9THWuIvgrTV36Cwp4Fq/4hU
3AEnDGLPduDp+7qpIn5YvXxOcAjK7MT+kaXpe6701YNTluJ/LX2tf6qE5qnK0wxT1winqZapmV+m
qmZINAdrpvFRtTKParEn12iZeHP4RVbnQTZMk/I1i2JxYytNe+5g4d8NuvYs+5MpgZiD+4WoMEoQ
Q7KTGxHZjGrr76a8ahfNoYzEnTe56dHXon4dVgPAFRRpi4Fox6uRTdQYC1g9nrsTllP+qm3xHciU
+6y4GoUavZbtSP78appaPShqTfKmBa0eOvm1Nj39vpr7QxR5gBeN8VuHzQsYoF4l9C539NSKqOse
1O1C7vfl9p8E13CKYLft7NQxG6o5VAhalhFvnLRjZWlBAjhhQ179DqY7vbb0Gr/DvDxHkheqQ3+U
bT8o+mMwWC1ZCcjnXy7IIbawuUUObOChrTJ3QEZrX6DC13dVblZ3LUhNVEf2RYm7+i6EOnYsMIhZ
ClVXT67TgEhT582Qqgp8caLhZxNRI0vJ6S/HLa+x7yovGTUgiySutMvkzNWLYMNJX/7rdoo7f9/O
b+7jdtsKzF8VPJLJGIMzzOx+60RDfgY6SqVMYOcvVRXBlHLsbKNUdf4SOvZr62OIHpVTdO/hYy67
Ry93t2lShyt5Uz6y+zP1yj9ivtc8R8XWNPzsxaMM/kCWuIJNS3NQxntlEmepBM8r/9aJrfIhgIx8
6DVQhrI/yIOzr9Xlg4H1Xu6BVoNQtTabhiU4K/ljPfZ/Hz77QBj2K7OojBs55POCbLYuJryCvMQy
72uE33qW3nmgYlYsN1RelLPzW5zhCFUCD05YFu4zlAsHgwd0a8Rtewor+Blq0MHzibENGrN4uEL9
9RfCzetHGNP+DeKu9kUNYeFmUK2/6/6cAxYFaJV6PeIzB1UJJbsV4H9jjP5NmwT4EWG7doAN3vxo
g+je6KY8/oVBB8vVOX821OQF/Da5U+dW4UbgI+3kTl4jo/NxzZglw3+uyZzcv9/nJVW47PpcXwWC
SlwcI4DQFGjczLlOd9bP7gsRdsA45yJePMEolk5F49/wjWzvsffesYwPfjmchH4RvRILgeinDMlt
6qXGXjUo48hi3bl3K7LYM37nHacznn7kn1qpwtHNlaurUWkFPTnaD4Hv3gYl681ST8fXogwOkZc2
p1pNjI1DJO+GwGfwC2JClkNDwX71tSC5/Oy0iViWbjudDUeM28nQxc7wKU9NlBSoY4z8Pw1r7WBU
WnRSYeyvEH0lz0afgkThZ0LlAvrEDL+PiaOxMxxDrCcHZpqSGuqg6ow7J0xwCMKy6s3pv7FkhkOL
1Xl/igbqk9AliP4w5yf7PBwgpHABRdDvM1Mbh5vGovxdHS370vXNayW84aVzx3Ht5CaxxllR0mjm
Egax9zCmPURmt4gWamNGL22BCabB12Mrm95UUVkf9FcslRrYHsm9Po/yCiPdZg01OXIUwTsin0r4
I7f69pZ8Ar8KAVL8UyQ1AVUn0xwRy/8jtoL+v8RpqD/LLqAdAI8wYyJXYODJMlh7ckHexhQ1M4MK
nYdivPaB0jn7Bt5a/60JxF3MtyMAObcC+lKEN1jfHEajC96aSWuxc4/MR3W6/VgY4KrKRP3k49jy
LBpt2rZZDkd0bnoeMHUF14fDx1X+t/o8sG//+zrd/rd3n20YBIh1y3U0T9WdL3F0DdCsPdql8kDl
IjY9PnbyYzl1Z7XPkn3dV7OPelg8+AXLElPPnJ8CXWDQ8BB/jh0ttKsjqJzSYjjFipD+wvRGFIb9
OTxT3d8fnSqwgT/Gzh9t4atxU/uNvsCj0UlhAmKHk6bpoSHi+07dwX5oi+RbU3fmAiJBfqHARN8W
7Du2uAVReOnOYVAsN75lY3wIWJTLm7BtSoiCotOY0E3IAgFhZdEDcKgbfc7Ohz1ot6Qn+TvPIPLa
nxamZl+vzfehcnH+hw4VydyXwNsMATEsXj22wX+m+kVGR/jGN5ETOg8Gqd1l0o6JeE4toMvhlGwQ
itUH6skmgQMPp1VLOrKZDx9XcnP0FrKzT2sykdPoLoLMQklqTyepc5FyGHn2RRPzpdn3FnYSU4NL
cMPTtDPb2eSYfNo9xDwWnW7XHjSldI4wJUFx25r5GGV46cy7oPdMYLtRWD/lTZkScZODrxTEz983
1UnAYxm6xqOTCpb66VmH9Puz7fuVq9c8JWVQLKhOyd8jrCgc+EcvuIGBOjBU60pVpbUqksg+NSDy
tpNI1F2iJuHJQi6wNifgJ15oPoU+AbUUkc2REB0293MQRsmm/iFHLsi7sh/fAVfHjckXBD0eeo8O
oCs+Syu8o3/fRCA8+riJbWv556ZRKgUqLIkqCmc/bgKGXB3nbdPHv+TrSv+g+jYpEgRAm84Eew+W
MIyepib4rlmuduyNJN5PIvZY7BJlrH3WsvUwBFsZgyypQLmxytH7iEFmEUIUhEmPAvfUXkW/qSga
RnDdrzrtxm8UUw3rinjK1rViZ+4ujbi4BGbyggGAf4u0v9rVtf6cN4N/K7vkQTa9LF0TeI+PX/rN
WtcXbdZXq3y8Ji0MGiloJwNSHeXZ50H2JUEntkl+ZIZyO/Zt6n2Oyxr2nb511ObUrmOjp9Xd3MZK
3NYf5dWxVa1j5d0H1VDv9CwxnpPJW5Oks+/VwQnvqrC/T/WBJBhcta1GXTLV47qxUtohWheiyrc9
8felfGo1d8y33ui2H015NbPB5mjjxhLNL2vemg2+ir4eGRddNJVYO5XoP69+8dMYHeVY40d9kgvc
UFtHjlqePta8uosZKdF5vVsSnGY5g3faqsd6jkxJiLq6H7+xywyWYx2GRxGH2b01xX/34wJ2HHIr
u5/HW23mvZr6MR0N95Q1av6YtOHKlD9RlIkdS3932RudurUniz9AFgIYahrKeZOweFQa/OHmsWPe
il1GfHjRJ3p7Pw6h2AjXiNcyUegnmUGhuYm3K7+y5zy+CFUb59KLhw8RDFovYzkZuJSyNnb2md8q
OME3bC/jpnyxmuQSzLHOLhZ7Gzj0a5/ACAMTEp1LP/J3YGnrTRR45jXNU6DgaFV+NvhJJvWv3Fet
17y4EgzGYOHPCbihLz1/X6JGKAeG89eYvGycV6xinmTKAe3LnCOi4lQmFfKalJEe4ZAlr3bVDunl
+ObifTayV/f5cy6oamxuU8x1ji0l5KsUl7nXNquoIMfLKivgZHgaxfIpiySEgDZFntQhPWZN9yBH
YADNhjVKHxsBWp0Ckmin4Qx2befgmxzhgMkXVjeeBHPaEjPw+lzNh161+6UaZtrS1ULQXIkd0+nY
Bt4dTvyYDdGtoaflRb58ClrcIC7yazxf+2xBn/mr9ec+PJe6//Hy8VTn39//s9yGzI9Gok7znLlK
4q+0j2EpFFKrw/gweftK0fp2F2VokjzP7JZgDeyDLIyQZ0HrswEy9TRaxrWvoCXr/HWb+xZi975c
asQmDiUcdbLn6kPiJPh3MFVtwJLEa9vPiQrPYmIpMo6noD5jv4sRi6C4SJ3qg83M+kQpz1PuJvpZ
ttQAk448fkgiojaanft75m18K3LHeh2pA3cQyt0Jr1Zuk6kbZlqYfjt6CmDxZLgLm65+y8L2pwXP
/bUisoZ2oRufY8DYGIiml2QM+tsitgRUGLe4rTzH38ZaX+8qdqd4cynUqpTd/aCr0zGNcGSf9O5+
LHN9EePWurY9sgqCd91Pz65B/6A2SrQYY16/eRuxQLhmZgb7zAyo5NK86rvG057rwnk2RxNHLdPO
N3Yp2rvQFqcUKe9rmgE1ngWGatOHi7EvwosTl3e9Esa7YYjsg59TiyIPvD5RKAJgZZ0Z8Aotiqj7
1eu8b8nQRKX3ElJvvmoMtTrAL2vOpMR4lbbRuAJ/Va6rxDfPFbMTBVilu8ZHluSD64XgQNvEubo+
IFFkcN81BDNAUWcvEwfLNBYX60J1n7El6d5cNypuyr6qV/HUxhubquIFM0D/7NnAOioz7H4E1rip
grIPb1rjoctN75fVKXfspLcN2fnl6FCxMCb6omk0gLpZ6G4ARnmHAoT61naVPfThfKWBv5lS3DdV
1NVQgTEO6NDFrQu/ZQeeN2ddoN+rER2+tUl/cUm2vpNyImbjeAug/NgTw5HfwxBAym2FtwzIcBMr
uhAzy6mjbCE9DkEY38lDWYLvVhIkfHNXoigVFhJwgyR/qHdmbFEvXgZXXEo7Fw8Ibx+0ykvPlJ+p
j4WiPRWB5tzqsahPo1VdKARA0o8FB1u491ht86MaBVfMmMZd4GSReVNFhXlUCEB7qwln99feJmos
WrVay6Yy2mdXsD209a6/be1mwDc3z19NJZ69V9vwoHvtCZmmi/75X3U4ocdZGRo/ExEGGwpXf9fn
yBqbhCAm4Zp5iGx7Yf1NcXDZ6PzxkcxIfi7T+JHVSX07gstasHzS9hj3dE+qy0yNNDzbECT5yXu3
v8vczjgNg7O1UjOEBGlXBPRMJOjzRRx7+7tucJy9mJI3coyM6DVr3HlRgtJOtiPdwaS5xnQLz4Fu
JYgsP7GMaVdI73mtzU3bsAGyelpLRc8k1pEnxkXf1EpBKs7IDx+njokzjc+Ky130c28S8IJydWUR
wk7sQ2+f1+OlHGPr7GbNht3nyvSMn0WPgZgaN2+9aXWXqcnEbABQravodap4DmN2OmMb17968x4Y
YP9YJ6F3LP0J4xTcQpZDgqdwGzOlR0rrb9U+ym4Ej/MFo2dxyeczx9QuGZP+QXbJi11RZ5seOt9C
NhE3ZbeKVr1RdHkoZkpZlajdrq9xfZVNJwomIm/J91jJ7YeoHftrhlVBOrdEoSLfDDq4lOqgYHrG
ATXZ77M0MbpNF9rfP7s+h32O9QxRktrgX/9zp4OJJCreXyBp3f1Q1vHObX3vQPwy20amFpz6KKo3
YWUkt6QS8TQSRnme3MqBc6hCnemDi8ebeVtkRXbI3anZhzz+2zYq3KNRjHiyjti1DmUDaR3dxxVT
CGDKZq8+iPQO+D6qA3fKANXG8bYzq2oXB15zBhaAx4CXVq+6n5/UkicdO7Ndq+X1t7jCXhelXnYx
SLtuEVKp2060yaLEKmelEUXdaTaf1lvK/MoAxuHizfGdUuaVrlb2uyuye401xKImqHjpDWXVY234
y6SoLGQufA06fsI+TIoLRpTtthqbW5dHaZPobr8ZLLQyquMSW7BD/Vm16jfdzuJfuX1CpUkgl4f5
YpN7fnVCOPplp9XXCW7qugTwfnSxmvNicoJ+oNQXKozaRV6TCSgxbsPpIn1XYZbeeDlrEhsc9pry
wuIwTYZ1AkalLUOv115MULTEQFwSlZ7GlL2uVXAlUWhNYCzVck+Y0kEu3r9TW8FESdaeHXFt32V1
Gx+MCEC4m3XjbebN2xfLeos1EVCW0YxbLWzajR2wRNKi8a5FpfvDQyaH/Uw2XscMkEiagpCt8q59
JjxBgoQR0bxwdssiu9N7vITaod6qTpDunAnMqDZBjuNvmWxGtbHPnglYJOrLAAQZ5cWjHkGiF8jx
h8jzHyzTrC8O9K5ExDe9AZO9nKmqQ5OeoqnUN2SQm5UUd+EBUyztPip3UvrVxrM4gzraW3m1biHr
OJb5oKpdTrlqQcgUAzKr6tKFYXb9rm21YDW5Wv5KIcY7WZfhUnqUdhRG+DOa51wLX1/RKQLbF+Kw
MLDsXRd142bokvwa6L1HvLKtf9geHkUgQt9xmX4v1ch5LFVzglicvLoj/q5FbniXbD6MGmwtPeaL
il2HrkChBcA7VY5YhX7lXeRAz7MBiMamd/PZJxRMPyqLiWX+FDkstQb74n589seHpba2CVA1dP30
DGs1XLmFyCkVJwBIzSDr585Ij17sfXMSwztFBvvrsL6fDCNa6JN+nGrvYGaVv3c8Fy4fBSqLaQw1
pCfNsPXSWsfyMB3PYj5E23zM8jWb42gr2CksqdzXn218JIxqGH6Rn5tQKrNQYbddKSle141XrHpi
30yXaTDhnMlEbSrW3cA8slVHJV6mpa092nHgbP0E/1O+8jyvWvqCZiZdTm7NgkvFlXnyUY9khuWs
Y9sYlr2V4HKhjs6xKNu2uyEld29BO9zKvs+DVrv/GlK7OnE1cMIU4NRYmdX1s1v3NV6vZvTUVUWx
7DLLuCReyBYVLQR67k1sTJQIUJCAvicNtr1e9pgwN6e+MtgCEqG6z8gz3ZSAL3eyT8sM+6abwBhT
wXXBxcl5Jxe1xIyw8QP3GhiskiNd/a4qykiJeTHtTYWFIPh2ZvdxDk2USs9CMHkBWpW+9mqIYB05
0CxcdgmAh3tU6d2hnQx7kQxutbLR0FthREIyyLDRFEO+i6ac50GoCjZKE+YWoedfR6e/BnZwojY6
gBIeKwRYknYDNb64I55GSbICMFPRGoVKDFZNlNRWjxgPxaeBuAahkKZ6TETh3nqJ+cD3ByzmSDUP
5bJuGyRnpyXYM+YfVbSyHqxkF7csOxLAsqhW9sUwDG4b8UM27DBUV4XTJzOCcrokgU8lldYMVCYY
0+WjT7XsjZ66aC/mIfICuwXzbClH2SN6cNqqhYtvo7TIJDynPLZt+vssNUSyKjryrvAn6hlcz5iP
U2Yivlep2q1T3oSnysIyFCceSN+a55/kga+Bt2uptMIaYjpZlc0LIIvvsKbBl7JgWpTIU20acP7i
N7OzZuap7GvcYq8n4JqK2NUXpUllV5vaZOGHZDOpuHIVJeAi0zcu6jhaCwOrh7uQn3ozOmO6Vdha
lnowUY02ziGEMwrWZWepJq9plJue0KnFic3XjqK+U9j9HI2CRGsLjsRzCdyKKHH2tV+zFpvPID/V
+UenbMtD49yS5R3XXRs1K8KmpCgElZC9kr76SZh8sxSC/FgyNE/M99qiif3gHi1KtDLjyj/bKl+K
KPnO5ooEfItjjN5avFrmpjxgU4Cq1vKIDlDXxiV9cOx9Dhi6T/WLUV8js6awUbVTSsz5BcdejMGc
6lXpzrcxG84nDaK8mIgHmImVYlSiGHfyUIaUBLLaate4Kv7uq5qWCqNBL3dDWpkf43oNX7CBUBTs
YW8tYOvDX9XMPTYq043nj8WDFtr1ta+xbh2y4sF0utX/0XZmy40by9Z+IkRgHm45SqSGltRutfsG
0W7bmOcZT38+JGVBpu19vOP8/00FKjOrQA0kUZkr1/ISVXlaHtT9rtFeDRCrdyQI/MvUKjMk0aYh
PmR6GUOw2Y/KvixCZATVNKUWW/xAKa84xzn0jLzXIk7M5vhkwQSEtH06Hy3Pd89JrXwJY+h7Bjok
za5uPqNHU38uQCOVBuxNZaDUnz1jgCRtmjo+YZm61IGPWk9qxm/9B1SShntat/yHPLZ/1eY5fg2y
uL6NVMSSKi9IUJem3GMOTXQjXjoiUK4KzRL0Cl5fsXZkXJQX1TXVZ74/gLFgHp2evsUQngebg+bZ
UWYAg71l3FhGAwuar9p0TCXNTQaAaUcfuP1TRirhBiS+uiOvjxfdpGNZ8PWuJI5FiiWsjyYw0b2s
1b0+OJZa2e0vaztAZ3zbk+dbgnnCaxCTBBkv3qQn92fCQXaZAtPiCwtax4ME50NKfXNE5liC1QBx
0xqlqONl7TiiqExB+yjBRt/qSNS4/sWb2g3KmHZW3VzWRgOFt56SkPwIyYwMGxXW5Iik243leP1j
H0zOAeGL8s5NzqBPos9Ks+01dfisaE7/OavHL3RRefeFmY83VU/zpmKMwyPqyrfQqHr0DimRfbG1
2neUIMqHi6mHrODBpNjsq6WOsjsnZoDm4QlqzeFR9shriNo4P0dHNx+3mZMPPOJFDmy7cXoOAhq/
6Xr7kZOc+l6Wob4B5WE9Zr4V30Sje2rbOfvUWclPnZoEr/QjQ9RjagjewZT0WifoJZFrnw7iBTyA
7keVeifxFmb9kjVF/ymIXONL972psuBGD6GJKgck6ODnrKFurlBliylyQmU9TyevhBMZwWPnj0uU
O6aTCU2pvv0Q8OHSzDT07ybSB4H17NOE+cXmx6MgC4x39IIvBv9tT35anGSmWIP5GCORILN4zosH
FNd/yKzmh6Z9O0IpeoRyfa6r7uyO1Ohk17idodkCmbKLbcV4nHz1bTCVW0cZgsfVzAN/eUr94CcJ
Wu1wa2r7cKJSfOUoglhF4I1ugTVYQshHcNax3bvh/XZ+z4HRqjXtJ/rhD9HQTj+7s+3v5hZQ86Tl
6r2qk+4CO71zY87I4VSHiJHRBC9DtTCByBWk5i5v75zvcAcWELFp71dpkUE83dNQcuWQYPEOnRJ8
8NLsE1DCHhqyEuReL7s2DXpiDTTncUdTMQmWac6RKoreBvgU81O6DHK1Ota41XEV9y9C1u1nAPEJ
AkPceF0n0zVmvdO/CLnaal37j6/yH++2voI15Gr7Bnmbt5f/j3dat1lDrrZZQ/6738c/bvOf7yTL
5Peh9VN16MLoWUzry1in/3iLfwxZHVe/8v9+q/XHuNrq717pVcjf3e3K9v/wlf7jVv/5lULvUPN0
aBRbCEJ4tIuWt6EM/2H+wUUpilWoqr+tusw7E0EW2eUyvyz4sOxv7yBG2erjKrH+bfx61zVGpe48
71fPx53+r/fnMMPRezBjns7XO152vdxnve9H6//1vpc7fvxJ5O4tPRBWNaCX/v7bX1/VlW2dXr/Q
f1wijg8vfd1CPOly0yubOP6F7V+E/Pdbganv4OJF8sCMp+ahG0NnX4OIR4CVKQrkUAaYeQNyhykY
LZRNKtffKW5T6Me0QTqxqT2eKBe3BI5TACYO8Aoksm190ot2NHfiDlCMN1PvHswvHXRi6mcvPVce
T4GlXupHfYLd26SohM52taXMAPSS5PTZIuF6HkY46zfoC1IPR6T47dIa50TZilUG3XlbuJouq5d1
PiqXyrZu0u9+hAY5CnDWNs+y5EhNinyUmhXPoDJvzCpvHyBbyp8Vsi93ltd+Ep9EVbxzEbeqxx1t
4fmzhOkwv25Cki0nCUGog0eknEdTdpWAtCzAcJmxtlk3+pd3R5/mk2PpPknUv7mzN8G8pPu/BLlB
Bm4hXJxBYoEDW8gWZe7oTggJnffmXh3me4htKoQUIyHow12WyVoZJM5738WqEmTkTJp3tZKOFqOO
qQLIpQxkCZ2Y1hlc63AJSlz3HvTldPywBuTpH+EfrHAtpu52NNRhozRhzlnTtB96xPQe5Cpt0k3f
o0RzZeeBKNrxfMr/0NWCsQ3v+iSAreGPPSRChpLjLSxQdn9cbXIVpk5/Qxvkb1d22aRs3HNdzvZJ
nGJy0uGQqdNC6jxYYCapE1rLYNSw39u1d7GLU+xytQ7A6+yzTGchwJNLl2KKX8dva2VZY0b+LjJq
dKazbDwAAUCaJJ51bwO/XvMJmW2SJMhaKPzXAqEmbWePh9gr2k9DoLafaq10Tk7vfhbTaod+6zOU
0C5nDUJlyIAjH2wz6LfTslJsl3vITqtR7uM6wXS5jzjUcv4Ko3ODsgptunIFKdTTW7/uVesuJHxe
ubn4LtfSsyvdu2E7gXZod14V3YfUcE9qaxgpTP5V1pyUSkEQfuMrav2n6xaJcnUr4X5b9+O51SCC
DJoedZvYeOudTpTOc8lu0Ea9DkbZjAeLbL6YPoRcd16LP4hd2rE/hBqKP8hyacSGvmAT+V30jexd
CciYRukmde1zuIAikDZUv2UF7EBDRYvDe0RoaxpKykO21W+vQD9JBvj8IEZnDos7+l8tEiC74h0b
BKfRGTEnKkdLBpB3ynNEFfUseT0ZHAi0buy07S+keeWMXg9HivS5pRp2iQNqMexhPWmgjiubp4Wh
4BC1dbwLrRgaU5CCOXAQNJcH36ufymGqn8SmLbaOpu5w25CjPchc3Ff7jGr8iMJMcNvbzXDX0/t8
5w0LjbLMYz80zq6OaG8x5ruLg+QTeIDR6X4JjTaicK/3W1UJyt26Q5fHb3td2ZBTN86+/nBlttVI
OSo6ysLLV4N8XXz4Xrl829BNNG/JIWgfvmEk8j98I12+ZAY/UrcBoKctHX7O1leomGYIjEG2WqBG
XSeUVxjS96sJuH2zWefi7ofksuLKLlNO0P0R5P/XZuhcJK1MzruKRxNzZkbK/TrkfvM2NYN20wET
uROn2C9re7pxtsFcz/t1GVl1f9eXlbaFTgmeVpSbkRQCnb7TTSOKAAFrCMc5zc/GBMvoqc2d4S6P
cw6mUVPdxnNa3SZG6qrPg0XuQEWSZSsx9RKYSKvCtAj3dFTdyEM+iMkNEZHkYXSAHqTR1GzrQXS8
mUdnvuFrTnukmVV/lKsMYnV9Rsh3tesWCLlMt+AuItRTAdVutLG0jg4vmxY/jOtAWo+fBNT3LlK8
pTKwuCMTRWft/W5ia5ZbjoVCSYa7rS8grGEN7xt0HP/8wsI8rUDHmFs6WPXbOY0qOD5yVPi6DKJK
BWFJHS7qsMuGX1w0EbY1Tf2f/PfYyHDmq9jB+Vpzm7QKH+xAowTQNZCjpV5DOikPbgz4moaLu7Ij
MpIgHd5sBY1VxVilB1lxWSz7INZIUq8KUfJY9qrhMdN2sqM9hjcScr1k2ZvW2ugsK8SLfNwu1R1n
tFEZW9QDG7Rb+dPZv9ohfSJaUn0P7RheD6tJH6s6aU6jHiK4TZ/LZ4kVupY/x6r9bFGmAfqg6Miy
OBpfSdIz0Oi9QjNMwnRpKFDRmr94pdtAvI4L0EG8srboqEO+0fD67LM1qZNvECjTaR42ycBX4KfW
qXgrKEgu3qwoz1FtAmhqtGMMxAOyZpQaISqhg2e5Wh2rLVy8IDi0ox3TrSBxMgyt8+agd+PXmQrf
PAwUUdcFcourneQWE2wnG3FI8HrvdHlRoK+a+wpYk+GYSNdOwPEie4x/pg/Kayf154BfAMXCyNwD
wNd+riwNkFU5vUzFQH+ekkBq1gdQBueqQ/FT9e+DdFaftYh/2GW57Jq3eX07ku/9d7v6qHJro6I4
zpaHx1trcK2j5vd0ZoPPQuRc6e8iPQpe0R64DSqy/a0bz5+LqtiOCzEa/XPFg444yyZYomha5NnZ
RltXvB6iGvwobCle2ZKuvOFOvJGpftgyn3IKxezhtsWvlBRSKgxeAYLe6Z5VJWlvOze0DxkJ+y/K
HD3I9/AakQL8vC0jxzqEjYVihgk7FSKrs1Ud5Tl5Rv75bDr59upZmaZKnsBnVTXOVvzmfbOJJ2rq
D55p5Otnc3lUp+BzYxQNWtRwLRgpjOyp2ZzQpleGh/cpRdHgXoY5d25pji7vbcUDqza6xU2judGz
DB4AjzIBiyczuC10xBzbs9GbTQLPcjYes27o+ZBlwcz7/9lBZW3bRpF2LKCiS7ZTq57KtnPuJWTS
/eHBdufjukBHFeqGT1C66mWBrxbWtrWq6BJzue+cPJZFEV42MaB3fAwnCp/yKhxg+Dde5VsbiZUB
1HS6A9s0HMxl+1lxYd82k+BFSXdqDLdr0TXDyxTU+jYarPBGbCOI2ztQUb8iEDe8iKkqTKiCMvXe
WUwD6HRktW2eIpdpyaHv2bC+ik/CTeTitl5Gy06r+uZpyvyf4Q4Zzh6CxufJH0Ghy6UMfLwrSnte
A66j0PF8WyoxMvWLNqg2MofqLNrr1txf9lxjsiKe/O26Wva16ults8sWMi8z57M61MHxKsRuVL5R
A++n0KpNaJI98+T2SgR2cFa5lGGdi18ixe1AlfUWKXN7jby4JJSCxLTVAnhGJEj2kKv1ljY0dsb2
b+8mkZxRQ1gHQSaqejM+OhAM7pDUTPYy7b0QW2+Mj9CsO5sBDorDlcMfUvSH4vT22l6Mp7DMtHOd
16m9kU1G90WfyuEh0IMWcFLmHDxOlk+2mtUbv56HW5nKkHQu+h19fCezCvXbp84ad3kSho/FMvPM
IHiiMXNdUsHCcd8hLOdPaPxsva6FZcDLvmu0f0dbOF5m3iI6ZH+yfLnxaIbDoYkycEpVDTV8OzzV
jhq+0AgArtJ/kcGI7RYEkeWf0sXmNgBV5xnOf/FSre8e80A/Vab3tkDvgTAg6MubHBOtaNnemXto
Y5flYG/zu75wfl/jaQ0E3mU3TxJQ9dW0DfpwupHp3JYdYDQ72spUcVPjOS+/ZEn6djdU3CrSl7Zz
a6RtAuqmMEjauItaBlyi6Fmj6rODYr24F1uEhvLIUf6PuXlr0Ch3LwZ/WSRRMpXBiOwYHE0R7K4c
6xQNLfMQWghH118MzS3vx8kInugqptgEK//WAvi4a4dmPlCFD198Nwqf1MjdoECX/cUra83O20hs
arjBi6ynuf96vUSEkNNeItY7vN9fnOsegILh8gWE7lkR/QEhHF5JnUD0b9O8c+8q7Z7OjAAiAWv4
UbdxcIoXjPVGojs7crZTaIyfZGhhTb0v/Wav1+30Kbdp8shiH+me5SeEYvpnv7Hqu8vMpYzWKNa4
SeTX8e6VV5f9jTclJfZhbbesRVM4fMkRK7yhVh3Q4ZTSepOU9Qm4INxSAGCfx3CbRkvBf7EUauyd
7DH/XVyXoEWvO63caL+uCYYi3Ux98LaPOCBX/f+4z3rv8X9/PV0/q1s04at9lVoocTb6sUeb5bb1
DZ630r437qaKbXj0So271Dbi00gLcL44xDSI9xIj4RVNOXut9eglWZZIpOwtU2WcVSACAYRPbVJN
ezGK+3JHCR9pQtrTfIUIuxslb5/S5QTOZ1OaxnTTze1eNavI3JLUME9RlVlAt/nMbwO+8u5k7snn
u/jJ5Uzuvqza9ubtucYfo1uyfMoDb5Dg0e1SF1XIFomdd5u6OOyopjOn1i/2HOYd83KZFfPXXrfK
W1kvq2SBxr/Pjv8UaFGW9eIY+sy9s/VJQVRypJ8DoTKwEtXd/K5bdjUVh9gmWK2Rb6S19n+PlY3T
KPju2DCi1fZLqRjKVq5MQCuXq3yxlalivcjVv4hzHVcBFUwy0033V9xYMtWB8Sp5BGD2nTNL7HXY
Bx94tFKgBSmalwkCdfeaE5Sv9BpvTDMD4zyaBgDm+MVYzMi6Joj0khKVqVXReg9HkgKAeS5edY0k
PFkgCEeXYJ7oL3vMPNN8ip3wJaBZ6ZUh4W1r8hyDwoWN0Lh6LErnufHt+vbDlOaQ2z6A0OSoNN7F
G0BW9hTbpnUneiUosT5Zk9GdRcLEX0RKmkiBBbuK9J0jGiZjbCd3KP1eFsgqGVwjvSyVmawfrSTe
O0BpdqVbpeQ6u+lYaJHxVNJote9K8mSmZSFovNh8BeW6srCbS4g4JjZAA9rLT6U+/dYFlnYiNWw8
QWp6UuNQvde61kUp/HWiV+ypXVxT1yr3mj3etIbjRVs+QqdToui/XyJNmrVAp5vFVu65vpg0gOs7
BhZTgmE/iz1tvXZbIfFxvGy1vhhxywuMnfTyQtbtilfNS5zbPNYDCBM4MRrLedKNlP4GqD99WwpH
+s1q1KYZ3K2cFyUczDeRkNZfYtYtVsdqW7eZl21m3qfIFY9fSKG90lCpfG6LyToWnVnetFmdflZm
OMsAPv74c8AYIXhRB6RlhApoUumTMSDyEjJANbSNnV1lH6fmMpVg8UrwOhXv1drCBp7egrHeDote
W5aABxp99yv4Vs0/BRp06TTxwPJVl+i3iVgbuV3jXqKbESny2hjORft7WljmKYTi6UwnKX+qSikh
2FGGAhWsxeoaFJVICYl3WkLkSoa6oUnq4rme21FrnOz+R+lBa99KnGwnc5JIHa3QqGVNAXTtQdJn
tEEzGLMWKjdjRcJ+5ntk21vIYf2epmZ2Bg1ckvqMsuzcgIjaogOMKOeyqHFTbx91XcSzVe4o5n1V
qnStDxMdgIuU1DKFNWp69EK/C7cOYsDitdS+fpqhKr+nAe+VU2fxtcvieaMVkf/adcCRtL6YXv0q
sjYI6uWvvpO6m6IIPFQUGlRwLXp2O4OOJsoG3klzDCTflj5tM479y1QTqgdoaD5MV68E/9u1aRpE
W2fgSN4u3Z9GBzzGqJECjyLPubcXthPKZ6DYJ2qG5yGo9mIbgVzOaO8u7mVJ1heISS47mDR07T1N
r/durZQ30Ke4+4S23Z/1JP7S0GLwpPaV/oheZroRe5715i5TgZF7C6iX9mcezbSv/ly1J34BDUol
WfIz3W3Npgk8/wEs4PxcKu2T2AM9qw6pb1okxrhJ1LSHzgRO1MKz+Rp9M8J4/HWYA+QK+Fh76st2
vkH9pLpRzSx45jgIht7O7V+jb3oL/4lEQm82PdkxtDBvT9bwTdL5lE/hDgqLlB6olKxRvfTwiZFW
g3Q/TU56DxrPecwrFC6VwOLb7P0qyEmVii16v1q9l6t4LO67HHKsKLCfQp5eb/lfNB5koIndfLBi
Xz3aqVEsYtUfHTKdYv+pLDP3VmLXCHjeyYRZYE77NHiG3C9/0eo03vsqsP+ioXEsVspya/VO+qMd
4+1sTuO3IK7j/Vwj7bpGNEuJ5D9GCE9UGkfbLAqnb2ag0PCRQ7V5hN0m412kqOGjv5xAmtBzdhZa
WFs7bEMysXI4cZZjiPj9gP4GJbLOHpyhHbLUOMTrpS5vGgTmJ6WsaQpZzjQfli17UwMez01930ZJ
9kPvSfgalVc+TwATbwdX0Q/jXCpfyGBdIgyafjbZBPGQHdMSlVMf1ha+deTnvlN61s4w67bP8ChO
D3Cf3xg5L3urFlNxQLtu2EmsDIaafofCDnHIZXnVRTM9lSgscij9xOFy2881ZUk/M3ft5Ixf24Y8
XGGQHZmbdvrJ0fOdtEBDj8pxGDmVnXQ5u7qjbVzbRp4PwcA01HrlJfKnaQ/rfmHTKQMtrgyhraon
xVoGsOYZnyJcgq01dVoKul8yPhupFCweCV962v/pMg8mSF5oh6XvtZrGp2j5vIbsy6KGk1oc62lc
yH+b/TY/NGUwQeDKMIO7Pc/Ijabu5NyIyTBgEYe/8k8heWyM53QKzc0MC8duXbvGyVWQNMf4faur
sMR9VDwtQ10dyhU93rWZtWtbO/9klSkHTTOJj7WOQnGjR5w01ZTG+U6dby2z/mUoM++g9+qMFAH6
gMmYNU9ia71+3q7Cgf9oU5e1dPjRmrrGyF5p3QzbDv22nRQeV4LoS9nyQx0zRL3o4A/DT1K1vLgv
3NF/vb6UN03DoElYtuyKzj70RfeTG+0gv9xY+pjeD1Pfh/tEodUT4cHrabJ0GaOWmt2hzXeU2Xto
u3yOyYfZu112lJnYJeI9XuxmqDeP7/FySwn1vtkVBEzlwlotQ1H69r7p63mz2uRq4c+81wsPGluJ
sVx4CenXf1vXugNNQRI5JFVwPw6Jsy+qRVj4PWbdsYV47Ug16leUD+xTVVkPl9+HTGG9oi2aX8D6
E1Flu4SJyc0dPs/fl16m4rmykfH97gd1tdH0Qd03LZ9swi5QNsavAOr7xwBoMRhWBBUXsvImqDLU
l+EJlShZ5AQ97AuL96+L2ia5fyuVaJE27j0zp92tTCY0pIJi2iSlPaKEyjxAHufQT5QSxaYsto+B
dF3v+bRaxFPxiJucsEZlkfwb2GsD4qH4N5PK262ST8YnGea2d3bOgJT8aqtpr6OEqAabLFdNjsV9
sBsW4TAZyFbDt1qT885HHwbHRTgstBPjoR6/ScAHc9drB+hss63Y1j3IyYF7ahznsoc47Fzz7vWA
R83lVt37/UABpYd5NtHL/LODZ44flF7723XzyuNtUJod/3yefgODEpQwC60apIb1k6EX9Fk75mOT
Q7JWLcMSICYJkCF2PpokdFkIWNm6LPzzXuv2f95rKtqvXhRrJ1cPN45tNc8yxFphHgPN7950bdoC
UiR99szbbpG06fvM+9Rn4ZKjQktmCAbz6KtEX+YkrqjF59pbtEM7zqeCo8x19Ho/WaEu+4ttMkfv
08j+MutK7TXKwtcxiZynceBxr0qM8Fam0rrjzc6ZLrTmXnp4sthDCls7y0SCQpjp6WU0P0dm+9bo
Q7R/THpQU7VFM9i2QzpvpzW8c2SFrKUD+e1W61bLrRySuPcSprVF+OTX9Pkte6h0Xt0N3CbzlsqW
6ufogYeALMDpfwqzHtXcdDqLSYYSVqejMyc6ZI6EkXkEaRETp1rddE4UpzpVoxk71UErevtGjhKJ
fMXJpQxwOPq7VtO0jRxTxCbHErlabeuKK5tsYFL126hu0e1DGkCBDEEL9oE0jGZR57ZWU5QYFjox
2l3fCMOKqd5blg5FZo+44EGhf/JQLwXSOSmzA20GyaFaqqmrdwr0H6MGgoaSXrSlT8nZX8HkZSre
kpLjxbvC5AVOT5U2vKy9cly2WrzJzH8y2oZkt+giQtPoy1zC1OVrMPq7vWZ98Tv9G4JM+aM4u1bf
QJKnf64ylFknPTyKOcwQ4jMG+nBHPbK/jIXa3OZqmezEawWNsg+8mDracgPfqd5ucNlydK5uQDHx
ww0it3EPUJmCeqXNpb2zwmTLlLSLTDMLQN+k6ds06U/KlLt3nT9Fu8aKol8qGjlmHf5ThODMw6AX
NqQWRfLTqNRPEgCA0oHsIjAe15XIA4a/VBqHYM83v6ZzZh0Qd+HfyoK1Ph0z+GEi/u36BeyyDmLL
EV6B3jY/rnYvqodDBVCSPBfiYFdLZaoImHJZS58uelHvG0/PccQ/k9UFdbnpFn0KGeyiI1Ell3UM
BKtdhtUttmkOwt08kAgSx/UWl33KmkIxWeidodf23ToMXd+c+hLo0rs9AI10Z4wQ7e3+uKTlsJ+b
DzFFG43HpPV+EeVhuJL1+1q5qBRfhIftRQ1a7FV2lCCxyJUoQiMUrd/zbLOaAwQl4bSjyPqnTT/s
t9r/tGmAIFafN5HrbHU6p5YzhRxALN+1j+OYfLscURa7XF2dP2gU/oroF3jaJQJ8mX6I4pFs8TJd
Y51ltyqMvl1OQOK9nGf6atgBcHLPsZFVpHTy+qVJaeBTlZlmlKxy4BGunM+TTWc6hDW/I2Hn/qTx
+UkOT/Pv5riuz7oBEBL9IuOF3/mwCZVW/VVpH0Xna1ljVfrbGl9T/LsmiOrznBRIrg/TdsoKTsVk
tL+1fD5vekhcHuumh85DDTh9hdn8rXHgfoAvctqmDVyOzjAVOyoq8SPQ4/HWdiflqDtN8eRqXsXJ
hz4sw4NueSEPm6Lh09g3+terRVpbK7CtmsVTW8N74E66c2sO3pShOsEDJP1BtXNIrNz4ktTjQzq5
6Y/ESOik5OntGX7Nmh5TIkJFNb7UQ/8g+bO/i3jf4x8jaGJDnJ0u4J3bJT/BS5F9EqBDt1epbn2x
pqamASz8LICKIlTt0wjH1gXmkJUGUE/UMA7GCHtVB9/usTTyflug9X4SJEScR5dNZX27k00n0JKy
qWAoaOx0Lpt2GqLuMaIlQIt5TFGd4VOgVvkd2gacQBAnu0zpoW+ehDdWw0TuBIaVxST2xVTHan4n
W7zvIyYEPbdOrGj8mqHvtwE90ngFyUdwN9t68tgsQnpdGOY/uuWc3nreN8SO/V3KQesSYbVqvwkB
6Xgg7Q52E9NA9Z5PhQ6geSzKVMOBjNwk+dPVaMGDjcylwtFFVlO0qTY6nA/LF3Jg74pxJr02Zdlj
VsIlWi98b10VjwCq/uqobYWzxOIIyKhdViS9x3/x4gji0rzTDXiI70dSVVnRqM3LW35nMJzsMFKg
Fr27nd9P6vc2eUUpFA6iPlS3kTfNDxr4pjsa2KEIewvI+2hfpwp4PiV2j1PbHSy1dc725FvOjnRJ
csghUgRlpEUXd6Tozjni54F+CL3KlNa721SniV1+MmDWewP0/2s3wvSx2uHG2ZtpEr7+Tby92PXI
K0A2NnCRFdB7pEnNu3TJScpcdYN6Q9nYQtCO3IVXauPGtLMWydjKeG2ovNQtSUiSAw9h3ZUbYdmc
3ARKKwW+Q5matvmfF1WaCTgvn+5JUhXQ3y6DAk8l8EL0M9r5D9viiJEpQxFmAPakooMOu3GpudVd
3EzTU7gM+Wjtm7KA3X2ZyQDg34waHjoXi5d16mNHrVhmUDrCxwGyD0nk4Lya4rHOzkOv/iwmGezO
K25dVW8vK5uoDm/z2voNiZ7uDPcnMkbdmPSIgxbdFiJ0ixrTUJJvX4zikUi5uoTL3Ayy3/JUVcHL
JOMdRyZtX839sBGspTbQfcNzOR6ZS4xcyQBLGrwFyd1qhr437jZl170tqBsktqtZfUx0BykjpfUc
PpMVnd9cV/v7qQrcXZwY0+emD8mjWt6TroLlCscS9lBbU87inAdVpaESoXXxuq5V3SBa7W/F6/JV
c29Pznc6i6fPFlzQL8gBFHVdd9uiVh6rAW4xiSwsurOrKVdvZR+95q3TWMO0F6/edMNJo98VNkxe
ETiO+FOslyfZViJAQkLYp1TPMotyiCg5clZ3shs5qw4S+2qCRstGb9RED8/Seo5hc6j/5NPMSsEj
giYKJdKbgX/kWwMa3Xu6svloroPycwU5xkYdUGYr+KX5JHwC5IKanRrE400X5AAultQpx2ltG0Vh
BSse00wvQmMDmiG550sJvpbSpNlGMZ1d3MbaNvWzPwWGDiIAfpUd1LxCBdii+qYsJTh/tkbg3sPW
68f2QUzitBsIbFTPHA4SIQ67g8hJ1ott3USzOjC6WfcgdrVRBiRp0MyiX1+7q7sqvylD/8mfFRPq
L6G0CjIdIisNjtTZj39kfJdDrrJ4wsbjEi2Y5GCjHbwRI9zNhMvlJRTqynzfdZSlkKfeed5rWLTT
45oCmBSTtgA/Um4kcSCOqDFHhLCbescHrPFJHKneUPMutFcIMtKTUxQ5H3yefjSzznsoW3QNMitC
UMGf561aO/FrO7jFxpkz/3vlVg/DQEJ+M87fSg58/FaLlg6SvvotMbMv1pDk3zqFPy39y9NPnAey
HRDf5qnrCxICpqXdu+E430yB050q1RtQ5dX/cudiND/e2VrurITlQzkV5FmK9BtF+4937rvkS1xm
6jbOzR7p7/wAiRls3LOpHM1iUr4bA//nXpfokGHX7h6Kf++Onv/+RB0dUcEhVj8lEJptnaYqv1pN
97qAtln/O9RGVDrn5LuiKepr0DvJTudN/ylIfeVI/3Z8ipK4uR/beN5b3lx8dkIfwujQ1H5BSOPt
ZWi8DMUPgl86gyTg1cuYZu8vLyMy3eJPL6Pmwebe4Dl52428n6sB+QqKENlnqGCLJ6PlY2WZmZ7K
AJYvd6b8QUw8bTU7rzG6o0xleTiDVZJpa4yX5fR1O812WUpjAD3mkCI7sxnteiO0EIjXsieOWgAT
WusFPQHrpQ+WJAwiSGex1UGwoH4XritIjl9AGGVPtv+2HEkw6omRRTbB7NS7rjXfhma5SoC/20oP
unSZ2VE/k1tJDRKniwdyHlR7NPVWhaVyJ4INpkZ2gRLIfAcbLJp66g8xoy6KVMwSJTo1EpXP03RX
VuoTzy3+NipL+DCnwazv+oVBRQa97XuejyGDjqB/vF0dSCMQrb5HT2O9L1r/BrnObmuQP7uV4l2a
wH0Fw4QLGSo4a/HCee3dSuEv02fkeF3oZW3f31+AA/MQhhvfH9xjEWm1sRPxd20xoqngHkXYXcTi
5Uq8Oixum3bxVi3YmW5oUV2HJOxxDo3PurDULrPJVj8Lha34ltnqWyLV98g/r0Ng+BJZGrVBIxmw
MH+wpn3SwqEkj4CXp0ExjlGJTsjysCilchku0WZr0OVLaX4dvEmZ9lPJ0+8Q2jexqRiAFKLpG8Cu
XZl6yesU1SWtftiFmzaJPJgsqvRid6eFYcz1p2+LfY3XdPM3Ht8GPsPIvYwLY7sMbaLTLTJ0Eek2
bKs3WOIyp50BO8hpMU+z8CHQ+OJq24FOi6XM43l+sBuNTD9JdccpPs3z1LxeRQ1OvNQWTykn+CeF
P1pn2BQu3Mgxd24eUuBchFkHoxmfqok/qZQ1ep0zm5TXRkNxnlJTNV5g2dkrfN+gmWJ1d0rKeU2U
avRU43FOD2kiWnRskH3JgaaHzVm8bWqdJmgrnoMgNGUPMfdIi96FGXvIlgZ5MPBISbbJwiJBwaoL
X8qpqqDfAahUGVH4UkDcD1mLu51H2Ge3ldGjaej7zqEy7TdvwrFalorp79YvEeJ0aLDbW2jSePW2
dtpy+VGaC4G5U5jVHT9Kc+EsV62wvhPvvFTGxUt1nOClbr565d0k09DRP679u2B5r/GpltwN5zxy
xm1ue8pnJZj+cjWN+ptteL+6ilNitNzHph6PTZ4Y53B0Id1Z/mnBQTxP5Ti9WH1rnMtuSlE15J+z
hu7b4PTywS7/zP4f8UMMF+jcF4Ot7kvbIUEEicl5bkL9POmtvUMS3tiIbXX83ZRcgl5tZN3qNvLZ
3rUhCtlXDm3ZP+Ubd9e6BhJfihY+ypAV6Wf6Vx0Qj3+Y5ApeN28Lp3y6L0QvU4zl/7B2ZUty6sr2
i4gAMb/WPFcP7sF+IWxvGzEPAiT4+ruUtLva3j7nxo24LwqUSolyuwqkzJVrpQK0KV4ACrTfvRMO
sHvufbuZ7TFObnco/OrtDr4L7JZmjQuXLOb5mmbcnD2jeIxlsTcMsGyieildNIVKNx1UPqElF7B9
N5nNxdSpWoMX4dHsATHQmV68acWDCEHxZrsNdFu1Bw0UwtlbqCGbJ6G8uF8JiJuN1hRdIEfaLYw8
rD93NdKRLiv4sYiG+gV6ZLO9HaFSBEEiZ91kbfO5xl7VsqrqwS4jsBUVI5DG2j7o6aiAim/TG0iu
PsZe/wyRi2oF7b3sUZoIt9AV2aS2jdpGV/8/fkaF8EJpgrpcKW4tQ3sC3b5+ornbaRi7V4fx8Tia
wCyTNcsLa6kknig1t6Ffse4nkGCHEOExQJC3aUVqbUnoYvLti2tV5kNWqOwuEewfMpNXkATmtnSc
8VV7maG/tQvgYSrDecReE9XMLh4CyMe7j2SrOF8pFDne2y70SVIINa98oK635EETnBHhTi0A+0g2
PWHwwN46xwECFicA8WVrsHbzF8Cl2300tGzNdejLh93t3I/2CseiL9r/b3Y55VCfbaIFV7y/ZKUM
NhkbqnVV8uIJNIb2DrqU4ZJHXfEkeYuiZT/2F0aIbjpFCEponSNytmzw+QyFvNBgVqfTQwYSshhb
JwmdrVURV+wT62VyL/1O7obMC0yE4bzuUONlmS+kFUd7x95arhDDPzRgVKC7OhZMdYfZHbJ90JuB
CBXAWA1YWKZaXZyk6l+6lacc+WIaooPglMqhZoJuXPeaYdKADKzuQpW0hrgCSlmoWygomMWufERm
OrwPeu9MZvx1wVAUA+ReZy2WDKCCVkAIZkejvjV+iZyx22Q5zne31y2iI/m4SBAhgRbAh9cwvW1v
L99IrXVR7wcHGuOkwILBCTIv87uaJjLEoBOQIZ0csLvjDGnJzaCzbEWvuodkijZdz+MrmXozgN4x
b/+hMTLdJt1sv0/q1NQcrV7+Q/7/10lJD7QY2B7w0XoRIE7qq2uYxoB61ELazbexjY9Git3mYxl1
1acyi35aetfV+G2yCLCZPINO0J673u9dGr05I2IlzreuzFBxZuVxswqNfeToymJlB9MdejHVGQ9/
7dl+WS5k7jUPgISwpVtwdh8wa9xAVro9gQhuOEgBsZzQD8QV8WV7ZQAw8TQ1ENIYq6b9FjR8Lyzg
bRcV4NwgKYBQaGF/g/IOf/WYz5YZ0m3zkoOhaR/98m1JOQGw1Ev3bUmUlJ9ifHeTTshXo2IDqBlx
NaIGbwGdA/laCtyTrqS2/dWvsifQxIYgLF2qruAb0gaLEFY5ez4oLhoQJ6+p2/YthMKhyElKYaQZ
VhfMP7/bSVrMQwADL+MsxV7wHJSQDV7gwonw/llAqmO++Dj0X3xMAH4Ow5TYm7i3+xWf/GifhOH4
6kPOupdV/SysKj3nYIheKOh6vJJbAqXHPTiCobPp+IuaDeEuzVi05ShWXKEw2Vknssb/dZ1P/cqu
cuh+UH/snB60Io6zVhAVgi6oN61t098Cy/RP5I7xnnjrAbrqrnT1br+ZyD651uxPFPdkcjVgRMGO
t2q8JzuZaPB/tf+xPr7jHz7P7+vT5wwJ0fG+tmTuJkRV28YyPKiFvzcDiGxH1l/7MgPveyMDpC7K
9Ftr+1G2BrYd8Z+2B8mInjD72FMKoZfUhypMiqf0v5e6Wd6Xm6enoPT1VAGFcK2G4FSu/haJehla
Qb4hG2kn9GA+vcjcXNgDAy82XqW2E1t7pEbNGTcmg9xZuCLozz5Y5p+Sxn57Aaf1m9sMI9NuYVf1
Z7CGeE/ZL7epU/9a7Xc3ml5FMf6LPXz77QkHYygwXbvahSa93fj3iUice6A9JeqH8UWvzFPegdmC
PIVjdzvPswNwJTIcSrR/OyWgOuQtuG7JZzRcb9EKoOkYciyzj74D2JfdD3cwV7N7LqPpBNqIO/Km
ZVWI55Y9J4dMoQ7KB2rFiYxil0MH89mskZKI/Cg+UxdUf9u26JJHA4p0j8Vor0Zd45rlNkPVk6gW
1J0my96BjNmcR3PFAYRRZbmjUVqSQ3DjTF295JiDk4+WLEGvk/dxd3bjCLQoRohgBV8yipvoRrQF
YOKQgztRLKWP6wmaeEm8oa6VcXlkJjSLhoaXn2LkjR6dfA6lkEPbgPL5Nl2IxlyGfr+2OhsqhXEa
3qsGpWpMq4XWcgDthN8BaNwPYH/4t4cMumOr8Kr/wwPIKYTFdcrjL2v4OL+vVGJDHx57loKtgcRB
SMWzHbSTpt0fUmNDRPqzbR4HqT5I9psWLLBuaVhbt3GQlWBgNUVFcHPyqYuUydwlhA1harh0Z9MN
U/M+idA65PVuoh65vk9kKEc48Ril1Cmrrn2eHSE/6D8CGuw/+ow9o4yrPYMk1odkeROsEd9Waxrs
fCM8jwhZdXqQTGWZXyo/Z2ClxewscdM1SurbDU0PTGHhJNp+m2frSZDS2ALen9yRyQwGbKpA/Lyl
T6CGoD9y6AEvaJTWYMjBlSYb7skkawMVRNLPdvQRoK7dHFzmmQCA/PpEYPaB6pfxQJbOLKD6NH2L
0mTYUwBOgCB3OzV9PQfwZGJ3F7xo72mQvmTIxkL0PeX39AXjWYeyj9+ni6KuV9xjoG8us2Cf4D0A
7G6w78Km+OSytPxUYJ9kq0xd48bGd9xlztJlXOxoEAjpaWeDKGFJE96n43lVgMR19NeBV6UX234k
0ATDS2gFSO8E9h3w3WcNksqtVMk30OB+9Xro+4BoJNwXHGqMfp5bXzCRxmniWBvByk0BmilXhpmy
vash+JbRjDukxS0NvRD3yAu7i6hu800A1gIJGaTXPktssJ3myGDozGKnpVy0Hcha9sH+uz9yhmcW
trzfo3RZAcKaAamgI39/xABrP6mXdoKExm3gQ7CwpUigL8GqWSZ4hg9DBS4NGd1DxSu69yxkWbA9
DrcDZGzvwRGAmL+H0i8ZhCfyYFFq3an+6zS6brrMQ+5p+vAfkS+9dOlqduBWL0m+tAYt6TYtNPv0
HZqBIXjbQ707GlD0pk92eC55kPGLuz11W2auOFhhnxKcPLBt+bcbvSoGFwraYdH91a3RqxGQ+d1N
n2Pm1chONzV6R9xuSqv1AxiVh0wCOAFhsm03ZdkRumD5sbAMZzsChXDlsgKMvbKCxz5C6LphbvWZ
JfxzwmX9o0mhd5f5ii9sBQh0y6sffdh8Hg1efi6aMoU0TuY/jgw/5trg+RUCFW93aSz18S6ek6Rr
5MFa0B9/aWzzjTUGStPyCMwWccR8MEMbcqaV+ZuNJmkKjiC2ILERBuscsbdHiMRUBxcpGwjzuM4j
2WLx2klneJAWXgehC9nhdgIX1s0f0leANAoTu9TWau/n5mXoJoiWVs6dOyrvYOvNqgfsxsbKxhRp
7ElckWxXQLv+bpzF48loa8907RyUCIJ/qsw8mWA5uV34njVbwl8Xv/lUaTg+J13zhfbItFumjfI4
QGxeROae7DIMrtwOgH3Ip899DNmBW3iXwsDa7jCInTtevKHKg1E+1zGUKiAVYa0S5BkhOZdOFzsS
5pIc3PA56xpnyUsUq7cizpdiMuPNlLjOxQDidm6skPFTKJz1UEQIb9EAuUjILS1L/Mg2ZBtQ/7cy
3SSGMF0vroMEXUjnZmpTlQJ/v6YyEIAU4wGbxvEV7Lk+JCpd49DrLmObJlT+Sw1amqMbQL2Pa+1o
q5j8ZS9A4T/5RgkmrPpHPdrGF30RZPXbhQV+3ExAEMS1kF0srdx6boKuW/FeOFdpQVsga5PigIQB
GB2iKVzXDKoIqRWVy7wG+U7sTC2+gbjqA6C9AeRB37SQ9EuVaa3/sw85UpOmYDvh2vu2GF3x4mtZ
diGOW/aJjpxDxac7ZkwnkiHLUjbe6TE6YdJYy/Bt0YfT97H/Ng98KGC5V86XFrIMCxAf8UduR8Fm
DICxkaAxPLM0TNZ9I6znyui/FpWKfrAEPHjY1X0H3bO9UHqSwX5NAvhWnVHQk4JZ0zCfJ6XmSZBV
nSe1FQJagJsY0ZAdk8Y1lvkk0yViTtkxjhRI2mmki9Lx7ZKGpsxEAMUtpoOtkEArdVllZaAQPLEg
vA4tsOQURmDQMArRPhhOWi+rWvAvYyGvvotar8Ugvw4i6H6gZOonD9zg2c9t8DAHyrlmvplB90nw
A/6y9TkbbbYWTuA/slS8JFG8nXT+iBpZjSGwNRx149TPbaSLM1cdLMpAffB5H+YBHw/U60wozndj
OG0JElQp6JQPLSJ6M0JIw4dAyfJ3m/DAQEGi1ORMfup9LqGOaD3y+4/rgdsrPgdZdwL/BspTTN9Y
3SIsg2N+Aks6MDc6SFM6AAVWrgeqMo2O1g1NiqDttL7ZpjS8WMaXBsfuQxKENU7JpqHwN4xXc1fJ
wruOskhRuZuECBeAOCnRDQ2AyS5a2G7Jtx+8sVtetWM+nG/Orq+JvbP68YMbhNyTtXKLFlzgLyCI
Cc+iql170SEesA/t6KVmLLqMAueWFeD3G88G+djsgpqraZEmkYGny1isgCeCqMHt+aRYXoPMek0P
po7sztg7lzLvipXUzjQS5cjALUwBgGAqZuc/Hn60esFsC2SLKEvXbIeepkeMWYm6TLo0ifjwNkRG
aaUOUH3AZugppIH3wY8PVsVX5OgmFsqD7Nq398yRs21ewR7rXQuZNocvirqA3IRlOXdJNjU7N+ny
fWm743WCECQ04tLms4Lco2/Exo9ANjuvYv6Xzi/UkiYVXtrsZG6BeSTsx6uNJedJhemd6YnglN0O
MSJvnhQB13YXpuOaQaFvUehKBU9XKlBTq2aJoFV4th1pAVejj/bg2uCgv0LpAQgZ3/xwagJziagb
4M0R8lm8TzarRG6hjwZ5Y6RzrsAMq2uRyebMPCjUC1Z4EN8Bj4qZtOOhCs176nnaRFfgLcl3vafL
E/RUWoQGSiPONmYN+J0fteXbKmGedyvWI5KaWEGUrEsHB02VMRAS3m6F3BI+DRA0O1pNjekuSlNx
ESBVWAeBTNb0i6r0z8pMykcoubET9doo7M5l04P3D2PUhI0p1x4QF+u0Ct9sqFy9jyojmH+LqKot
z/VkX8mffoogjxfrmMtmfVtIRuLOhmzxmdZBcBj0G6OfIsgESpVa819ZWfJTyNS/cweId4sIrPVk
F57rL63WYsc2LtUTS/m2GwPrcy4tKFmX7bgltwwp9NzCwb6dBnb4T8tOzKgXngQNFy1bRLI82AQL
bI3e3qFqMFoX7tRtiIWMuili6x+6XHeJssxsm2h9G40kghJm+TPGa+FpgKbQQWT4V1LX4YiWV16A
QgQ9mrqaI5LXwCXqrpkCeyg0TT91kTJIzlndZXM3HqV5jmvjx7wSMh6XNC6/Ui8WrnsZOvPZn6bp
qStFdzWgI0Zj3LL5XZuHFxpTQC7etaMNzgDcEYwazT02WLsIBCtPiTEZwBSNGxorBmY9eCAMpHm9
27ePY5csaaye4uSTV/ys8c3byhRY9z4qh0dZlBloufLh6GlyJ8CG7V3KnBpaOuCLml1QTdPYrntP
vbTMGTCAibWh7mCp6lJm4YV6NKnEBn2BAMFwpC4t6Qf9vZ+ln0ZNe5IPbfZg6KhtWXNniw3GALkb
Xu8Vavcv5IKkDL9Ag2J/m9AVwtyiEAAICr0INX2RiHmRuGiGvQ3o8gIMEyFS2bW3SJsQaObacYwF
M1wOkS0Rrpx+iu7qvIruUC2Z7xLIGy1M8mkYyuzKur/QKDXkPB7KMPbuZqesxcOlxXdgXjcLwZRk
ulm8u0263avUt7FSUNiGWemuUHAFDEkYm+zo4o/zvhcoZAK0NvU/vP1VMubr3kcQvO7Mbdrnw85D
tdBjzN1/eDoV30szRObAr54K0KX9zSFr/adwrOrZAS/eYVePOHTpFXIclh588MgsEg+a9qUV12c/
N+wXJjZTVCQvdaOai0pi4LS1uS8l32YAjm+QjLJfbpPeutitp4hkTVN1nN+MioX4jSS8Qnkf5JE+
NH0EwBsfRqj8YqDV71a6gsy7f8GBJ7FVuCJLyBj2OVlVbaO8hBqe64SQdc3F2hUsfRIFtoJJF3f/
VIhVGcxxfgqksWp/TD+7HYIaOfDZOGn3OB5i+32w6hbFdnp6BLGbefoUmO0TUh7DOs2x2281FsLT
+AjROnhd+v2Fer4JNoWpy8TSGi3gO/RoH8i30ThGuXzjVkBM6anv88NAlRszBINpAgprxAJQCD/o
GpXcBq0KfiCPyNsH4IrCWWDwmfmll59oPAK324rZ4XSkibme2FFxy6Q+NXkyHnxdVtF0QXlx9RV1
Yy/C7zQaTtYErW2wcICfsankidzIYzLiatv1IIvdA3zULwO3aJDxHI25NiDK02qRWKa8s4agvgD7
YgDNitSpJ+sK389ai5P+mmHHWXgPQkBwmOfOd18E4kgvp75Nwgtk0LYdx5t+2bJ42IBJr13dtnp6
gifz7kgmCZq+jRnYAEkjPCpST32J8noP4h3jh+VaJwiXTp8FmAWWPur9r+DNMnZubw47lJcCtakn
+S7qFlOz2U+KV9cpcspFNpb8nOuK0ywBPFpCEmjuvdtd4ZZiVcjiUNrgUryRzAAWCl0fo/fBrmqW
BxrI8fVaV7mDHD+LoOTam+O5AUPaS/+zllb/EjMVgyMXrGhhE9ovAvxfm9SSakNOYG19m8O8xnmx
vjtxvpNNmdz3jc0fWWEDGJ+boK9q0+QxF1V7whPnMw1OnNdnUFSfS+XlJ3vM8hWUcSGwqLthjzfg
gi6piYwUjzA9MqoMIz6EO7VQj7cm4+B+AyQuv3dGv7nkwI8uuiE0X3mrjFXVsHJP3QwZC6hjyqfM
0kcw4GwXHMwwr1HaKGArzGDv8yA9ourUW2I7tOgzIZ6nIuZn0xhDEOgCBgAh2W5lVEF8qHRXuwnt
ZsYNPyNeCU20uEUyDCisFahs+IG6726WXg1gMXCjEahgar+hsgMMW3X1NfQQU9cR89RsJZBWfXBR
YVmdUBHnrd49kJJACUAq5dLTHlEHSnnygCZR9TVu3tYgDwOKc+AiAkcyHkjmQ4dk2npqUAOiqsZ6
QCm99ZCLcNMiSnkljyJJbSAOQrVAdAo8u37qTQs8bcY9OTs2CrPF2AJzhak0o9VrIhzZrp1KTsWy
9oyNGtzPDJpa+wx0TItOM8O4U1QfqQuRGvvJ7cVbN1ZjsklQqrxSjfB2dQnBMDqre/hX70QlkxUd
5GmUunRavzk7nYyOCOqkC8pqdU4HquC0HDZJGxgAKRf9QTh2cDSB2pqzY1kESi6FDCtNIDulztpR
JdsRGKB5pduEP9dEpAiqhKuMY9vDcgDdeDFkd2GGN5qa/PsmKmEChuCoWPDlZhpSD5IITiGXcZf3
6dLnhVilRpdt5n4dT5qzPLH3c9+K8PJtqvJCS1SFl92Nqsf5UE8G3m5eP0eJLUjq1CFPjkUssxN2
O2/NFKQA+/zZ51UN5vX2SHaa0UWhDRpVk6hm7IuvwebTEEEw2EctpR0ZbEE2Vw/gv79algBFrW80
IHSFMDrSqEDa8aR4nNzR/aQEYDJjcu1BOfeJLLYx7UEf0d8JbRpss1mkde8fyaNERmLVCiihtUbr
YUeFUknRgEOKpnJIyR5QjBUuqIuSWOvyv9zJt5v+LgHEpUUWPuxzF5XSU1McO90kyka/H3kBzNBU
HOmKhiunVyAnthV4G9/nxORO4+RZTzX4fP68pHGjHZo1pLSSrZPH2Yp0w/eFrg6r8T1ZsdaU5x4A
/LOb59kqN5l9VF71Q0RZf7Jk/9bEqdOfyOYF4NdznfxIg5P26MHWgDjauwuNKFTQgdIZvGqFcX9L
U02Dz4/m2HwW75XlDtIMZKI0FTVGB4pK7UU9cqWJE+/miXNG69dat+V/X4vs73e8rcV+3ZFWZmVp
H1GLjccnHkZNhspbQvAG710cd9hT2uGxchvFduJjl0aREOc5a8+Oa8izYiLa49V26FgKxA7Z5ssA
AJV9alkHslFTejXqmXWDMgOQlL7wDicI8HYJf3wyAL8PUuOl7prqW2kHLwG+CN9ABT1fAE86X/w2
ZEbKf4ZUxkEPl3rm/7LE/7sPJMBQ5QX+7rXbu+6pUZ6zIKKHgud800KndmaHsH0ou9S16V46/JOf
WfApmZj98rdJUcDamR3i35NUWtsvse0kJ1mi+LIvDHVHTZf4ObQylzfLhEDcnZfoDXnGteirqdks
y9raWgnOqJ60xg9T835pRE0VzUsOFrg6TKWDEvoOOqZ310Tc2mYRiGDJ5iBDuWg7vwQ1aFmvB9TU
7yNf5M+jMW3LhgHUqu2mnYU3u4yrN7sPxrZ9A3zds1vhDPluv/n/bq8a1K9R9mpOfOnsFSgvock8
zsmyBrS1pz5sP93yZ/nAmu3gBmp5y59JpDARhU2CzS0p1jvx5zx21JFMs50vqwgVZZRzm4woO3G7
/nS7dY8HzrZp+Li8LdNGw8elaWC08nlpWsgElfNd77HlZKFCUHgTAoM5ICmXvPa8pdGKAnUAKrrM
I3hCjXvUtTwV2kZ+LYugoAgEyZZWmOfSAu+rSLD7oKBJL/reYHs6r3Qz3dZskmyL941/pEHgwB5S
N+9PA8r4V6rwsePWG5l554EXXz06SM1qUwCe6V2Vj6Dq0l3arrhljFybjLIj2bwABAcAhV9pcHbT
63pIhW9utpL9vC1rjMHHZWlSaCCYlUqR4RyFbRAtO4DRmgap6d6XjQSOCmONXZXqDHdfd9jZ0X4m
iIGDoC7tZ6jrBYNEIRJSE7cujaKWDb+X7BTEOPUMqCDeRmr6GnY4EsW+OZxAKI49HvV9baQrapKo
hERs1m5pagSWdbw29BTq31aIKhD820P78Id9XvnDTcY8TBZ+UMoNQhzDXvnxI3MG84sPIdYwcpPv
RZ8Oy1alwQUSwN0JNB4oJxyr8KvVnMnBhSrxsvLBKd+ouj6X0BFZ0YC3taEx9Q3Kzs3Ka2RyDnlc
XPgE7AFSW8l3j30aamv6aqMofQUd21Jvm6MtUsSIPQgId+KdO34pTEcsksyO78rScy40gCMAaiv0
gIESu3mgNsC/HDHUUajm4Fsc1IquhkApIR/IJjsXKLtxGB8aRAY3dmzIa5RzdrVa817oTW2KVBL1
ZGfwjQHGfCgCQ+Qx9n12QFRlT0Utt0IX6kLd2T2A/HweJH+yUzMitXRwE2/3p10vC3Zo41BZ3e6D
v7bTDbLJ4EcU5MyDf0xH9S7yx6acP96t3obcAIksj1Odb2/LMmDqz2kgl40h1NnzkNBRwORfhwiv
axSaJQ8iCwH7raDYoNqwXFqOVb/4okUZn2zzL0EAFICU5fcwA3lS6fU/e6dcZVnhQz/0AcmgFKeU
XCzr0I5+InUGGHeefVPJP6jRa56cvh/XHI/GU2OW1dFCdnUzBQ42lSAfWMRF0H23Wbw0prz4CQ7u
594dnZfQUAjuI/J+8QzT3EMV1dj6OJPdp2UwLGVnWl9GZ9hLz8p/mv506Mew+QLQJgS6wH7o92LB
5TA9mqxMt5HTZIfGF9nVCXi8ssJBfgGSfjvWWf7DHPlrn6fj8yDViNOnVZ5Cq3dO+GVXa3/wqxe/
RzhQu9rdtE/8gB+bNnGXdZz2oMB2xTEJrOmxE9YjeDrcL9BohppT5HQn6IfVD6Bp+0Z2/GMQlRka
eS5BW3ffCg4gdRKsjBDFdSDAjC9GUSbnxuI47Nv28K11116alN8BroFMlnZgwhu3qKHk65Rl5R2K
X8q7KkKBFwIONeL1bnFnQXstWNQFPvGUX8mEGi4DmWkZ2nyhjGoXG126kRr0gf9q454FebJA2Fge
bP3emwciVAtMUXVHPe5F1blg/HyblFd46488AYnn+0IlEsYr/JjSjUEQEWyo3xYmH59bYlEE7Xci
e5s0H2ed9eOxKxalqynfZuK3uSUfaj70axVPRwGsa28FB0jYLFwPLB5Vbl9mzMIEaQwEB9INYRzi
kokzCjSeaZBMHrfOzB7e/AUQ7kiTxe7RaAN3SXQUTtW+VoljPTAEzU5/sQ9N+dGesu7VzcWbfwMA
0JLYK/C9eQ2jlD2oGNVUcySrjAbxxu+KJMjJ98ANSpgEKlUrwL/QtR24JyLnDn+Y6mmAJNOuQwn3
phtt63XCgzfuff4NrzDQp4jMOI29O12hUh2AKAMFyXomcrrVk9IzRYXAUOzV80xycCMUgdFMG4iK
a59CdNz/NZPuafqAKNJMlwfmqwD4iByw00PtRbwu4tZ5AEI83eA/IzzJLAHfMMSrd7awa+QFuA21
8N6EHrUNelWbZd8hXbQZa3+KUZPI1+Dosr6nDioLgZhNn93JlKuQSXatZGxsh2noDl7TjSfk2SE+
7lfNQ4PHPMrzhvIzthGfogzg3gV/mPoWjGG1X2tVEeezMMxy+bfPNvX2vz5bXJsfPltiGBDZ1bVf
VLrFlSiWwubdYS7O0l2g5rsDlX0JZjygjkTsa5llcoHIKijkKFwXtH6zthMwBsxGD2nbdaC4sUAa
u8SptfM3CmJmS64i/NXJKKoE7+jYPU1axUvppuxNfyNiiJ37tdrayi8PBiAhZ+n16kxX1PRpBYay
yPNWt4Gmib4lwowWReurjZ3G9j7wa/4QjLqkbQTVL5AnJ5R41i/kMTo2Q37TfkL1j1xCjz0+KDxK
7Fta/0OMf74kpwlOlALw08TdSMVx7Acb3YjgrusHqEGJ8nWjYcXCFt3C6oAMHAAL+uS5gEg72fRK
bpEJmlO3rhGBG3DWSJKuu3TabYhRy6en/81N4Ze/LQFFhIyV3z+1RbFFKTfyevjlbZjLp22huzKv
lyl0Q16ysjEPGfMgO25M5mfTVT/GNAzukGhWV7Bpo2Jd+9tW6C1F7yNzpZct+nJL/mPqvy1bIW68
mwpUtoNaGwy7mwCYsSWyi8mejrbUrc003c8HXz2Kio3kQxexzGSfNiYy0Q2qSwMCrsaJOywsa3DX
YRmaJ5fQrnhJDN4G5Rl3b3eEOs0x7hCnySfWnVBkAnqJAkTVJwh0RmwT1ygqr3wlNzROjeEnX1Ov
ZltVsh41LGiSMh7OlWgqlPLnLhhkAk8tyJhU4s3H9vp+WQuB7K/2poHejxX4L6G0kNVI3kJrvT/3
MgKYEPpSy66CRKPMgOZH6h6X2Hl1GzC+dYsAoUm1IGOrR+gqAFJmXzX+9WavLQbqj3m0t1dWDaCh
ws7AxWv8KOiHhp8QP3eZg98cXfLgsbbzFApniJtTgxxVLhHS/dXvwC9UgtefLB9mUn/KEgua5Uta
6zYHQkIIxeuGFb69dlTu5RfQg3UbE1zgl9qK7LPZP1ka7kUNmelq4tJeeulYrhPsVHycQaLgNMXF
klwyso1h2UK/hzvr2wptYj7hdMJB0xf05cKAKtkh1A1dxZnblWBS8GDEeS5ck7WbWgfwXe3l+g6U
zsW4Ix8yOW71azYteeuTD3WrqnCd5W3Es/xqZXkQlGwlEkayTN6aFNHIFvXy6OcqaEA4FP+YbTmN
kLvb+tVmKIyfFIH8EKTMkgQqPxzk6R3Q7CecHT9GM/8IbtLkwI2fjMR4BgraPjMD/IDS5iOU4sf0
3Ix5Ce6l3rhHERpbNh1niPHk8QKMkeU/Ks7WACmWwH4kEK5xI/6jT5tvVex1r+2IvL3hcfMBG54A
3JPCxP9jle3x0hrAgtOimt/P1h5ervg9uCX+FqkcT/OlYffGwWqxpyqzBpVEeoQaTwKZNYIWT+E0
2CUMRXugw/gM4OU9xDrbx2CqwxOKBdsl2Y0e5ItVy5trFtnTXegq7F/0BA6uAGSMKvfooL74U1BB
Tlea5VNcTe1CgZHvRM0ojeJk6uZmo24ve7F0c7apJgDCZSnOwourpxAo2AcRREuTtRy4llXrlfmT
q7rqCZFXwBvr/oEc4yq/ACUVXKnXpu0/qmzGeRHo1YFWNef4Heo1K32gxYNI7qmbT+60AhbI2VK3
C2qkBxHg3lB3TCKB01gbrGx9U3CFJntkN+wljSITbxyaCvQWNBp4Q3LuOuxQadRUrL0iZHBPg9i6
JovaHc1dYRj2BLblrEVBRnvosDlAKKnIojO+W9GZrgxZv4IvW+6YVbnTgjXRgAD8CCZ4q8DBsIAy
s76iJoYqwCFK0Ny6f/O7TaMZ5ELTbt3/+1K3W/6x1B+f4HaPP/xowBey3w/WY8QhsmxAJaRa0OWt
AfGHu6rsWi0glJAfbwN+Akr6pip+TaH+bTjQK966dPXnDfIOGUnLB8vhf1+GN+8fjO5Cn2Q23u5K
Rq9tnGrhOdb91Cc4u+kPcZtC3dmFLmlKXacvUN5s9oadVHcdpCFdpIJOpWbspKYeXaBAjKhejsx+
s0m6SrONAVGj86h/AcBG92LT9hlqJd7n0owqBVpO+ex8s08marenHE8iuuttYAS9jvRkdikDjp15
zwdvndVJuJzv+L4wolQo3AaHt6R7532JU3Jjpat5KZrM+8+5L/l1XirvrXrNE6OZXUIjvNggIdqC
YaI/eL3ZH+YrPx/erv5iI5f/YezMlutE0nZ9Kx11vOmfMYEdf/fBmicNS5Ltkk4I2bKZ55mr3w+5
VLVsl7t6VzgocgAhBEnm973D4Jh2wovNcXKT/bl3rRPzaa5nlQ3XuhKV0GVk8sYj7+Y+FJ2NNlWA
kroselbsPrQ6Ftp9rN8Fc48Se7Vd0FjdUjaWpuM+5MRb0rJXby4H9S1OgZB4iHwBEc3aOrtzDOMW
mZTyrZisW0WoxZvZ2reBzU5GjeNF9ckOE7SZXNXb29XwQQLSJQzdn7HoRAIu9dcq2UPWp+V0B8t8
oY4sCBIrukdAzzxHYWTfMiCtZUlulAk158Ro3rrRj8n0NSDyCresl47wUDGwU/9YJea8ni/Fc/Pn
Xhxp73Vyr0tM8RwEY7JQ89R+vrT6W1VzH+O2jc+WZcVndK/FqW6mo6zCHCI+NwDx7zzGMlzzBn8p
u3XdOUCM6V72kpumqnexkfc3sjSEUXyusvxTbmcoacxnllVDjWaFUHR/f63rcqNaOpEab2UX2ZC0
KaSLHBKPrJPnDErsRP3GjFfXn+rbrbGNBxSor+fzjUTf29oAXktzuOAon5yjKZqzPEz+SuAiSmxO
i+/OrpXI8EaXS7j+CjEryh71r9trVeZV94NrB6frlbW2Fy40ZBLhpHLDZN9aVN5CUYT93W9V6h4w
Uh25KtlFbtwJDZBaq7XLbyVPancupntp2i6vP1ZtMmenlODWr79pV3XKQXX63683jgApuv9tsr9e
3ZBZ7l3uP8tzXf6G7lDMUdfx7lKcCvOAwkY/k2n6va1jkqDk6fAa1c2TnqTxU4Rl48FWVRC6cz1+
doaSN7cT83DAn069aZAy2jtpYX5oEbqTnVSha8tGqNVNaFjKSrHydNFiwPfYDdrHvhmzm34uicKd
NmBFUE4uXe2xEkN17yB61Tix9iirOg1pLz/1w6OsGzq/2KVhri4vB1i6/zhoG69tNZQ4gegxr+6i
vTw5mrjxgaiItpBFeYDLw6IIbTjLqm4ilJgMXbWVJ4dtkp4iI/sqG+XlKqF2JIXr311+emP0oM1C
sZYnc+y4v1XN4lb2lxs3il7z2NZOsjQwPdx6tt4hJ8IvNCmDfwapspKNsirHInNhVt5wkMV4Koyd
HRKsk13kJfQw49TpUVYoNh4vbjmpO3kByHqoB78dWEqypurDT2podOfJtNv7YurfvN51f8fafVzj
CDju/IFi0CorRLfAaEaueyqqFAc+GNS/o1NoIombNseiC4Gu6edLdYcDX1uW6IUQo1m+r7iRUNtd
cHpXbH5M6uPYZcXiO6CeEdWYiWvGg8JlF773SeavfTX73NZt/lSQZNu1NRY/RGndp7mDTG0zB/xs
1i8KQc7PkQUAMu7Nb7GR3DXJqD+3UTPiB6pnZ2GE3dYp9eHglSImThGrqAaaw1M84oybYdD5ZT4c
j1LzW8jhdkowmEfU23hGwqORqFASZh556CgoW2gx5LMkGD7iUYGWM/XXbv3MPk9cmzQiAbVLNwH3
XnaDHfF+tnHudj1bGH3xpNABlscjMt/QO5RFOr6ldgC61NU/YTtcAkrU0l09NPHHsjNPdqEFn+Hz
JMsCePRta+vqTa6NpNaMMfz855F9ghmFPDIXPrBtw1BXShSRIPKz5KPcy3wRX/b6X9T9qp+vairj
ZpF8l2dThDEeUQbbfZfVu+TYrPFRsSaxl+m1S6tNlmxtKSU0kz9zdLKzPEtS1jtZP0TJIptI7N4W
XVFsBfIDn/S0uOhZicTR1rHhVHtQSJjzJvlFz4q5NPVRg4C27iof5/4OcTJYasAULGkgrhe9vp6x
88tAuOhgl0H8H8r9MmoXXth6RzfGdgSoTJzfppNFwkXrV7KBPGF+G+IhaKyiaViBofKO127eaAWb
0U/s5WDC5uwBahzbtOuegl7P1qiUDZtLcUKIzRQVl6Tb3VPbaxMCrslJNspNbyMYBqnrLEvybEOs
vZ/N1Pr3s/mG4m+6NmuIeDl6vJCaWdgPnXpHq25lqVaTehe5abWURbkhyIswp1/fmqULYHPuUSMg
tjRnKxFZ94tzXHrMB/x4jl/9FKPE+7Xo0J4MRrN4VGLtKLUZPNxJdzFcq/UwvxR49IVzLLq/KzHt
fjT76ahi/rpmcLSPQe0Hy8aZzFMd58ZHFbn0i2xdm+UHVCiLlQ9q7nfZzUtK86Sp/tbR8w5Svfgs
35i6xriiJGZxblS1OTZ+56xUPw4/t+lNXhruSxcjuzo1U3hQ0yR7nA+U7VWc46GjAxcywljs44Tz
iFoXbz4BnyBo+s9kS/tlZ7rBfexoGmauEyqjRj5hohy/97VwZGmxY8xWGsnTDoVetD9MdTXIPYOl
ap+1DuEC9i6t854RvFrNgIu7A01o3iCK2frbGkDv1mpMkrItI1HDNAJ9f3vauowz59ImtT7rpV3+
GEEzrmpB0FX+LZOgi844y80eXPeWq1ovCVq7mCn2L/o0qMs2jnq89Px+14hO2alkOu96KOFL8nLT
czkMJ6mh7Waod4Z5/6KWCXaQ8C+UPkqfMqj3ULfZ86sC21CG5Cclat/rrq1yL1PVet1nFcpAJgMl
FI30IC/ZE0lyEmX1erni+VcRBWJfskcatDscC6IPblqc8lxxnyIEnw6MKPNb2I8vc32i8rXQg8A8
CBuplB/rJxIZi1yryx3D33DDhH+4mSzR4w9t5ttYL8JFqQ6YEMgWOwinRVNawTbvR3zNFHwQHHcO
as3Fa50dJ+MObFt17uZNjbA+2QvqZFE2XOvy2q43pad3S4lyk3g31sBn2xTeXuLbrvWKHU1bFezw
IpEyrVdnK9eozuTW6nXWMnr4iqbfZbGlrMN5zxfj+56s+1UrwFLkc8BKbiOenoND6mBTT3bxoaqy
N4Mo41tY1hsCcf2LlnrxCvzUeNs6DpE9La83WWKLpZ5NysJzUu3kSEUEGSiWZYuIHPMc/yCr5Mae
o8hyjzQFXq7FhBEt4NVNZLewlWfCnQRxyToEAPC/McQNgZz81p2H36zVn3Wc5XaRaTEkF8oQ701V
4StRxnigd7VvYqajRW8eb4WjC+u1cINopVlWeuvGqnMMprxeD23WwvWGL46b55tZp9/GvGuenCBs
tp6Xp3s/tXBKm08me0wGjuthbb0S2o9Wnj1lK1t1xh0SghKjLjdulpVrz7b0tSz2kPcexHsH07C2
Ik2Bi4/N45R5UPvjMN2T04BgiMPDGWeQ97rSvlG8aJ8FYv0rzwrP4FM7N05zKt7OAnUFZLFXHomu
cRf60C9Wkvsfk7rakevV+YTh8oSQYnUOCMZc6mRRNoBub3bGUrERQOjMTv8ADbw7mHoxa1M7hA8r
rCGuRYGAIvfVuIkMH4S0I9xlPCuMY9X6UdSV/2hbTXLqxthbSkVv8Ud9mxvJKTdmeyYi8Gu0fBNM
CYsFr632Gb2NFsy/ntzbrRjReuEPkVhh96g6FYJD81A7Bu99uwBFY0Nvg4dAQ7y69UhksTacXkwV
Z56hHT9hF/NeL4EYaGRe6mX/KYu8ta9McAyaJt6ZfRhsSHKQ13MmxkVy5ajbQAqJk2SnxWnzu+wR
NKG5jTDnWzDZSpcX6flGUYftL8tSeJ58GSwZy3F3ukAaLhA17mfylrbV90XZSsS/38v7X4b9X1p/
OvbauZtPVTpKu5386dCPJF2xQi+PAxGATVZpxmMGJAyb42x6y727Yui9r8ZUfjMsx/nQJhorS3/w
TqDAq8sxbVoo62yEqSTfN3U0q22kBDmxp3kO1M4Tnn7eJO5kLFX19cqZvvKqC8Qk9mmJuY8J87oX
aY1B8di+M7Gv/fBkYG7epR9MtVZ5TvsKbZrU2CQW4OIwLosbSPDZGthT+bGytS+S2qiILwxb8dv1
GDWcgpXiWc+t4I8pWWsgjMvNtejWQ7nBHjnYJLbvn6wR6pU1fJLo9zzvsKYLvPHWMZ3+pLcsZMLS
017r+NLBGB7VQVuQLShBiPBK5MwwCQubxUna0KRz0ZqLstXo4HbKVtaK+gfZ+qtjYxGQuUgzBFSV
7JZpAvNKDGj1cnCOZasy1Zzr+0ogGDA2z2Xr5Ma3NradB/xoVyjc+uk58GcCQxueUOq2zC8ZHOIV
shrmnVLg+jcqdvzBT/JqjZPUdAPlKzmIIhbbqciNeyMqrGVnieC507OHNMnNbxD7wTe67VtQ/nG4
HbTAN7pYR8ifbwX6CC6hGDc9WU3ngR4YPsrXX9brZia2dlFd3IfcUU/v4XYfswxjpKshUVoEzdZq
A8RwJwyJrg1aYWL4odyjYIMSVQFqn+DKorTC/iiLzZi/FyX1kK/D963jj0XZGqnQw/7jsfkERqfM
0hXStiertrO9O0+wQCPiyOaUaXAjy3Izd/HyKdtHsR2eNCafUs8gavuvnpUH96IfzAd1im+lGIKR
9cYW2Gi0kb3GdPoKS8+/Z2576SWr9dGg15DQa565/nku9CsuvbK6EJvWqY01EUoAwkOlfgoNtOF4
r71zFtTocTP438CRIQfldQFBl964mYCKY45YGw9NXjfLXMuG3yPXeO1cO/6qlw2Hz3koKylZKqnx
m3AxWh18S8WQzeed9mu0UfqRNEmnhTeeprwmimdeJpRdrKWnPApe5TRNLhAcWK4Lx+jig5ysuSbP
IGT4Yi3VvKSuVzt4yY1S8amYlb9kfTO0UDvmerN3lteush6bzoQPg1suEOydtpBm0k829uKZ5gSf
Uw8atI0W222UBP2tA4EaqEETfI6wBrBUtDd0O/S2Px4Za+F0n6XGp4yZzQ0STNkNs97shhVItLMG
5aNjhOHRiMKNr6flY5JE3b2IbQAtPc6gAzGXZeWp6k62Kp3VnHzfebm0qqN4qyF/HJkcsWoRpoLl
JREy2VduEK7bWH2m3MlSWLpi9ds//uff//tl+L/+1/weGKmfZ//I2vQ+D7Om/tdvQv3tH8Wlev/2
r99M1zEcyzLRsLBc1EeEcGj/8vpAEpze2v8JGvTGcCPSH806rx8bfYUBQfoWZZ4PN80vCd265s5w
Z1UFmPQPTTxCw21b+43UOenz7EunrC7rWL8P4iOMlW0sZ1i9ZXU7oGZWciumIN06UlcOu1RzEYxl
uL24DMZh80MZHvFtABDmOs2IYitakY1JMQhBmUhu/Nj7vk52LtNkpfKMH7AnBj07b6wsHW6MeTNE
TbXJGfRQZPqjNana3xHTT3dWpzJjt1JRgUdyuksXeazsLE+Am4K6+Ptbb+p/vfVCmIIny7LIQQvz
x1uPPF6u9LUtHps+HHckgX1QU9q0Tk2lfK5ikibzdKKf4EGXjlndyx4CzhNUbRWY2K97VZmnHNLA
+e48vTrLbBhDi1mxcrCsOnhOwkpfRUbc39hYYh7LAp2MkdzUxwnRZ26veJu7oj8Nxnvuqno4jfjJ
eJKvmVaNd20QGQfT1BlzoTTY/+W5dI2fb46pEvXl7phAQ4QlrB9vTu/EpQN0Pnu8TNJFYcHLz82P
ZCjyM46y3Rmq/gc5HIZ1pmzkkCeLcy/gWtl5LPAq1gP3lRhwuxZWmqGaxsAUZDVmDZbV/K631Y09
zxH5KD5kkZp/spQCy6Cip+uYm8favg+UvLoHaL8hYW895rOafom2LXIHsXeUdUiGxdumQP9RtsoD
qnDYWLMuP1EzXGur0IS3Z6RLglPRfrIzVPu9DMrj4KGZYfRxtaw9WIRB84h3vfX4U19Tu6+Fvndw
7vhpai8d5vTWcg9zo7SfmzofdlJP0IPpr3rSzPBr1bvpUzNviBQWlRUhAEYhDUW36KAeHlK3yJ70
Vqs2ijbla9kqj+775HJ0jnjv3SXeaBa6utbNJv5OXL5r7HlU1pqNbCh1NfgvT4Tp/vBEWKrqaPyz
cMy2oSHbxvw6fTdSMbLoI1Iy/qPFJwr7OHW47TXklSXPMCw/am6tv8pJmKl0w8m3vOFWCVymaEqF
FWQU30gL2ItLrDSPvdjDyt3KLYpi0cxubyEgQLx3yghzmbg8yoNkgyz+x7rLyXw19rZ17YCyGQ0n
2dn9pB1V09GOcs8cYqNcZOEI2opEkboznWh/bf5Ln0uFWbXb/zL2/DjszzcTAShhqsJxdYToXPHj
zYyDStWSVPUe7KEeScWm7kKDv3Cvh4oL6DvV1l3iZs+5aq3lXFf2qKoAll5v9ijcIjxLGrFw4B53
xa4mzzCPs9U8un63gWR007WYt9FBVuPxQdBJCwin+VO2rGINeVddTc+aG4cLGWyRDWqqvDeQnQmJ
EiDrrphttoyKAi0bz03OApzL398V1/7LI2aYtmrZmo7krmoaP90VZlSmnzWJeFCxy70xZsMMpE1i
IGyzy63URPVFFK2G4hyKKVl9J72cY2gg5ZJlHfp5EGMdpOSltLJnj+DgBtGs6ipS0OJO66WEAuYW
8hxYIftHa0YMRv7Wbgv707VXLUCn2SrWjf0cGiq8CFGMUPF3stjOdb0DQykYjb/UyX7FHGq6dJ77
ybqxdphqm8pzNct7L2x/Mh8ZhvEV0f0IpS5R7mVLWOKx5VXYcMnW73q7Zl1jkGu6p6DV50dgfOFx
KjaRXk+7zAKoMter+SAYIwgqoprCih/BfgcwvuUsutodHvWZQFJARCZ1y0ppLs1t/YiDUtIQlsMi
LPAz5J17zdtj7l3ctk2IzPzUeEcntX9PsrZ5kFU5n65VQg5jI4uyQUugUKna698/I7r1l1fHxW/D
1TAXcC2TVfjc/t04NLoqn7vRKB+CQJujztmnqK7Cz1kP6NAbhHpP5icEngcAGH294HOBIgb5fe+5
IK20wTcVlQxbhE8/HulWncoCZjy5qRLCcUWLRfRRRUwKuVpZdMJpHRTt9NgFNqoifrYJUQL9VORK
foNMLFDTucgKo9k59qxyMxfTCvHR0rGGnSxCNHo/pSxihbwOgZqtHYOnXDKCQk+v1+Ekmu+o17DF
mRlV1YU4RKBq2icmVLcL9dpKEZLACUy7UK9xm8vvPMP6jnpd+EO9bvu0vfwI+XNGiDngvvXYftZ1
uz0L3fXv4g7+6wCJ59lodZzCVTU9gVCwnzS/3HtBoT2jKtJsGFO9rewWReifF+S6+sYB79SxgpD1
wmxer6c1/IkI8Hy4PG3R5j6h+OJUt+YEbhTrxrHsgic0103wOUTrKrvejzUZAWgF9hL1i/CN6VO2
SKfS+xB3k77ylCG5y8CG7tq80/fyTFZDBvB6pl5N/Qe3GCAn45PVecNSxzSO4DTcZGfeyHqrasZ1
bRntUhPTe51skP0GjjJU1bicwwm3mFjVd45PBCUz2/QFAfiDdIZsouZoDZP7DIhRLCN7DOBPYJ9q
N5W2G0IC9ppuGFyBk744YX2ovewDZIb4TmU4PI8sjPC8wODayrsn8lw+dnZ+/pSnU41NQNFtZVGU
SbuvO4DjsogJs3Ff1+omao38TIRdW+VqYj/oZZ7cqaW91cbBfpBVQ+g1K0/3po0x1+lmWePccenu
9Ul2qxfZXgZrMQ1C3TARexkwCmSGbK5rBhtsdKdCCGey5CDd9qxk2jmsLIJ6eb03vKr81unxqxFN
DpzX2luyTDfvS82ot2ZSK+CBJuQaYHFuirDNH351niTeD2lRbglYdOuywxIvC4uHYmajAIPEJXkm
omRKjmljnWS8UtTJjYVxgOwrJkYpJyzJyQ/j706er6YxHz9EMQQNpxQauRZW7MxuTQgaOR/SWdzQ
SooVxKLh0FdNRQau7/r4po7ycllrqntGnzTYGk4R4jiTj6dYJzoPJNF+FDqJApEHzmc4Vesk9c1v
fuseu4aMjDwcOIB7Nv0g3AJomjZ/PxIaP38tmTWYqqHyYRCapjGm/DgQEoYqG31QOgzjNUKsvUd6
SVIGkJu6d4NW2yEVRkRE1nV4RwVN9zQ1osTwBpV8YRfaOeoy5gN9mX7JeSoBl5mfrj3A8Pskqr1w
Z88SK1JnpUVklfVP566lqErrI34k97BwxBh36dd1eplHGKCPl605xrdt0Oj3skElA3L/97dB+3le
Ot8GS2XeMP8nhFxhf/c9sIcBnLejtrfvmHbbnZmkvPIqzseIeBEGMPQJvczrS5/4xsocjPLnwUAe
USSA/OXbHxTo2ZEpi5Z/f8mm9tM8x9YczXH4yzkMHuZfVp4wTTWMBsPo9jKhnzy7QgndD1+ICSdz
UB61nXhbup66/aNafuMrDSjVX6t9dBsv1arRhi9YbVx711Fjr6ywzNBoWsswZ2q74QfdQsslT9Zj
UCMcTMpjlcVa8KD45fseRgjmqm+heWS+Zq7Gee/aL8Mi778sx+X64RoJsfimsww2WVgYwjVVyj8+
zv04DWE1WfFu9KB6WUsDU5ZuwmrbZqJJAMl+6KceQ92ZcNK38T2gt+rjtYenmBP5IX1Y9L6Ha6MO
lSEcBqycAgSmE745sEDz4NFS0/LQz62yKDc+ieBRDP4pMFW8qv48PuutGJ6wpn1W++PfPwP6HF34
8dfl5XVsVEJM3bbhZP3460K1SEcyWf7uwuEyiuUlIkNs373R/YzEJRoq1byJJ79GB5z6bszgtCFQ
vYgFKo5+2yHMp9qErX3d2I5oOQesF6Dufle+tktOmFNdnub/+SGGVcuY1pe8GKvQD5qfiv/efs1v
X9Ov9f/OR/3Z68dj/s3nin9/2+Um/FLxwf/W/Nzrh/Py09+vbvXavP5QWGfMQMdz+7UaH77WbdL8
EYube/7/Nv7jqzwLTMav//rt9S0NM1DrxAi+NL+9N82xO0JGOi/2n9G++Se8N8/34l+/HV+z+rX+
xSFfX+vmX78prvlPcki2jV4QE1lXn0e2/qts0lT9n7wCOutD1qbMcgnPIGPZBIQM1X/Kkc5mRma4
tHAN8ObmJkP803VZozsogQiHYUX77Y9f/z0Uefm7/To0qTEU/fiMMr67sGeZfAqGKv0vQ2vpNU4S
+YM4ap63N6JEPfUmhoV2g3bF5DAfUEOxzcaCmUZbdkBDkvJg1kOeLGzLKQ4tlFZtPYU52Psw2cu6
eO4j97qwLQ/XYk52rkNXbicbM+8l9Mxiz6iQHbTEyUiRsWfMe1XbGvuu3F2rr22yLplGL8Yb5o+j
iKbHGFnHxwo1qGkZOGW/CU1/bZXJmtn+c5fm2iZxF51XKvuJjPMhVuNmaYgqXUJ75FxtHYLu17tw
AnMarCc+D7vKBWO2TNWnzB+GHZaWqz6AWp3o4bDmM/Wta9pya2tdYEKsqndOW5mrKbXUg9zUnp0t
kHr5hM68yVA0iHihcr8xeFzJ+2h72UZpHGWrDVVx0BO1mDFtxeGn4lAYL1Ptq+t6Gu7sxI/gfjTB
AoeDG2mfpNUeAFCt3pZFNhzkJrFQB8uc1FmYcIkTMt8LllruMtKj6iA3CjoNyULuWmpb7CDlrvPU
r1e4YiLj9edlyGuBtvd+VbLIdTSbWu3PLjTdQ6kP329kXQNtf0D8bJdFpbcrmwmSX5EfImtkMpWU
e2cprCRY44FoLgzHmTByUmwmJ/NGNfoVrjHdboCshGJU4QP7SZTN1AWPgxsOh3ywwsOkbkKtGg4i
tPEfCLC4DLqD5yG2rJeFtmonI1nDoQsXptXFWyAhJ1Sw2kNIBhPAVr7DF0Dp3ANYTOjnWtSB0jDQ
x8yhpql1Vy5idTqEZbDUUqxssslVD8TkokVeutka+WTz0M9WuEWpfXZz5xQ5Rnbw8u59o7epusNZ
YSmrwjx3Ng562FGeOIhmzrwRublSMvLR6nDGfvAm85M9jgqODBpLxAC1n1ITqOeB0nPbjRMwUcvA
o+zcqF27Xl4vItigq1Fp60NfuPkiZsGwwkugPqBeVq0b3f2GI4KxjEIEx1NMRA7FpTcBEbDksqdZ
fx3qZw8+X60auy4yPe5uezYR4d1otq2utU7/otTGyCNaDay4bcS6I6womWz3hzadxlVRkJ1Mi6hY
pQQzFsF8O8TIcnpZ4pp6uTNWrBUbtSgefvrdL1QWD0hl41VKvug1B8xUySAwb+SefDettHffX1PP
UlCny6wd2KXU6Nw9rkFvCJ8gvJCeRD15C71xIE3UbrUoA9dd1SVeYd6oZuvJ0/plQlJgGXRlsxBt
YK28tngSQIp4xGxxsKvuQ6KIEZi3G2yCjLVKjAxVPmwG3QPo2fTqoccn+CCSba2WYq9nWXFA/b7g
+e3iBKeTXGf5VCfzQ66DuUVJyAHNygV41dpr0TcOo6DC9NPqd0wDV5XWV3OcH9RlxkjRzMUiHbT1
mPqvSE82B8yjm4NeuckGCPJnf+QBzTt3Qp9fhDtwEbu4CzFHsIDyKV2NFGQybDXu38GYN6Ghv+/J
OqfXujXZvi/y7XfKujrgssZoMOV+uu6EBkka/6WVZ6mCZ6LLFqWhVWt0JvFKrxCVu1xSnOD7jXmI
HINkle0azcJUNGQQk1etHVAFmDcxQu+HeBGbUTqhY1rnO7sE8Tll/Dnls3DZNUtEalrR7dyZZ6XF
+YuL9QRIUq85xO79OPr6npCFniwGtyfgbwFQ0WPEzkDo3gYFI4SutuMh9oEIGM69qxX6Wt5KM8aQ
3NSPfQiRfIQlKPTzlAK/yuOR8SVwkfmvRgx4/xh6Ae4cB1NEl3EZMk2z9FKLL14VZjtVK5Rt7Pdn
JUwX5OOyhYlyCc7SSFiErblMvTDG/8Yel0aVxyt1Cv1VNdglDiDVSdFFD1w2bA+KWsG7mfeMSBuX
NkAfnKiLhZnz59BctToEKmO1LHp6+1aqebtmsQkNaf5RDe7gMDiNr4D4NOCqaXLsAzU+Fpu85YWz
iLIfSISUyULuyg3afxwzb3AXxZpCMGwSgrCWRE1dwpthkSxMw1v6iZmjMmukx0lNUETTWhTRelGs
CYMRoEEKZS0y0tLZyDAzlG20J+u7cP15QGm8IDogVjkZqXtQVUZYctdiAzvxIcOSsmyMfF06zhlu
3w60v75N86bhFtT53oZV5Orzt0DWjRCQV4CASwDpjPPE+8etplp7O1OHg1V2LvwE3vit5xZ3yKnb
+1AkN92gDru+H9D0UDrCnFHJF9/0VlGNgjkRM38Njn/v6PYS/Ux/W9LrGBV6d0TQclEO69jVV9pQ
eBsYi4q6lH+ftIIcJffkJmAitDXs4YBMa9pM/bb224cBbb1ImLDQO3/XlmaQoqtuJAe3XpGM72fg
ZH/InCLaGEX2scWV6hDOk51knsDITTbvOUUa7S3c6zDPUoAIz3UZ9PIEu96ULNHQ36U2Wsy6hiIw
auXLWNezRV1pD3D69cVgd696AHOmVWaCVvcJYdvXsWbyZvRVvOzJ/EJXUreDqa2d0X5MCxfNLYSn
VvVok4ks1t7Qf0xm8J4n0BWM+09jPAvRtt6pUopuUQTV2nHnV1phfAkMZVdZ5ae0E0+xB2MnUOpp
6wTjZ6It67rg9eBlXEwj7EzPSrZ6gC4YS6VtUgBgtkL3Y6qFp6afxp0wjE0xGt9IFOJWOlkgx/Q1
XkT5qgEc8LFy/Rmf1G0wOPMYoMuPUD6tZZiQqxzSW9xbUwN91yxM4gVGOwZRRPu2nr1BwhzxRz94
sfMGF9nIXRvMn9YoNLmwddNdZE8dlpIIQDBj3CWlkQJCws0iHxAgrfP5O/Ba5DWcE8Ra9k2ux8um
XBPuiwl3lDiXpdl44Ccj31jcgZGqF1Yzf31cPi1TJxaZB2jXMV2xYbraru24q1d236OlYqZPoe7G
qyLsp80wDdrHmm+S06nfkPaYFm6ifGlUQ2y6pAQ1FAkAOWJcTB6zv4Fkasf/Q7d50jS0T5sWmgo+
g4sm6zTgtEwyADmLdTqF6zxvtn5X89IRPhuKvRdV6SLxRbYI1fRlqI3fx7HXzl2QYrinL9rBQX9c
T/zjOLyg9hscdavau2PYM6bhRWbZ9p1eG9ne7MfZesV7dXLrYDZRsLDtCKvOFNq2cS9QfnoARYl4
BIw5kPT23nDGZDlYKlFvtE0FWYhiiG4GgfeYx8RhoyCpgNWZ/0EvS1JgI1SgGuj4oiF9x1d1g8u9
vswzAQIN65NgssNtiFlOlytIhmJpxSWsM7vSFhXeu6s0UJMVSUqwj425cQP1Y2+5mBiIh94q0p2Z
O8/xmLYsYszbLHARbr0RusQ5xtHaHmDCtQKqZNutbNSkUSNxmo1G7Dch+YaBGmZoT61/jkV4DAQi
o4x0FrF6AJ3GGHwwHWOJtY26ww0yRJ4CXinB/2UeuwgR4mO+HIbIJGJTo5RVv/RR0SzHam0VwcAj
an8QYH5XxRSdGithSloXwapQoqWB39wux4Zr9AG62oQJAJCi/mO5b7VfMRCaRLHM3I63oiOqBP5R
rPJ+N3jirkPUnrcYqlKSms5Sib1FYwMQKdoBUJkbLz3chdBLg81IHm2FMdm93+fomvmLPu0eYfy/
KUqxLTAdxMDB2SCfsPbd/BPglM9+0HLZvdMuy0lBwYQ/zOL/sXceW5Ii2bp+InqhxfAgXIeOzMjM
CSslWmue/nxYZJdHRVd1n3Pv5A7uhDDAMAh3HGzv/QsVpRk0JWTXGofPVAHzb0pvfh2bMZgIl3e2
MnxqHYUYysIcqkd0Z4kMC22lPF7q4qhUTLSdYi5OdWMSM2EhVZxGdKJ2Oq8NQiyjDsOd6HBdiE7X
1VIcWU2QtcXGd7v/D7cVSXvjSHUyL9AdNGZH0RbVaNsbV5nDhmh5WxeL5I+WWJ207J+7TeaMO9Wx
btqwbE9Y1rUn0YJtVx8jlGnazLyRCmIGsVksiq3Xtet1m2iZZsfs7W93X4dJK+P3yZanbOSzuQ4k
A3U+LjH0oe2qrh3fnOA6zpiF23RRh7BFUPHPf6Bi5oyGeX9cU3LHa928pNs7Ds5xeRrCLvGzVpfd
XETbYqNYXPtct1XLFt1f19/1sUYYm6XUf87NTct7G/+6uPbNRMBwXRd94u2SrtvKAQNj77XnX17Z
4OCslNnl/LuTODS3ZZyBp/Sh1luNIv1k3St2BKhXYaI9dqQ/rgtzm3CJ1WZZcKwM+9VPxFxrrLc0
ynX/6/pf79P/GEX0z9q4QCOmIpbVfcoyvKsLLPiSUa4UT4TCeZlmE04yRMXwCQkqZkhdM8ZNJ+SX
K9yzaF0XSaS+XZWb0c95mB6uPURrM/3wzG6evOzPB4jj/2obvxhw2dfhr31kx3mo62rdyZKmnFBN
ZtGWYDELOH445r3CMX4nCf+U+/ojOfk+hfl/k538U9Lz73Kh/y+mMCld/rsM5n/lX799LajQvyZE
RdZTHPI7g2nr/7AdGxSLY6u6SgoelNjvDKZt/0MHx6FR6lBReaHc8UcGUzPIYCKy5Ngy0DLT2mAg
/8xgyv9QVV1zHIMMmSFrzv8ug/muzqIzjE1JQVFJiKq8ht+VFFKiPL3TgHX2Re/sVBtsp7Y6Z2gX
1aGOdkpRl4euiWT8zIoCE2Ir8ZCzzvw3n9nvm+stxlP5q8sgvLUcrgbgj/ruMlalQyhmhZLV1JgF
AGG3z304fLM6+YdTov7epCqhNPD9IbMtr8fG0Y+xmDj8h8vYIHtvKw58Go6iaJqObwL1hi2n/BY4
YeuQdJxRCw9yq9d+iJhAsCiSepRCTxut4zRVnzIzRHzX+ZQvreTGFbxepVDdtSylPYo2VBoTqDL/
4bJ0fStU/vnCLA3HPYMkga1olrx9fm8qeHPWGQ1AuvBgbfWNAgWdvZ42dzgz2ZfCMgCozDqppTiW
Tu2qMnFYZsWfN48Wt+kGAvjRxHIOqOeeEuhprLFPxQexvVgWAgLIJXUwnQ6GUyA6qOqX5Y9FXlut
D0KbifZiI9EIWNYjrTPfrQ0GE4m0vITNJp4etrOrJcA8ooXAy6zkn1Jjmyf9wYgeG2Jmj6hnv5go
KknrhP24Uv5yQvR7dQ1/vyZMg67vSGvkQLIJmExZi2GzZz2qMt2PcXZcY51qEslDeSOn6xM6PeFO
Wr6HwAE0ysi7uQ+sCHDF1O9tK698zBnOUXZUbEL7cYSIT9qykZpbK/0BSPAeiXqy0Fnu7Ak0Nk2b
HN6ROj2H0YiA4TCYQeecZQn1OeJD6Ha6uVPIGDJ7P9gmPIoqydJjG5dwxjomDout71QLx4X8SDb/
QD0A9Xd4V41cHKXahF4ZOz9xZn4FY0FTLwy0JOd+KPyV2ALgX+SD9AZE1Okn4NC9n/T2fhqBkDRL
8rMsJFAeFvGI0/yyyvW+Am7fAJUg00jQOjYP6VOZN98mC+Yr6aaWBLzjtxREQMMQ8xAi0YskXmQs
ngE6xWOicYkKpIOkTSNvWBdX0vWd1qr3a9geEK2IXGVzOdZMc68qxA8gaYmCyEzW8eKTSPwAOG11
paUZAhJq+QmfrW+mIu9CXuSr9QX5I2lXG5rqSnH44szENDUWQKi1yA/93N/CHPyp6Atv1UJL3XYz
Tuw0XITlibRZaX1WcF5TtpxIieJ9Kn+LQM14meFbNopDcZHxA5jlPdDgn3OVeUbNZKrriMXLAlZd
SnV6ZzGfLsJyvhkWpdvZ+Kbf60W5+jmsKsVe4v3ctrWbFub3JVIMb0kVyATL9Cs3sYTJlCV08wEB
GQUtMb8bmmKPfHK/05II03C9Nm7QwbgY2RTCpumQI1XU9uDk2qkaNANbXZ38lMFCl4ilXNEU2fPr
oujJmzZpQjywpdUlo/m2JDmA6C1bWc/xHew5YyfSlmITIBMSd2JdLEBmfcDrMn/TRWzPtuPFEddj
xbbrqmi1IHHgPpEBvpZtSLS+RCH0O7Ft2CZ6oqWrqxXoS/6ixiXYb5FRnhIya1gNUPMRHZUJSnvV
Wgiy/JF1rhwFsUCx/pp75iNFzEBSSk8c+LrxdSl6JU5mEwpp+utBpF5/56/F3tUcEJ1+rTO9uZIF
s5JDuChB3zH31xHxeb3C67XZiHSS17imvxdx8WJ4S2wVTQQ4uFweISA4mR/rJjbtRur8HDSd2wtJ
XFeKlG8Tfo2uqvPjiQx0GNqoOfdxZO/GNLxHLHs/TXIYLFFLzrKdTvE8Pid696MY0Ptd0o+mqV7K
wkTxqhwfrGb9iBfQr56EEMZQhecY5J1wPOyDfBmKg7Z2q8vvQj5KPNhdBVbGLcSOQyhHj7pkqoGR
xKk7WuljqoWE5tpdmMnOYWn6BzWy8RYuhy957gTWQEYH/iJRv5OXJDRrc6/Y+m1cLuGlLL+Aab6Z
azvz+80Ek+f35JIU/NmPJBRLsz2UGtmLUG1nD29sePyy8uSUcrKvxho7jTA+rXF+1MdlfVY1TJik
7juy/9Q0dTVoUX/2CqPKeDw3Dwjb26jtdrOPo9fgJlqNEYyTGr5skQNKAMP7pC18S1UQK0tSHgdQ
qDvw0QAxyDVkM95LyWIHSFKpPH7XO8lQfjb8fiGQ3ZnxUPkJEmW7/kdmRebFTMx6E15LfTWeh2Do
t5eWU3mDCQqitaOd3Q3DrnGrmWCkgMwFWjRZ/KyaPywopLhaqWICLtk6hZlzN8fGPUKqh0ldQl/V
0dNMhh/tVPzU1/XbKLcfDKktH6XRAs8vOQcn41UXTcmWW5VxPY06y5NRDj3rv5jvOW7YLy4ptRJt
E9I6TTZ+7ba0jtUOiqdZSUV5lPeo3KpnvMx4GMsEG/zCWiOjAozd1rgqvEkLxd3sEt1mAyWGg9/l
97ZMjllFUxBPgvgX6btT0Shno21+KHY9kSiwg7q5g3T+KXFUzVetND5azYCBEek11I5fzOEruBv1
rODi5CYkXg9SJT0pg9buR73Yawri4KVifoNK9NOcMV+uk6YJFpRkPMnBvrCqz4qJG4Str2RT1tsV
JUF3NcjsqbjiTlRCPRmEsCNzB6iNtuswk1RS47AY6gVC+Z4pxkFesbbixr4z1XjZyRHzTYyC64Na
7RRVhUE4zkG0xPgz9Jl0XzGbOY7zz9Xi9srCaN2loPgArHxBJ2f1sVFa3Ch+yJPiOz/xI7TAhwQO
dmDVqL+2hQ+5+kNIFoXZXPtsGrfV+GjrRmDP/WMRDqkrterXFgS5FpdFINU2QoV2/EnD/9uUMRWW
y3UOSKKnaz7zTVRnlHc3H0ovcxobZL+aX5I2updjqtnG+jia2uNSjJ+mEGVpy57ncxyi2oz0qqea
98z8jhmkaW+dqwOSvlt8Oz+2il7szGbglbtqvxybokmknudKG3lbFgj/ISJiF/KXuQFZFjv1d73M
eneyyKIWm+xCk/AWy5KnyUHn3xlHzR/2pXVjIhs8px1EcKOJSV06AeoNkjsf5YJqWWHf21Zz35lA
iGcJRfol+zyH0w04s49txqPJKbgPERK0R9wtp+UeHzg+6MVG6IWctzI+I1kIOC6JdR6TOToPkvNo
hTZPlzjWvDgagtkiIZa2S+cblXqorfEFP0HDw7reTTXI0SNWG27W7HDWqCiiJRfTREYw8iPS14d4
Xi5mPyMqIcmXMgdWu47DuV0f1TVWAzS1IxeU0hdADRAZoA2lfURGXdeerfVsJwrfYogZlZw/L6n5
057lrws5Cin8ICGBimgouowzbOnqKUJQBHGG5QJT7Uc5FS8V8qcu4h7OeQFZ65to0vha5OS3WNeT
oCkXUup5Y2pBUuK1LfaIba+7FZIue+QLgqyqnxteMgfcLD6JXmFdtAE5RdKZvP5vJSYxe1XmtulV
m/w9bMVdmhXlLZW/5aLOugtpbQGXalCnlkD0NeSyM9MpVn81SRq0Nb9GYH2+hduYKzcw83WAqaEt
/7IO8I6XixY1FqJ25WOrh8ei7qwbrVetm0lhpgc0dd5ZA/IXNUVYc+WVFso4vCjSc2JZ/Ifblehy
vwYmlpU8VS0+vlGGiaBl7oRJp18PhsHn9Cvq1/Ju1ioWc5u6+jh+neJ29Cg+5nzxgGwzew5vBhDr
NyPf98rfqrL4r/vixqnVn5gExvhvz18kwNO5iuoWHNFL2s/2sZAr9Dw2iE2p35RG5jfqOtzaRZZg
UFL/QoLsLrM0oDh9dIcGIMw9BGRuFUzNrDDPb77JKXIY6lod5YpCNCLqJxQBoW0q3W00yw/Un+Wj
VXTFpca4N7aljmMBy8fbl1gXRbqL8jh0AUVW3tIpKAsDyfVwqj4urRVECHVhY2WeB71xjn1TD7dZ
N5W3uNZPiKrcdmkMRGdpviVVdNL0sD876ZSdqD08hsO03OpIBZ4U8BlRkf2KTa7RyfZaN3Kagjsr
25QjgN/dKOOyTcGNl6bkuW+QOCeP5le99dk2+FYAHdTEfst4i9oqtQD5wHtpAeBQ3uUZtIWSuTD0
iTL017UxePdLQaMsi190VXN2lvhY9vaEzDsL5MJ/Tnan7wqZG91cP+bOUrjGgUw3wVDPzEW3ssWT
w7C/hXX6zYnm6ZCEdnZB0cEvqBAfQ3X9YVfzveF8M2ERIJp3Eotxa0mVtSieaHaDsgJv3LZq0YCd
XENER9G21ms+kK2VxmBh3Ou62KjXLWVY0YzFfgL53/3/cmOnO36mrZVbDsh69zGfttktzUm0kg3u
87eroku7HSFa12PFYddV0boOZesLz6ocPIMYWQzA8xsqHj47lLUpbTvtSbSui7/dZgOyZ9L4F8c1
PPhx4Mz8UKfSfx3KUhHC9q7rCKN3r6d7Het6Kgps/+ypx+ciHPUj0tC9bKWv/d/sj/TBUQIxaIZ8
4+8rul7WMAxfWntR8fJue9mrtnNmyM6ogWjmyLrnkfohBzjjqmF6F0tlzsRTy18gRe77KlLuJqlz
8PlcOhQq6vyYRvC/ywxpndKyQ78B6BhkUXEfp9FDgpUKfrXc1UOO1b1Z4PCtV8XNMlgobuARu4O5
md/YuLfvpBiekFjFpDi/SSRqz1JszDucLBFa6rSPMO31/aoRSucGZVU9pwSGyPRwSBChONq2rV0s
ZIJWuX2yFiANenoYxja/pHGSXyj5xp6MYAOMMtNbp2482q18l1pOT4nTWNrLwuWBuVeR03IgQ6zV
ZRlPHwjE18tYSutFtGy003ZSBcBBrCrb3lKzTxQD0mPXJL+7RauyXjQTV0EQuSAMNDBtXMlqfE4K
s8RTscqoJxMTUNzFflkLfbtflUCmFN5qpnoa8zC69NtCIXfRpZGBanqDasikm35+q0vSjUqkcorK
Rjur0X3Oi43PiAEJ53m9rNV84Wk6X4yoeG5Uw+K5TI82kqZLJk2IdZDADrqc8qlkwZe27JwMw5x8
tNS2vlltO2fuRunC0cvveLuoCBtiHeogZmTH+hkLW/wixv4QNkSGa05tq8K6em/OydewIZvfpwmF
MTPZR3ZFdZUyw0W0xELbKq6OIa+emkMzS41kR+5HAix9oZ6tVr7oVaMUviMzk7uK7RjnpijNMwDT
Q9nalr8o1neHcP5iGW17KqM+kLa1YbtTiC/IU+rmyJvqn9tii9QKJcJunB5rtFlA/Rf6RdxYooWk
c7RLDRXzO0VdmDj2FxSlzYNRrNrFwWUZ2+P0ZXV0FQUwmPoYnVrbLrHfREYCWSJs13MmfWhFk7Od
gkiu1qNRE1EuVX+miNlSo5Usplp2eIHFKF1EK49smwAsKQMEpW6SAsBq0h2SAe06WMBSGeR587IO
6qlFajtQkUxwjWzMLpS2M9Tb+8+ttnd0lCfF1khaWt/U8LxFvSS9UKb/3VN0FwvLPqfm8Ew+OtsN
SwZmZSxQkFl4EyfblxUXG8pr+wz77aYXCwVmAbpJCpidDkBEbOAnGk+/F1ISjfjNbuuvTUlKKQ+b
RLiDtH4UOwCnpecqHYY/dRS7xGhiv1i15AR7qw0L9G7H9ayi83UVnVwYEgNT3uu260lrrStOy/Ci
pXZfUdlOsjeXXkcmIYDu7N5c3/VSrpfXiCvPRzJn2E0YntgzcXM5eirjjsy/fj33u8t7tyo6v7sM
cazoN/bJ93xoblqglejagNmdtYiooM4Qx7Uu9hQPftGC69ABgt+jn2sctFr7hNWtdEsRvfQiMj8B
s/St1BcbmE1lVNa69RYR27Mmz99l4C8eoBF+Da0x+ODzlVOVq+qF5ON9hIjigVk90kloA6YvnSXv
c3IWgdpm31XmuQFKTA4PKSJdgAew0fl16hH52BruzxZbxl/scp9UVPvttbMDAWDSE1XeF33NHawq
e32wP4flIt+g2fQpJq7Zk90gHNXmBOiKpUIXXnvX6pgOGk5qwzG/j9YlulnDEhesxX4Z4691H+/q
dlbuqNAX7dgepHZ8ADESgVVKMBwnePJWe2yDrMw+I5ZPhRc6xkVvSCRNg/Z90LvvgLn145bpCEZk
Zakqpre9Pn7uQvse3LO5w58rirPunCovxGnGOcfee+U7Cnieh0FYKaRU7ak6NxhKwWRwngAZAutI
0aaVCpsCwNz44RKdmffDpDVrbLpBnTSO/s3APwLVq+lY8hN8VKvMIIO+VUGjNts7MjZg9dTdzVth
tKz6iWzwjBVVl+zXwcw8tZO/TU33pZdR89YXAotV13ZJ/WlNjeipADy+sbh33CQ308Trv9LT+xHb
zp3VznfSGN6OCwkdfsr6KT+ss54RgkloiZrtg+z0AYphNf40UnkI83A6G+uKnPOd1JvdPpXDU+Xo
5mW2lxX5AjUmAT3Ut/2XNDTtyzQu9XPvJCcA9/qxAn3rDmiQeSS/DBwLlNRT6sq8Q8MW8bQCVLfe
rbtxrI1HJY1QkepNd6zMm0malJtQDvdpXWinvCxnPw9jxIqS6aeKB/yehRYwz16AVU8gCdH4AxK+
rvuwwAC7CzG9Go1IOjIhQa8zlgLgBDjNFRjBppak7BABBEu3rDgoLDEyc9NwNMuCLMeAjpox1Co2
EukvPbbhO+qVg7rIsGXaNJJ8E9CSaNg50jihuSMZwZBP34j63HQ21yCzDfXYFPYxUyBvi8LT/y/6
/ifeCqSRNyW6f6Gt/FebrFX556KvOOR30VeRnX/IKNZAvbZ0Cqs6rJF/0lYUCsKKbr5S+B10oK9F
X4uirw2fRUYBXvlz0Vf5h6ZCh3MsDX0JR7H/V6wVU3tX55QdAj9NcWxblRW4M+9VBIrG6ro5M6cL
0r1DkFAEA6zPYkYN6KQk6npCLhNr4joaPWeLLcIN5RyKwES0tkWy5i9lb0a7qSeS/80gcJi8CtQE
4Fji5vg3AH0rJlwrA4KMIuoGr/l3sUdqsmHvqPERdUri6mp5jqsxWj0BZ5ZLJWo/yep6AQUZ7gRf
4LpQsECm8LOh5osVbTeXTOWLKFuIKoBI78dkB6lMvtYCGiagEYVdX3eSGiQqC8Sj5pW0G0wN/dpU
c+d7ksE3j7oSaLrYPY481197puAXVy/P0sVPkasD+bfFVuITA67XHDIoNKmIh8S2191QSc9deZrl
3VSAfDcW8CS9Cfz9uprncU7yXdrAwBGkBDC+5ZoZMkRvmhHWIJQdt6ZYSI7Sn+y50QnrMLHy1mrE
5XSrzVwXPBz49yMACiDJt28D+Ddz3ALT34HS3CneqCjWmNZyYJNQ2XDPplIexGbR4dpratWPxqRJ
wUqJcbc0zeOyELEiQtSdREv5o5WQNpa9d7vlZA6VQNPSAjS+8hzakC8ybD65hbZxxLo6iiD1uus6
+psxS20LNZe+abAmKhT/3dnr193boOKSxBivZxLN63WKAwsQegvQ+UzKtkjIVl5bEo43J83IYYGI
ptgtFs2afwH6EQbXTaJVbAOIloHb1KGs0tce1+3XA4wOGFlV7xETAUFU2nzyoBFZvrbF5uvC2u6V
1/1i41+uvxlKNJNmSneZoT1fDxGt13HeD/HmvP/STJ0fWjFVx/dneDNSbi6mC+EFXWjxz/ybM/3P
zny96Df/95uxr/tFSyze7H7TFLuSDfKm59rO2nirqs0v/3p7i9bfbnv9XbzfneS43L3bKFX8mMRP
Z7HyYfXenQEKRysHqEbwNevtTATMI+16zLX3u2HFDnN9iJPaOKJsW53ImVQn0VI2Es119d22Sg+p
HgGMrU7/0hRdxS7REgsxkBjyumoIco5YL8RwomlMPSP/+7OLjmIhTmPo8bM0TPlObFKzxhw/ieaY
xqMcpN2q7OXJ2msboQSgM0zl1WHKn268SLFRLOxcpcT0ukv0ElvRBjVWz1rBQHdNiqlDL6XjWexa
5dRcn0RTJj9R3b0ZRjUjGZkOJfOLDFMm93WsjV6XntsWy9osYYa85Ar41RZDJHP+lrT653CtKbEo
rVvGherN7fAty/XUa/t5Rp3oxzKB76R2C4USRYqlLmEz2cmZYm8d5HOJ5GSKJuVJs6Lv2jqOu5JX
EKB/pfDAJFrBm6t8/TcWPFRd1MvjYNhq40wnWYga/Lb6t9u6P/a+dtmOEMf+7aojQKbvhv4fDIOS
37DXdfsgRnbEy1ac6bUptophbFF3Fyf42ysp5OQUU5Lev70aqLO7Wl0ea/EmkzdoswAji1a//WfX
be/7XHdf+1y3vYKlr+t/Naw6trw/xdHXIf53pxHDXs9yHUZsc9LscwFc9oSGDz5b26tL3d6moiW2
iVXe4PdKKi+76/Yx7qD+iy6vTbErFe9Vccy7EcVqId6QYvdrT3HQup1WtF73X9dfx4wh8i4SLIEV
VQXXqiR0L2rjrMhf4lkqkKFGRnOS8VYsFoBLwzTD85s0ROQUh7xk56NwK/triKAMpjy4Rcb1t2w0
V99eHBIIfd0HZmzNbmRkzh6byUvnONVh7JW9U8ujl2X2F02PNurHKeu+mJJ9VDJg7xNOGHi7q4jK
WY9LqVGLlKXYlbrme7qi1ICfQR4kGu5CETmHBg20erZPWZsrbp40z7Il6fu46j7lifQ9LQh8IW45
QYXTUTTJNlAw4OnGS4fA995JyEcYk+Wh4kpqAUxBjmbYmJeja25aOU38PQurkCmxiTkr9DcjnIJY
z3ZFjczQiCHArrT0Q50196GU/MpKnGSIOGRAHOaFECF2sS4x3S7Lvi653bgGFd9zwozct7EjpCb1
UmjZfFsk9UVeOjBuTe9jVPiEXgv8pwa+RqvhCtY4QMakOdD7BdjAlDwiHg01FkEX9+tYVhS0Btxs
F0kmpK+S9AKVhpxO8pUktBYo02e5exqi+r7RMehtDlUhF0Ftbc855OLXViP/sozMJhM58w07xOAm
TOFJryiYPpCHO2DXw92rtqqnYTDpofH7BbE19FT7SOKxGGruEmsPqvYDPQ/tVITx+CG3SOFk8fJY
9HiIJc1nA4k8fyDnMywPuODAva4hnM2/6kLBnbXBZcioAaEh5wW/pEegEAoETLUyTo7IQYVMddsb
QvXT1PNQxai03CEL5sEU7KihqahNNs73FBSlq3aqjfoF9ulmE+EQUyXH2FI/jzHVbDjudUI83ugY
6tV1v1cA+uhQLgJ8J0mB++SSIekk/Fsm7kDzZH8uYzW9G4d6fRg+2U/yPIx7K1kminPSTwm8UlPW
uxxWTeWs1b4NMWCO4tLrVu1ey0GilbvIqC2ImjVWpsgv4109eGMdr2jYtZDZ7AmJPhIwcZl3xwat
WBixSYyKVmv5MeBzrNktH2VM+CJFgzZq/znKhl81uXhfa/rBLbK7Ue6LYFk6485QznHljZkT3tZa
b57tKERcME+8uf4hmVG4m+DNIp0GlLSSB68fFHh59a+y0e9htik7gCZ7dL/aqAt0tHH3TnbfpKAu
DSBroN1hNRmkqD0Nuhz05iTxO7wB+eCIbHQTCIsdjfx4VuURzx5qCIrJOBA7oc987tf5wSRJFHQJ
PPNBBVK3HbHUcezH8nJTVt09OrA1hc78kCjrubesXcHvo8sK6tUwV7s0fcCHuHDrLrfPphLjbmIX
0NMHBJxVHRvERTmraRp6/D9RoEfK99lo8yCccKAxoqW+n0vzuMzOcmhzR/ZruElIpgxQF4B/DUkx
8ravYs9QkuIeCF/sgt2GxbrYH9Zp5B3eymAghhBfVi1S9o2hP6vDjNh22j+1Woyx7UrMmpC2Wtoa
88wKIs/AFLrJou5GtpFJjY39rOX380T4N2b6AiXN+EB6sdy1MP/QYaqOM06MI7JDWzKvC2q4VlBI
vuroiLgzPvYuGI7Vq6S2wpoYAqoKWUpCRdiI5h36UICQhvoDFHgL9p2mX8JmTD0UdjQmI6bWlTxP
EcyXbDSlzJYBkhF39IjEfac3O8U+Z9yNRwOxtcEYfYj4fN9tTVp1yF8qGRrvRPq95sp8Te9umslB
wWyETSjH4PXWUkF2R5k/9f1YeEY6HWq+XFcd45/AzH+WVXyTjOvBTOensASMEtbG3u6dcy411q5G
w9DvJQ3IStU/V6rETRFW2MlJOWR4TXsaNXR51sQ5lolNpUOal/spBSIDUnk/gt7E3yTPdv0m6VdX
SDGh97TrYQvvUBXbRxQUm2a+xaThEyg1xYN1SuLXKdyqWj/7S6k+Nlb9kV8flMKWOtXkyLhpsdY7
4a6akPtbsoTc+BqdU7UBcdqhN7iUozcX0Qf4x+N+0L4qFTCLCXYJhl4U70k8Pc0hvEZrjG1v6YEr
oU7kbpaKcEGflYHiWO+MF5xNnDws97UaH5xe38CuOXDVtnjSQuiP5HThXGKaSg4x3yOCbTyh2DSO
tnoGKdc0EmRuYGVmR4EwTRYsPyyvWerB7QrnrC6jCtTZtoPIfBihVvpJzW9yCimUYp+sHmfjHlrg
bTNnkPAt7r0pG2wIAtkx619aKGcer0Y55HGHC8EXAgTAEcCcnd5xdlUIGt1Aqd3XMyBlfZsmATPp
Yyun/qAuHR4zSbCkevqQRYbP0y6lYLno56SKQ58fnj9EluxNW/5bT9Ibbd1Xa+94wzjM3mDpCPyE
H2F6Vp4+Ox8XVV6p1zZQgYfc65fwazsYZyThS39CqIzysfmzaHPJt+Yl8filkH8mEnCjWn0q5wRd
fAQxgtw6qybMLr0JKUDPjrLr4yYLUiVpXGCYnxsb0J7TFpFrIavmtrVsHxZLQvavrD6TUSuO68iM
CMV+SJrmh3lcdqZSfAA2BgDaLg8giy1KD1gox856QUcZbpTRPZeD3rqDtqqeo8W3mV1N5J+NDEGL
JPQ6u9ygslGgleld+yijcnZLpWlnpeB/sXjeWVk4UWgjJdyPX8chCaIQgkACeUFDAoXXjWpwQ8sn
hAtK0u/qCTv5hQKgnu0pgnwMizQ/ral0aw36N32cd7GyRrjtxdud4bjI8rS7dYFs3Er5XsdDpjKX
C9ZEmJoo421VWgRLNU++qSf/3k9BaePiq9nJj1pJkK7VmShgOAH1lmQ3UPW6dUGHSZ461vshLZ9t
EkTQwKOTGTm7uFOmmxKFRyxr1CHQQdAMsYwMvFar3iJXTx0zh6YxW7/v+3vMEVo3GmGQ9mp9Z5jq
R1Av5wo1RhO9T1PLmLGmdecPsls02dOQKRc68bVpD7OBc9ZaRJdEHbHt4FQypaBSBtECV+fUIn5z
UdT4EXPqkXsUlcc0/pHNqGBmiGnNv/JJWrzGklQXQbBjt2FfNT2z3FRHV7IAgevNv7SFBwi2QhUk
T/2D7cQW6onxbTjaEoUoSXEbGB5uWaZQQUsp8ZKsDI8NU2i5rS51jWOEKevdoRpxGLMr15K04xAD
chiA2HBGbx3a1EsgUfh6o8nHBmekFU2TA8+4oFCc8AZALPDG8fsAk0fHwYnyKx9cnCdoJEotM5/h
DDHb3CzlzgillPmSHB0o7lEHMHFSzr2zlsznGy9PZ7dWM8lzAMTtCR88Vf8y4TV11ynbozMvYdLO
s18M4/dSpjJtxh6fOCijyH7eyKmEdfuqq/cLVXMCl+JxRsLcl8r6JtLkRxUxTl+TyydjGH5E3QjQ
spbd2oo/5SkwCBsnZpwhmkBO1OEQF3OwNjOP5jiNzzCrbjF2WeZVcqH0fGqT2HF5GJpBmuGqJIEs
zE2bj7tOvaFyoLIzUaj1uN7oKPq+aRxMrDuAB80EKkD+MvYo+xojJnPYfCgawowOOpc5tuxUMtEr
QEzJx+kZYGu4Wi7OuWsgj+pdarb31Nn7HUT/I+YW6U2djrdG8qO11dt2Us0XrcQHPTnVoDqDOSPX
vaY/l1WrUGZAMpJaeRzYxso9SqVbsnQyJjl6P72JHh3K415cKUhCTAo/vgQkJroZ8/ygqFPlpaF6
K9Wb7GTfkukOK9NNsaBDETxE0yMn0wBrGnnnDClpJBGtdg2maLkJ21jelVH+Eg9rtC/bFb2Y/2bv
PJYbZ7Yt/UQ4AZsJDJsAvUh5lUoTRDnBe5MAnr4/sH53Tkf3jdvjOyhGkXI0QGLn3mt9i/0Pko/6
tUe7bNoAtRsOMM8YnCBXtDuADCEtjb8Nc/KiR5UIylB9mj1CBW80jsY8forolXY8A+Fu/lTFZL05
RNWitIQSobzJ2ipDYiyvuuEigtQwvUNkh2eti+7qfly23rBGnWmXwlPfvbnLLnSOyLSxEMZNpG1n
SeO3S3SM6Aof6NF/cyp0OqpfnM2oH0UcLnvpDb9qt54Z6G1jPfkBgROqjS1o2ngJslYmcXHe/2yL
0NuRAHZ2Z2eTMLoMDMFFoZbeD6EVASoChMDexZGwOlvBFTPvGftFj26bvVVmeFCG+2p3oIJHNskb
S84vbdjwqQ6vRjTxyyC/bqSeXUed1NyUsXODg9Rt0y25V28E3X6LK0V2qNzM1UiKoUuoXEZAcaXl
3YYk8/gw4i/ctx4fmWY8tqvwGQRgSNBlkz804dnWPAnVZ31ITSN05Dy7/H7MkBGyoUoVx79/KlrD
WIt2YqK9/qbbF8bF+tYvcoIyMpLNtjx3zXOX2+pBGWrfS8z5bFSRLi4ZaBAY0zyR6BWsRUREFlVs
2gxyO479tJmSs2NzVtEiuI4GmZ/9ejPn4WMLcrosqrOMFHL69YZ2JMAwwIY7s5J/PFaKuWHsHHPK
//XYsLgpvovE3JMItKlcJ7wv1hswG16NTJmTwmTJJ0NhKkx8TOsNrdn6AKgDD9R6t+tj6yFtZXKv
mNbeHvr78U7YXxLK39PtIVdrzIe8npagUF21/ft7LTMEpRs5xD+s3/KPLwDPtChf/n4EWQ8C+rkq
j7c/fPtCGKsN1ZgVsDmtQZ39+aySTC/PSDSfbw85RZ1cpYSWBqngkV4hUIL5oTeM5FE10+eUNLCm
Deuiz2l+N02O/XC7cRfOq6oXcI3/eow02HIfdlbuZ3gmtU1N2+XO0oZT5mTOQ7Le3L55INN1qcIM
2mXf+eWaeb0JwVygrqhdRFzr/bZaml2L6MOvb/fj2jGpjKaHtHPvF481ZFwaxbkz2A+el2n3TnKO
1jsW25vfN2ytyC+Nl9NM0KhGFbLCe0tCZf/+vonMnQM6wOb3L5IIc88IaR+KuhiudTUHv48oXG0o
oiCieDkBzRXV16OtudGjiWK7DqPpfPu2241oKoLC3LI+3O7evtdwcZU6xF/DUOOnbo+Zs5kHWpVd
8mGafE+PPPRtlveAbnQ5WdbwEYWt93B73JTFeA/8Gl24q/M61m8Lh/lYS5NknfUn2QU+6Ilh0bbh
+KvmpD9okSce8LfKh7qMoaAQgBGwx5IPty8Yfdod9Xr1i63fd/tClOn2FVW3b6VZr1H4x3DjCpx/
I+ZLTCPO3d/fGzcNDpask/vcJB3dnTEVLloYP9al4wYTkNmtBTAv8mVPACxUw8HvmiZ5HNYbu+/6
Iz2lchNP0x8pIv+jIvgvVAQS+/b/S0VAG6f89QNp1dD/0z7++8f+UBJI419ypb4KaVrCMl0DucAf
SgJp/UuioMRsLilipCdgY/4JwFzRmA4+YYGTGVzsqj/4wz4OG9NzPeYhluPg+oYS/9+RErirff3f
jMnERFge5nFsyVA6dfM/UPOOOQtPYLKlO6IfGM1H/hA1d3ZCdRnjU/Cdvn/vtc+stZ5cfUzZZy8E
5OE18bOUWMByrWgSrcMo45aA4u17vXdfSNXO0JjW4XlsPqeBzD3X7qh1xRWRFzbR5JjrmIkknAx/
HuwVnuVxF4D5hqgvcJsuqc6Crlq5vCYeFp7ZWK5GjPbGo6SuLYnbKnuVnvmYGyjI9EhxqYTrIx/0
La3aPjBrHLDUzgzM1+xCetBKEZpsfEuNciWIwSWbXkNC9XwzsR+9+YkoipdWOYRDlS/tEn/GrbgK
J/0+KO++E/FFteHd1DNb1ttrZiyjX/ds03Ea6349tu9LXL/Qunhih/G1y9v9rE/bTu9R3YUSj2D8
MMjsc2x58sKp3/Mq+ayi3qLtwdsMBfVR0H4Hb39nlrxPWcRzjmT7bldb3Dc7qzBJfuy2KRun3ruB
6PYu3J7RS9/zMdxHhjIxE3TU+ARjNumWlLVjglttg3YMuiM/koYYdUaPcEEcuxuZs5aI+ULxP22E
4FO1s4Nr25ssLhpfb3gOJG5gOUnzg07CeGRiQI4FzjPdPdqT+Ahl/yNs+Tl6OwR/pppPdXIGKOX4
MXD/jbgdKXTuGVl+AJ3Hc9vWuyxGSJdN0VE0IllbYY+LhFVKLtBh/cW4oZG0rp922Gk/7fpLNPM+
1LnFXmRyv6R0F+gGTm7AfO+xi0C5NdPoF+yWkLhuMpbJo6OaQI0TjS2aREmnrkNJTpfFpmto2o4I
cLEC6aLXrPMIUpCDG3hV+dkBTNjmaXmokuiaSA4d/u17t3M2g1ybcpX80vYukLQ8+hHm7PH6llxX
SVpuErHXgf2KO4owOrXp9DT14yJddnaPQNeQ84M2Gj/M9oeRJdqTSSoQmREx8Va1TokWkLYVMlw4
2Yue7VopMSVNJ+W2DFs6nqty5HEM5TEeS/92soQe0Ux6PLJZMmx/0T/xXOmBMVuPxcg50+reSzNF
X1D2XLOEz9fgDdIdkiNp4ptG9Nj0ZbLL5hA2FGyqtCl5mfUuSumdzWE9Hc38x7QaYOoSXxQNMkTu
bMafdDX0PuKmKyURFSBUvSH3foU93qPiqTYZNpQzXHbYXSEJFYu5nnhNdiSLPNoUjnOd5uxz8ojE
AxzhblqTECR1iNlD0+HlTNC/GMzbOUanzWhoZWC3d7biEJFjBTSg4LOKyhYJsIreSXZ1g75Cpa03
pP21XfuuUpj32rGIKLnHnFNM46TzXdKz6+IutDgcEjxjHo2osc4OkbGclux71kS7zCUss+G9pmny
qRvRp90CTlU7muAvDGt2RmY8uCAHfVdy0rTgaTYxVrKMDNbGnoBHFOG5t2S2zWO+Ltz0u2XgLWJt
JGGkCd/LNp4PAx+htOWL2VoaJLRhy1fYGjCBoj6asiAXrKcWRFV0owwFHJVvAY29y4y/KyR2Ddba
fdzNdy6rZyZkSpbLQ1mzAhVrNn0DHJCNRvFdYyHz077BBsbCsroKfbraudk52zpq9A3sEOS2sdgx
L3vCiJ37KTXboehS9v01lZAC4OF75nrODjX5jIm8TimLZdW238zK+zTZkPhalwdd3ExB2FAUZXW4
r2zt7OKu3veR9bAWWm1MzpfV8IK8+K1jhr/NJDzQWVnMp1KovEPVBTAtYvqJ9o72IakMOkk4vBF4
vN1LFJ71BGmtl1jP6HW2U4+m1l1sBgsZbNo0+7SqIvQxmFS7MXauJJezL7Ydqt5IkF1dlhKWo/uq
D86hcg0ItiQ2XvRitcRh4N3oxdAFniSuUS8IFgMKuY1ivdwDJrKR6I/b0Sj1YKRf5yvbezAsc2db
91rBR6GF5Z1Zhz8y1DGRgdYgrtOfQ5k/W4pPK3PeVa+KzSKzZVfVrQf8of5eszPYlJ3zMnLx9YUV
c+rlLsAGM6K5xOGyriVRZz7ObZYGkdc/SYLNgWP+nIbptRW5ybytZ7EQ0YPMft6O8sk79BmO8rQd
N73Yk5ZEZ4bMc7or1T2mgB3TeZbb0m7x+7jT5nbBcmDn+oQ48IlqJFeMHeZlkkhHn+HXd2vESTr3
3+RQfsa4hNNl+Fo1HAbw9X7qGudiYdGljcxiX9iA9ROsRGHHMNfFTrHJ9fjcpGuyaxfuncnZN6z2
czgctYjeNB3Z66JwJSKmCMl0JOgNkl0Th9shIfpJsi8MF/2XLvo3d4kSvHnzI/hMNn1l8zWBp7ap
Iy5G2hpWbk0GbBSxNpVHnPSQ1a64inhdJXldMi2+6Sr7QgP3ZCwA/iZ7v1pta13/hWYl9d1w+mA8
gCDPziNfRN9s2x4Zy9056mvcVzmgQXzOodGQOzPhclKCxcYjVN2Dn0Hd3Zc7oysP7Gb0oIVWqOUR
ixTRBNuhZvEhiPylYxO+wZxuYec2H5EU+g2bkd2yLpBiIlUVOi3MCIvEoXw8NxO5e1G6bMKRF6EG
gzU5VtF+tuUmN66W5HPNV3e7zC2cuVwOOXmsTUXFka/V18qfmDRjD/wW20qkvSxz/44ENDtNFShW
PC84zu1HWJpBYujxzhu4UsbWxemrtX6jbMAj8IyvB5qmd7E6g4FrleuMIPXyrjO2QEDROlO6JCRi
ITkF9Gga13nR329Hjmdhm3Q9slI07IilJrZyAmA8cIkDVSeI+1logbdad6/G8EuSFofcdppNdEUm
m3EgYTl3JtkHUxw+mGsScp8izY91fDZGDY4bjz3E2V+uMmD4MnPYNXr4rceVSpsi3saMqzcSIrV8
KypKpUyjzBLZzvFCNA09jMUaGkxv2E+85Ui8hOjPtNn/uGlWe02rRnztc0sHvd0KGCsnC4y429fG
gQr8a9wgjs0iIrU6eNYUx+rUwu3bqir/kutTAO9z/W1PTiy/RaD8dm5dm8UGb5dxilBBwTNd7+sd
UIRyhGFpsn0/xUTXpCnN/MHSn91VIQn5s/utcKzkrsc9vU0Ggx4NoWwnZ4C+WifpcLrdvd0wWBhO
ISyADjCr/Z34sP4kV3S4oCflixl165CYMVku7r0tZmeXdaIHTNN6mzY1BBiX7uyZLS6JfgcOxzzA
LNxOnX01ihjpViKcTZzRX7LthrFZCgd6X5g0je0e43S5PpeS9/E0FfmrszKZm9sXkP8C/kigKhlN
1J+WnnD1eRUnj+vnGUWcSeFyTDABukObnePyio1I3xLAS1sf88WdFP1dPcQD4dwh/fyCFiKYPXpq
GEGs2BInNx/EybOJnBX2dBBkQLRliYPil5jK8JnhOwWYN/6oKvA4sdTHu+Uxj8W1bnA0g9V3yDEC
fhx/1C7x6lZImzAa82OOAG7btBwwbgdal+hgzYCJz38zaVLiiPzzdg8fNe3UgWansaTPoGfUKV0J
7Lf/YV1xShmdScVC4FAlA7Bs+RUnFA1eDlba+uJd6qLbVaZhncAmWycgSess8q/75oS1TpTxz6Kf
zRMiW1kw613/a2e2T4QwtWPI39Ha2jwZWijgmMbemQZXElDmMAiYXKZphXnXVKN2buHcAB8u0ZFw
z1QJ2ykP7qk/4fcPRjcnE3a96dYv/76r6jeLPM6dwHpMmGWd4LjoFROD3tiaCrmxLsV4LvSRvaGk
CMjKRN2JMAbSaTrrADy63ix+fzvvbv8LbVQNCOBIRF7deLdvGZrwVHZo1UVqw2nVnbO12vVEibNP
tjWzwE6/GJZzCVU6/gJufa4nvf2awWAMXIw2VxUiWBm9YTyrRonLrGl36apcWWz1nPSddmUqfC4V
WSmNpfJzIwfjResIPTcrAfh4vess8dUq4hpuBrVZrXTzJU9S465bVoP3SKzKjL6a1AQ3CvrEUh81
TXU5yewxcwDhttn0tRhk8VYPnrPNcVTSX3Uoz5mTWAPvdizFyz/6Cw+/eWH/hln7j2A4m926LYjU
ASmHz8C7Bcz8AyOWe5q52FU7QHvryr0Zbte9agLAKrBK92VoqWoYuZCWCwjGTrh6/f/8fXtN38Dl
IEn2+XeMmTfb5uz19XDo5PTqLM21lRSTbAStJPtJsW92HTIPEZ8Imf0NMPy3CJZ/vvaVIPdPgtrt
pa/5waYNLgWw3r//aYp/jTllORzymX3iumHsBu9lyqHTktXqLzaJA8Sp+bdX/D+9r/+i9wUeDETd
/z345X+12f8Z/XL7mT+5id6/4O/ZUpremvtyazz90fgiFIaP0YOVRPC745Lu/Ffji3gXomJWRp5n
WQ48QdpVf3ITrX/pRIA5dL/ADOJ8+W95aMxbkM0/DyjD4NdRaNFFM4indv4znahhRmTX5mAfndx1
UTcBEoiK7hwnzltuywTWfoL+SthIe3eyo3Q3xFF47Vc5NTpety45RDT8XVF87QD3BmJxyT1kfIrY
I3r1aO+zV06O1jJMW9NKxAk3eUCE+6DP0zY1izFIQ6Q04yBpdKTT3tNSJIZdUEeZe2IzBfZXLheY
FelEqgMss9zgSm6aVrZNQsuvM+M7/D0KapI9ymSk66ADwJYM5gvDImG6kp/ZaInnDviTMu3ApG9/
jwH+kHc9c88BPUnN+YwJTXe4vLPNMOwJIo7Qt2u0n116JhszpAXFx7Gt41dm10jLGncOhgaZ10iS
YOFWy0PKkhmAkwGi/hgL1d9pLgWtLpFTVBCfD1V+mlfcXlKlycPiaH6iPPYgZjrdO9U9VqnV9j2k
W08vDCbQsJXsgkjCaKh+lY78FUorZz9RvXszpVShyvKslvO8LLSaqlL3dTpgm6sxdupYUSh5IcSl
lsEibj3cOtZepvObKszngvFpUBbxF29hSzr1mb2bC63kY2XktKjPMJ/u+zZ8yMlcDho9QyA4MuFI
xlr49A8P2ZDY57XR5DS6dy9JJ/UXRsxqMGms2caXsAJZ0pc6fJYs3IVRsmsFMXQhY+ei0aqd7Y36
vlLOxTEIQ2mifeq5p7ECLFCv/u8px12OZTPaG7QlNjr8ZuS08Yxk1XupnZI9bNu2e6iewHPq9LCo
8qPSsyfSEo6yq2EzDIBQCg/LroYGs+sBJzHSSY6z111NmmUIk21fCLafi15+NNrBa+rotUv3AAkD
srh+pE3vD/H0BNagZPhwGEo4fakzfcTYu/1cGL4qbPRTOiSHAVSyoEjuhfuuYwje5e2YbXvP+Kk1
ySvaTPhjL23u4kjKC16XIb/ZU/rVdhnIioFPF7L6NzkitYpUViLo09DPapo8FJF5IYAQyO4S0gdI
A1oM2dbMBFf2HuERHqmvep38Wky4TyZt641V2zuFVofNe0GqHfT3ftykM7xwRXjIaEJAyMIHjYgn
nPLE39JsNAuxn80+UI2Dg7eLvCemQQdL+0VBoD91k/NjTHJ7n5XRIS27n9COVADZKuYNNR875T7n
8Wht36qU1lnJswbqz8ZOz5U/DeKhzSyfCb7BtjTQZEP9laXnEew5QyCyGkOkxUY3kEvksn7AcmxM
6wM5DVD+UNl+BSrfqFtfrs2O1oFjR0kPbeapEmrci2UUe8RAb/GQBqWwEa5xQsdm/lbr9lf8037c
9ucoARJVwy/T2amoC6+pIuzRSNynlDOOvuSdk5jXsJUMZB06iyWJlQAmUWvkqt2bGQE6rnYcc1TA
moeiUvlwItPDZDcDMARjYy44KGK9+GGO9I3monhoZO9u5zx5ibR4XNvFl8ij1VLAgw6Khv6dMWbE
C5fqE77btNFyhMGDTlWMjUxr05Or2R9dHsdXuyUN+GsjpjUiAI6TnQ6IjxNQHbQQN0bvfCI/czdm
PoXn6MmtQ2x0JFo92+ZJmvIn0Gd3V7C52hIIwqnTF34V2fFWpxvJQHA8orJDj9/SVfKi92z1G3IN
4DC3aUuyqyZSYZFfVTk/TRNzBU5KRVgVoHlgX5fUpTVZ3PrIHKD0FS+R2YOepJfnw8wA7Yqeg+SF
1RYy4ltm2D1timT6UCD5Ah1RKhqQ73ZyaZ32J1KcyI/QMi2yLoOqy4tdG+Nz51ObvCXfkR9wD/gq
380ZPTNoUi2jhFQ7uCvas9O9YwqlPOZUQbtHz6SdtOSuX2YSO7LwkOX0dvKfFaWqv3Lsq8gldVvQ
Qc11nW2Y6fpNLplhDONWA3x8HlT0ZPaVhhJEGyF4mL7uoLfXLrOOZ9vCTugnKB6i2iAeiAbjhlZE
vp8cjgxYIUXYXWKXzcuix3Xg5m2ym6xUI9dx3hoeYFI285pvxFXi5yqOdn1TvIVOqXMxmyD2dMnW
ChWq3FEI+GipGVQkDc9xm+9MvNnfJiM3D0jxuMQird96fXk/TvVXFNLuyti4Tgjl2b1O7zj29eM0
vGt92fmwQ6qgKhFlwXfz0Ru7SHwz8nyy+zaK7DOLAYsyhBo/MdXeQSTud4IVz4OCOWX7dG69Lbn1
xPtYzptbRW8N4VzbhhkOavEiCgyntDZpWNU7iIZikw1X0KPWXuVZFCihrSlI2TfIra9p1UKzcA8d
+DG2/Ey9zWw7WupQQkDAeMb706NC4phB6kCUgD019+W45FuH7Bira9BQQnqrNK6IIsFcaR3akpus
TsBAKQhMhvc2ipg5mYvo3AIZ5O1120LOUI93tFd5qkPEJwtsamNaDtsSll2yQ/P96IT8VXSEXIFI
JmjeEGVWgQi9kPQFvrFeSCYeM/TaoXkqM5D5pXkvep6jxkKyQeipHWgEBqPWtxdaD5s8C2eCfsUH
7oy1haaOS2J4ZydSwQT6atOiJg5bTmQCe/cGW/1LmIq7ZC76u86B8quDrKYTHqik+Qauq0jNcxlK
+Ay1/elZ60hv3uHG6l7jpj3VEb3cnD3HpLyKDFO03YMW35vLmF8M/LkRJ58zWZdwsQ5GMoijS9Xk
VryhyeBBKAx/ef2XInWA2zmMGWgc0uGx/HDKSWBAW7zVGN449wOpEEFmNB9Cp/+o0ZwzUAluJItZ
kLb1sunh3GZDlkB6qwICalvWFvt7y4kY5PrwPmpV5895vQdcIYKFJkD/MVd2caeDjKio3s55MXc7
4AfRGb/Mh5E29LmYoHDmZi+ppnkMCLlqD1FIbJyue8D7UUCGZFHJiHGSVXTvC1zefWzXF2lMqHCj
F6QF8U4vfplNRpNwdkB9dkdCkL+RQ1QFXc2VFEawznrEYtUlXUoM13J0be/RNBkwOTmVYGLPX+bE
agLZIQkqUSkhe6QDSPzQRKGDSivqzWPaMg4LByP0oS1kkDqJzvWa6bgoJ9mmfUwAXxUeXbkkZCWT
nUuQnEf+oEaj3j1OFp96NmscohbGuLGwAm9Mhru6W5KgdwySweLMDKLQOwyeR9yQRQaPYcXf8iwG
wV+1u3xxr1yXpi39/DmI6CBxRHKAAgj6YqJTX4aXkbaeH3ZKv+QSsEMqd2OZVlAlzXdHNvW2pNvl
ut30u+bKSEafcSId3bTjqA1PnUaoW11tDCdnWuKKO6bP6VEJLoGz3hgwXagsQEnTKbexPDhWEugD
0cuECSHeuPcUCEWrn3lKjf605PWBkLenOCF12FkIesMsGTR8CC36jcGwvnRDP4PTrMm5L8N8q1uC
UkLJQBsbSVatNx7y3tk7oJUCwYfpF5PwtrMV5Udh6/RbGQgnnNnE0wXm1I4XCc3ZKJrvQxiRo1NG
35Nl2Jpj2G2MFObKtLoH0nw6k9PKKJ4th1+Y46fRRZKZG8opSSsCGxR0GJswQMo2m3KTUhMxMtEz
yrqqT2XV32YGS01lXQpTMBTOaenHg/XeII4est4O7BQocp5gDploOjaJi20DY4y56VqSbzpVy6NJ
6BuboUEnYnJ5orsEwKNoyYuSJDZ000s21kMw1QiUnd6mXzu5FrsOlJ6tjoVcyOypq1jeHS19JorO
CdKe7rHXU4IXZvot0fV7JJOUm6C6MukRneRhzxGY/cuj/OlKkjL1wUCEWXKetAANFepDOvRV8XOJ
PW3jjNh5hOue2bnqL7M64hhCUFW2u6TqflArfVDplRNer6piyOcJN3AyXW7beei2/cQ01SQKqjIj
kmcEqdsxSvKNKRri5kYMkUijC/SFOtuWAJ/RXTTrx9QYxGVA+ukrFf5YhKp2uOIYSZfWtqTp6Hfd
DqiftnYFq43FeH2URMtYGFXjmOIr7+9p4IIsHV2WOCZqWaWdM07AY2uZ9zFtdD9K+y9MOLHTjOlH
0SlGKFqNJp/mVdGIceM4zIG7QZ3xAHmPw5xetNgbjvTsOTxcDGaDSnyrXQ5tbX3mVv48Niylghzy
GNXj6I3kxJO8k2f6fdTt9ET2ezvs7kpRs41pLUg/pjiOALxIgjxqGUxit7HeIrlalQZV7UWOYoBr
6MIuDHnIWZj3Y0QtEek4+stJ+FGr4zZAwho52g/gxTpxWUzbRhtAWoHujgN5Z4dhwAxizwD+e6oM
xA4OFoGQKJiNY1GTsNlBrC7jmPy86GRvezbz/RzTba5sJMTNCE6OQ8w0iAWLKcTI/sgCt2uKTVMy
0rYLN/W5nH66rrzGndylRuztmY1OPiyyr4ltfjFIPX1G3fmkl/BGU8JGbSxGafQqSz65LEHpH7Fl
L2f2Js2TXbOb95YRFzTj9CCqiebT629GhjNSJJm3Ex1VVrqUqCrouOdV9uLJ8Y6Jcntg6vOieTFo
uHbezXiZBv0lTUl3miZSDOkP4gNAXz0kEG6LBaq/27zNM139ee7rbZQ437XOea3TlI/dfPecgpiG
tOW6RxllGQHJaOVWqTQJgPLMuyYTJB1CW80wBw0dYO3YAUOfkTA5Vl9pwoZ+lejjzlQfKomrc8VS
kJSuu09j8xlyrg+Zv35h3DjqJi4SgcC51R8IWJLBSORpMGTB5PQQSaMOHkb6o4ziL6nbOHf0eS6L
NrsbrpeT8Yml+yMawpPb6zu7XRpYuooQpk5tzcIyCXca4MaJmWEX5zAoPK4hmYEbDcAi/H5AcVyi
Ioxoq9dlzu9M1QG7UulV6orx7qepSNCsQEFt9GHwQ4hpvqOUs520xp8E+pglVGOw9HJXCkIriyjF
WlVdpVDhY6jhCpFTe8pMC9WyoW20wb3Q3N+ye9PwleNccFz3KQ/JhgB2QqQeu0q30dmezoM6zAMh
Vnl/19sOk7uBHlUXl2D39BdTNfLoWsuXQu4qEq1QwrC4VKFxyXCIEblNtyo10mBUqJ/bCAtm69bX
cK1LopB9k5WXF8PBM9u7wNfbSX+rR++1RSODB/ZNNO6ygyj4Q1WISEXKsWw3d6RcrQmkfQyGa9o6
ZnRB1clkmyUqWW0R48C5WaTPU4yOtIxpy/hpHj3nK66kL+ZL39Aa6utZcTjp5lO5JO+ZqXdPRkw2
SVqqb4uzV11aHxGtvQtr8i/MHp7JgX1ZaIrzibKAJXaNvJ7EqY4xGHj69b+3m7T4iY2pOmpJnx4a
bdnWLYCV240h3L3gnNvf7t3gCI1RkjVhM3iE8DQXUj+GcemdCE/WgBbq92Oi4xQvhmNX2ODM10hO
5xboevuvyl3SWoG4xUbCSpYNh9tm0m2BwuXRBB1ZdOPjKuiYG/VZWlirYgMbZGTGD50034aujbAi
juXBYntnjFhGelbkH0p7ELEzfFd5fWxyLMSMi8szfEYBfVy0tDgUYHOArDyziYWpyXk/o/aHkNNR
aODNU2dgRTOcLe90uTUKmDGGmd2vpyvupAzM2LMuY3uj6+rBCuVFUwQkWHM2IGWqjyjWaAIRSliE
Osbnfn4KtWqiOAH7mfdPYKZ/sBRhSLDExXbJkFb5h1DqWkWaCioCI7GtXU15bhP7VVlutl8SbDo4
v0Cwc2jXbrGNPXzYuv6BxQUDzzDqHCHM7mfXfGLQYga9rL9yecCM3p+aNCVVNwXS5TrOXViXVHRa
Zu/b2vACmbvXrBdfAQy/15hPmrru6AZhjJnQfIFYSzA8+7Ywhn3arJS/ESkF5lwaYDWjIxHgckv0
h8FrL7gc0HxV0qA/S3hhadSbuumuctatg5OXz4u2pSR7HB0t2wPtQcgrx/eCiBNphWtCXIE/GRcC
wyNQ3dauLWM/k3hmN26zIM/LszPthKttmXdEGzc7Z2Qyp9as2IlpZ6BL0EHmXzfWCgKx1m+5PYZs
A6GBNZVoYKB/qKkYt6ar/aiL3DxBdb7vOJRAGXMvbIrXrnC/JyNdk6bDQrTk5bC5nRxijWOzSe5h
kSFmcR2kEoJinfoThMmakE3SEXLFGGlq3m/sDHVDdlBD1qB08Md0Njkot2euTYR+Jgt7v0ViS709
1R6yGvmwKnb3SWQRNZJ9VPby2KaU/O5KALnd/EZz/H3f4IOC6REf/z6J53Lifft9PpvEFDbWsWJn
1Fupt8PX3ZqgjlIvA1kyTkKSENdeEM8QYZaszRx2m82xd7/cTkZL0tEC+HCw19d++5VMof/87evf
trKEBmnkFlim+CO5Vhb72yt20MH8wRC53Schsd1Jc35yrOG7N2LCjGmfKIKW987Q7sO4SQquteRA
TItNOcV+DGQgz4jNWKROttcfVZL1e21NyL4909sqcrtbkaDmEzsDwXVdym5PvbXy94arFZcY5AEe
Pndyge0D8xYSxcNq60qWX/SGlI3m8Iht3t5NTgo3ayqKCPTQyhXRPECoTek9MalYcSE2LKhq3FOD
sSYUnlcf4nShLQWAYy4mbW/hb1N+kurIr0L7bLQotMYpVluvzdRJRziKVIl8EOKu8bDG0HdATPB3
AIuzl8lhPQ9/6RAczVpVRiYzekhqPs3FuT6sFcZt/c1iEzVC2V17mAd8hKRIwNemGs3i5hTC1P6N
h77dvR1xeqJ9LvqE3b1csVomRnUg6Pnh96lyO1/WG3NFF1GnS3CjeHOGeoUxpSthx+OHsal3Mrgp
KaqElN+yKzFVDRaFXrLFGnys5yZmh+H8KiK4qUXuXF06BTt9HsbT7caCgb11kEhviOodT1bduBzz
/5u989qSFcmy7RfRAwz96lqHFideGBHnZKI1GOLr7zSiuk5W1u2ucd/vC8MF7o7jDpjtvdZc5uiu
Ex9pRRm0IfVuzjaKxtYyVGdypdASARFNSYw4ipmk0THrWQ7GZVGp//NyK4q15tChNSGGAlCZ7QM2
CmtkkctiVn+Nn73Tc5U1+tI8kXZqnnrnRS+S7rj8DkKF5X7/IlRzPKH91CShs9KJv/BsTxemevMF
CQeClzBp9qE+v4zI0zd2nN9NmocbRS1q9Ma9JqZd20avus2UbvTAuS/PEZ69txPS2MkHtS9ZQGbF
rIEbq5gw5VQkLo5HpSsD5r6sgH2yxV4CX0c9Z+TDpXWCPwer45xRa3urGaa9nspuBelfWqsQJCcy
DxLLm6rIbxLPI6Ls9oB4ZmfIpuQEFdjRtYbAsLJHyB4DONLLWFYbqldP1Bao4DYMkoTaaL2hx4Ut
T8lfdXGNVDaHJrmrWTM2tJ7Lo9lfOtc6SwRd6Zxfez+jfIGb/RpMf5a9EYHKbakhUXADUjulx7hJ
DuhG9F3SMXsehslCxNcK48opU1xl07sb4dFQsNLsEhF2eehrDe6mzFD0oNVzPe1HTfpQ26MD0sr8
7AUF/s8ek9kG9DsUTTrnxph/gJeEqq9n7309D1sQrtCZBu9n3OT3uTKwT61M9n3NGFu/xF4FuMGJ
L4YNV4NcL3bmVNkbx2gTpifk2qzBI8drXYVZ/164o3Aw884GZr+LkK6zizz/gcKtTiDEVGfnnETu
sp87xiAABPuYSx3m5I09CXFC7CkYCnHLSsRWM4RzIIQhP5uzl30vcFFTBAIogKH7j3FyYwLI8m3s
lyrWNkS7YhF4uNyq1d3l1u8nohZ5yxiAWkrpmBLqxCp6ZDH6q2xsfP98g+VdlpUtI35tqa8jD9Oc
k7SEcxJl0qIGVjd919AOkxVtIG+i34LBoB79vWiG0v2+WzQKSG3nKbQOkyHa6J4KpJcwadWVhDr5
KQwgOoy6wAyJIKwJ8CTGIKxa/pxDDQ1BNt0XxRWF+yDvNh/2/hBE52riiPErc8ulgN+lJYPc1E46
F84jLoLVgAzqlGvgKupscNATpsPZmCCLJcO4aTFcro1gOCqfCLFKabmzOQusTNv4aUc6h3f7FncZ
ChkKbE73bpbErKqwXoSCz3HKHDf1/Lch9YI1ZroV+/FAubW/FUH0K6usYDUiN12bQ0XrrdmKNneW
GubJTLMPXNvJNFDHoJImHdApRKH8HHXSYkx2Wda0P32XnrfXbf3RfE78d2uiMB7bALQ6a3rhki1A
rHZK+0ulq4SuTmLPynNwrjYd8+wcgRNujzqKn6EcgGHsPBsorrcdy/wtaxMMG8h3CrPnIssZz47w
nLcVe8Gm3FYk916LziQDu1Kn0bPMP2B5eJzX7ojCRpao53cQJQB+5AHpMOpgL7foRXF0FtXRKEaq
QzWDhRmBcEJQUuMW1c2jrG00SNiDQJ48kXVnVZb1+I1NwihAAtD8cg9Ondybk2VvhMuldM66L64M
w84Td5k2nujj34/luMdb/l5P9Nj87LmjccofiyPGWTUDDhM3ABEUw3iYS/4BnCn3CPsd/HRwJEzw
+TNvJqkuEu3APurifVuVVIyhk2D/aK2zy0kxtInksYvVXE23PMXBmj23yO820sTXyAmQI1jpgziA
QWNSvJ31ax0EPzqDMmVcK27/cfSIcsrjz4pOgJtHu7Kob1lJN0e710R1CuiTOH72UAebrgez1AXF
zTH8lRFjSRj9X9ItbmT/0VKQ8SfCja2KaapMyRXtIfCI1klbc4vDAoCKYZ41hKIaQKkcWM2ALK6n
ZuDJvUHJr0y0leUTcmEJst2p0TWefh0CABsDw09T39KFuFA+t6AkZH9qQh7ill/Vbn6O1Xz1imyT
DuG5FeFr4xhPhnMJXPtXY97SnJQG6n9P40BxjQbysR795Dxpzrix8V6hIjaNM0e7cV5uLYveJJtn
8jiX5lGC5gvAyeQyuEytGcS/yN+EHZSrBHAQlf4oorMerYjaQHtYhDXHeK/vvRZoTX3wlbhzQW7p
igHmND6Er+V+27qk4JaMugfR+ZhioF8kVBj7waqZw3HmHcLU/BEx9lhlSgPIdG5jqnkmtQp+zI5q
6alRCxHhH4+qKeHobJstAXe3nnDN2CSJl1zm5mT4zGNjB2f+Qm1dFq7rPrT53GAepnS8wkZanibP
rOZ1O345s56ss5xJjKtmHLCWDx6p2PuoCpScoFxlCz1weXK8A8cCaELNXgy1GJcRGhLBbp1TagYY
QNK3gKKSJBwrUJUmrNtk97gFx3Cq5JMasc9c5rhEonIA+zyTR5Kn/hptP/pkf45jQqf0go4ugstQ
LXKmPCf9w1Tj7W7WnryCb1Jo6pK3rKSc4IcIpSMMp4aEBQI+mKwR9LjcHJMqOI7N1kjxk7de+CYW
AuJ3UO/vbOCeXbO2elQZWuaa/XkMGewJgtw3mhqhkiZBqrFVghr8fb8w7KM+hN3e7wa6vb8/PlEb
QmOPTjfnFkXhzVNyyJ06cFYLWHZ5bLm1LDRRXkoOfcZH+IEYqriH0Y22QTb/MC0ys2ilv9rSwKbt
9AYlOIpMIDto0pUEyRV9/663JNeYUjULGf46SkNMKbA/ha45Y+2waQI5BlcjtQhnDtgQB0dBbRhM
LQsEzVsv0JJDt3zDFpgytIABOXabCCBFGmUsI4l3cWW+ZCSjG9sxAwxGalmzqRqd83QvQYQppTBz
L6YbsRNu25YzKjd5MFN65KHzn/6/WK/o4m76D2I92/bxjv7PYr31Z4ahsCnifyFef7/qv4nXYK1p
suEB9R0La6lFYPF/E6+F9V+WbmPvIsDWYkqAMvMvPlXCj33f0LnWqfzh33I98V+2aQLChobtme7/
o09V8H3+KtbT2SwUfA54PFM34VQoG+tfhK8A7Uo4cf14KwaTsJJS59Q1WhdJotU+rCL5Ulpjceyt
2NvUMX5pDZEFehFoZnHQP8mgzJ9zPfsJNfRCHG3E0KK4xQ4GvIh2vijuct3XToE1fcSaV+3RHsgj
bdxD61cvg+eNd0UyjXd+5zm7v/wQ9/+u6LXROv79i1m6z+AN0LjlCedvwcBWMVWpH/XyFjJG3w8+
upHO+olvwqYdHRaX0iWdzEAOAs6Denrft96lGUbjRgTjH100V2d/lHelQ7KXMDLqiT2ifk9I59qk
1VYfmv7ejUlw8y0a3GAcJNdWonMCL/gFQSs+6CPaIqWGdvOyWRuildsgqeQZ4Fa3d/TiT+Bow7lx
PLGacGNpRT0cQzqoZ7MnviLt2n49upjWJ5JhtpS/g7MZDVARNW/TBtJ8oRpHmd4lfyja2uSnHzH3
ak/OXJmHwsJxFgJL/g/71OG/+m/71HHRRwvfdqlp/U0qjHk58hx/6m5EQHQ72Ufxzpd05cLODZ9l
qK/tap5O2gynBJJYvC+q5KMrh1+eFbb72K/Fue3QfZPGeSclXJKu7Hr6xFKs6mTfkIDxxNU/fYRo
DujMES8+bZRVE9jvIMck5TIHHF4lizMJZNvQ8rAiDdS9i1gfnmlahwQaMSJh4MqAD/HOPosYV7oi
LwkMM6J9jRhlw0GHqbH0sjtUGnSUZZdsCJAOV5MYjGfTZV/6M+5EJ3+d4GxJOOx0zKvomhrl3ST7
k1uBk4mnuUMeZj+msTcfkqjLXwXcL7uvLybduuVq+XuBB2kEAJ7E3xrq/1G5bfz7wetapo4d2yWq
Axe8Ogb+cvASDhoi0cvaW2F/Qckpzx52cnYdeqYGFw8yGhEjkbOd6yiteJ/Cx3WCYltjYemg1aDY
sm99ZzHfhXVlRhrX1w2Dd/31fz8W/5bRrbuG6xrIzMnNxHohTPW3+stm2voYWlUbFjddaO0pSe1r
4eT21o5Q2fST4/+Hj1sy0f+iaF8+z8dx71oeo2bX+9uhTzl7musmKm+bVjOiO40sVOKxVpqGwc5o
DOs2dSnjHtzJTzUH1Apu1Mbx+/Ls66QJ9pb+6D6CowpfO1PPGXgoP7H7BcaFIWOsvZbURfAiBdW+
DBg/tSSkXss5Z9An8LC0euBc/8P+Uxv8r1+IY03YwsKk4Kiryb/uQEAGcRQWeXyzLfODeWV0dmEI
rEbPaDhdhfU6dFLUxa4tty3qsovJmYjAx17sEqd+jGMRbqQeATjiRebE2bCtjPtlkVr+HzRs3KMZ
cwhCA8AbjZH7PM5Ft26jZifobV6kwbdDzzrshh5hc1APhFsC/2RiaJwQyRi4ampr1zZudtNdPEbB
nLhvxGCCYoowBwV0rJLeZaKTeVj3u3Xozy2ngKrdhdXggS9LRzom2droyLRF3Dgy6CXZWmv7P7sW
CpjW0EwKDNTWfRwbFw8MGozVdEbpmbXnoCwI4La64va/73f7b9YI/kgexgiMQg7ESy4k6vj7yx9X
d3qGznaAXM9bd8EoUKDbw4Nn442ONE68kkHb0HgD8pzpV2p4yR8msH1IK8NnnboGXRvLIbEt0Y/p
oMl9J9zgEQktxmm1rmxJE9KmX32f3mD+HSkeJR9JiYc1R6F8B+11uq8zpHONnXEmQpb6aRmBSuN9
tGoPzFTTIlGRZISLerpPKgqBc4ovyrZ8guQL42kQSowtairUxO+sZ8yHB83W611hjRYhbQ7ZOMVw
GGdmrZZTZDeEnSsZND9kOlZ3lDWaV8t9aEQ7vuHZJ3Pe2P7vO1hQE/r7X9ukPWO65BT5Btwul4HO
X3cx1Y9Yb9CHXTsIqOvayIwzszvjrLcURFZhbOyz2fEOyxPLYvSCQAO6yTqNRtD67vdrjID2zVxR
r/rn2/xlFdtNjHq1vPnvd5MtnAPpErX5/b7L0wGaceht6iO+15wdTVuDyrRUtQq3lXp7bWgIsSdo
/C8vXJ74/shlA7EOBDuEmq/fjyFwYgt+f/jkEzZHNHyvH9uIAvX/7Tv9Xvsf72soqzKQm2Ub/rmJ
f9lY9cT3Ni3rfH9oX+V32AmMRlL06Ty4f2q1ZQVcZCD2lpvLM8tiWnb/ctPikE3rW8Q1fk/5bd5S
jr9oZnCOFZPMZrYNoUwqVpmkXLVF6BLsOgRH64Fx7Ku05z+p5KS7qXuZtOFPWdL17VPzkljzn/rY
IXSY4mdc15+ZIqZF6fhVQVbYJD2s1YE6EOg2CrB69RL07i1piRBmkhOCWS7eRMxwFWTulWwPWJlG
uEdbf+aCD8FNsdySQtvCpUI9oThv1UJ8qxkmpEDghKLBTePDoOhwIb7nmC5mNzg9ZboY33MXaKvU
pXruQZcTAZQETx+fhoLTaK8YdLHnlmsdKp2i09EUN7d5fEJRum4Vv44Z2c2Jf9Vg7aTi28XmwlGA
X+k094RA3KEKI+g2GVyqJ7AAcqebNm6vkcul2HmKokdk+GOkuHqhI3ccvh8WmRo5YaH2hIonRntk
L0w+RedLwPTJhdfnQe7LHW9dKZZfqqB+iu7XKs6fbxnv80L+M0+p6d5CxB9nrSOEOysJToVveGgU
ULhoxMWuQ5JDyvQ9DfRVpBiDRjb+SvA0C6vpN6UjHpOwufp15yHezx/nEFJhBbKwVuxCejhaETzj
VQg2IN7WJZDDAtihi/asUfRDSHsoxelB3pnWB1zzNXJfE1lzhRzGHLGLAoTUnGJPW8A4l2iPhYFY
A95iUx008ItNBIeRK/Y5VWRGMI8wGoE12oraKCG/zMn4M66zx9wtyGX0OEsq0mMF8jE0NP04uXW7
0Ub+YNA3SXDvLnlf9qtC2scxAglHegLB1N2B9G0u7xFMYnvaExMbHHs655zVCxgTiMJpKyQC8UQE
UKpPGN3knIpT98VQFMsZ78cKcViejZTnREuK+AzEzjP1kYakODYKh5krMOYMIdOFlJmNr5ad/HJK
MLtIDCnaJY8FlaaLB2MTTwqtA/Cuuxr+ZiLkFyb2C6V3AMTxY8d1fiUhdhaQOyWVdQXyjAm7XhnD
JIj1OOC9PXeZ/TpSZLkbKlBlUY8SuZX3zQIIZaY3QwyNFDq0Lx0gog0h9gorir2IKEKFGnVhjkoF
H/WhkMqkeDahkuo0JTYtWAaoiSBLOwUvnUZ8NZ3FqZXs71+zJXEWKNgpAc6zgp9WCoNaw0Ptczj5
1kAaJeWTqgGZqsNOtRVElRgoBESRAN3lhacBhXKRuF9SC+84YWV0S9LXqUc3gOmJJBlhnqZgKrZo
A094XUC4Kpgr1ZEHZLIjhxYesOAzx9q8MRls7EL0kszW6dJPqIKccLrJZzfJ7gBOUMzG3j8RRLye
Z2prrdfTLhqTW99aAkI6zvvEbp9r1Nk7kngvmkuJcnQ5lEdIajPjS0h25QuDrV2S+C+DEyY75GgX
Q2/zYyfqH/yHaJEj1zqY1FEpyiHArgf6vHNt/9A89t8IK3pbVSmEjDJG44H+fjWmF88pmy3GHwPg
hvWEYVRxwovioFRea6HVKOh974+hreFc2m0B7Nw9Mx36IqJnjeGYaqVNLprlaa9aDEuTLO03CRmY
qRiSuhkMhTXvbdjBI3r1tVQ44WnMNokCDOsKNWwr6HDGrGhOrOQho70rFZi4xU6UQCoGsBrzAwAv
dhTGuFJA40ChjWdgAKOCHfdQj8mBG1bsyFbhkLPuLULCAwwSoIICJmMRaDY+DOUJAuKCVA5alNaV
wiwr4HLkPHSz8LamQjF3MJkbBWf2oTRPOmn2Y6abe4tCvKtQzhI8AmDnvFrTLbGfYsTxIedDvDw0
CCyFg8bt9IQcmBGoQkUzL1Ixe8XesD9QBF+Egkqnhflsg8B3A37hGe60twCoFYoa9vqTUHDqsaO9
IBSwWpqfHGCSmMb4JeXEuZ4U3DoV9T5iVD0r7HU1AMAGarrPFR9bobEnBcluFC67ceFmp/qjooH9
KOhJU0BGd+knBlIV572Bug2Sc1tB4e4VjtuFy10rQHevUN2xgnYPCt9twfEmwB5kgkJ7lwryrcf+
cVDY7940nwwFAo+DkjOAgoODbHjuFS4cHV29yRVCHCb1uVNQcQoT92A5nxJo4yXUcR36eF+kfxh9
GyGwGg9kEuZrA1I5UWRIrhS8PLYQaMUVfaVk7K81QqqNpWDnIZE/nV28OQqDPvMnJxoQBS+EdCI3
62OkEi2aHScY6p/WT6Rvh2kKjHdhaxIbozWcZehrN+TT+npZY1ksd9O5CO8wiI/nAF0u+H5epl5v
sGN+enge8VXO2mNHP+BA3IW7D9MweY47/c/lPdphuiIa6d/q2op2Vo4MdkBXSv8+K9azeo/Ce5Ao
f7+cJI03pW1Et7Er20vWExUMCEz7IYmoX97LnUGsuFzDH4Q2lrgjsnzfEw51TqKCUE43+6Tf1fwS
uXF24rZ71yy0n8gKygtll+Gq6dG48fU+/yBiYLesyq4HDAX2+4kcoInZ24DqbZ6bhwbizer73SQt
xTb7KVxtQP2JKlsvPLLPImxHBqWWF8Qg77b6XET0V9BX0fvU6+121MPoMvSdfQ1TLhmVBd5+DjPY
s079a3Tp8kx93T8x5DmDsYGCCVDlIKVhPOh9YK2W1XTrzbQq62tqEaqZZD/fTeFonOy2q3eD3qgM
Y+91WdPG25rkkXjrQ2/cxu5IdDFA2xtGEA25p+FL7QMK6qascXJ5YQyx3jGTJ79BICEmVLxu52gP
Vi0M9Oh8F9gzCFuL9gsXDHaT2Yvuerf0Tw5Kmp2kVccM3ntedpCR1fdcruq3zKZ3xnEwnOu0bm62
OySbUhfNZ1nihVTvWjkg4KnP249VGmQHp7Tkoejj+hFiGr+sWsVntOtFXvCp2bGPLFCzbr7ppGdN
y8iI90r7NfCjp2XVsA8fEfZSNqh1b9tUdnnO+d/dGjOnku/01meX+f/YkR79hmIu5KMRzC2iiKg6
GEOnPwallN8fPBAGUPUeDOyQ97Bb2sq9MVWXFrgcsp9xQgCalz8H602bM/Epg0jf1LLRL2VWdjdB
dfB7hQKOhWllXwmY442mAeGTGkiaiW1cB5NZ/MT6kzWD8ZU7WM8sayivkzWYV1kaKmCCj8jxlfGH
0x2ksJnXzdfAcdsrIc35pk4m98tDn7tsStNTXe1c/+p1TXzFndRu8pL+qAt89RLIw7IWQz573fFZ
t3LUzMuygk7e7OekPS7b40BFWhdTrN8IkuoufmubmwFxyqdEYvi9QREylLIkrGOqjOSi166/KTrb
+3D5sZY1qEOA1PHy+o6Tp32OJpFsu3LqPtqx/f7Wtj/kayadxl3GdBpAh1uBRpbBDxyB318bUWC8
ZgdF96Fn5+dcnZrU5P6HE5esyo6ZO34e4QftfRoSRI41UGwV1fVHMfW75bsEpEGtROkc4kSLmRvU
80nGhb/lz4SRFrjS8j6dZivouZM+ANJBusU1d+c4WvIuQ7wU6jciVAhyWtKMD63QYMLAud3ZSMDf
GB6cljVg7PSrmEPiYa4r6yiwsu8SjA+9cGErI42zx3n8jL3URxkzxWd8KOIRIzZ62XT85ODRqQc4
wZ0XMdrXI0oarnqBLrILdUn7JRNmcACo0e2CCDG60Z6XFwo7wcpEXePE9TzbmvAjdo5XvCxPVqUX
UUCtQI3YHi5D1Cff75qk8yMsq/45aVqHtJ7M2uL9nj6dgcENUKmOxt0Od2t59DO9fhEU+JbN151u
QI6Tm9ciDMY7I4uhj6nNlBIsle2mT31rmqeYBG44SjxeRLAV2274QRQ4oxOUXodhtMXrTPTQsol4
njAbhpNxIYvYvLdDetbLKx28eUrZ4T3EiSPOcuJc/f1EAACFbOZ3bySOqdCaea/7Tvqux9ZmeUsU
f9PGw7Z31vQmeOgmvEm+wyRN81r/viqMblW3tXFftbF5mbsB8qP67mMVHSnzzK9lYTM/M0ZsEPhY
f1Q6Q/uesCvaHP3KsTBzj1UjTnFi5U89kqjvrUI4hRyiHO501CNXaFLye1e30XxLQ7d4kbNTHTs/
ZY479uknopxla3tsZtu6jW0I4CW8ARFQIxbl4/feafti3YRVy7k8cG92hIlg+bjG6F8GCqNPrjFk
pxHX8/cPCGRGcKH/8ADj7UyYfDRHSufFa2Kmp3xJzVBgIPUX68MhuFv+dnTNrQ+R7HUR/Rwll+7Q
SNGAWES0mFzbu8CDUFVlqHABLhybxPmgcYrYxrTraxmFDE0KE1+3VbrXKoX87LkYbmspuar2jz4C
vGPiIhQewBygmzL2g26hAfFJw2Dk590l3fw4dY11LTHd617lg3ruSbSZv5wJLDhMwHlrDkSPw0ew
NkhMpg3tlw/Xq2jPGDF25cErX0rPP8aojVZ5UJunUXpYTJkDIhV1ry5koXVo9bTiYxpvs5BPWmZ9
UMY4ZIlnv/YiwtEqpDz0Tid2kcsxCm8LeSqSOCBQaX0Oarf6XoRoMVYu9ST1oxUnhGJoE5abo9Kh
9ihrm7GO9l4c5Kffj/99vWXlZWEqXf733d6K9mExn5eXLW+wPA4njs9Ybv5+kNO4vwZNTtY0Lgzm
Tug/T6lECmGhL5LgbDez105X3qvE4qFlW5kWr0R+UX+JmQFFWgdpyete4+gdIT5YLTeHHucggMCV
UJ1qtUh7nbFuJRnzFyhoDTyI9Lxjdq6ubWwPwj1Z46ATnE+306fjEgJbNlDpIfxUW9lnPReBMdl6
8s61cHMsK0glFltCY3OU6N+30rNOcepgjuIpBUJgt1F76vQ/Sk3jC5E1SZSlWkwonmcb+CjdGLHD
OY2COJ+28Lne4zaE6Y5DTGAMaV2MM3Da7nLXvLhh0wL+YvdwlLWQGDDRlVCYEOIzYUhq+bJ8Oaqj
1QkPR65XquRYzqfO+ko73lVjpkJYWvxiSABSbds960k0rtuUF6CSYF8Zug5BnsSB2Ci13fLY8mzR
MkR3TPSd/ZRu0IWvIxcrEnzHDQOFUOkzlg2LEJptSuVpLTOlfib1BLK4s2c49tzizF2R4HYPq1Nu
SyFvFualvGdq6foKW4os5zeCrQy58AIVkesASsUpSCOC0cwWOYPaAd/vbjdIi5f7OWrzdTLaPaq6
7mgEyaGlZXiYjb7YhpyqaLFA+ZvpWm8cm5JDEmcoV2eXkDGZEHDeNQ+9VfR7PaKRSjbmuBete3G0
CclXnLqEGzUZDRGQx7u5GV5jizD2svYOZej7JyaLVmfHp0hHWYIlETWQHClCQgJc295orBYqWaXE
F0Yipq0RwU/TxuDn0La/EjfI156CsHW1ebNkUe2b0rnLZhT2YhxeF8X4ogxfsh6XWw09CEr82lCQ
noP5uEud+VA05ivxTM41yBD/9u69VtbReRYwnouk8o49L722A1liWetbu6bWmKdjud4mboxGCVv2
PnCbQ9s7A4484SCXTae9bUh/a0qjv2mkhh3Rp7x2dk82WGJm56K1qsd5qiEaTqFztZ3S3CWmRuJC
H9lrmpDujuQ+8yRx056CEb78NDK2GAOmxlwayMXSzD1qguLOI2AeaBcgiZSRdVXHK316Dq0huE9L
P9maWYbaG13io4aua8XnVKemp2abRkl8MiY6HIkNKTIbDOOw+C8iy78icnd3S0rqtwOkr8ts35rp
OVEaq2WBovPeb3XSpUpx8dQJLEo43f1epJpRrIcSuZzuaj/DNH4Bh9WtGYAFJ63sXx3S6dt0pNlA
QcTFlH3SNQ55V36QM2jsplHcR0r+5Sr2K+7EQ2Qy0dnWjPw5riV6KoWfk8Jo9oNZXhbG3O8FeDR0
3RgtVlpefgVRTvRKOSGmcrzv7R+UuH6UECn7SkbfivpFVr9gCWP31S/lSMZC1Z26LrmLi8zeZQJe
4PLQQg5cboGvRofh2q+zMjlk44jmNTTMFhcHCzERUK2743uY0hOnWnOfG7HOkRhWmwzyI+XgVoFz
lv85GTzK66Wp8HLlPejCWT8OXjqd7Xy8pHhQV7oIGBwp3T6+qv57sdxVYe4ZCgWeIaKH35l85IHq
8TdvMTc1exMUhSp2RcFpVgtC1bNtDkFpZeiRuS7m8lZK/XnxSUQBm7As4Kf941bwz1u8GWzeml5+
mnSI15T8arlljbAlf99dbulEe+eJUx1+2wBM5QpIsfmElkiwciIkWxZ5zXksYMT2fXd5zEuB6iRR
aK01FfYemHhYI9THq8hzEQKbzksfgtwFj0B8mHppqkRqkTmXazIHR5TyeMpmjGmuUVVnsugzWKN5
mG/oulEa9Ti3C8RuFaqvSkBQKl8tOVOosfSHoMP8kAe4uAYDyWo3cb4IVQ9W65CyZo1qlHJFXBYk
hVIn1OP8e5f0SvoHP5QqpfpXLN8kJbNiHzBd17VDYXqgFeP0E7xvcrZluKknYzj8DsKF1Erhg5oh
jZDgnvIasS+zmcH4HcaTbVkjAJOSDCN/KFal0rolSR4eU0xRTJE4aecuh5oodMLslvuKRx4GfXYU
wIs3OlW1tZWb6Bp9gqcBh2ZmgHpbOVq6XmCkzdyw2EVB/7y4DBcjynI6WG797bHQ4Y/odzUdV/4X
PVDWbYXa4JrMObEyUYONrEyLC71CH78+bgEtglMz6+G4d3O9o7vLZEyU1nNKONJOHxPvbnTErmea
+0kPBoKGb9kUpruZXwMN+VBrxJPhEO1HkDpzE/K4GR4cd04vJioeHGTtLsa8+eHngty+oHnO7WY8
e9JEYfsU2f74CLTRvxVoDEpTk1ixaAiaEb0li5Y4nBrwqVMcTndDTRii00HMCTwHcBf6rnrbioE2
TSbxQCIjwLRQ7vPUie7zIc0RiIu820R5SEk5UdMVQqBQvAwPggrvFmc9UGY0iA8g5ZhGYalG4jnt
xKwV9zmRmhPu4fvAw4UvfFo3REatXIov7wBoEPLW6mydjILAV5leDHRisETMcueIjNytKpzpzmA+
lHnoP2cy+dXoQXVd7lGLZwhYclIhtipdt75tvY0FPE7NNT56C+ataRmoL0Qev0Gi2C6Pu5WkiwAM
4+iYafPa5M2+LBP70R/KHw0OBhg8JjWlunMOYkIAI2b7ucLB8GbR5z9WeCMxjhXtW2nM9mYMC5pC
6llid0EwZDhAK7xdbR6Cb8uIRTjqBMzgj5+aNyzjJ4bz/hcqW34Pc95C/Ej3ut5FlHJ2cT5A+IIj
nrR3y8JsqxjxxAhQqAYnwTjR+Oy0BvFAbj/jqe6ZGDDwaO1suu9ptzP3eK07zXslKyc+FHClaKT0
W62MxH2obk3xjMkzHstDYxUcOvi3Ty2plw9R1pAPZ2PDnuYJ/sYkO3Z1i4U6SyaCrXRkbgqP686c
gbJ+ao56ZItDW2RE/PX6qi+q6tWXKb2NuKXYZhGFCwwv3HqeJXeMGzpyINL4S4ZPfioPYWXqr6MX
n0iKiNaJE9bPLgjzYzHKZo2Ci3qyfoNobLMR+BASA8QYULcZ2d/YXbGZ4dBGIUy4Qcql0O/ah6bG
JzgaZfCHmRK9ipzVZQTZ9sehqatXSLQH9NbZnTUniL7wezp+gWNWiOc4MrtnEr4yF69vPHUJ4U59
e1fwLRx3yg+d2RWX5UiPHY/AGfzdUwOCgNfwq3GpKx6zIuuvpmgA5nDPcBHtaXpN58bFm2+GODiC
Obo7aGNmvbljtm/mMv8inQvejkzCm8zGH/VYTRfaotS+bRMmvWeLB+CM4gHSwMVOqKPngGaZsbic
/2r+ZH6Sdfdon9Y90gpsEc2wiQNnejDtuTrKiG5bYKaboEQsUkw0tEXA2DOQhfkuKFYSRKOv3cqI
vjzYKhpECfra/Q90V85mbFv7FPhh+ez7lC3wmn+EqpRAqbK60CAi1jeHg1alNtz6Zpp+epmz9eZo
/uH7EkUUvP1N6Jn9ptLLdqdZU/fUKT47jqn45xjGG69ynT+0BL7+TpMgexieeaeSXGpOZNEPBJDh
Lvei/IRWf8FaMC8a3ww/NF9qW49pIHIhEJEuXuyg/sfd5Vk6nDRJbYaKZRvUT2CHL9U4We/Ezs37
GsTKDl+J9V4347tsDBR3YviztfX5JiNCKaWf3U2IAc5eQvy0aVEB/j/snceS3EjXnm9FoT2+gEm4
CP1alK9q79gkN4gmOYT3HlevJ7M5U80eipT2/waBhLdpznmNjeTUDVHLfO00IbnSeCZuQnhXd776
Oel7IB7Ro0D1d0+WZD6EuufeL4Yu0zBlvRLWMj4We9sOxXe9G77gI509F8WMi6s25TdZKBHxfqGt
8iYmj4OUGMmGZgc2MXkS8fRJT7EH4f/wXszWu6s9s/5rdEpSMwH0lKU8EPxBgK7FAdGubKrlMiNE
aqfSlTlsT7PrOI8Buqy48qFbqLkLUj2uhqTbNIw3cWZ8yuJwOYql7a7E4m6Q+q0+VNTseSKeBscZ
H3L++cIS3Q1GZAXcEM848hHByrC9ctvoaY6oRN/hNeXYF9XQPZR19mjU+IEk1vIZ27UIkSuTcQ20
l/tWa41NA+z8EC7V8Mw+H9MGZ5mu5sdoSBWvaxgL0pGVEIhfMURDge95KScUito1RBXno0WGPy+O
U43EoVW3eyyd9V0tgp6AaXSwCCVJz4p4bTujOBQDLgG0r+VW61J7G5nEZawga2/ICjNgHJA2EykO
GWVhug/NjJ1aWxbOKUtR/hE2/KkuRUWR6NGytzL7Kkn16FMUorOyZNqXyNDI0SUTY9dwxqudGvlr
O30T0Fjgm1tItGgC99NmMK7bpP8waWaw8srcvkz69nPTGM1DFlbwd2R80/Ea+8X7BFEy3LeIKj2O
hpld+F1uoL+ACQ+1aUbPt7CelsV9SSpjo0Vlhy2Mg6AbYvlHGH44WydJsm8XAnNeWXfHwbbQLmp8
Rmedl+1Ji9CI6eF8CVRGuoKU7p7sV3kleh/FTKFdJYC0t+SLq/uqsZodbELc3l7fYIdrF5SbRydv
p42HA9ZLGyc70MiwTccoO3qlfCq69VCnsXXU06y6qALyuAZO9NZgT/fRMmnXRgd7VJZsB0FQ2hQ0
QLEIK52liFYktza2G1vf0qX8hs+O2CE+jz1ui0Jf1rovI5BYLGToiq0hptTXXUcio66Xp3YCeGF4
sfjkD09FlMyXzujNACpb7crSRX6BAbeEEukX0Gn+njTl3tX6v8hk3I5JALBQs+ha4ChyoZXzZRYZ
yVOsze6FBnxuFeEUeoP+gn/DXzkD/jagSYLZ+muyM7QRIrEcSFMlD6iSNU3rnRo406dQ1x5aK+Qr
bFsipI6Jz2CRXhU23IoWCs56Cbpol2JsuTOjGtkDOZhu8767CDLzOI6t/5AZGgCYOL7tYc2hhIRM
KFWUW3rX2ciwqpJ3CP5JgzNGB6set8n4lEODviJ44V23nZszrhjsD00U7XMfz/YpMKojSWNs8WqE
o+KCfTu79k8c7inVx+eYQdUHRM6xRhihTgV19UlmHl/iqMbyJRmd7dzO9NByEgjcTXYlKgjuHfGF
kzbO3R4R/69EeG+6LDbvUD30dinhsU3VIsPReyjo2Zgaoq7UngpRtx+QVz/FYY6DgvxNoPkifxfX
010621/0KnfkEH68A2KfXwi69uiXSSmPst13AwHe1AqeQpi9NNpZ9DWQPUoNyXnIENsSo5XSu7Ms
/NqaYRi+eDQscDKjLfGiDHiQgc7tIPP3gbbRzaV/0oJkC0MspqlDfcVeSiTBqP9wf0+TS7u1HoRL
lsWJteXG1FAJHgFhH0J/CnYZuQ9S+O1LPpIE6pv8OzEasmqGi6MVghBw3uP72qviTSaS8mB7w7gu
LCrsxbGzCyH1IaGzuUdNz8pD6xlotY09cLFFG5dVbE7WQURiU7ll9owgIyEW4vVFl9LmO53/Raex
0KMwf6jc5KZxMZgSg+PfxKbV7TFyHS5mHJMgC4fO3kAK68bsyWU5w6e8rEOSt3l2MbnGvvU72rA4
/GiH7sgFB6C+tU1pVO1VnFjbTIdxgmzGUNyaqJegApiSfzIYCnHbXJT1FHZLB74hvKuS1Nhy6dmW
AJZxD7dMv+cHbhDg68iMCsHAD+8gBRWHv9ZstbhNEWYeEPbwowAGmz7saT+ARfVmc2HVXXNRxbTy
ZTMfQwD4e3ocwcrwTZTXigylJ9ZcNN7UXDBWvoapdpyDbnyamuwKtwPrSN+k2BTCJMyXRNYF3Sxa
t/ZT1MEQnXq7vtBT7SqLzPTaS7OOFk5EV0S+0NvCMuUyzbBezrv2AkPoo6Hn2m0QLgZiCfzKsOud
5yYlR1n0H7pwF2dxft1h23Ot1YtxhAKLOyaL8tQATpvj7lRl8zV2vo8hwjWPA0JYwEv9Z5yfnLu4
fh6mPVTW6j7BhxvT69rcD1OJ1bxIt15JnMRFzDcq+WGqBQJpU+xDja5Obu9N0hWfLYeMb1Lan+Gb
1feJ5A23ee58kQJ4VhmGD+nsmsjcQaMJ489JPyDWYTuF1DOYnjtwSUmBYVyei+yoaaJ9SG0+WNIf
Bw9pJwdqbEjoL7dq0C7FA0+DoFTTRRcgYXA9+dL1crhrfZ5CpCCTKcCrdYEWF8fp5TzQzykbD7ty
mBUvHbDiQUdR2Ma6AZGOaYH4wZNIENZ8hniCTy14ChJM7vRMnwUgJWJ8vbCkX1x6xxgCX/EC4U+n
dJqDTQBDxg7CKzWJJ+Q87MIYNn7YrRvRuY9qkhLanc1mNcb59DxCxN3VSZjsJWc+DBHn00dNPwVR
n121Ac2xwM0RQF6XIuQX6SdcvpHIzVFwJlJ121nBR83WIPu1A10rqoKkZ/jq9V52XXw2Z6q7pEfu
VTioZuNh5gBIyTRgW0O2n/G4583O6WOHnZnhMxIYam1FK2VcB5WG4o0mGKvHOQJhaYkGmHubhEC3
OwY0mH3Op7hv8faqmurC1HDNiUMdDPkorGMHaK/oDONqbhlmojJc0zfRkj0gW5tvknHbNGZ3vSO6
q2TwL0MHV1qzLwGZ5SScNUAtrgs2u6vq/KQT+PZbfrR0sE4C/ZUr1yNHRRDTv/fabo3F2ufWcv0P
felWp4zuCBjRMviwTHax+8Agv4DdkhU3AEy2g2uOl9He0MvwJsTR/cmOYtxF9fGqNmU2MG8NtF6F
e0SH8KPRRMYNOJYLCHf10eqdAvU141RAyiQhU4fbeJ4qghVJ/GWaT12yHz0zeKzHeXw0sVE2m/Qb
eazuSrPDFhs1LSe/h1DqFOBCkudlCdknqa/ckcSr3o4W2KyeFITeuQiNYOuWlnOzovLIDh0WfnQw
mDj4Lq86a7qAGZRf2ikCE/SBQEWjFrTKS5v08Kjbj1HX3YSFyF9807MAfwFIacKHylqy9dCn5aei
CknguPZfFml2p/ArOqI2vXjb39eFl5xyuzSuCFPpVzmplivgeHAvG+2yK+ptQVjqEzZr87buovii
DIPnjpjwgQwe4T6G78Scb+MGGlNt5Y9BZ/Z3FlL0dl6QpacfmuuN/tKj+L7CeM246A0dcBtZ06Pt
uYSM6tz6oHsYUsWzRvgf24wPpgNcAFGI7GHMDUL1XvsNt7ontwKmg7L1wvC1rXYktZENHskkmwFG
RIP3kLvVVZTmW4JWNu5GUpqgwe/epqZbEfSg96aH1s4kqnMzDej4tV377LT4UapFiMZ6W8T3qoNd
lcQMaTWzWA+2NKvpuqtGoprALC9n0/4qCGmty157zutlOgWI3d/GIpxuDbsKdz4UQDI3PSAissmJ
7YH7n/TsAyO+a6hKSGzGfXogH+OuOoCXB7LvFpGP0LlMzPrGBQLReaimjdC17jviGTAatSe373ZL
i3Ie1DQELzULvd8+vgDgXN07Nj9ToZUbUxM2oa2MpMhMcLIgqHrwpNIg3EZzo2Xlk7lk/HwLatww
U7ZCoD+eecaTE8f1IQwh0I9GCZYBJR6yYoARmzjYlsESXqFG+GOChKB/Qicmz6mnqpcc0fwLNcHo
CDAEvEBCLj4mux2mZkZZPwD2N+7cvkwPeowyTxVmuNI0jEMBQKAxuEyeuJtxRHSa7i6RE6maqAkQ
SC4C9x1Z1Y1hXESjnn4yCqCN82wMW2dejFNHb4VQt5WA4kTMvXP6cGXlmDSSiza2mVfb62aqzJsY
raQ1bL/uMGiEDedRG/ftPKG8SSQVAk/hnTC99nZGXD/0jutB9J+9Cx9j5k2bLDX61yWWbWlbXsZa
sTy0ySP2f9kmRC59P+Rj8wg0hIF8i4yF1rXfcgeYiZijZVONU3XCOiJhhNXmB1DqJx9/yTu7eGmD
PLyakeYADDr3N2PMjxnoT9bQd1dBCvQqrU3tqBnh/bxo2OyVvfM4d/zvMUSx13H1EM3Lmow0MWow
cF3z2a+H5dPkMAa1AyvZqSIAkUunXMCIEyJY6WURnczJEDeVhf+2MBYcwOzqIzpu1u04fhtHo79d
2hAqQwkaqCcEe8VYcpdC24ZONSPkmPn1xgNdglta8JyIadilo64fzbi/5Ucjk2/qwybowYs6TeDu
DfmpRmW1IruznMahRpdpkAlsKSA1qcl0TdSnPnWkVksI8S4KzwGmVampX6PR2G1Qw/iQI2W4Bmhs
fXKQzckXy7lDfNQDJHUsS8v5JsIQXHGfTPejW1/SO/APKLcBty3T5Il0oH8dSzi5ZzUnu6Fv7aH0
d18EPkhtYnqpFZ1ywlENVH43SMBCWlW/L2aMRBez+BbXIUOeuL1G6x0z+TAajgYBlZOL8oIlTP8e
3HSyNtJIHFQRsNewcaHm3i6ecTlVBZi1obHWqce/Ymn6FWhmvMgmbCPQRNOvSn1AeXg0qdETmkTD
CtuHqf+E8GN8b7pt+4Ds3F4LzU+Fo+tPWJnCktOKH3NqmTYgsrLk1t7tNOCTkK4erMy/IowyfFpm
QlzVPABsMhqpFoJkYFhSZRhgkCCj9qQQw/kzgVE8CpvpIa5RNR6yFAKAA2C5H/Pmxm7NGA3gxcLQ
YrCfhAdYc5ZaMtwSibE4KV/6zntCNf0u5lffR/ZCfFHvbvsF+glpFobtXeAsazuavC+SJWsmLgjt
CFFizOvQKULv9Ug0LngULdhpE11/N8qma0uHbBbFrWQOlNkRki1yFroRnNJdZonxMskGzJ66Hs83
OwEbXzkfh8RG7bJzvo0ukV+jz0C+mACwavyE7wkho+O9FOkngIvPIcnJi2LhECOj8aPTAU8ofS28
o/4Ebo90IQDU2CZGSaogq6foQU00DN9X4eK7J3PM683i+ssGfeL4Uk3wZWv3dWS9qAhuBM7S0HA2
q/r+L5Mq8liHtx211wFj3f6QEH8lnz5428AhzWxp2rYk0wa82oAFGdeIai5GvgeJBdsqyEnqDt1A
PivVGOAJAtud2+31RCP+JDR775D7OtiEfddpQxqvjnyGQGQmD94XOGj+XUeAa91mHqoRpdtuqdIQ
YcNH+gLtFVuGh2sxmivFjPtve6Q/KC5gzA17+DeKC+BUm5dv5U++4Gqfv/UWdCy+BZ5mvm1BlcUY
/Ky3oPv/0fnZXeCV5P18nTP9rbdg4IFEaIA9dV8S29/oLTj/gZpo+p5DAsxyDd3///EF5zLeER49
F71i2I4uEVSbClNyTt9ySvFF0wNt0S5I1wJ8DKnExzbDdPmfuddl1YQESjJjjrca1bza6l/rpgDW
HMNllDnlUc7HU0U1KQ0wC2jyIoY8+reERxkXtAwskLXuGOKgbpe2EUyHtm2nNeRCLMLlQjjuPyYV
cHqIEGqjpgCmKfnvxUltlf286ZvDnbc5H0nNTeAfVk0/fkJAANzXP6d5d9ZRIcjOq9Xcu21er6zV
XCRP/SkGuvL3dRVG+6wzatpqWXesXCTw2qBoUGFB2kcX0KXXROMR/FFL1cR12p/KKULWJ7UG9xqq
IxuJBbm3WpRBiT4Zj2r+vKEqqsl5y9fN5Y5vTvCr1e+WhUXp7drUwWYmXPWOXh3PR1Jzlg+IUK/R
mJMgtAlTk2V9BqUl/8DT1DKTsCC5ZBJpr5i13tKd1eK37uurPL/Fdy9VFQv1/jEiWTYESbEEcipa
pUYgPwrnoD7h8hKtMEXBmCAiUyetf+tTmVfRujEqtGvlhmqZmnvdT33SEDusndEZ1+o7ndUytTqn
81pbEcFBuS/qbR5ieR0aX+qc5+3MUdw6vTvu1Irzx6+KrweVF2hhemNo1wp9ImLT4ZciZvoKRIlH
Yzj22Yuy35zDRkrpSBUdZe2pQDWqKCR8gYBzuY4liobAXtQc1GxHgrQMa+L5UV5sOq8gauZJWSs5
6VtAUjpvHzH5Pj64HqxPuVxplao5PQ32OOfoeyXBGlQoU5IPR4f1XLaaknCeU3xSmqlqgosqupxS
RFaJyqL5+6OIpOzzMlcehE62wPJ0TUpbHF5VTEGyAMr04mgAxOceFP5MYdJCV4qXvpm14rvJBjdE
j7/eYF3LWoWjytWsAleNuMQf7fzWCX2bqJR+pW4HmSNOoWY9uwc1mOU4m4PKh2xpumZ+o7nh2k0S
55CIGbL/+fJd5OI2Zk1oypHfrlLwVOKyqqgmSnBWzUGcu0KmztspPc/OraR86YJE5ErJ7hIRY+g3
t6TbeQpgAOtXoVx1Nr3XZkyXUBc1kMmapTgHms6wCIoZv5vR/VtyNoyl+iwkQbhsGFCiKWK6JzD2
7rqKK201M3ZZEI7nWhkSoIgaJXyhJRz4tboo9U6E1qz7AMFWtUi9sPO7CnZk1IpTFixU8mmG4SVK
Z8ijyGImr3lOsKdpAimXr0MWjYPwqIBcEtzlTzitj2IBX1AOewX1UuvUnGCgaopM0j4BIGlSGEvN
+RPkp5XCLdWR1m4Nq//mgQxF+EyqeVkpwterRs6qcoEfq+Gl1e5Vn3iwEO9Vs0pMVs0xRIv5mMJL
BcExpFws8NSJByM1zpS0cgiyc+WMfNI25lAKUjdLXJ2aOxe9BaE6pOC+q0V9H37yhsnZRmXPJ+FK
F14Pz7OdFS5XZ0HcKOzMPQ5MB5Ktz5XIqO//uVmPgS83+095Qh2eEZVW4X7y9x2+3qYSMXOk8ljV
GeaRoNFZMlfd5VkytxJVfRLDAO2/CfYkY+e1LvBtVXeubtdV8KZXkJNaUNbScX40D0oyt58Qm+nN
JN2++V7V11GmrY/AAC40Visb/9c/WH7AvmSGR5axPy8SIr+mp4pxYaNRA0tY4nkSIha7dm3kFdVb
Kb16RMNzuFUwyVHCDCGOFa+ow0RHzwSGMGXyd3JcPOAZqNr6XqupweRE98BnanU97BjRYTU3WP6m
Mrtq48pv3pEgu9xNoZ3m5EmQmZ1OallQzJ9dHKOJWgIqUxP0fVBWL0FpjlGOnsJid3TKaR0nmM4n
Ned64ADx0WmmY+M+QGCG41Z4zhoFzvZU5fnE5yDBmb6cDBPhZl9qGIe6QfutwHbqA38ti7pDktgH
JhCFxsYhCvvjA2/ki1STZfZYWONOszKVXPIi5bdNF9C5EkLuND3PVmT0/a6MafF4fGfk2bnYIZG4
herebz28MqAbGCc1CUPjGXAo+hslP7sucalq4kos/nmZKpZL4QM4kmvUNmr1uaiWWUkYwYZzLlRJ
0EITD5KHfp1VS98c53XWQ9YW1Nh8gMau7Zq2vjQlRFtpJprthLxee1eazrDpyWJthIFXHVTrkHEO
6LMRx0Ii+XxnmexKolZJL8goqDWEXPg6q9ZTqdzAq00wkGoc/ELgIoySgNCEGlepZtVCNYHqQidS
TjTgFzQa8ks776OKw53Vg8Y+76mWquLsyDYrNZcBGrtT0TWR5Vge5HykKIBrbcY2AjF0UGCmytWl
6s+oWaJBNMZyYSLnVDHNR17CufzL1QBfOI/aUu0EaJY+8vmYavdz8XX1u7Ml531sPyn3XV+9XoHa
781Vvm74egy3hiQQBp6JDgGNfjnJRq+VgH9VDkyBUWCAGrVapia9XHsuLh5gV7Wxmjvvq4r9Uken
zF6pgghdGlY1q8MdZxgsD6UJ2dyq2del5+OcT0WLqK/DDBFctVadT+3yq43fHPG8+t0lqp3fHF/e
hVo2xdQUXnwwZeNjyN9WTZZ/5t4VoYr5azQubRC2bGwOklgi9cLPE2HD5g3s+ZtahK0LzTtByLeb
vCuqDf+vyyBOg6vvU32ltrNUf+F8OrXf61l+ub5Hq2xdOzUGK+qK/7lRde1qGdxbKik1e95GrW6s
5O81583VNraBieeAnGo1WkT+oLDLA6uJengjbBzMcowx32mp81BVBd5DWT9swPfSycuH4Yoktrtr
pYi6LTtCruryqfJ58rqwKYxAKgObNEyyX3heb8k9Xw+pDqLKavXrQlXWZ4CDRrGg/u9qQK2hOWMs
TmhnJLLeZdhy65rdYTePPqfXJCGAfPT/t3WFurMAHk7nVjZ7k1jGB2NqN+5ct4dBIF3QG41OfcW/
RGQf7LHqSy6ya21GsKzXXiMtyUiGbYPeFyd/0SFXyrmozkHbyTkRD+6eoT6ScEC9lRrqq1JpQoRu
7YMvxKmO/PFauzBM6v9cdfHACtenqMjocilV2VA24mohHCBtPZitWBHEvDelSUIGOBnWe+SdQALN
+wFgxmmSkx5S0zEmXgiMqjslcuii5nKc6XAoMvYQpHVoS0xGN1hObWMZ27C0vyjd0kGOg84Ttcyh
h7CxDODro9fGZGoBqZQtytpmi6hzpsF6M+rk49J43jZXzbEnW2I1aWH1E1x+Jj/PbaknYct+lXow
ak5N1IoMvD82M0GBjpgznl4nZhahTO/tAlU3dqpmVsYIo6yfEzWrluLNfD0L3CvmMRpOqFz6dJpj
7jckffV+Y0PW1mo3tUbN2dGqsngZZQPD4TwhQf62qFaoZXFtkLb2J3tDbHAAZgkhwUlEwfslIaKW
nVeouUk+Kn/y0SGWvXn1ftXceYIr3493rpapYmfIoM+5/Dq39HcRSY9d+jpakAdUK9QHo/aTEsWd
I4zdojh/smGlb4iRxD9FTTWRkRrstXJ9rchH2CP92DSKsYIJ9NmHEiZbU7VRZsX7OAZ9NjBU9TFk
bQ+T9G4gE8mDR7+UzpFRMepFzgCfB4D8o+uWJP6q/lJNSPWt3a73MEOcYHGHkl6hJn1OHGoFYgxw
QV+9VuC1cjw512HkVqdtRQYToLI3nzKME0mkjielUgxRB+7fP8VemYScy2pObaO2VsUqwODiv4O1
/y/yuIahW+bvorU7grXxt5e3wdof+/xtZq//B3szD8iYbdiOSaz0hzau5/7HsUhZy9ArIVdL+tX/
iNVaxGp1ArzQG4jm2sJBla8t+y76r/9piv/Y4FIxsdcd1zEdgq//+3/9JKfZviv/j6LP0T8pulbu
/XOoVvgOEVpYBsR9mdUN7vVtqDZEHnvxqrI/2ICMNjVg3xstKZOLtqpvsB5kOIEU4z7OtZTkmY5P
i4nyTgmDLqluRbVEjHjIKndYhYL+4Bewm+LSJt+J+UO08vuiPXbGcNXacA+ppOu9Hw3e5s3zvv23
DO47hVBbN4VHDBwFYc/lASupzDfR5rom4zIsE+kOXtUag8ldquUmsHFGxgXsYmiU5qr33W9uCYXw
9+c2pBzsG9nK15P7nk3InX8YGYCfnx8dD4RCcrvbN3W084ZyX2fIPDVztM1MY1xhnXlTOURSUsgl
gRX3f5JH/dX5eW0ob7h8Y0JmFt6+v8WYUtzVRLfPvfaWxFe6MUbGQdKfJndDIivI1sfjBo5US7gM
Qv4f7v/d96Pu3+LuBZ83wX7v3f1P4BnSzObhE0MC1NAM9yEWVihwgtSAbu6tLKsLN5CwvzaDl61B
J4pVLvZ4MRe5JT23IHb8/pJ+fUUWbBd+LgNvvp+fSDdFQWBVnTRMEs7KSKZoWxj4z/3+LMa7HAc3
DhjboOb3BDgMz313mhYOQTvUQb+fFgMQl1cm22Zykg9VgLus04W4HhXB9dLiJmEOxqEHW3DrNiSV
gUCZl5UF4zybHOciiYW3//21yWf+8zdpmwb1g2kZJp+kkE/ozQ9h14NpRQbIt7b+5gZgZh0t+ios
f8WY8DEWuo7TNz4avz/pvx87dBTTN23hoSVArfXzSYMIpT/PKjFMI+S6JoOerSvdL7e/P8uvnrpJ
5tz3XB3+mSXXv7k13WvNxEhTbg11M3j20g6kdNpVZhn1H76jXz3Ft6d694IdgfF7iHHv3ptjULMZ
Q84++QaMtFpZrsB1DsncOJr/oIOrhILfvzzyZw4geBRZnfcV8hyljjeO/NCmq8MOx4/84Of6RRe7
OaFU6abi34Al76+qanzsUBXYzvVwoGoAsqC5KQl629qOibbHnc/Ezd1FnxCRXKxivY3Xo0tG1h+x
vwnVE1QgtoEWf29QpttrgYl70TTADAi/twYE7Tm9bbxyxlrLxl0I8smlhzJad2f02mdR2/Hh969W
VVXv7hxAoasbBPZd81+frQe6xCw7ftzMREvTmOI7uE0IW4bcFS6qd52OCeY4aFt38B/bTJA6FPPt
WAzuZoIdsHWKBxRPagZJyF/3MEMrrxzxJ0zaTRhDnR34WMwB5cAWm891ZpfXWEsfqikCra9vUKew
Lm1TIA3Xfo1zzN9DfHwPwUfs6hNQCf2lZibPv79l4726taxFLJ22S1ZWmIa8V7dO/MxJFzvr9mXt
5tseovpYJ39NJWO9FutaUCpIcyFdSjRoOsCUslaa/X0Gb6938a4C3XQZlt9AgmuXuv7JJEi8wd/w
UxQsBtrP0E1829g5vV2Cr3Xwic3cR78PDr7+JdG86CmfumE1ujKCXCPSYVKbdUM+g6TFgk7vkP7x
W0KXGutEkt+BRrjzy+oJQxwjxQqXXAJaj+6V2enGEf8NMV0kC1bQVuSaOO+S9O2HO8SPn7zhIp2g
pJd5D79WPOi6/eTZ2UOT2PbBdzRix0W/7QaMhkpyBSkkhEZo7m5xK2tTmiPtqIg/xOvGw13R6ya0
QsMnK4F/4A43jYPSDbaFK28ev86VWa21qkC0IKxznh0Y/JTE8K1L7CzXDkPVP+JX0K0Z99+EY3yR
tiLfTdVTHaOghISRtSqH7CT0ulslCJCsZrsxV9mg3RslYo2l/zVq7K+l29za4tEpW3uV1/Zn03BA
fomPbk4MluHTMTdwvg5cy1l1Hgdphv7JCcH+JHYT78kaWivqK0Tvmu4mi+Y/fFX/rrg826bXSlVM
985133Xppja0e3vkPwL+u6vyae8NqbY24ukxmDBigpi0DjKsu3//Lf/yrDatrg3mXjYEP9fMfsPX
4S/Sp1D/0FrjXV9m3/vGuUaN9akR6XPqOx9/f8Zf9L3gzNESGL7h4zzxXqq/DSH0aVlP30vgBFek
OXVbAqywa7fNi+0OC4J6F3oHEKmyl9vfn/zfnU7yEKbsnvu+blnOuzY27O0hGYeS23XLj6gSARMH
lieWVMNcAtOx7uBq3zSwmn94zAYojXeNOycGo00/17IsHvXPzxm1ZS3vRp6zQCvY5w/bWnmORkY4
T8cUF4+cMcPaHrpulSGAhBc7qZYie3GGDxAkjD9dzb9bfa4G6odn2q7h0iX6+WqwxV4MB4b5foLc
ukGTDx5tpUyXUYX1Zv7MsYVn5urDKhTlDeTADXl4GC3R+IjCLvzDTN/8/s28t/ugTvVs+sMGAFrb
MgzxridSIxa5EKxqkRc2vXUGZLKSEQPSEx+qcP6OmhHQ97qEq4GvOu1e9pxb5f3sov/UQjxMJ5gC
h1Z0JyJwMzEKxE5dp0pWvNdNp4ePRmJedRAlrumKDHusa4IuyK+gCn6PRICzccqhf39Lqlvzc9PI
LSGBz4jQ8hmrveuLhELTtCCy2j36ocg0bbqwvzbgsWwLgmTQuElLDQnBzcES0JGzCSWZFvv2zJY/
fs5ordWdF6Do1coZCslY3IxV1W0gbvlb0IEbd8yynQ5hZpOGgYUViveom6W7DR3AqpMgXdf4l/7k
dge75IZDcQwtmtWJ7GvIMypjYD6/v2XxTjT99S36hmFZriWozuT6Nz09IIl+Pntjux/Sdt1F0SFC
acONSO8stXE5wLYL7UgcoxH5lr4AkFBG35Eg3AAkjBBAEtqB7jmGCMHkQCozcdWALolnFyyxMSk/
5lONlZkczHaRs+uyL5o3PjURVN8MWM22H2X/x7E2OZRDbCGR8bRNhAWdIQVwAG0VjhuKewh7LW0u
0+aiWWdBCxlEbx/G0vn2+6ehen3/+gDePI13/9nYZaMIy7ndh+SFCbTOzdpcjIbYKd4dVYo3MvVC
tR7JzzgGos++2RKEdu2nIelufn8t7x0DfrwZj0aaWshw31d93jyIcbb7du/n7rAfhTdfCDN97gO4
L7UxX4Krl/ABpAmAfcqws3GTT2V64/rV0UemeeHCLwPEnld25ePAUMAg8nPs2xcNTQnZx0kKmP0i
/YI0c7CK6/KlM/rh6OOwsQpqx8NOSjxy2MfG64F4u0G2jgaQl6Txi23uxd8zEO7rwDWh+9nBzs6d
j3llYzbog7m0lmDap6SDZ0s/Rjhe0oXx8o2te/5u8ntIzzpSn8ELwOYnp09o2yt/63b1c9+1awu/
wcu4xtyrCb95RpKd/vBs/125A94zhKAP7IDWe/ea0eB10yChOvVE+kKGq9xoiw7uaKFP//sz/aL9
cuh8Cp+BMkfVZXP+5vdqs9QpmhJAahUW35OqXsOROFB13nrkrFcRPJAiR3NXFOLx9yf+RZeXWBiC
5KYvhOPq7wfOMN37yg1squfC3vaoWa16bxLHtGu/mpY7kYkLNq6JKLxTpA5+s3q8zWFkE7LV/HWa
lTAOvW8Cq/L9Uk3OegacDa1yFzg4w/3+Un/RpQEtaTquBTqbKNy7Z9QBjjGDRG/3RQRvcqwvyjZ5
wcz8dtJshCTi7y2U1z+1Xv8O6PB4bLCYUKMt23nfovoIyE0xdCp8CPpr3YI2qWkbFx/UxXEvQy9A
YMGB5KL51oEow70ZeEezLYYN+dxgZZXidkLOaBNF3SDdkfGfjefH2EDnU/tTF0g2Ou/qJK6UptPl
vQi8aH7+hOK+G2yoVC1sp7LboDgkLYncaOXocEDtKPn++7fxyy+WIRJuYITbiPT9fDrHh36HXl67
t4qrsTOvhOCsZoGU+pBaQLBcslALWt7anz5Yad3z/j4NoqR8rrwQ4YmfT5y0Rlgaomr3+dI9j7O4
M1xGh0Hkputoam4YrqxJMiKROkXIs4WkqVAm30SDxjg8CBFLA1y3tvRhp3vpaUGM8g9N5S9CUVA7
XAaPOj+zZ7+vNca5txckxvmjNPFCrTJIt61kl1btFePGv1DbwPJEeDvHZLzmzg+VCDeBWKqt25gL
EbLsuzXzCH//upRxzPvHRg+ZN8Xo1hPvP+QuHALTKvRmP/eow+v5HB21wj5m7ZJsyK248MB9NPCg
Cu5CSFcbOo5H8DbofCdefouDT2Ha8YM1TX/1STQ+9EZ4h509TPPiwtcstBq96Hqhprms/RqVvMAu
9jDZ9OuCduH/UHZeO24ra7d9IgLM4VaiSKkVumV3sH1DODKTxWIq8unPoIyDhX+fhX/j3Ahq2W53
KxS/MOeYwMSvgw+qOw+y4LoKLhPNRAmXg94n8ziYPvru2gg6hFwx4Tn1w0A2h/NlHav2pFmF9252
6a+1yw/lBEFsbjJ1rQwua5ZcyZsQYd9RA/zvT9i/vL/9wHVdDmOipDzjP97fmebni9O4XTylzt5a
cyzbNpjvuRmzfTs6kGDGu6vJP8X8X4fY/1JrBVx1PKxlBol7/znEzguDcb/0uthVlXcs9NE+5lqC
ZhNIC8wGsEKzlE8TliaEfMw3sa87qDis//+eil7KsXV320b8P1cG0QDoF77dxQBTn6Vdg1EodVJP
ZpLQvcz4rvzGuGGxIFcFqMz//uz/WzPJf840lybGY5b/H59yc03SAqYwPC1vcUBPoz/y2x+FSNNL
nW7GSS1o9umKFnFKI5F12X/5FP/LKYMq3w1s1yApEaTV/zxlqJSaIcicDqw+rHkRnIiZL/y+32H5
NkOp/9ffmFboX3pJakodoT5SfYtz/H/+nz724xHXOP/nVAc/WtMjjkYM7otiaBPlAySQZqpw6HbB
q+b4Om/D5BeRHERzIbWOU5UEL4X2vcE7c4AGCl0kz8GOzVb6MpoD1kvEHCluyP3gYa6tPEt785N+
LxYJGlrvywsAZu+9Z8REoBixK1n10S/Tsvd6WUBCDiI4UdW9r+qZLUJLJIOr0/Y2Kn9rsF0eclGn
xxoOwUdp2z8mN3MOs6nw1NMTXVNj+0ZkSX0vPS0upr1h6vonpjkaSBzKSG923nM0yCfGX8k1yUnS
aFtbe3H0Sd7XDWU6ztadxUb3NvyxWn/DQE7uh2+9j6ux5Vq1e4kjRo75q0cHcW9nR7vOMpn2om7o
uf0sCT4VXrDs0nQ5ZyNYh3Ux3vvGwDG0WMGXpC+a2ILdsBtM235uguqdSmYE85uuN2XqZ0eMOBmH
4BtNUHkV5LBcfEDbO66QzbtailddpgSNYWePAmNYvmbUbfUyqO9261ScHWYZEnALl1WH67osY/u5
yL2fZibWn3pp3Bu/+jrUOQZw086vizfmkN2GX2LByJ2NcwX8vW7HQy3ylX6PLXhOSiwa2mqVYV7K
BepVjXQ1n0AOVajF11ZQ1Y/Vx6AVI0gHvno8RIqbD1LErkNL90h3226GtoXMw5jk8ZDhC+cJa2tc
NTnGre2mRW/6997jsaQkzHzatKhEmhSl5VwYPWKL3e79czPX6XQQMzM53xF1tACj2k1mm1+Tecmv
YLWYdabIn9MECzuEKa0lP3doz50nvykXfh6KxwGKwYzHcLuHk7U6VJWp7/BSrs9aK9dniLBmm3TP
j0fY/C2wigrMtGt5bKWLLTpxXv656Zpxn1Or3AA7ZKEDd3PzDpbHfmmAPZjCflM4DI/wUOJ5ACID
UgA6QklL9RRM3fvCKxBlnpceKsNJPtv49o2lMT5g7LTnPqOX0SiTdSEIfRCG9om0oTu5D8O1JRXq
xZDMjoN8iBNo86GTOslrmpXIVPoeJvr2ZU2Jf11WeHE9MtRJqzW43+X8QpkgsXRqu6HAvAkFw9NR
tiJWuYO/hE8EKexEzECCRAbiU6G7xd1up+LOgGk6KCBu4bq4jN9dTHSWnk9n5By4cDdnfrUUVSxa
4R2GxkzeQckROmYPNbWVH/euWt8XiHi7Ip1IvNKS9d0sa7R4RnDHLS7f62/V9qANueCkRqImLOHF
He3LW4pW5bM7NNCUje6tgyYf9iU0RbFamGzbceMs9Oaz2+cWHC3uUbrO9Bo7D/0PbvGBGqlYLHnx
utWLvK78ZlUojzx/cCE0Ym9dUajbQ9LeoEake9ZrEtZsBuZfeG/bjHJnluC6MyfdMrks47Nek0yk
TS+wDPpDsPJrB1MSvE0kd4a68r3YKvmPEbVUoTJmcdUWcz0r0gJ782xIEDVsz5M7LKHxW6rsL9M4
n4k2bJ5d7KC3tud90pokDGiyHqDktjvbFdkvIj2XnWmnDjMIYtfa1KkPU09GStEM9ee1Hu+Lr9yv
dUFYSj8JddKU1n9x1LvjePW7ldsHS2gMjptiipO687+O2VOHDvcb+18VKbkOx15Lyy+Oy6J9e9zF
cX6oBCaBSXGsWn7bv7k2gU+mNJfjmOX4aNfinVCDbxwk1bfGSvjr5efCbOWLb5Tue4ZrPc3rdzXO
8AH8/Jot78LujFdfBu2zX6u3dJTJG0Lv8lYMIG23ryob+EPTVxCoNgf7DIw+dpi93rnIYM1xk8/B
drMMNsyJbLXPFSvQUBSmPFrNOIQrw6WjwN3/FiSuHeaEmrBvaxe+MayyytN/qFnV+64t+s+jyoxr
YOefZD/1n4ftxlDMD1SLPhVvPIb/yWHs3ATIdBpgHpCNis/FOBSf80aE7qxDxMSb1fnKO85u8EVZ
TUm/5vJZNEveI7Z3NDb4YP+bF3rGij6PXHx8+4W0Cfpxhzyx3rmxlqt3DRaA2O8G1hSz7A4ceO7F
IXT44Ax5FqoNnpn63fL8uIcN3IG3Xe2dVSsg+1rs81RfvihcS89u9R50KSi7yQkYjaUmHHCS7IXJ
xMbDDBq6mms+uQbX3qAL1mOw1N6ZwNuwFNnNWzyYFUYpzjZBdtAMiyCeseqPJaANVrT93cz1MrQw
oJw70xfneuN7EFufPT8udq3Nn2bFTKOfALh73GBOfTfKQI/1HqeFHXQHP8WnYCfJ9zUfzm4GNrHo
AJNPP92EjIaKORu/wDlAAzhiVIroqEF5e2Su2EN6NnSstU5jFACIa4DA61HSRuwcOz9oUxBblviV
l+WnsiQ6b6yWKF3z39CzY4nIy9Fm+9D0Nj8Fdd+k+kPr+ccVLwNJEcWlz/oPID0wp+WvYrrYXMdp
YPZqsL9C0P6ka0sF2Hi8U86HjUKS4pUm1/zJgR1BDanV9sUfhw9zGV7Wedsqk0PppdtVl81SYqMk
gZnnlR8wRI726vw0zSy2+zxW5hPJNBxr2p9mQhho+r/WQaldg2FLSxOKVo9MK1kZe6VDo2MVmu/M
tJ0O3rhCHkShSDNUPBnt+k4i7Qs2+TU0CBYo5Xqyluo+NTt7pGWqxHxSiP7A5RiR1axxn2uHZTLj
Evu/U7Fy9JbfdJx3gSgtXDxp72thM4GsF4unjZLV4dcSDbWyXp6xJc8XV7yVZYfzH45pYYNsH3sb
vyGYp9ACUnFIap2kKf+nT4QNlPwagmA13Jsg+QTPoYNRsICCKqhMUABvQ0ZvPzON61r/uSpG/7Cu
84ABguixHuGp5U7sJrXnXBH7sbqR065GqMuFX8gyvjVCvzEqgUXnx41uhh5I3DDo118ZqAWWf+YJ
uaYBkpalCpmHOCmk9KNF665miZIWRUi774T1okvN2oE2JVrTKMDRfTFH/waEjOGzw1u1rCsB8b7o
Dx1MOFzkDYxdQ2Lim2BfYp8BF2beHI0+oiEpCn2xGZwXlyPB9n5rwyTC1rf+aI2l7zG4W7sScm45
rXe9D+iQDcfcJQTY2SaA2bIZ0iNGTyChCs8nNJt0N+U4vxePpYW7XqFtjU8qy8ijstK4m9uLaeRv
6J6HHdmvT0wC/zSMkqGZ7fqx/u0XxR+rb/EyrKCrRyqLnTfJqKx5je2pf8cZ860zBAIDoj2cTzYE
RpbRaUDK1TyrUGFGAg8GkdMXEHtBEu1FMZB4GmH+ESHmkQq+VxqtpvsdFQcgpc4pI+kCYevGicuu
4YZGgVGlW4aLVdhwjHT1xTE0Lfbm+VmKySL2D7mD0c3nseW6REzCqTZzGSd4t6xUX099N/5suAAW
YsnvwyKfpwKW9JhnXth0Qp3LeYGcs93rcz2UaTCeMAZeGefY8bymQAKV1Z5zjzaXOaOzQawr39aQ
gmTnoCExqtM9eSDUoglbnZmxD94Z4q88+2MqURn0qH5bhxH848GxsLqzGFI4ybMfs7vpzoYmmSgK
vQv1oOzOJv2N2NWzMONRH68PanZnL+LsuR6np4F5pSSwj8hEBuOt7e8fP3tWqyayvOInq4H8XBBD
eXbp3QkL70FZEcDIcZXqYaWX/dnpCht53yb7kGo9TLl/a8vyaKYSfXlSQ74Fawm7tEPyTkr0uD0J
ZcFyAWelwxZFG8+Z4y3HdnHijGV7rcz5VOO9ZAm0/QWawCdfumQvu70GMW08LgLZyDwn5GV5Zn9+
3EDsirzeDIC4OQeFre4kB8dGolaTQVYRNrXvpN+cc0f7kFoyR/321eMhWvBL3njFYZX1OW+75rzW
WXP21frNdyiWrBFhGYMocRhdkFOwaTDkFduz3PV9u9GBmzM/XnMCSxl6Q22dCqJu80yvzkS3Vedy
u2fMWQylfTiWzfjFB46DzPj/gtthqQyR3RjvTQXHXJcOnLztD4sq4Kh83J0dwncs0zt2zZKel7LM
zo97QbYeNfi2azLbUW+DJiLZI/ZkZxPZJruPTPQq+vullgUVaaAky9qgclFS0OUh6waQVJwfNwsB
SmfVfhBZU/992B9sf9e4hSQrSlQkLACUpddIEACOo/Yku/IH3rPkwDLDR1EM7atMp5tVQkHLSLPq
8thvJN7jRp/ZeHJdMzzePtVgaUeDV3wn6hwqER3cwZwxlK6VFua+7oOm07hRAhsR0bVRpwmTDzmm
qrb3ZJRmv2GcJGeGfPJQlRJucnMq3E6PnMShuSY1atGCFYc6VHKb3QPRjhxgJbFMI74HbG4FcYfB
r8UcsCFm6lBCk53ngVSewMgw6Wyqb//hTXrcXXO77c8Pd6/7eDR42LGmTVH/ePTh8XM6g3CGhFGF
tkAD1EGzPh63sobQ38ff093RtxCcbN//cfP49o97pKTbe4zL/t8//fv//L19/NN2y14gH0Tu/z74
+Efi8eP+8+2E9NwQHny1++dnU48f/vF3/v4k2JI/HHP1/v5I//zFLMncg1L2B2kkOB8f/2upOSC3
FJfpFHPEw839uPeITfjny8e9f4tSQMpRRePYvD3+1eNmfljE//m3Xtpjf1bZ8+MhXE/rQZLv0A8N
rbKftIAJcNQ9vvznZi1opNsV5jipKtzlTB+xn+At8CvrCWCDPGZdj3lg7pJQtt1l0jX7iobSDcXq
9FE5FPBNaiMJhQLyqG+7QFUs9h5x3B9VGMMepp+z+Sp+ciESO53DOS5ldsLwsIb45C1wKkaP17hR
VwJG9jgOqqjGw7kjbcqIbYGVckZgZZbz70pXerxmNevTDfTnhNrItjfXf/i0Ls8Zow767M+195WK
LQslB/muq1eSkGsLI6DN2QPw+3evhpuEio1gBdmnAgWVwEJqmdgD11u1SF+9b4H34hhEOqvuR6LS
igwzwOeeadD9J8NbBYZKGyXAxMnN47rNT5lc3VgPnM/NgLioWbsjrdXLusBjD6Zl16dJgofFjC1j
uFQkAO39UV/25Dths02mXQnG2JpZAudtEMqpkSSB18AZq+5H/hnq0j23E3MnLKIogvTFahUgzfbP
YDvYXrR0x/Xz9zQZ4C8HGg/fGsKpt7GodHQVBVsEhcKCxo5hETMWJmKSComUbwkjymhb/1Jb4qsa
n0e9+ZSU3RzL1PdDhpHBC+C4H1NTAD71u18iHV+1oVsAS81inzfqnBbZ97qItFoSH+1vssTRDk0J
l7PuQDq2TXBOJdqEnNrIaGbtOJq/3SYxjtn0liHf+pSSz7MTeXLR0KecjeW0TC1qJEu/wGEThzIo
8n0+tnmodyANcL8ZXJ5vhfjVAmw79LTAkeGkBGmDF9qTaebuJn1zQKWy39WY3KolbfdGj/OylyVj
LaO8kTGYHvtk/Y3Gsbx59uaal/65nhTmKmea7xbCs7wWH1ol+rNnk8AyFiPVjt211yqHzoVZ67SU
OfDD+l3jRzg7jD7g6U6sARPiJFe7sqPWK5Jjb4rvdLfgpKTZxqlnTs+5u9NHSr5GYy0vxiGF6eTJ
cGK9iSAdJrVRezSE4Cn3jMA2Gp4Db23JX2loljjfoOwFe9lzMt3RMQVUJtQGSA3OrnTfJtPvQXfv
SAtF4qKDkqy104qgfp+TaHCq3UZcmlxwJaoFdXDJyDax+t3KJBFVVPbVKwBBw4nKQ6uQ8kJIya7f
EFF27cu9gIt48Gf/izIEscc/ynaUz10SF4ks9qtj3kiC5MhXGixEvb3pBuqPySEIu8+IgyqWqY5c
pw9itK8B8er2t7kih6m3XWKfcur9kQUubcV+NfIPC3xmlDcj8estjRMEMh2dQgPQqasisi17ph85
pu92nhljNfCaxfjimJU8ZHyTgDnXaRz7na0Dwxrzyj8swIHHyjdvlclauISDH6Yupqik5WCu9O+b
BkxoBCprPDv0dUz0q/VPwypZa/OvWiv+jLOysYWvGqRMcLi1i1yrXkWUOkHNx4h/T6yAedCM7GeW
JxHB06Dnhpy0xhw+SjZnMKisHA5Ug5wTitmWV55f0Dn5oUCwzaXTTiJbquUo23aNyfsDvW/Ov/K8
Xe6cgAhhpnHcyU6NT3lZdNjNyG2Ta+2eNLo5A8X3uaZ3T92uPRsTBZilm++2Bqmgxtdyao3RoQTS
iLKdknM3FnOYks/zeVDWr8S5tuIGZlmn73bAhCV28bK2RgD7jSSU1aE2k5jkH5+i2ermU6eMZ5LD
aOKCqWZH6cWutSDLpFC+dtvNvJGtGc01AyB0L7BjrZOE6ory+vfG5GwcrOBP0mUUWCwhDnows/oj
t5dv5nXZpW2QqZACvfdYB3qsABkOdg1tazmee4TzZxpKFZo++4s6TQj2sRooGTUn1VZNmrEj0xOJ
PdXezMnMFFrj74aU/HfPw3ve4D2HEjokoyQt+7ttEGwsLJGzJs/M8L2fGjeqEGEx2oKIn/lZBBUg
RebKaa0tBYOhYD7a+vh9adbs5CUT3wtedkJIH9cV88CjB6DN4iBGE15dH+R73Ruqc26V7a7J8sjN
0/7nXE8/TWLY85JipwGwSOx0Y1AnLr9b0zotrhUv5eIyCwXgLTVYgD1QVirYF8MElEsvsxuRbu7M
EUQi16AvuZnaUZE3H+tQXLOEpUY610XMLkfj7YbRg3z5Y8rUK0J5JRewQZyyVTYQI2WnXxk2OnuK
W7Q7ZrPTFLj/1Q3kGTZ2IM24GWDcyZFPZsD3tDgenzueviV7pkydIzFuaW6eW+xBFuPFLd4YeWM+
CqKxsZ6D1Q9Q1sIM9cy8gsk232ZY3FQMgX+Y663H8qvlKag0whFG9ZL15wH3X2sO/jPk/GNakVki
LfEzLwPedPZUXlXZfym7Io8Xhi9RO06Rw9TsQJ2chnmLMI5IblLqS+Oa2XQhLXmpczuXZ/gurAw4
tMM0tddoltPTlCmyUZnUAycf82fAu4feIv12TdHPFR0Gzc0SM5Hbcli+YumoP00skMKiJCfGa5oG
kiH5xq2NgI0I0otCI36a0vLXbKRibxmuveMzwYKnsn5UVWDG9iw5Y5l1HQ25JofBIx2NhdqJucxy
crbctl4SUziI5KTVBCzvfPVDQ095JlkquGDkhM6CphI1lsmyTQUAeNH93RgF6ECnu71BftZLZ9PD
Jov5bARbCAKY3uLlDnoEkirr1WPqFDgkyZqA3+8q84hzS75YySdYh/DACaarwIS8oFFoPqONLyO/
GYbQGL8SoytenaIYryrLv/Jx614Hf6Ssd7JmFyR/zKmov+TjBBtbaGqvb1+ijKvDwTXLJ2tqFVme
zBg6D2yMmo0/ANHPPoR1Gahw6hzvS7306SYCZEri0asurXr28eRhbxjoCRglOUlRHE2zm0M84euz
xdO8cwq7PlUNJeTCN4oDrYqWLvvmwAYixnK6CzdLb+xMb4MS9WtejUdGUAZytOrP4AzT3hplGhG4
/accngtE/Jdu/sFAor+WeKfZqCGtzJrgqahHe++MlnkocnXSSYfh06Vj39DG6VywzJpRwMREY1ns
tig7CTLGsT/NLEloXsiFJcYRiGiYUKY4vHGfdPNn7o8HZ5ksVHipcbDzhAY3Gb6ZVntzzZpwWYNx
YVIP6uQQXwPKnnwszErlskaayNwXmImxvVjuiaXtcRrmT47tEFxfSJ0riDFFol3MXVpzdU0c74R2
L4stXQ8uVUcNOzdfpJnBo2F4iaoyONbC/OENunUKCuuqLMYIlrIO7jzKmHSACWQzqdRWn9HE+/al
VulvrHUMRD1vPpTF6h6qZo4rvXVPAIebKK2GEYm/S+RLCuA2SZaKeYICttlGHrHQO/YoxfPEqUta
qXPPc8fZ6Unt7WpR2JHZMBHRWIEhNFkObm5be33ut2irKjkh5TmtWWWGlU+Oj8VJMUs3shhVhQ55
fydZOsvOTZb3rDOcs4VjYVebSJkzVQdR48tqr/pcfDaq+gC3A3Eq6pZYuLBEWVTluxS943PAeBwa
S7+EuP2VofcnTiSF9MOdGHxM2SefWBAdWXXvBL8NO5lOk8VkuLccUtFyir65EKFJl70XQKOi1Ocy
qte2djDt8WpA5Y7qsdN3W/95XmlnkbsmLAmc/JvJiPVk+8E3ominq3QORlYQ9qwwi1QjbDwW7TXF
hcdERdDd0dHKo45Y21Jdc5mXJ4TTNH5FD8Ylc2Rs5XmMCBPFuatOSSlxf/beEs1wXsK5fCmKzrvJ
zoWyoKs3IN5JIbUPg2D0ypP3YumSSLPUz4Va8dJA5NyGaxe/SIifQo4T88IkR2l/JK2TAOVPtG/u
/CvxGvfDKH6KpU4OgaOWi+1P/kkCTzCRMHNRL7Nr1uCAMezmrW5Uf02G0vg0za8CfizF2ahds8Iv
b/XAScIoPy4RnNzrbGQ8VOXudapujk8vl8KGYhWe9lS2/XBPqGD+LJX0yJcE4Dk5iFddC9WoT6JZ
JRgvwLGQOw8S7cXZbggdHCLprd6OsjG4BfqdtdelXvRjKkEfy3V9FdlQXFhRLJ+kve7hJtJrjAXr
J4c4IEAB98cNY7sjeVK/RWuxvNMrmA/Sy/fU7piB0uV1hRB/5XowfbInHRhB9m1mTMzUemJDk6FK
87Sgv64j8Z2N0mSIGoin1WrurVUae80bZ0bDIzv2tYL9WaF99sXsn6gYBFO5RL6AxiP1MkC7CODZ
Wg6eqzfRmNXFxcr6w1D667lhUHzITd0C5M3Mc2O06r3DurlzYK1vmRklupGZJWVXKP+Cd5S84xTx
di7m33k3d+yMVoisG13JoWFtc+z2U9Zhq61BG42ZmUYGwPDZOJek1HxunJxnaW9hWrosJI9soeWR
dASBMrlD/Z5kwX7QkvSS+81LmVk5ITzdNgElX84SX1i+c4rYTR4pkvxCIrOWZ4uw9D37EYBOFek9
zVjIfbawDDKcH2hRtZOTCT9WBsCebeD7uNHkHOyF4okRbV7f66U9uAhvXic+8U/F1I+4CPTpacn9
r02S/tYwb75UFsQ+uqYTYqoWurs1UzI24rCWdQ2JmoCqVppsjjs3PdXQxvay7tLYW8fu6Ig5Z/zP
5G5ZFLPXbNvx5+yenWgoEkJIZqrDLve/rP16rcYW2bs1yzPwQsFSpPmCMXbgLRHkh0wzfiy2Tv27
VPPTQE8cF4bfhYVb3wkfkbd6ytVzkrRk1RhmSP44saecQjHhbUTqEZmCeij7WHrN4JCs+oOlIeAD
hE8pVMzeTjCReHZS6PN/Om+yPoJ2RtfnVl9bDX+oslXxlbm62Ce8xWbbPdFYu5zeGP7mjESHwSLu
J6vn19ooJJHX9IKQ2EZ3cHc+5+gJCwzTgbgcpvyIx/61yTIw/IFpQWcgo8QZfDfKy2E8FSWkDkIG
u9t41mvvtz+Cbs+6xAlNZ3m13do+jaTIgyNGrGAiQoaNyys6DPQdPjqBEcEbUpsByjYp7axr11+u
jQq3ZTlO90jWgwkBJG41wh0EEUISM8iQtiJKikpiWPCQrNMVlUOJKAcRHnOt1eTVT7qdJccmLHPj
e5ccesgpe5weR3sgjbsCD7hLAqjXNpl3dZuNe4HONAaedyR2V8ChQPReinD2gcv7IiYJ3P4z6yf8
I7uSSb+TEOyuGQYgj047tnp1KCsGVxD69rWbjFdZa19VrX6mJrOQekxH4kgXtROrbZxabXleJy+4
Cq2UF6Md/BA1Vc1CkyVqZxhRY5n5gev99tFt9qWqZWSpL0VrUqZ4T91Qc97bMO3druNSD5bKDsgu
tyin8gXWytwosutwyLuJieSSkQy1BPo6Me+Hlm1u3Rb+riyyL91IKtjKjJ8mFT2PWGjlFNRtuS5P
JMTHZUIaUupEhkFU3Kr1Teg1DL9MB6q7FuQmILbGIgE0qdmGVGBPnOEX83A99q2u32GUng8zS7aq
bL+zJnPjJbUYaxHR0FAFHVKTnLDc1c+1Q6yFssbkU8dwaVHsa0fcC2dtGgBvNsOnrsygDJQpcohR
sz8PzXcPOuETMlhyiOrFCLtMOMdx6+s1BmvTkFvHBXvvXstxLTiMwvHcFozROyrH2vvItMBnvCia
uNMzFXaCIIk6UV7EaXjmxVL4GiS9id5Zz1NjEKoLo4St6kwti0hcYpLaYYSy98QXWBcbVc6pnuuX
wBvaS9MQIyN7KW+eR83pDurCIbzFMJXBc5UzB8mZreVF5+xUP7xSQUnerKR2eVl/snyzCAF971l+
pod0kEG86jVyCrXzu9YLtbqTt9FbXw02ZdtEynsiNKwO7bGFaO3zxM1iof13iZgdEuO1K1dCUDHM
24tbYrqZv4+zaeyLAi5kbzHeyw52QkCS2VG+pa3xI6uGii1H86unaY+hqCd7rf3dwO69ILHzI88p
fs3ONuoy0+pYYLl3/JkQBFyEke0nP0yzeU6Kx9yWQfZisifrM8y/I+/qgPS8k9GQBq0C9i+gQPt9
Ogjt3DsFhSzWwv1KngbnbP2bPS9NFvGgUbIWXLcnhkW+RihTLtTVGr4xw9gXFCIf3nxaBuk9lWBg
9wZxiXvpd2xFs7o7YOAHtwQT3Cv0KNez8gn6+4CQ3ziY+TSeuqYYadA5Sqgj703yx/Bke9dtZ0EN
4ctDI8hWIzq15nqudswcg41UGYkA20hqbRfWOjiR7P51qGR+ToflLhpvn5I6ealwFhBu2bIhXOmH
SVBBhkaWbNpSD+QVw6CltH8mJK2GdjnwKs/OsfWI1XIdBbtnCqwnx9d+VBiJdTytESNHrgdbQoKy
+PVsBc/QbrohrBNbhikrx+dgIQvPQ9LFhDYN7S4BTM+ypYTqntZk1M6L0Z58za3igrFfNNlf9UXz
z50aCPbN5/zk2beWIYulceJo2j01HJgSZsA7wCR4fq7kh+Ul8xPGvjYWqw5QkfWTsl0W+lYnUJEI
zn17CM6Pm2p2fglma8z+SJ1geJGf2BeRBCvsSyatH9SU+s9K2ncn0bNbtnREQWT51ZvmguvrZBwY
CU1RQ2IDBZvNC9wnFb2muwVa5B9F0N7WeVS7iiFYIbb12JC+DshZKZiqAghZfepKAvRSPZWnRjl3
q/FUbHYcWivxJ0/8amGZkahdofP4OVCujdL/SCrCebPZKmNV2uW+DjRFHWC9FV5zrMf+u9n25atg
JBSzLkPhMVndrR7lK0XVclI6+VFrU7031EhLNlinKZCE0KjhkHglbZrIek6k2d5P5OvsFx+DfZcs
u2wwsyeibtjcqYTesHMwmPclrcCKC8NIi6cOoMEFyVy0CdkPjUr9e5+1015TQo+WJfjmIVzb626K
cVzhPcC6Ne6JuTuSt2Od1ZISNkwvNhSM30qwCAwaZiOSFj3N2urXADC+YE8YkyKtdmDuCwIZJsJO
gpK0wIBWB385r3Hy6VYllRsVwUiOCREgu16YTGiyJrnWujrqyg6eKmrp0wS2D+94j97JrG7ZVBGd
lEb8HPTlWvFpab0Gvc2S3QIsgxn858hMjSqu2VOyglL9aRU2rTLxhIDD9o5uFyHMO3EammGOfCxe
ISHSO+wgEyNN90vFZ4UYcpJ8zD47NSionmuh3epFgmZ2y/4WpCnoA5FV15nPZWYp48khG2jfqQQQ
Alq4rLxlgz3u+8rJL2UieHkmyLCSjPS9anSCJraD35/oJj0NulY7mHBeM3XLF0pFvRMvbfp/2Duv
5ca1LNt+ETrgzSsAei9R9gWRylTCe4+vvwNQVSk7u+reuO8dJ4MHIEEjEmbvteYcM7ooMkXfCYBi
IkTdgR/TYBdqOJEXhbgt4paAK6o8VVnpj55OcyKo5Mc8Y4zi9YiPupjOUBdKH1lUZNfQqFddXqpv
JoUWIivApo74O1bZkt3TbZvusyka9V4qYnM1o+aeEWOFGGiQHaIsk2ctCT5zXe8+cyKXdG20yI5H
D6sJTIXDaTx2gq7sanmIT6asbsjtKt64DGZoEAm0i/U82LdKRXW8HY1zEKMp8XzSUIeuJYKlJC6M
VroXyvc6tB6CdGInEpmdj7lSOBikRySLqXImWdZjRtpol66YOicARJBTyruU880IcBC3bDVcic+U
qQ+I6tOEatwO+md8ctY8xwWr0SfXsVCGbT0Uv9OC9D6TbF04ySKCInUcrr0l+edKJHonyAkXYeZL
6cY4aNQ5XRMzA+X7IHJkMQtWgt8aLlNrbVfWVYgJAG/bVDDur9DSRgxq0cHlMBQaJnVyL+Dj9eN3
SZMuuJOFDdwU4rMqRG6c7t9BvGqMyPNmF+a97zZhFa8mOdZxUAX1VsXr9Bin0++C/Ts0u+yuWq2y
LZlH2zHH8iR24qUfOP1ERoxmderxP4ZxfkqrWdiikqXOSNQ7pFVBl2UKjxga47MsHf2K5nbeKCkC
EuvWJH5+IRmWjPiOvQ7HUH0wdQKlOjWrz3Kd7MQyf1S0ORMMZ87OrCoGNA15RQYjriU5F4LrA8X+
Zt+RF6ZiESBixPce0Qg/q73Z22JcxodS95KbXHPA5yTdu4YSUiGjmneCOkrxT8agOwRyeqRHyxyr
6LapJY3rNmrkWz4spmDNLdtEP5KTU59bUTxJnDPcus3lVTJfRYSE0q3uhyjv0Db1NLC0ZMqpC7bN
gy/k4s0K9rW+wWyV/IwpTzn6INbXurvmTZIcE8wFTDxj6RVhIgZuqUJgTpvhhfli15+8QjXflKgh
1FznoihR/mF0aNBdAlBLzbL9kQ0R0kW9UPepVL8zIxAPcsU1wQqVlYgd3OjH/NCgJ+dX4eQUz0np
/aDcc5OxnioFVEjmG5MGFciN9hZx/b5ig7hJSmjrMEL2alSjIoqk8NCNAL6bEr9RrfU2U9aevZYb
v2G+LUx9v03adtN1sbQDJhw9eAjjdLFcGZwXnVTppoNOAWM76n5PSYaoZAFbYGEp/nMVUnb109o7
8qtnOBhLCtBqnL0nHgMRYB3hLc1aeVPTHX2mt41M70ZlT1fji5wiuEubfWEaxXPazrNn6AJVtxWw
DZ1UX3zyaGj+zpWSS6ChXfWWSl9Xi7yqZypnukK3uGcwZDbeuBqhRLl5m55BQYeMn5ii53EhnkRq
/bYft48NAmW+1yx8CUrKO6WJX6wfq7U6h4RpvuRoDEK7tCtORZxUbooqkz6UxUk40rxrleo/TF8n
70bvSAv3L1WA4LaNs2Hj6TWTNo+3qdTkpo2meaBPn9MJ7iPqJIm3zRLAPx0Z57ced0mP7+BVryh8
xnF4k3Ab0iiRdZtjEpeHt8P9t9ZrWf9FzHmseyuiDI3zchNpknFWfVU8QWNyfVegH/SaqGV10BN2
eCnORMKhiPnp0sA8KD3yvhZo5SYRuvRUhBHabU1rnwJ2boq98TNiqmhD+ZAp1UQsaFH7km31VvEx
0iIaQ0k8BhHog8K0tL2sTKRx5jr6zppWvZIqP02kQk81JRxGAxpZuQbJRCJBWA/jqOcHofE+B8pB
D6EXTesiQ6hgLfWqDI1pVgQKvRvKV3pVp0dz/G0YwjC4ioKyE6gMQZKq1G7KZnYdhJHypE09kWMy
MYG11ylPpST+Y1UvuN5BixvXVdK1WzFHFp5kQ7ob+xGzQOq/j60SPiXFg1VY+XMne/5Dr/RoLqLo
ZvWgnwEfbIrAu1PVGY+1YgXI8yzjFmde8CwtvYh2KPYz8dPC93kPkunYWJpBOSUe73FOpQ2T2aFK
EGEwzVEOAEuZYlhV+Tp5tLAwFwBphZm/qSpqDhZqNsACrUUgL1NoDRF2NsvLJ60aNnXam/hLkuys
jfggyW5t7RGp+aoDLLimu4uiUqvzs5ynvyk1mJtSFlEwyL2yY0TOIcFgwx5SGvzeKHCaYaTriA25
l+TRUtWXtPGkM+B3irzvGN8J0taSCNzuJqa8RezLzyO9B5iX7QMf7PdYVZY7IQ9ZtXHQbzNkaHbV
xN4R2XezoqtJg9Wr9AsRcRuT4Lyu9Q6dz4A3rdvf/JwUCP26ZkdqlTUw7vlSLClXZrrqlWlli+VH
O6SCNqyaIY9X6suopfG99IXqzvjNt0UhCYj5ZXzUZ8yx+6mZztpAoawZjReiQNonJLZMcY10vNHa
kc6w+902NqITFg6NDuT4XumNdFpuhE6i2YMHkvoF99Em21al1W3McDrwWyV71HrSg6eRe9nGt6L2
lIOXDpzTJKY1uqHcJ+mxsQT5RfqZ1O3ZHCz/ORBk/wJR5GXQrcJNNCPH3xb0l7aq+0tqTkccsJ61
B3kTkbFL3WCdjTNZGuMrbeJMXNdlVS9EA5JhAYJHCpGXGhG011ZNfkQW2sshKpQXdFIBIrvHpmNG
EumSv86VrjoFdXYx1E64MGFABBR01HimqDpIvrCvC355oCkv+iS1W7UzQCga3RszC2mHcUw5ULLz
t8MgpWtrwDNTJVO2stCBUjiJVX1gqhoYK9n3SrDJMkHpY/UcUBV3aHb/SFQ5eJraq94EKdm7Wr+a
6vazK5qHsZBMd1DJY4RUse9yRQMe5z/5Vike2rRRbW0UJpfrhLnpZbX7Mlz+b/zU/yN+SoFXiLn0
P+dPPTU/gj9xpv94wr/Cp0iYgoYx80fpHyizUfYfQFNJUufwKRmomKhaJiy3fwFNVRKrABropi7O
mGIIgf8CmioGrFMRkgGXI80Ae/D/BzQlhAzX6h/Gc9EEaqFghRf1OVRvCc76E22Rl+BocmauJ10S
UMbES1yPZhaAxf61qBstWvEFKfy1aPy1gZpsuOwb7RrzJX7c3JiuYUD6bm3BfMqMlgpqbz13udav
21w94isM8fYJ14BzC/N081hVQr9XPZLiBWn6PeRCeM1GfBjSOIabeojJKa8E3REQRxEu4c/Wcnnc
RIZ/Tika7PsgeguE6ZXAd4MBTB8y+51DZ3oKBLT11inCF8dSAXgkJT3ftEWSVoc9NavlLzFTK8sv
y6Ig5eb0uCyq6ZR0B3PiktrN+PxAmEOOlofwoZX7r6/ij5dZHvrjW1q2Wu4UdRO7/SRtUBrQYDLm
JBQpxlPyuix66L7WqhrctfmB5a7lhqtGvhdnBPu/u0/tG6YOyyOJSun8a1FdwkaWZy4PLU//Xl3u
+36bbHnisv4/Fv/v77680Pfr+mGh7caZu9/0gNJFE3D6stTNq8vS9wP1nFPwvbos+eTg0nWYt/5+
yvfLLE9ZVoM5QYCSkej8u42BCkNo//sVv+5dnk40Ou+zLIaMeOdsg2Xlr8/0/X7La/31VstqMO8U
AqdaTEb//HsKQDwUluf1YE5kgJrAGG9Jl/jKzFryyPrvIDP4XtleTwnSoMG5+Uor+9p8fmBZXzb5
eo1l8Wuj+eHv1T8eprIL16hV45wK27y4bLXEdn2/3LL6nx9eNvzjU1KXIS7FYmJsWwl16mjWeyN7
+McnZFwBGtzq5yCdRgJEsKznM0R82WjZfFmdhCDa9w/Lvcsd36806TNffFlP5pdflr6fmS069e/n
mEKr220qR6QTCReMmMSQLAkk2vdiO+eSpHNCyfL4MKeWFEt+yZxkgiSSTJMWLTYlpM6N1VuqaRr1
bGJQPIQ0e5whR2MkHYU4UEBa4UCK5JzGYs5pLF+L0IxJyVkSV8Q5ceVrcbk3aIyDOiezLGvLzfLE
Zbvv1T9ecrlzeXjZ8Pt5y31MKrDJRLRsQTjTvejQlHcoa+jbVoeJcQdnigRltWbQ7kwajB6cxJeb
r/CgfDmfQxMlDWOuQuSA7B21nXHpc+CVanj6Nptgmo3leVLLO754OhBdhQLcSod0r2vHKkUVtaR+
mfPfvSx93yz3ZXSKUecx4hLm74MKVUZjoIw4sVfKixqV9J2heWyDqlQ2ftCT+wxVe5/oUrkOJ+lO
tHuPQ8ivSXLvvLula7c69OjlVU2zpyZDf6kvQ3dZTasSkzF/hcz82cEqPu0juW9meQGK8rijZLqE
cdEZ5KzKkHSDdWnd0DnfSe2zpnQ/FLOV1mntlwc0rsXBQpzsIHjmCiEqSEel6dFLTEdHUbct56yh
JWBIm5OnlqXarNQt9CUidTlHm2EVrDSdgIQlAmgJWqoLEzHhsvh9Z0ipSOmDaT3MR9ByE8DB+1r6
vq8aBRyFqXpejAtf7oWggmqXSTvLSEbAU+Cx9syXS7CNG3THhSsUc3TXSLY5bB3mBwIpwlnVXmWU
T187ojL/ct+737K03FcmYAqMDgcZjt6DkOcJEnaOgmKEV6BVFlz+7/VlqZRbWhujRbyCqYASMrph
HxfG/AsrGF2yLIjATszrAcFd+6H0+FV6EOOZajQqRqq2dEcREUpr9oJEnqw67L8WGyJI2lrekbax
9vpK3fv0gGy/IKIQDzG4CARgzA7Nr5uy3cFY44I8e3aaqjb3tTJhV8KpM1fWfKZtEy4fZG4CRtph
pXAgDyg8GdFspfFWY/d9JGVbCXb14/BuBhu8E7RXKEpNz8lW+J0HG9qcAFKJXGNXjH9RLIuvIbJx
/7WFPjIAHNmO7evqp1KcS+yU9VYOXDAfHaXbldGFK6QJmh84o7HNmINOZ1+8SgTBq79I3O3S+aWj
ylHo2mSrhIhfqqUuanIRUT+NNsinyLyHA3EJib8OMjeyXD1/DcZdOn3K6N+oOhXBPuzXBFJ2uiPS
7jHtPnY62i29isOc6iXCCeaPL8anXuxG7UmzVuAqKmlbRaccW7kCif3oIZUlVA5AXXzMglMl7ihy
mxVWlRWtCRDcOBcm/OCFsqn5OmXBhitsE3KShCeA0q21E0xHobf3eyhq+gSZ3bev1QAseMUresVl
Zm5ka4iqQnsczYcs2fTtSyrANPOvRfNLZxq/Nw/oGUpERN2GmKcILMngZskOZyQWya3a7pt078cP
wDXoxXri2e/2urmtU3QUW+VH709YmDdiuy/inYxyqCbOxsnFM9KWuiPQb5Uo91B5nsh0vI4+ilXG
qKT42s1vOXHE1+rZFPaDuFV+R9DQGa9dpFNaE/q+9bSVHqxCQAJoDTATPUeHwVr1Fz90pafmhIrU
pL3rxB4TSDtu0AzvBoXaxw4Vm1Z9NrMX7ODnJybzUrjNvbU+HU35I5oYR3KabO16OorWLRfcXN+Y
1SaY9pVxRWIdhftu4rhAJZREdhT/zn2QDief/ehQgA+enGiCI7qJ+Nt0G7czClbN5RyGC84egn3h
O7TZdX5AQgGLg/abY1bVfgXTam6Uy8Q+76XfeXXL4l2Bh06cvzC+J2H2bFNETt3ZomfuIgGPi4PM
BKk5L9a85+1BG/AzrPNsjQhIKAnzc7LoFCIDsuj5OCTAA3aVBlc8Fg+asJLUu5XsJ3GrBm6NSmfr
Ve6AwzE/0FgmD7NqjrMOpa7cglolpoEjRSB7NbwPTwGGgK1kIRa+NfKOwpLddQQnrMdoPWz4M30d
3WmybZtdTzWVQvhn9K6DF+sGQnA3suj28kOfHg19Ld5lwVWFNzE7hcYlfNUw/EwbvUOlxwjcSd/o
09YcCkhHpWtRYVcKH6aB3HrE8Ry1VbQTwwI9LDaUtdoS6ubQrO/7g+y7nWZ7kl0BUPZdQgBHxcEm
0AjHqPqgVxz7KhCYe2tSlHCriIK6PaGr+lXQkXkiSZTew1kPbHSYoNlyy/YqRpCowdf9G/YQ3dhE
I3knFN02TIvyV3LuLU6cQCRoNpQur1ID7gkcK3H5zs/szMbJOisHBETbvMYAsZ4xO62N9N6u+cIU
Z6Bonbi4uJV81TU0RDED28WhfdUUZCRbI1k12/ZB/uUpq7ja8tGMCW+NaifmuSo2fCa0U2Z6RIqu
K7bl+E/FC/40Ndwo1iE5iO3Kw7clP9IvakTH4lQs9cfZ3C6ug482PE8WyXI74QcppnbZiFhlcM6f
UZRDkIasFD5lL2Bi98FFvQurZnpAqj/NAtB3RblQjW7zFpEFY7gV1fSuRAV/kobjbInzDj623OJp
zNeluTKEg4VZH9UJzd8bvgRJ3QrotQt7TLbN1Xohq9z6mT8bh0TdDlt1VT2iTi1Att6mQ0xpSVoN
Lxb+g3Ejkm8er+j3pBzLghu9igrom1WY4Ry2tnXCtc7xgIgHLoGGAqNgjr5jIdyxdLcTxOv9iH+E
SWn9wxKPTcWFgUaprcySf+QQ6KbXPqlQk63mj/c2uI/T3kSV0mCCivZtgoBwk7WPfvS7H986SB3M
J+0weEnxnHTNiWoZ2nlHZEVcK50jJpvEfEBSnpS43Y/6sO04s4SIgNyw/NEXRwmVRgxmAxCfXWEf
hyQAHAE8bgDul2DDmfaSSHb3y/zBp7wEr6F64NVBFHg2Kh+wefAmg7vulJv+Af8AgrepWWUROaXE
/G0SVylX5WA3H5JhU9lHMdq6d7G0dUffy45gR2v8gJX7UyOP9qUYXf0ar6qdekPgPq0B0B3Gq16t
lHdv20S4wx0qZsBKVoj3xV8Fp4Nn/44OS3w0zsgL+OSErRR28DJYrgeyvbb9J/Vq/iq2/sk/fVYv
rWBrEFFsFFUVJTfAEuyxrAgrgFv48rEXON4WBrqNNNCRbIqCDz/tT7TVP+u17u4C0ZavyjnbyteR
kwIDgCdMBhwx2Uv0goITDE/1oj10Hv5tG2nxUKy8O6x1/k+Pmk37HGrBTm/ceKPQIaCZtOrkpyRc
m9EGnQxxbvjLsEmjXQxciyFU7gKlxCezS9jjAPpCTnmvN2gSV3OAsLjx6wemS5hYvAmFynpchXvV
BW3NL6E5lbrusvO0V+hXS+4Hvm4HPay8IttAekEJ6Pbvnu8oRzRbWwN6/ln4CVAEg3Vo1z98DoN0
n9+0bXoTn/x9TFeQS4Kd6rR+z+jK8qd8g+As3YQ38w15Fo9JL2m8gg88fRh86hWkliizg3yHSg3+
j8mwzeG+0I7c8IYSWmtsJPrai8gRRpkotsUn6Y5Bh/7Pc32GSrburtoR9Vx3jQ/wIF12dgrtjsqX
5mhHhMLn7lrtvM07XKrpOB3Ls7I2oRxvBVbRP504vFMMFpjqjqCsqjuSXrRl64kBwpg9sgXRXTYz
nSMajLdmp3X84ePK3Hv79/rHcEzPA9p1G+2qmx3lfXakxj+ta77H2BFWiWvZqY0T7OQ5qc0mLpbE
tbWWneja7MimLu7xubgLr+HD4LY/ortlR3fEl7/L535V7DQb0k1sN28+NWSbvsWdRqyOWp3GIHtP
YxMOveaq8cKZjF2Hb1jluEKcDjrTnhkQwOOu00N1NAMHIslZ2GqucdTuGPFcsk031pUEtbXxJvBc
6Kb0gZzprXVkZ7AFhzOUCNHK1t8EZYvxlovLW8pftfE3DEp2qADs+jm6N8f+d3w2N92x/IGoP6fy
9Sr+fk3P4cO48n4Hb9mvdCvyTcy2lYN2aE+W4Ey02x6zx/aUyc66fRefwpueOxAG2K04qEL7Ln5m
LhvitRqfMDUO9t36aN+JQFJXdKVv6db8oT5Vb+OZEyEnSPVH9QaxwenP+GeHx/gQH+Qn3emu5U19
ileiMyta5RO3zuQKvMEHkiXOPuvayVxqhdoR/ZNDxPnrvNNthZchm09vgMk4w5XvKoun0K64ExXr
TdpmFy6J+/KTfTV/Api0mw7Run6ij8E5pnmhlZKfuDrFn8t+37xEF+yE/Bs4itzhkPJ7RS40eThY
EAnDnFQXe2lu2eEn8qLmhcc4mEIQnNJhRirw1WCb44LF14T+gWvGx/QRPQrgDGPHQ57YrSXRVseN
JpKOwGEifIjANTmNauthhyiQo+WKHmw77AZ+kPE8/KreSmagtrJmf8/uNL2Un75uj07+LFymtbT2
t2gF20jCeGaLz73yGm/Enb8LdzTsM7sr19NK2Qsn5US47cp4SD9HhnYgWq1f8eiUPtaN2WJ5jV8g
eOnWOriND+LGuEzHdrzFp+rAkEIbYo4V8S13rFW39a6f4a3nq6bdHdvS5PYMlffRJbxNL8NyAlzO
Eh6jWy5ERFs/5Z++zbfPX659tDyxtGGVwVgJuQx+9MiYHPW52WXusCNC0vzRXKD1fMCfQwrUP1hQ
OH+wVL0Fr9qxu+jD/Kmnox859UOHXB3pE7L2R+NFfKouceHE04a4DsYH79JH+c5HxCkSom/47Mbj
9MIFsfuY+BkjuB3zyZgTG0OE/oTAwx1XmP6w3u3H1Ue3ZYTHXPNBOZMbYdNOdALHX1UXzqVcJt+n
9NSPm/opuXDKSy79ie813ooO9tQD7UrpIu8DjlCGQI70Lu4SVKRHa2XuOPBBeSOwXpVuth043egb
6wL66ZxvcYJpd/+lWpN2S73KDjiNPfvbD/BdK20zoC7fDjf92NlAj5zowuceypXESRIC05rZ2Av0
JP/D+DW9Nb2j/ZLetIvJtTtaW+fsBQXgrjkgcbMeUBD1xqoFDgev5cpwkDoMO+3TsFU4PVc7SEou
UZaPdE03jFB55c3VdLUHxhT9J8rG8t3fd4d8M21pZnGe2KZbiESOtI3WgL9u8U07ZOv+YY0bRnoh
toejdRBc+anjyLxxzHrP1Bb5AdVPPNFZuBKfxx/jj+Ja3eOH9NwcM86Cxk+yfu7Go3TBUDTtvD3m
4LN5E1eRG719RK7wMBywhq2V7fyfPiBLskPoE8/yj+QKYSUq7D7ZInNu0OG9kgmI1CNmCIXCz341
gxNXGvEZLQbGQsbFe30frwg6p7y7Y75wwwB/ZpjJXis/WZKdrDlP56Ch7kh1d9bk4pCXYS8ZnyLW
f9O/xfrIrzg1rnFv7haKg73OflRxxOYP1gsf4sPfMMCPom69oC5iclZtXZ5TUhLmR0vZDX8P+1Yv
/ePm674aBxa6IWoFNA+WuPFlaYkjX5a+qlGm1K7zProxC6EIpc7l5OVmqUR9ry5L/pKEPfM8lirU
8nlMMdm3Ab3Z3pAe437CTOiDefB6PBrI0qWmNnYSbDbgW4daeIcUFUhTt6alsiJxK9yOYu7vTY7q
+eOHQr+VjDjfiqJ/kanJb6rEZwI83zB10UVB3/ngE/fVXMpblupawSug9C4CfWJ/o7mqL82ZrRSA
5nTbeTFuREjgQc/pMqnzXRboOF1MKpjmk29W6WryFSokWfbwBd4At4fMaAZvjEp5rVRqg6FOxWFh
cQw9oaJBINVuM8KIabBfTMAuo4ARdTHAbM6HYR6Uo6iLk9MIznG9fE6qWnQExEg0HC0mGqtBikgK
GjoDReGEWwoXarTbaqbqhAKfSfEVOFH5y9CRU4uoPnW0OYS2WUJol8V20ClphBhB0qWku9R4l7ru
soRInWZdX5aHFJ72JlL+GQSPVgBg1n8Phy+ENtxWgb/2s5GI9Rat/x7bHvji+WZZXW7EgsIV5kmD
iQJ10OWmEARIv8ui7gFfbFMcjnOZ9qtWK0+Y02Z5Lh8G+foWoAjYEUOh4jlXhsd/LRH+S+1zvm+5
+Wt12W55WiwUdDNSEuQlE7ykXn/GYv0JHdKht8oJIG45VEWuM42E8R45596qzklT8HctqeajJVb7
UlKGTZRP5xQxEKhtF8s2ZyKVqngxd22Gms7eshSb1mHKSGmOpuGai3omrbySKiNEDaM7SAqcjrIi
KEUAQzbJRMcTB4mO1NSfiRBogTTNa8sDkIwNN/Sp2f9x5/K8r/VlsRtWVmYUB6RAlFs54aNXyzFE
VNSPa00L6I0ty8vdy01GrxKoETffq9+PlrVHxRV+0bLZ9/1fr6K0VTU53w/pfXYzW5hNJGspTieG
EgJVUTuFFl3Q2a4TU2UAxYY4nK+XY9DLORoFtZNXljS85QnGxtxSia/852PLkj8nZJsTDBx7eYKi
l7W4Wh5abkpZ4EdT6yS386KT3WWj5UlUr4FYSEsbcX7NwYD07Hy91Pe9X+vLE5anLi+KAJPL8LL4
/XpfWy53fj/9+zlfL//35oMGE7Wquse/nrK8YW+AaQIVlWOP5K/866X//mR/rP/bT/b91vDdko1s
RXSe5+9tees/Pv0ff93X4vJM7/s7/uOdvhaXDb7+QKtlnqknVG2/P/NfH/z7geWdjXpOOl/u/OOd
v7+Pv/6YZcP/8Qm+32J6nxr1KauSt3ruDmbzyX9JI15u/rrvr9V/twk9AOpaf72MtDStvjdflr63
WV42L3VmYN/bfD/87+77+22Wl/jrZb+2MZTpoamHfL1EKJtLA9aPRiyZdbRfUqbb+Xq7PPrXKuE0
NBeXgOblEXPpoi6bfy0u9+bUmnArtZt/9xLLFsvN98ssq398mv/4vL8+2H98mWW773daXu/7vmHu
gi2Cmv/VHv0/tEczZB290H/WHm0+88oPf/wpP/rHc77TlE1VlCzVEGXAM6pCKMs/85S1/0JdRFKL
geN6jsPloX/mKZMTWn/lJyvif5GaRqKyRsokGWHy/1d8Mhe6/642UmHn6/ynoYZSVZnAlv/O0Ldk
5GlebiY0bIrPPCoprFPMmsrfJNPuB0EmP9GKn8K0PIrAN8eZwmliNNwnk3QamRQYAeNH3wRLkQ7Q
O5OZ42nKor/thYjxEEU1r7JkW5q5n3UvcU0TzhDhZ5sW6rsCSGg1ioVLMsjnxHVb1AXrEClduE4C
GBx5pIKlgjZaz9xRaSaQDjOLtAooL8100mTmlPYzsXSqx2ClADFN5dcepGkzs03rCDGinmtXhkZo
lEkCdXWlPglEc62rmY7KMztQYBGpWgSHkSMg2EEs/8LN5DPMoMoVbwMxZDIVy+csV9+lmcOqz0RW
eA50O8QfahJcvQT4TT3DW4G4jjPNNY6AcRQAXjtKiWGsG9ADshURj2RMG5oEFQBzaRQEj2iwb7Rh
A9KdqDVUQGSJS3XlmSorznzZpgZmwthv4lMCn50ptFrx1M5U2ik+5DOlVgVXS9GZwtpMsE0KhNB4
VJFX+W3vos+6CVBzVMC3EQDcUFM2ceqDj5g2IYDcfiblBjMzVwGeyz8ZlG6s48KdSoZM1Ab4rq4i
0F1zpu+Ce6OrS8ODUJluVc2M3n6m9ZZwONqKerehM6YnkM4B5c/MGMgvHuxzBfRX7jy3Efa5CCEH
JLA2aT8tEMFEOb5kPvVIumx+q/2MDSyWQlNcoDi53lRdDWDDHtDhAvhwiOyFQh08YrIlKrxFOiX0
9jbNzOIoNR/6Rn0TWhG0QL5R1KPctL8KkGJ4qF/gvhxhlIMXBYas1wpmb/DIKc54deYlA1O1vbHa
CCN1IYDKphGo7ArxgwxqGW7xRsWV0pWgfRVgzHme7puMGuAwgIMBVuIfeoti5cxwbmaaswnWuZv5
zsxzHrUZyCuOPxXtc2zhdw6BaK2ISKH2rYrgrfjWkxgGrSE1p7pQ6QdDbra9PjkVZs4stfXQRGQY
CmtNt2iEjw9REKXrsPaCUytGOzUeW7JjaRzG5ZYTS0pt59DIQ0Ps7nAfOmykAn1bpcaui0HM22mW
9zo1AIXMERIvLb+kBA5mRoJ6MOXh1HUKYEKBVLGo9gkoAwqk+ID4wBkItPplwAgEg9NJ25fECG3q
trVWYsvuO3r1vTbbYBcE5ehmbf8uOaPnZ6u4KU0novtgBHp+Qo31ngm+tcOV/xQNCnVIGoGVgguv
n6ZjJITHPGffHbAUb6Ruegs6SGJBVx2zRh3XtTdQmutHp1HVSx4DYAOsS/1waLeeB+vZ4yy1bo36
1pmhuJV+CWNh7ZrY16AfD0iUQsbNOa08i4S8Q9bMf3QxXM0s6skn6DqHDbY+vtitgEgQj5e16SVJ
cMW2Nh056H1HjcvCQd093TFCshsFHyGgMWQH5eMwmvEFEQiWQ1qrlaEVqLXp3wLkrd0IrgAmfFot
ZDCsdeM1Jur3TFCGm8BrwPaDoEfzf9ZNDL4+l5/7KtS3ec8XG7S0g0ofOC5HBS1mleaOCSBtndL/
HdMcpGdX9kxITIqecvGWtIa2VgW1PST47Ktcdqbhpzql4Z1CoDtJZI7pfUehXMKCozJ9XZFGOeMg
jWOPLMiG9sjfM8PhhfggGIeuJJEineCWVNWqlHSCKjrrFDWdwbNRfC2cgF5U0fhgVahi/RmMq+Gm
nGi6mTFQy/F6aILqIfelnQ8UayUWNJStXqctpRuHuoRgB7GnvOhIIGo/ewKj463x8WwUfcgPRAfu
1CB85wIKxHnyHkI0SbJkDDeSbt1gUiz8dEN17NUaru0ESlCYsvS5ybCxi8MpGtT+IplcUEzL+5lG
Au9fxS5ylACb1IcQwTPralydulahapCkJ7mOnlMQ2es6C6kFqlCvQjBAltgnq1QsLia7gUwYJclC
5HYpmrTVwm50gy6TV7VGFp88ttB9fdCkntdgOBULeoNvginP7SqT9CFRXVsdIY543lJaR8NbYLQ5
qZj+czc2swKMOmCF5byI6ClojO/dRhYetIleceWLkKvKB5DfrWPpdf+qyvV0hqfygKKXWXvDR5UC
et+KgXBFMmdCeh1OT7kgXs0yHQ5w+MH8DWW6KaiE5dEUYK/rhtegkE5c0JDLVEq4H4trlk/JCh81
FcrSqw865oZ6ZiLF09xs7rL6QktJ9rKYM2lMtCcBE0mk/WjlNgSvjMNHaao3Da7mbIcQSbPm98vG
/tj6dXCBwnaW/WJaNRqex1rLP7jW6C+ToT6N8j1puuGA6ztbZbL12GXg4WSzeomn5Gen4DSAJWi4
7EvbyZzWOqRnWEIByjhtU4nGrzqnh6Dq+msUyLC2i+jcg/nd461upm4TKCTbjCiSj36tOnkxotxo
V0ovdA/kbOOUT6yLGRSdq1hDtLEk3MwmF+MEnfIZx+MpSEsL28H/Ye88tiNVunX7RJwRuAC66Y0y
U74kdRiqkgoPAQT26c9E+z/3mMY1/dvRlrTLqNLAirW+NadjUYnAr1m2KKEMGc+CNzTrA/o99bxs
59Si3EPJwS7nTzYPLEx/iPiMlwh0baM5huiW0VzqFBw/V5XBppANS6FpzFiXwEoK/2Zshr2sjH3I
q+rYzNwDeyNPrhwZD3XfHOt5gbZwO7F8T57HJKQ6ef9hbWSVehdB3l2t5cMk6k+fzSSTEB3+EhYK
M/rRwD0UUKu1dJoY5cUS+cLrw9q0gvlTFTwygTWuZ1UwuzbTj8xg1jfLarkvoVcZ/U6uVeBlWzuL
G3Y15Ba7CVdL4vIkH9r4V9S8dvHfVn9MAS5IEbTkibz6OfIs5EL6HMQ22+0N+piqWmD/sUlzPpvb
NfYWfVAyym5OsZ+kB8anJK0hRxv1EaWIEKw49mm/LqbROAECuyC4m9eNp5tzVnmfcUTS0IyX5zjL
1bmmo003L4wImTsWkCeL1s/WE8qke55/Uw4F9HVqVrUzH39Nw4MxpyY3zdn61Vhlv9W2qze2YZBV
1LxVHIRWDRMyTcIaYg4xz7r/aznlxvQOfVvGb04xmntZMEjC0UaNVUkSoCHzftyi45a6MjwkDnW2
RXN211mq2WRl+yf17ehgK1cdLEBFUIYOCQyaunOHSz5cfVNOZ/Bf/sPykmFrz0Vo/jjUoD7qOaPZ
L2FsSgC7W0BiJ0Sl3Ke6RJ4Ci1AmrcTHzpYaCGjGazaKLqNHqW+N4X5QEgOtiWVqyirmFb63U1NZ
3jdlusn89kF4ur0vrKa6LWlgFmwYQs/2s293zxmoRgisCqiEWdfk0bzxYOaM292ABFSV62AL7sEG
YST1XkqAmW1Hbqbx1G/oMtmZTSKYCQm/DMSw2DpxtlWlZd0C+VEQ1t2EysoPXlGXUKLGN3g0d1Nh
vbsLKFIPcblO+4zQA3RJX0Q+hghu0n03m2s/LJ2tUtwK4AWcTH+8VQVu4H7yPlgNXZuqyEjOpbeI
uE1vws9wm84mEXMcKV2MIt2WbFxnZf+JIf1oxCFmkCm8oGX/hk9G7vS1NoPfXsPmfcmpny31bPB/
h0P1HWvsG8l74He3KSGg3HPceG0Cl5jwZ5+4R4MV+TGyj4kbXKhNb4ZwjmHI9DTUt3Fk8SIWm8gD
x6Mzxn0UEZ0NmphFpGZqdyxb7XXir2uj3Rtzs9OG3ms5v7ojofcqtTbCZuyPLY1433xwbPfRbsPF
mOj9drt540f6bmwV6hrCcyxQ7ZSlHvxCPnOn1dBlv3sKb7DA7S88wLumI94Qs+K2UI/hunk84mDq
y868KBLb9evyiyw2IhE/H8aJbls6PNYOs5jCZR7kmE+V2ZxbCwRcYgZwh2rutEsOacI1NvlkI72/
HZnHKEqAzgLfWHb5YNHQ6ex2Kk9W9ezs/EY96Sr6NTQPUcASeV086+jehTRimIs1IzrXtvMtnfvW
thkP8xfWdnswyZiNATIi/r/bM8BJnfy1djBc8fdyoF5lJmJJj3u8McEtdZ6I9ap1bzLuMmJri2CI
4fVAfsuzw5Xhh9tiYFwPP3J5gzDpLBY600ZOydlLkmNVgR6Jo3I9KUYoKLY5ehwhlzDMFmxLzk6w
d7Wk7ZxcCqfVf+iTJ0uKqMxYvwGtqUvzfWzbt6FpgWOScK4/gee9MA9uyVSGpnVVhtpN7vjHCKbj
7H84nvcrjGOmXMVz2SWPgGM+Wme8GlTXSTED/lB7Z4wPqq1+25O47y2LuAEFC0BSX5IcslBolqP/
DOrV3huR9YY24SIn+5Ca3bHonwq9cKzVjYJ+6wP/Xg32tFamtyVK/+z2+SG+qYab6xyCAirsaWOA
cFgmsZzI8nVkgLZIK9LG0JR5N6R6B3vNsIr7NuSVoizKQ6E4PHhuzYw/YBbrUlN6Ffu/nPTOTmQG
awIC7mCsjMeeuKZRWPd1t8h8xAoD2LarMiRL81aZTHHq6JE1Uh4MPT4hbH/2Z0KFbXKSWbdLtbVz
O/c6lHpZSb2Jero1lleA7TAO2q+vtVcz/GZ9PEnwBbl3tAZ+9SR+UAcxinQhDjr2qWiT9y4TDwyZ
vWnh1Eh9Sl3nURodEQbGl7CG+56xh+2cHaO8BDIh/zle+ZfeOdylR3ehIBYfjE2uxuRfXYcww/jc
mMV9LQgJttYpml+0aPcNS7/Ud+R3iUlFsORs8z6Q0Qvp9mPipWSQglPV8UrrTUJJ2EEKNH8gv/Z5
Udw3o3+IoI1EZeavQ4dEWpz+XDJZQdi1efveGuJR+vGnwJseFgdkZ3/gvm7ZQnsqUA9MQ/VbgEeb
jG7T9O0zSPY4y28BbC7hhSSoOW4VxdF3koeqzJYDI1vK7V/Ebg+yCz/IkQX++OHp+jXiAjdncltp
+dzk8kvH0G9ny3/pC+cFLOhXoI3fkHxOJQmNKhSbKgjuUjiRcgDlVexFiuZ6ebGAYX2vUjjhPsVb
7IA6ZKWtIEIQAuKAnm0LfEe9cxzr6OJUSE/6wViPA/qW2eVtT+YeNqDPHH/6aw285bxa/CpH+lOZ
u1TAi4nZfNPafykyd9sawXWkmCiV+zbY9YZr2jpS/bXL7K3K3zsj/Sx5TsIge+qqeJuSGJycigFM
UO47sp+G4Izudk9cMEgaGCbBf+ZHqjwZcryXGciyIt63dn0QmjU5DhZ2inMtCJ/SND6mjrmPrOnS
uby05bh1u/uRfWM8AIqMp7ckQyxjuSwevL7eYsGjh2C0Z8P58K40Gm++RTVCc4zMYjLgakpekxpa
t8o7Dbov/mrgDtY9phtQ2hzbHTRIo7sC6nSu8/5g+mBcnS57rLm6FlAiGXBa68kgvpKnrwqt4z7C
agzODNIhDMSpBLlTZ8Zzw21zFRbqMjXWqRb2rjK911nxqp5IxZaJ2DVYcytTXnXwoNL6IXNZqm5V
+Q4Ya+elDYe2+X52nEU+BzxJPA4BTSebxRPZ/ArG6qG2Mca4acnJ1MEXmJMSBQVG7gOGQ2Qc6MgR
Hhu4cNCdECktwlENeg/m6sOs5AOq+Rnlapnkt0IXR2mIvamHW7lsEbvFGrvC1sw4Go31xl3Sg9VL
KdV58vq7zk43E4vLaVu+BdP8nBbmk6NABdfTRc1GsRpAbq5sEMurIuVIVLkgGbBZLoVeHc77imOg
Iw+ai4lMw40FSoF2DlTltW15d3Wh3wj4jyNYqdF5dO3hvvHKt7i4GUl5Th3uuJz+BIaTaQCxCRmo
s99MRL8oPiF5ZZQGcle7yFvi5g2K8DM5S8w/EdeIfvQutB6vDKp421ftq6Y8b5L2w5fRhQKYSos9
hBazVy8f3CbU2+XPKsV0F9OlKCeiOToxHiy5KbzqC0PnNrV/XvhwmA8UTjwr4CIG1/kWnGijsPvb
Wt6pbG0ittXWCqZfmTmQ7rX3HTcKszyPVr/1Rf0dZbJdTRZOY3f+1dQlUL15m88hJU5/LyUrUhhY
YNKirUvjiB2D8W55vuqueu9l/xpY+qNo8yuj8D1rifuuggasHi2Vspsk6KnJqbmU01fuRH+TlCSf
yD9Dz0wg8gC0D+wOfwNHYWdOk00IeWapEWFd2Ju45FdPnKLIFVDR2+EtMryncggfTEuf/DT18IjV
xIer6kk3TzOpULQcq9wgZsRcn7BDe8icMj+Yya6lk43RAqyk2w3zrsTvjvyOhC3xbgINOxoqC++z
u4TmIBguD+6GA/pT6nzAKblxcqVgYvCK4/ohn49eUD7BwuJy1c9vTW9Dsq7UHvwKK03ljQDGO5AP
Ujm630x28ZW102nsviOknVzAX/MeMaCdGxYvWbY6bNDgo0nftO4QZhopCIeQvkLnA1VvONWzixNs
2Ly+dsQbTd1X91XbXypey6fc5YCejSAvkt4/Oey2GEUiSND2VHXVtB1qefBmutsVPNgqpT5CU/w3
1yU9MG0d2gALdGeE4m7m+ilNKiO3bHeOHQf3GpEeDRAude1MErzmCI/2OwpXgYvVo5vKiKsaWzXA
f/1NrwOPkzOZO7NlLaiymi3kSBa82ujQSWL6bRw9cyL4PcdOtmO61xy7npZ5BA/Wa0iL2j7wMyue
SLzVznMqg/vQrK394Nj3cnBubVPBo7aN1zrIsYRG0fNsAE4Ky9fQZQPA1VkL3rUzNrGunUOqsKHm
aIxWuWVSN5cBpuNFPkSQVZqNz15VCzElx0MBwAHpKsKTEk0p963GkW+uYVP+cNQDac2OQRMZW6dm
J0N0EDhTTQiibwDNAJKMRL5uWs5TvoWpoVANsDY/2Nd1yyOUTDva7Pq6CpUXbIK4PqLwtV+q/A9D
hs9muDrM6EG7vTRq2VpK/EPp8RQCHRYWgTwYd5yQ93biEmzzXCqhZYYDwIBfC5efpkGGuRoKTlSl
n7EqeAcX3dE1EcIQf3Gg9GCwSYv6aOc1CTuDJEFYTXcpenSejQ5BbUuaNUzDD3egPGUlGf5O26Dg
8jhzjryU7Ax8VCV7gkw9c2OXjJbVy+LsVtlT3uXfaT8fVB60u0Dy40Gz4KYm7+Nm/Fv4Pre7XyDG
OAEQhs3tFyN1XqsYPDICrqd2eSU3DWMR7S/OYpN9kbzySVz7msiupLlRkpRtIFJmvNga8ICrkNtT
0cUbTqqQsBceH/Rn+3k0q9eYYLZzjz797KnyRvhmm5m8ZN0eP1AbDu+QG79mZy/94iDzGIOXEU5U
/zhG8m+caDAKU8I8xOAnN6pW2Vi+qoHMr+FOx85y0KvVv7nFXQRmt7UpOOE6zUBmvoUba8Iktf+Y
kE+c+9lXvwur3XS+UW9oLPOyiFIgou0j52sQoRpMj7e0DhVGHnyJkMTsr4XrzOOz2EzRnSYUCZg9
sG6WhcdSnLF3IpuIHbs2vIGLwDqODB2AK+6H0XsGevUetiwMJsS6WeFypHuE1/gSJpJ+nIFaPQCz
ySvmOrC6yfa1Pli6okwYvzhWMbrqsIFkIGIrWCZDTipfZOW7GfRHfx42gzAfhzT5EkOxhkHAMoX9
22qmS4ptZ4P46I8Y3UPmD692wqHEY9tgbl/EwN0naP4Y1S+7d+JjyJ231bJdO7yTaUkj/qVht+PV
GGMW5B9LZIPTRZ2lJ5e7YhqS2Est47cXCWJqbEI15ZomCFHN8cqQ65ekW7ia5fgdxw0LKrBv/Udm
KJtahDthNGyTzs1TNObPkAxuJv4ikcYPVZefXaJkd4MWbJgZPadEApn0q0vIInqtDHkC188oRDZH
mtNfUoeHbIzgQeFSTohpBwM5fmldiAh9RtT3ayd0WU8Z9iMJ4GiJUQnzOEpkTzJ7d0P9JoR700bT
beMif0LhkMn0ayq/o5SGRknd6Gja6Z579grzYgSSdQ1Wi+yZwPrUXRszCPiHTAdggp+mI8ZVO3k4
RghCK5HmbGr5Ty06dMdTn7D8uDKKmToGnXo/j8uL8xINeAiAqZ0DYULBUeob7OppYqbYzNbVqeKH
RHvvQR+8hDLHS5cTFasSEmcDxUjTboHU3vuG06yKRr9GNSNFrL31C3zEW+r1/jpo4oOcCRF2Y/XN
jvvRHMt7IKXbxNRMZR226rRJpjkAX2hAe6Tbi6U6FB684OUDhpPhn89+vjSWL//H9/7Hl//jt/38
jn/+vKTdZ5PN6KlYoLbyKUkrEx0WD2FT9946XFZ4ceuQn2FWwIh5fixTiL0/WU3rfyU5/zPE+X/x
vZHhCTkf2iLekGRYPcnkTfEsN8QCCCH97DcvcIqfQOnPl4Hn6aM3vzSi6zU+RdKmyAb4AzD3IpON
Cwt9gGJVMvHJ/P1sgzsj5J7tz6eq8Ajz/bMjrs0b5I9xF/oJF+WfZfOfDz/x1n8+I9RaSRbU7TzQ
e6HqIwkYft6fH/OfT7Plb/n5Wk3k7wdaFp5infsnzTgijfkvacaf7/3kGn/+h+dH/5F9/Plmu6Qg
vRxjDfeLYV2hEhf0LPmmKl+dsWdbZIlkMkEjl+ng7nTEQMIgi0kOOgQBfz77zw8/3ysw9h2D7rev
+vvQGL5y8qlH2WAlCv3szo9ox3l28ntmfHOF+TpRAMCBSgbod84hwyfM9g3byIJLnN/Sq7KG70z7
A6dUPvicewi4os2El7IJAkRUM5dJ2wXJV4zE1LLMDI+RX976RE2nxpnQnQgurlN/zRpWlEDNjGug
ge+jq+CTchPktIxAkwWdfspPPYeAFPnQFRwU5MW2n7ZzBUo0QnmUZ3+FB2Bh9J1T0A0T+Kb50U8H
1iCdkPQ4KV8x1b+bNK4PfRlmnK1XaTuU17ZW3VU7dcAVVZ6ZMlQrmvPbyu2PXs0e1diyIj1bMD2N
jCezKhCcRUwuqUk9blW+0V6rCQx9AePMyS1xNAbxYA9me+3d5mJWpEZm3BfKAjtIHb56AXmYXwSE
xqjU9rW3bPs66Yh3vw2EwJC32VZ/vSJLtvyW7grCelOU7BMmiVwsGveJHv2jZ9rhXWaFVECAr43x
wwRztvaV9d1auriUFfU7trlLF1Oy8N/UH0O6BROPasZqZh83XKmD9nMYWS0d7Kq8Ge1c3ubkb9UB
bO6bGegj3cW0F9lWS54V3JSUuELjd8iK8hp7XnEVxjPTpfHizlGziVXOSIV2Wzmb4643UYlwPvcu
4DK9Cz3SY5SUj1ZUE9+v6ulOHmAR/bVpEcyM2FayDuxVac0R6FKlNxM3JkrVYt7AgKdktOj3m4rj
ZlxMVyQU7E4F012y/CTMngymc5Q3pgBTGHp+t/+hQVbdqNeBKhruREGOh9d6434nDrTpnilAtmJ5
EpcQomDXfCyYyfGr4pJXFkQce/vzvX/+98//geKGh6OreGDOc3Iolc3u9lD8sgP/q2OJuoKgvYrS
6glnFy205or1EXhI+DKO69YYP2Vtf4sufZ6K6JIVE4mK+jyMkCZ0VKy0Y75WdlavjEB9eBb2H3Om
K1vPj8Pcd+cit1kWFqwaUymacrirGMAcDG9d1/lJ2cldW1LnpTViB9ZEErvBZQGyNxG9CwSp/+VU
1qHPdItV1lJEvzEUxMD5ZEidCqHvsY7ykSh37KxLv2eCYvbPAfcqY/QfBvTkNBum+9psFQ2tE8fb
lT2iJ/C1+zqEw8WfsvfBcChTOXgK2d6bBdEZsznlB0bblCXsp4cuzqQhbaGD2epWeBfNGBUlcB/g
rWqy5Ann3waLCVW+VwPSLjONbkX9GWqKMK8QH50CIuwVbLrDRdsYLC35MBXD2f7rcrZb1aZTgB0Y
H8OEK/80VnT6onYN3PRoyvsQYt06cJOdYVXjechmfz0W/Vsn7UdnfpwXqVDcRPedYeV3aUBmI0fy
ZVnZSvUwDhOWR5RxFfh2uBACb57ZL6x741eomLxacclsl5WBxp0/Q9R3HFybR990tkP66LpXrvjP
gWYfFdLzywQE2pjsu7o2wTa68sE346PSbJaZ9wPmd5rkzCwqX3+UJD6ySk67yePo143fpaqCI2Q+
494YY2+jOkZqwrLOJkA6GanDjB1w43LOIwOS3uZZOKgPeBjyCfqjdSdSKkpIFh2DsLE0WfPXqIyr
Uq3Nke0Hm0OOnZi8KImku4plkzgZLlV09qjiNkkr0AAWGazQEZSEXdTfuHt+e3DhoB/QuwTou2/S
4AmW8HiIXRazmtI1z3X02cem9atzabi47anwPPa7upF9pQyXjHGtqc9URQLFaeqvvDa5TPenSsV/
TZPrvicwJTT5fUBx1ls9J+OIrJiRmECkWZ2uOEAbcbbOG+7AcTufllKytcV5chnZWV6Cz6OBMtmM
dCKSqf1MfU2nHkrlKmTdPgqYkEdffivLM8ouomocftjgt6vbSDthZU3+wZOYOzntlo9Nq15ITP3u
nfQ77b5sB21Hb03hRs7Rgeuuc1/wYOE9WlmlRVyPEz/zgPEF59u0yYPJo3em9e5TuGXHPni009IB
Y18H1Vrr8WbGY7etJcPHOiQXmGW2e+d+xoY971xOlDzdNwXa8T10ze86nm8yKSwkL42/TUdWDJnQ
gx8KxHYeBO9tTa9QWpTNND3iSUVMNDuDfc7Q2cS2CogBgQwYwnbcFDOvLhnVDzlHz61hgd2HdGxt
G2/aBkb7x+rLfWTk87Mxp6iVwIlj6Ly6lU72kTCfYpea2ULUsybb0689NCexdqjf8vJ7NLKBFf+J
4zBXNlq68pK6RHSq8A4YHIhTRfINitPKbRuH2RnZLzdmUd5qPjocwnupmgfassHB9s1bwlCqcePH
fBEK20wqtoGIHplZH+gM+dfIYze11Uoc2YNh23bqikOAoGfru9gqq7wCaghgyLa7v7KeX4uh7Pmz
5cmV1l0XTulr3t1ip/2Kxv65JntwGrmh9YMIt00ogKWF93RZfIBHNd1nGNRcbZx9T228CiPzd2OM
w6owl9NCLb8rOsAritJhOy4WZBF8iUWL3C+C5AxTMlYP/gmeOjil468STcaxyGlPLILlZFEt18sO
yaJe1vCLp0XHbETfZesRr/MhRTEYs84J991dtmicsxihc+wLn01jY2MOyJ7Fon2uFgG0cFFBZxop
tPBa+No+MA29KKO9RR7NAhAlDK4hWq4pdmm6L/neXeA1YlFP1zioIQYbJ2fRUreQQTf9j6u6WLTV
kHMgTi+G62yRWg9sCi2S63++s3x7XhTYVvxsL0rsUiDHxuuTn2VTLwgLhTy7w6L9z5dkTvaNA4MP
2ZCz45DNcHEp/hByj4uQ++czSRP5AEZ1Oy0G7+TH4P3z6dzQcC4Wwbe9mL5n1kd+vv/zAaVYtUsx
g/OVPghc4WmMNLxdFp3i5bOE9Ve5qMUn+qm8BcujWLTjahGQswkVLIvtHO21ZH3Y8lCVW4u03Fv0
5R4e82kRmseL2pyL+zleZOc8QXdqcaA3y4d6UaLHuNF/vpUtunSSJeW61otDfWjRqdds/UEDDg7w
pnbW4l3/+dAvGvZRIWT3MLOD4DY2XsNqbLho24dF4J7TBtnki9Q96lHIYnmPeMbJAyJ+9xcFPIKk
YQP4V50B51ZnsiVssS7SeMwqv80IuE+JT77DK98tgnm1qOadRTqfLfp54o5i0y1K+mKR07uCJF6y
COvtRV1v4bDn2FruClKk54HjCYoqBhcpGIfcHGmYSPaI0OCwv2kqddaiI9GhrL1p2xWlRJDV514t
osflUYaWXZ+tcfD3lY7udEp11C2qptKFW2620XJ1iRiE/HzTS1nNFx1N8CQoObl7zdYvETJ5U3zO
fIfezs9fmNBxq91TNdrVuV8ehGhkYMCiwKWGwHVsErH5+dlT2k/sTPOv0CBRN126wCem5oYjInlo
et5pZvPHisR8DJj55lbCklHvHXUlxp2oB7QUDmQDRT1jzN1NF/wACdRmixH8Bt3HnSpbfwWZHUd2
13/Ukg5Yy3oNiRTKucmSnzzQO/iR+YWxttr4/q4iJxQZLkkpn26SHCG5hFGL6xTDacQcPmlEsnMe
nEeoVMz8ghoTsPywezbmC4LQhmh3hSJy2WOAZG2KhrmXpn///zpEqbGF/R/WISzTNa3/3TrEJeHa
0DXJf92H+Ndv+o99CGisgcs6hCW5xbB88K9liMD9N8+j7pC+xzf/tQbhiH+TpmlKYXm+bQl7+cv/
Yy1CQmFddif4BcLnpOH8P+1FWJb473sRgvsSCxrCdbGCezbA2P++F9GYMq27OopP5HTWvhM9KLPU
MIOWpkrMZIhgmbt3s3D/89XPBxmb20aI9CCmTB1788tNUGj/fCCz3ZLgX74Wja/AVM/XjNZi6MTw
TXQuD6lffWgRwguKSoRVs0uBUnzLlil0UjYXwRZ00gfDbioCXGqiWfHb0zsU7IwQrU0vO1o2RZ2s
OfCxqsFaedkMhJQDNsQnk8YO5fRTP5kZWpn53IE3xfiOriA0hLuqfa6NDODrlsZ1K0130wQw4ljt
zW5ZRlLYO9VNMP8S46msJ8xRQX5XZfzmMvzdKik3EaXMzJXLThaYexaQH64LkvmZvbb8qdxAzZUr
eyEbWm7IDDlUPe0/EBs6CuxDfOwbqAFQBLnb1cPOMtjKtUW2JuCud3mAwLCPxr1phdSj8aeJxGHV
NQyFRyW+bes5oC+xS6cleWtM2baVwKksl2bn7IOVqJw62uZpcZhV/8JsOl7r0OUqaXE+qM7KVtk+
heEjU++Rubq1BMU3CTgfQn/efR5H976a2KJEbC+kopPEkcep27NJjbCnd9b6i1k6T7ZEKbzKYlui
OteLgVtOQ3gZwOWvY8jS2I68e8/wUBhreIhB1t4aA/BtsvSae+KTwJx4PLIwe54XZVJiDv0pwUtT
VI/kcubPltNKPXyPQRIeixA+mgm5BqJ/vmlz4aJ4yJ/cIdgovxYMNlpnU2taHkEEJidDcsuee6hX
fpPivNbkBNjvZj/cgP41Pkx+GR9yhQAz8yCCFU1zCrVxdHofV4Yyjjw0Z6+uTDRl9nc/F/jkQm1u
Bmida67McPf4MV0OwxNiOMG/rslJFXhNK3cBm7n04fr0ELIRvImU+BFQTcehmhIoVubDPJM7J70W
P/uGRzSYJLZV2+OqzgVeH62NGwd1Vj6y6OiK/n3s3GnDyJqTKemi0pTldgCKObQ0IxwbN4OBcrOv
oayVbfmV5A9TnHO4yQQ6uAG4emy4L30V8NNb7kmkjB1YQ4IUNuqjgbVL23bziOOH+Y8FLELzPvOb
gUfcdadHJUFV+M5XTrv3A5MYd64zh76TM4HxMvsMQ8UMKst/jmYmHETlNmGSOIc4wTjUVo+RmhJE
yO0hsEumEUY3HS30x5ZNHiROOLTHmc3JfhP4A89eTKZEix7yUIyUwJjABMXduU+QGSW5ulZA7HTd
0NRCXrgfqnXf7Ls5urdHuWPLa8c0m2qa6QhVLtVPbcVir4v0oDwCvUxtdzH1xrZkMsPGLL6tvKAu
x95p2cGRlYfsYpnJzSIqvHXWSWLT1pxedGvMIOobHH/+wSqM6Mnml9NRS69C+O/07I/tAEHSNDx6
QM79WPBCLoqgPyvL/S0C4q8zE2zZ8hzfJaqHusLnK98VAS2xl2TAYtFlSOEikjuh2aFFBqQEkpRd
mUqvRdlz9u6MfB8WNEUK937q5/nWE54z+vhX6mSwV+jsbee2rpiDUjvwZyhS5c2CDhQyh3Xg0wKb
GeWVsqPDJD4jZrdGjUKYo4oTDtG21cVfVtpOXcDaTzaFV4sG+4qWBIeyjChXM3qEnidSwJYwfFaG
HFgajQaQAaupK5naOAbAGcVWSu4NF20kB3dOvZ2Tm2jZ5c1OQrWvpFLbrGt/O4VR7cg/IQ913rqa
kbVVMqxMLHVD1IEddZzrDRNNtbcHPO4OLJuSS9tmSiTQhM7ARQF2A8Px2lPzIey99iAKFrNEEl/g
FpyHnjBWD4eNLSm0tuWgdz76MgvtSJuD3m844BJGTmkw7JWOSC9MrIYpcvkghfX86o2OXoetMLf+
7H8NE0FWi1uEGXZ38VDfI6qu6SLmX3Wf/ElLPz2HfYyKxCj7XTz98nTmb5vJTzeuP/IJxCeH3lCT
NLxfGloTrSmDvQKJulJW5rL9lg+HTAx/aVtVRHOcy9AG0y7RKN4IYaz7cqZMp7I+cmt5EM5TXVXu
lze8yiR/I+iSPQ0JWdPA5a7pDIRtcjF864ANuzLt0R1IXEfBOK1KgqjtvIwJTPGRsDXi000vw5PA
tDNywmnQW25YujqZMiLkDSUhD4lH0GrmPKt4lHTf/yncX1ERRU8iXnh+LVeV4jrh7twLLH7o98Sr
3T7QDsq3EijIKgk6tR0jIErBb9OfVyadkHXkD/0eGfYTAjrcQzGwmKTODlrhSVymPM5I6y5JanMb
VfWHMZF6tHNLQsQdGEX2kJXysLK3RMZeZIzj3lFqvYQZzcFtAJJ0H8y77W0l9LuWvk90H+yQNlFi
cA7ftTTM6LRDMMyJ5rgY3YnM02ScEhJggZm82Z6Vnl1pfLkslm0zl4ZKk9rzxvHhQLlBXWPmIuw5
YO6+DEG+dQeGuoT07itzKI5RydPq1da6K2W7mdhV30hFQj1r+5NLDmfr9UQqM+UChaHYyGuy3ECG
wz332htN0pMPtQLGFpYsYSHD6iCLjHRC75RHoD1x20PdELvFsSwhVorXTvRvdiK4hbTlVtgweka8
fDCK7D/x1G9k414NNjaIUWT7kuzo2pJczxmrHL3OIBnZ3w+8jOjun0XT8jZOWuMPYCjbGZbePmFx
u48uc6uxFW9yjfMxSJhJxwkbA+00v2WKN69j9cQW2S5fcdB5466DbnZqws3oczPzXOSWjZjpA+PC
7GwT2JPwoxspTDJxHf16FkiNhmAeweFTqfOBaTNJmR5AbDO2H+GMDrqZvOTU0PtKNHVGOJcHgNzp
3gWlW9vkjafWZ3UzKuatSxiNyq6s1p5jmvfI7AnpuvnLaOI6nD0ciZ4lwmuDbmSriXmylzpnd1kK
kZdJIOHvN+Pf2TuP5dbVLEu/S40bGfBmUBOAAJ0o0UiipAlC7sB7j6evD7hZeTM6uju65x0ZgSSl
eySIcPvfe61vScobezk5SHi4V0tC8Npo9eQamCEDA4UXMzoGZgzPDdC6SabFBy4vejdM8wGmzHsx
hTWp8bTeNFnGHcwkyDOjbWUmEU/BMkDkHCVUpIOcXIpSPiwZpZYIwSrJEFPOUkAdqgNZbAn2kbRd
0yvSjiXJY0wu6lEc/XQRov3UOGcxdLabWaNi6bRnzk/ZLQaQgJMuJhsVryaRQKaTDZ205+HNmaG0
gFYDumKWmVOa7RRsa0dLWTBJHb6IWpARrGERzST9Q2UkhocOHmGeDPsqYN1Jho0dDzSmywSIIKNu
5JgBvNA4a6BP0s0Ev8ggmFtnalhIQ5snpVQ/MMP6dqTCBreyeIPo9CM309adjKZ/bkWk/3LH43F9
W/XosvqYq7GtRJ4glnWOF6PBBA695eJgZY4QOE6Lm1ir9B2MaH4YyGi3m5TYVeab/dbQa+YXQ3Gt
lsB1OUm9pO+rV5LAD6POAEmrkNlSjsRHEfRq3FKwAzUhwKbaVNUFbAshL7kBdTGZQUuxTGn0Kgbl
apwl1hiOjxCCVjaVX8ydO2NqwUlI4lCV6afZj56UbL6XgtrwEMZgKQ2bgJ6S2RQ7c5AH0JnLij4m
+9Cnd2EVeHNJdvsaY/R1aYgiTx8HhBeWfFQB+zxQiDxZYY9c08r0jW7hZe1SzwSfc9IjeX5qqodg
MTEmjbJVLVoQOsxD1hzNfU5HquosPU6w8ve1WNzogfgExivLSDo/QqbRH5iD4O9L6q1q8MOJ6pVN
+TrK3TvJe3s5NN6ngvBmkQBup1sE8QSzOvHAbXREqx5YCEDRqW9mJQrZ0xO+8uRRlPhDEKPD9QPC
aTYNaKOPkFCAA3R01C0g/UxUfaYabxuZx6rc9ltujd9RnakXVDLHOrPo1TMpVVokkXWZ6+i2gGce
wsbwt6RqfhNGYjJVxQLoo+qPJ9W/EYn4g1iq8oi5YliBfj6o29dQ0wFDhj/M3kQPRM74gPnliDTw
KE8HEN9Az7p3S8v6J5YyiBpICK0YsvfACqldGTzUqDGq+a3nqH1OsWJXY5L/CeC89ieOOcxckfQq
q5oJ8TO4pkOTTgu2Ay8dZ2hPltcNLqeStjfEAQ0WYuR9rRMIYnYBXig6qrh3vuUlT3cgvIFkcO6M
Vd+80BqNCQtHwsRFGubEM8kT59FsXY2QPKWA7nEM+2hX4Q8rCDbbqmZzFcQYxt1oqZ9ZrLlFXLhR
LOQ/S0S03qM+qsuqosLNIddkXMmsgd1gSB7HiQzhIHqqWzl9bvWIG7TG319KQs0kvcecKvv7VIAN
W+fkIFKH547M1b2ZxRKRaSoV2wSelDg1T6U+3Loo5BEZlcFWFPsHPxkV+Ao8VqcCo88wvytldh5F
uXtAXiV7kQyEECc6xoR8KayaHAV/zuUIp5vMdrhozXSRe2Wge5y+ZgYsUZ3F/ajKuKa1Ccir0e/H
viQ0S9XGLY3BwdV1+d6Sd+iG/jAgCpAJipC+G9OksW1kfwAJeAi7wYT3/ZPMYpsqMxHsLpabfe8z
9Ewk/VirEBLDhGf8iJk3oC54yOWBYiyrUGIoABP6IjhhtPotdQHBP2MGLTVuUceHHSsCed0mns8J
O9nGysvqVIFDHof6tTYwHljcBzzoRYonib10Mmu7bkXR6ddBUI6QPzVU12Ikje/2Xut15MwChntB
lG9hCymm6Y3DJNABnA2DWgdNdmQALse4nXLY+t8mkl6aMVD3ZHcrdYB1To0o5ljCYL2EzUxwWs/N
pITAg4cruaqTepTVqfKGqMlcehAtU2GG06iOChKrmoMxISITE8LtogK4upDArC1bYtC1/EUuot9Z
5sfhh1ni1rn4x/SLyvdTluHptn77EJABBQmdq40UTwkFVamSmcqPp/7WJ0O3c4q3yui4HAz+hDzw
C7vEscDIrg/LgOJ+QoRa1U+C+RwNOBZiIjHQsHfnXJcX+b0gIzArjMxe36/5E+urdYOdCcxAdzB1
oOuTcKnqAkOJEEqHdVNplUS0OJv1LTdvrKDykDp5lsoHuvRMu9NB5XFUh4+6jlwAZ5dG1WaddT/x
9+tva5ZdWDelUjUHdFF/74TYYgLRUrD7o4GmuF8266v/1dtmICYgF5q9seygmGno9IzPQiRmYX2z
fnmUx9Flwvwr1hKdb2wQNL1nCqdlZ9dXUESeUsp8j8xfheH58l0hwiYaR8E+XT60LOggyS6vlDhX
HUnGMaAuYx+97QAdWooB6Dk8ty0qNaOV1c0kAFDv6pyRENC14l/kNYv+3F8MtprDtP4XLQWA7Mq1
j7doQOS6MtjombQHhQ6/3YukGAldTxTjCrhTln83jg0LUA4TieHEJffY07CWHkgD/OdmbBGt8Nn8
9xd7niicJXCCWeue/xas/S12+/trOdU6sXaxo49ETLe69M8NeYm1l5jR86gv7TZDugb/Avv1C6qP
Vn2Ezh2o39+bleZHkV0eKqsdNhgwG4boerTHlw7JVUjK3Uq3Q8NbHQxqdE5o2PhqLVQcoZx0QTPv
/norJKJEUCCAA3XpEMYkUx0SrkT0Cu9dEAwHUQpIkQ+jB6YXwwEh/HBYv24SoEIcdNSDaTVn9B1t
vlTAU4f2z2AJX6VWx/mctKhGs3cpPg1q3R2SUUubHTGL3UEwzNgZhmF2mqBsD39vUtgZB3iQoPTH
/LJ+nd8fHyzLiUUmyw6q2uYwC12DAE0M6eIhNwNmUW6DwjgoGgjTuAwJ2Wowi/29yZdf2qjtopdZ
vnNWlp9A5l57iJYfWC170U2pSA29vK+FqWOkbdSOXxfEv3DexaqV2cIYMftgXo4ycHFBtSR7iDpK
YChXYftqDSXlupVwT5fUj35ERhInA32RWf+WK7qzRqzsBxymPpASsybbFK3ySGY3SFdNSGYH4gQ8
BM1/N43iEkAK75HPeABqb5Vi3acsH1wffW0Uh9uiis/R1I8spav2xMhbdDJd/4mFG2Psyh0zYh50
zXxF9fygMAXyOqp1hMkDkdfTTxaNZJpwHWc9XbpYTh9TQdW8OLDFHZPpZJOzaNjF6uLvMA+YCGO3
UNLXwARAqsLtTdLMaztUEU2Gikyt01tRmsomyNo/lHTdHrjalr/oNUrgy+ox90tx26eTtlE1TkF9
aZczGbBnRvaeZRrdU1zwY03BBJtNMoQyCrmTVUPixTUWqXTobREv59gpPy2x7/ibWU+Q4L2oid+R
HNJ5xazOpZU7ij/6zM0rUBqW/imkr6A15o1W6wJ5TSy4ZJMBnp4IED+NfWPFGlaTGotVWusnRtL7
JMbzkvenHgTEoSpYnqn8ZYQwVN256UApCcpLlYEQ7iiWs0G4F0r+LHQF2ZTtssrM+60kIEpRcajN
Gt6M994CY60Yhpcesry+R1pKJIcOPZZCEBWd9I4/nOEYQFO3yEd5HwyvMalaz3SykFAQ32oRiWql
w7LsTC9joBmbBoSqZvB8q0AOuobUvfUL+qKraEC1+icDm/SLJN13YuFRFhvhVzsbaNBnAeUxanGH
sGiMc0P+xQd+l9PYNVPDs1qEWYZSbINe/oGOdENyCbyfSXngn8kYnZCe0fe0JG3bAhZOaUvYoz5G
2xqbYpIxe1UZb1DJFEikfP0pH3a+iBFH6xEwKIWRbC11iB34nuE2HYNfJdERZlKQM1tYumv9Za6E
eSfJi7wJL8AoloYtFSl2vxhPZmO9sEIgwn1kidlSI+CtolfwMYzMigNtLJyBDiOjEB4laObPE4M2
uhyNiHqDacgUvvQ1+QSIGGhU0V914AUQwXqur7PMH47W/UQJ/j4rQG31cpJYkPY0QnHOjMVwwucc
uxrpSk594tLi7NLUxxhThh1o2ruaRdku764FylRKtvEV36nqBX37wRgc148mpqztOc2aOKRzEVP4
FIIXhvl7wIFhHa5tiiBEId+KtG1YMTZmTADy4gaZ5tTB488QKvOf54k99TWz8CSGqbakATSPseUw
ykjx8LqqOeEwzwwibtLSSyMkVUbWxVf1XGYRwBcMx0trC+aVTEZWZX6CrREffPTTLM+1J4zpha3F
yGjQRRDbIuDzjj8mlSAYHzoCfk4IKEjTEbhJF8kX3/Q4+aCxjR6A/HQb3m1pSsGRe6ubk3ZIEeeG
dQucYmRpF+qlhEJztDuevViz0ehPcv0cMlhhafIjCPy/HyqT3aPisHl6bRpR0T14F9/aQt40evFP
TZQ4fF2EihE2L/giyYba6FkfUNLqSU+nwE8611At3cv8UcSwS//Z4jZMPY23iUa3rYdZ+TQK+Iam
QxnqL0PSymdx11RuU3Dm+WWlYS1vYPQL+mfe4Ewc001iQJdOKiXz0K/sKk3NnTzR+k005btu5sYu
pwHwgsAE18TjNBq4g3dh75ntRCqIBnoVaVEcsbiRlY7fTWuSxeVjSJI9dAIHBcqrPMf+QQDCW1kB
GjIpml+HHqhQ68t01mZtX8s6Kl+FFq3slQpBU6kUPaiR9ZqUoJtbU0XVEGKwESDdEhV56pMAhxnl
pwqozQinrwB97Tb2QfNiUXum8LyLIbIcmDxbw+L5X4S127dtb6fIQ6MI8aVoAe9CjEpkNYnN4/Aa
+iXdZANxjsJipLSkrTEZt0GV3HkStypR2XbMPIYFn1ayVC4+i7S/V0wObClM7MHoP8nNw/JTS9dm
hJAPWAfiu49HtwiIRBG7J4DFvzQDVcKbsJrnB8RupFf69HGbwo/28fK19RvrJhJIx8sWmT9ms1f6
mrEXzlQp66YiC4YC6JCZWUhbDE/bDobx4wAQHhPLFWHXgFbFqavhkPZ1t9ULKoN144uUK+uryW8R
wIRS5AO/kjY4i80Kv1kpM1rphP44+WqwBQADumjed5EYuBE9ScZ0qr9h/FlhMKO5ikvqYKjNuEv9
5JSlPHgsiwiokce4FUum5ORDPR7KFF8XACsqfELoRgvfCf0ieZMWLT1P02ioUChidQOWcAzDef16
NafyNhvAyZjmpaJ97y6xVPgWroj9yPhRsK4rukVh3TsjKeyHUl6SyogKpfmTxXukys1Bb6DCpy0J
u7mA3lHGYepOYppB4DXTI+SRDDrAQEeE5VUwQS+2Bx3tZhUQRoI9jGtPbmJXRT5z0JfN+mrdDHHK
kmp9iUGjOBReH4rJMY9oDI2JIjEfln7LTi0PE2xCJ1Up4CasMC7dsp9AjEEwL1BhrWjqw/qWpV5p
60K7qxEEO+sxMvzon0fL6Odhq8b1QwVkZWPKSwxDHYObMpZwIj8i0Y7FHy4MfpU65vTOA2gKfBxx
MFzELBK2iqrj0CfgCqAfYtF/bZScUrGRI1q568v1O5Neeb7MegF9GLqrNiALK48e87B8T5ZzchLx
rzpJVJ+EfDC8f/taqzenXppjLlRWfvrcBt5i1x2Ws1ta/un6inl0u+/y1yHWlQN3TpAIfcCVgFlk
0TOoi+li3UjLEmGeF7o2SZyYbjN6Mwse3Fqgw+urdaPFI0DIAQpRMzSop3pyknL61FEMeUyhn3eA
cJL7TXCILPRQukIwklxWJt3mpaxXl+hL2ag5x5ZSf90YERHjcmA8ZstiDkrKb7EEMfJY3xuM5jsl
pAynhMuRTyLvpgw3gsZg2YLQNVo0HQzsoOqODYTnroTzLekTaPLFZPP3Bpk+Nt+AJWxO5KnN5wp1
MhL+qD0njoCd4q+N9a9XSmVppM9wjuIdMb0x6h6ThWj+l1qkq9w00cvdBlePIToDspcdWlhIJFxe
eKK42jSF9UxAH3c9EMESSZjOE2qOpjb0DZ4OfHkUaQzxKcnLYuSJitz4WCnSsWUERIMyGwWsVxoJ
bfFMP9UqdyEy6gTZYdFvke/t0IBx7yr9q29ZEFCWQz+szqNBW255TeMjQ1SGS2vOjHOMjlrdL2j8
qi0726s7k7DFYV0ICRoBOknx1ixOJWWVukQadatlEIi2eIGWB/yhWr67vlXBCBBN1e7bZZHX819s
fEUU7WFWuVEqy1oQQyseS7VjBdLMTIZCBk9mT1NY6b50ebrGc4xMcFmFrqG+fwUkr+/HoKfnWUd8
Fj25aEZaRfuStsIqwRnzMQT9uexisZyfdbOQ63mQrrseVm+YLkBrLXtapDSHHUVuT0bDIewTGZI1
scOcz4Tdz5VFRFR0LMRJ2Yc6XkN+5NQtgOb15boR8aatv5tRVXVYNzI84pSu63+/xwCAdlmdL0KX
fISBstWH0Nw2OH24yS5nF2eIhBJ9Fnb+uNxclq/VKjpMgynEZv2L1ZUyv34OsdC8zSrh5PEIFmH5
eMKHHDEOFqpOP7SgCoshUf66NtddJLWUKIOpYk63LMvrDJzRRNzK0h5pKlL59KWVsrzzp+inxzLw
V2Kyz/gQ7JNPlIzRc6ksu7VeL+vbdTMv3xi6sMPhQM993fNxEipPUeQHq8EWoKaoSzi6sbEw1bWJ
BB3FSyIWgf3Q7fssSw66wiWfdczDy+mNJxgERR0mWZnUFyGFRVLeAL8qOyvpHqVcYvmAhTxnTbOB
ughqxqpPfSSeqSBoRnLnklPAT3Wfykxb8XQoOu3rSiIFcQAmVizq1rL/Lulr2oWVXdG0v8Wt/q6T
s1aVAD5ZUapb0B6L9lV7SON53pZxzONcbA9aWRwbo3zXOoV5hyZeBU3FUwx6xJlCNAZN9oHcHk92
L2egWiMnx0lFpwQXmWKS/hWpL910VCr/VJCnXMgaCke5e4yH9KNoUu6z6qkbMlA0SfFNO7659vQq
+3QJzwyna+qLu5Z6zAwqQsqmHN8WcUMGgAQ4BPqJNv3ZxP5qGxfJ8Ee3BBzKwz16GlMq46hsF0Kt
6ipkBDgUqRQq7bAv6+KbK3K2fYGiTI58kycz4TxNLNcOzjfdYVqA5rfSdPxT+X7Kq+6rEM+a4avf
oU+EKesTnvIFNWqfBRtzEF8DVXiyaFy4sZQke31o/0gWdX0V9pexws7ZFIJFOBfXH03nbhfHMcO3
WtwOADnXu4hVy/EM5p0bCh5aeV9Ne2QI3NcmrItSOguetSSSjpkh7v+/1vP/Ruspqcgb/k9az/3P
Z1j8u9Dzn//in0JPdJv/EFWF/0kqE19dlf6l9cTC8g+8fZKm/s96T8ShomiJhgmlmn6RZP1L76lK
/7DQjfJMVDTN0gxR+X/RexqSjHS0LNIpKPL9z3/+h4b+X+TholODKpIqKeaiB/3+vEZ50Pznf0j/
Aztm1XHK6o/SFPe7hHJkCGkTd/ISmlFGKT27v5WeZUQSnB6EVx0204EVUIOwYXm5buIGBF4TQ4vt
qiWzY9kQs83cddmsb4uRK5oU2dBLB6JXlKUtum6oTutDxBX419u/vibkEELJlM7XdJH1sbEm2f/b
s0RdVKW+4ZPgs1Rh5V/pK8tLv5Ihli3ZJWpxnysdYciSalItsn+eFju9gF+tQmS12uqRch/IaUgU
pmnin+BOxhNoLe50Kxi81sxOSERQt7N8YxYLtLbtEMbnumgDgtyTSvFlLXIP7Nr9IVyiWqaldy30
kuRVckOoD1+q1w63YGDzCKryOi2ZL4LBPgXEwHSTtUcszJ1ZpNKXZ3piDUQ5dLpEgTA45wmxvGxq
lmjcyHm2KQSaJvgTdut+rs/m9VUUFcaejna1ZNasG2nJsREH7nc9g+iIxWuAS/uQMG5cnPgVQpbd
UgCnS1aMpO/N9jOOkmOIMkVc0nNkYnRKkI17Chabz2fcq4F6y7Ko2kAh/GeYwFJP0Q4mQRIJP8gi
yui/N2sJ9/dbBD35YZMT+jMu6T+runjdiEvlub4yFo/3+oqhNBlCKg2ExW2+7vm6MVbz+bIRZmrW
MVPBGyzZRO2yLG2XvKIg2crCLr3NrItRmzpGQDuNtt1FeSA+RwJr9CJrNyNxyCoTN7CUoCQWLVgg
j1s+cevShozB1GPuTGhVVoKN/mzbXSXcKpouXXfllcUEWHGyV8Yms7xB+jmJT21PymLj+TqPxGMi
nZax1lvyR9qA3bgXpzByGdEq3O6TPULHAkNdMz8p400tfwoNodquRr9YE1O5DDng2LYHBFKDUx3H
wWlEDBA2hojd1O/nL/ElpKFKcgnPsStQGYPQLlIQMbQaR2DmcHfAHFmgD+sNKhdDfcDGjR9ZzV39
Nz7j44eUiLKNrLOWRC4a6oTmKbGnv+odo4/lYwO1odESVJ1u3ETqIR22Mc9hhvuhtYNtkmJsh2GF
cNWgt/hYWl/lT+ZCpOqf+ufoor/S9LQCt31ob30PLt1moAqxvduqlSNDL5ZP08JtsykmL0ti3pWv
l+8As93PZB/b5VF4zOiyQxR9h30EDCjFotpj7WcojsnWgSOOWJKL9dDQoV5UZWe4nOjAp9+OB3P9
HWcOWhR+p57sC8Inv0UYNS1YJAYXdECQd9iZ5YifKJGWJL7UbR5HUp9UWuR2sKyp7O6qjMf8LL8o
9wxag8Y9hOUHq9ZNc0EZh96uvPmHGTW3K+augikq8HSuzWtp7ujo0R2kLhYJ5yWk8KY/4D5s7/mX
8ZK/kiP8FBN7iDCkO1r1Oz04YweATeAodg61ISbbjuUad6T+25AdC+7kNjqlkyOe0atk7QZ2rvms
PAhvOvpu6DRMAz7V3/EZ+AcM9kO5b+GNMLbH2bch1ib9KRqPNm1M2flN2B95oRGSnBP9yCrdqa9w
unEgB3Z3SYobgYuv41n+AO1Sv4H/GCzqULt/MEss1zZGOuoywhgZazQuJ5SWekuBR7aQcWyJzdad
4KM+utFeZET+DCAs4kg4I8RgAPCYud32Qv7y/Mc60DRtbNkzG9dwKHr/WN+Yxo7Nr/qjHLTP6Me6
cN+ZGle/BW5Z2qDbs/nFBzFIXTZsRNTsZwQweL2lOx7iyrEOmLuROAONV5/ynb/vn6YcaxNrTdAf
xGvKn1nhFunO5HzIvDJyw5+q8VgmlZuf/gQVqj/Ra9Lv6gOxDyBV+hNB566cbYDnJxs6QP4b+dux
m56QI4DNhDq/qZ+rUzvjy+OegUpwZ/7JZ296FWcXHZfSvjXKO/cOf7JZz4/6j4rMx7hqocuLGnPu
Xv6cZvIhUT3w6KFMfx4Ldtat39FtKbv4p2U1QmC3DWvqKiGPZmL6CaDNk76KX5RjzArM3aR72IN6
blG1E79NLxraDpvbIp02V90PmFIh4jraS/Q+V87gFVvulsNHH3vzvjzHxDWTT+pvOZZhQ3gt6uZ9
+ewfJB8p2o5kum9gtxzfQXA59Fx7+fMYbviFcoRc2R4fuld/3gN3Exe/OFN2uscb1LuIyRsWj+NR
I/kz2eU86LjvSIf0GSZrDwtOcINPatgQXnXthoWtQNaICQt2dTLzkkt2ir/C2LG+g2vrH7Qnenn2
rPwiaETybYeMP8a3on+Jq1MCLOgGIGikuw+Lh2kkSgHhwRA+mokQR8aazUP9Ld3aN/+EFsGYziwE
mDYHr4O4zYpXjUlQWe8KXCaqV2RIMl8RH4jipRmfDPEPk03GCQFZhtxtM9dXSTlw6ZiiLxdBZku2
fBnfkMUAGOPPNm7zze8/5OZ3wdFy9RINIBuewiXE8Klh7pfTS8vO/Aw1sGyRqT4IWKx+pD4DTmsR
mNox5hIkcCgv/Y+wv6sEXpBFQSLBn3TP/2Cbeaxn+MO4/zPi8/RD+B3gTrWJqlYvQfqGlpgAD3a3
debTsHf8t/pAlkPEo+8oVh40a9YnY/Dd6w8YeZNsn6Of6jxIlzLOEdGT0SOH56LGBO+S0tAPW3YP
blAzbaJsLxWnBO48QGEbhiraQtR/9gv2VQayyJHIN28uBkMjqTwm73RCD/FVP0479VF5mp/8F9qi
DtIk6Si8Ga1bcYtJoDeRjvLGLqABrBvAgAxzvVx5LJsUMbQr+TtiNXL5JoNt0w4SiqFr6g7PhQdT
zmPEmu4B2kYwnmBBto/JCBr/RA99OkIg8l4ROXMEiZcMv9WQ7uGOJbWCsK0AX+uYNeXX4NsBk9Ho
qF8tUhmbIw3oCmzzkrkJqZ8iErKpg9s/jlk7u/AKZHKn4+eZoCUNVdGuVzdmetJ9h/9eLt0gJc/e
RfiQkAPK2XXlRvSy/CgMw0/YX0yqW9vak0FTbeoX4axWW0lHRcNKn04plEk7/kX0Lcdo9e0Q68e0
RZSMAVhmFkN8QbdJ9C1kS6z5VQW08Gglr8awk2XcMDYjiOhbvZcn6z0z7fzCV4n68I/hcSSNhkrD
Me9VuWGXrjL+SHt6GLfml3qHWf6QXifaIsvttP0jGJv6kdwKZFfblo7GVt5YW8XNP9qLsGVw6AZn
QTp0++ZpOCrv1e6ig0z+rT/GR2gh5lPJz5jd8Kjuctr8G3oi8XDKNsmbuIv857pwRNjVRz4jTPcT
OFzic289E0IAkpSrFmuFPdyxPnlVzgyTaAt2DGWYPSHR24pf1rt475p7P7j1C6NzfN1eSnDObTpS
K7EXW2p2bdp2+lYkFfOAxVJ34ot6xCNzH+71C58/vyzqjuVF0O36kQcHZAWn2DfPwzNmW87YcjOX
XgsRPn3MD8ar9DL/hqOrRLssP8EdOrAMQDbacg3KbvDdnctP1auZGS4mfM6hDRodTBoG9KZrtw9u
wrPxw4lTb6UXsb0DnNNeJWULL0BkrtpsdPFuzreWooQ9+ZSY3rySGQFBqqLvDvqcDJliS4O1OhqI
yCw85R4xPA+1w0mK9nxi9J1/xBe8GRVzk85Nd53oFZ0rJtdId7Fv6YT2ZN6AhkD3lM+UeFBiwz/d
pnoqfnhOo7SZMk95xU2G0OEHTtK2fezaPQEcsv/Cqqp6al/ErwyJ45vpQTtNcg+8H4iYpjmBOMb2
kw1Ut+f+Wl9r+SRFTn9lsG0l++Q9YkRNu/ZYnSdmrZZX3ZJv/vhKcYcnfgGBAEHqWNGhOsu9A2+j
YX7JvzceZXEjRIfOtJsnWMH8pwXkCHKSr2q7Tw3kIuA2kUzaTEwbx39Mnvw7e9QhS5vpNgVPPf6o
fAOWmWWT9UejPKfplaEZvoAaq6ObUX6N2a77qXK0CW8pqCJl0+2n2aOakJ6GPZ95BoX1YZixwcPt
oeYMzRz1njKrG5ZlMLYXBZUykBRUdrRlJPOwboylI7PQoU2z/vAVOvl9iEBnZhD716v1a+uGniAa
HlGlwjDhHaYtgOKSsAGl9eNNDb6T6XbCUENdhjnh0nRdXw1LLuH6KhME9itevpMicd4maX/EkoE9
YP32qCltvvvf/mtsFHi8dUaErbYzYsSvifCG26B35ZxKEXtJuRGWiMFu+YWyyQCEucJjYoEJyyTA
xj3xBeo8bRo/rw9WXvHYX18qJev8Kc0GRz4T2Fu0m7a4B7/FL3r2hMv/xBKt4fboRPhO6i0RjlmA
EHcD0K9D5cBv5UrOl1UKGb57bPU7Rd2jg0RMkn/pkm0+sOKJWxtGCysJ1RbfNZ4UDsjZgvCgmN6b
zWLy1It2MToCmcL6lh+q6o/diea+I9/0m3KaJEzXR8FE2gE/n0mLm/3m9+ksuC21KPIjfgf15x3k
i/9AnvKpe5ffWSDNR/76R1J9gaU67U63Lcx3m85T37tT9cGqE1UqhIFw3jCAzkz4uLgkbAazQPLf
g4N4lj70W/slTJvgFz0sH7T6XmwN/KDJhmM/VXaquaBo5N/+Jz6zSC3Tq/ZFpvGFOQyYyCS8MuJm
9faVe/mewgOPR/nQPgAOnrkK/wjgXd+S3fQbetJHTN33blwAHvDRmfb0GP9QFLPSG3THf29+i48q
AFXpxBghjK105MMD2816h3+GekHChM+4/bW+EWrFDCksNwV31wfohTz/Ls2WI9JSD5+ASE5UsaHH
4S5beyL8xc532qU9BKcB/OUjCg+Glrlhg56EmCr+DHAiY6RNlOxtvBuP/DYkoKTcWIU7MaFhmaTY
8xVdwpvvlb5DsAZwKZsMriJ1cJ4MXvDAWYkELP+KmYkObn9nII/3pL8L7vfojNzHogf/2SB4nubr
fsYhevJBNbuNFx2UHeYsjJTdtv2SOQQ//NRKcebJyXckdhA9/YU1Qbi1oZvx73dLFrVwrcBvnNQS
fRHP9yvrZ4WxnisdJW4sN7wzqt1LjgbQZ3ARiqjwn23jKpLzhaCCAc9PuUvv+GQknmpQ11k5Ih7n
Qf4CLV/aqIfgqLrBBXYaUUjDtrqCTC0jj9PIVJeEdn1wlC2hGNxsrZO4l9Er77oXXETFxrhXBxBJ
oFqfio/wllRwfTbTj+EoF58hRuwELy3T5MHhuJCM/jWSIc5RvuNyFs965Mo/aI5LVlSCwwqfv6PG
IkJJfZP39W68czSqreWVTwTDm+8IfJMXQkWyE6uXbikCd9GHWnoWC4GEe3DhCcpeulKcX8rMJVqL
w14Wm5S4W41ccFC/2hIMsFMl+l1223h41XT12tF+4sGJl4DVg3RZ+CG3BUH+aZxYDmTmn1F1FOGk
wZVk7f5N8cfyVN+W+6VZJtnaQsRxNVYoAJ7pGNAjAO36Kv4hd6h/YB0pMl/8mB/8/pNZBOSriOdE
w05sl1RjylIepY3XfWpf2c7IIGrbM93J2MNk4we3JRPg7omv4758imgzjRQxOwaR2FmISMoVG6le
Tx/snr8roR3M2w4CjrghpmT8koCwHUGILP2Wxmk+lrPow/yli4BS+saJkSRM97F4bTjg3YWugPDG
4lv74iQJCTBDZUKOOY407QuBfAazLPZSGhJvRJqLdvheoppKNkVKrXbsz80jMGSDiJB7Ke/impsk
+0VzYq9fBn1Dlys+Dx/E99DKwN9CH2vS7iRTCIadV674m9Zu8zER18KHNmAXtGce3wH6L8f809D/
Sj20bdkHyJjQgQQl0PYJosNwslhMI5X7wo8KGF09KXhiX7EXbuMnA2FmZ8/37MO6TtpjlrhDt5Ek
J00vafLsc2e6B4UD2Alzb0C8/bi0WRZIS/yIujDHUuYGD77gyTdRcwDaXAtueiwcaDrQJ0AAVD3M
9/5cHPqdf5s2LYcTiCvB6DoiDJejW/8kFy6SQLkZGg/O00wOO5li0zYLsbd53KFJQHzBV38BDZot
SezTS3YBjlWdyuGVrhdPIl87hxalgssjp/4yXOORDhpglDvXbiva06l80s/TuWCQj2qPu9JDQ7FQ
2PoBBv6Gs2n5cRdY3hzHathPL8udgrio23+xdR67jTPNGr4iAsxhyyAqB8uSZW8IR+acefX/ozmL
b3OAwcDjNBLJ7q6qN3HnWXLCG14p5uXprcwOa7IYvzg1WjTTCdsN8HjPzrsrb+lhPBsfqttbDol8
4u8EtM2SI73sq9fcVFmJ0XqGBVCtTCah8Woy7JIyAg9oqhjDZu9ijlgKv/+uNzdG9cTLwCZgvruo
EqLOz+1S29FnB351aquVJjkxTnGQnQ18ubdRuc5LBzmtRPOptm49b6HQMMKCiTA55gga5wsZTLUd
JxS7KA8WtmKGRKtpd6/ji/zbcZuvLDddR6jmMRJndpcILjKaQEPg7vEfqqorGbbF+cpCgcmFwfYR
K0V6f1yJepa1XXwCnaMjCB4tD+Nj/hgPrDQ2bJyOEwKu0JdKhyy5idoOV+xs02ywUZrx7+FxKjd0
qFwrmKVUC6PhLWtWreAEia8KL8Nzo1fob3ntXG/12o5r1oVe7vENICT7Q4MBWiAN8aplU/dOavr1
tDLzU8/T+BN7tMdIyVYkPKU5BtmvOjrCZj1DvURVCi8Xceemuj7fMztL7THr5HFEaWRH/GOtfZFj
x/CTGx4MhwgdlHFOCSiDsdzSVXJskzmMCVrgxE/pr5PJHmYSzweFEEdr1WUXYjgJ6LT78cCx0dRe
TJ9M8nKxso5svzaCmfvArkUNJe8yUH3wn1+pvVomOCTd5VG8cSgyFMRRYvgp4YRvSj9ZxdqZm6K8
qbfwEt7UH2BU4zjsBsRlb0CkhLjY4doirI3Zryt9J+dw107OUG5IIGKNqhywlU02AAwtdB+3koWZ
MIrjp7F6wCSA6HTAIadj6vOihk5zkr7mwWMwuXxNXArKuUv3qmEZf8cWFylM6AaXlo3kOY5GrMg9
TSp3Nb60N32bf6Yvoqd/1CRtoLHHN+7fQL8fN9IbcVN/VrOGOiStIgdYp9gI03dVrlsfU7dPtl9w
3vzGIUksj3jlwgb9c+22v9TiCPk7ujjSXquD8MmRnm4hNm3NQ/WQSCr50w267dVi3jqoyYlCWpPP
xCblHjrBFtOlgk+pz8GqyMgS9fhffqTn/0DWw1qRf2X87Cu37t3xNnrhPWcFUOCNHHyEYqIHdfId
hFod1f6KmozoIBxNmJFSqTV8py1vp738x677ZNWTR38Kdzxl3bX4Ub0CmkDjTjwJNtlSl46w2l9c
stnB9cqpmAMl2wXwY/xV3HmbnOuXcM3T+s2LJL8RNRTD0oqgnNaut8FGpXTDEeYAmTD+MO/1UfWm
XexnqwKPwcXGMx2FG7a1fxzLVuZgH32j9NJ2KU3JNttLJ205zzgqMyN3FJfi/IU9qlHWsrTKAMgI
dtSeZUaAD4e5j+B0xKsOlU65p7UbvqwvFiciqOGNh0X+kYH9Ddsm6OgebAtMEpz2Nr3N4Oh25HL5
fj6y12XfXNsbm2LC/IT5zWtMmeDJG/V9+bLeltafb2no5B+cS5p6IkQumr85aCj/g73yEWBMoO/M
b6oTIXIKgu6STfRCZlz8ql0qBjrXlJQSnLl43Pbyq8Ez+Tas+9+MvmebndID2Y0PZOowCBc73xc7
1fAwm6TdI4Wsw0kYsg7F/qbyrEN4xtIqWk8eeZ8YVtDVJHd5RTCLXe5Roa6tVXG2dtN6ehkfkm/u
UURUNEu4yT4rByR3VPGJHa24G40dyBRSHtVFBGX5i5Sf4coe+c8ywM6+pAa6Lj6GOInQPjFzNvE7
oBtj56OahHdaE75lw7yN95qPNx9wwKuI4h57mM5jqK/gMbCsILfDi8Jic17hLEYwYo5EEcXqte/t
YgeRH4kA/wEGKsYALcuVT4tjrnsUbcqtYmNF+fCcNmx7SmQZiq1HgUjO8be0bbbdx/g6tCuYIfKD
IFSXm07F3JN1RHN4ouujMH3BwV76wEttU97o+HYAAhsaC+MGbdQ6ZEdilaCXMOdbWCOwvN5FJq1s
+uEa8wieHeEzWI+P6U/k7ZW2cKgfQrfqv7s7TvnWuM4u8Et61PuRrd3NnfjF4EobPPVN2DaSH71M
97HxtG7F6KL8QQxo8qqY5hM0V0FQUaAargg0kGMAAIab3HCvIpc18p4CZmC8wq4mR9535Pj2jFM+
NMS3GIbY83Ve9opn+Oa1foRMlICgKMZxaMwZxjAmeVHTj4F3FG/GRzxeNSI2ZzSXzAtdec8k/Xvd
Csy8upd/MS22Q5gV+EUf2KbkIrWZ2UbW+PQLP51j/Cl3QI8ghAPqa0Bs0jo+K8tBwnCHx8IJe6c2
b23vV+0KR8iINhiGPAYrIHszB7SL9dqaqBWRbN8Cl0+HieI3HBcnfGCETlIqVhaq/Lz+Mel/qA9e
JOJDAyoNm1VAD7+8zCfyTnAwYMGczW/ItXwzfUE22wbSygO7Nu7JoBnhz7zCN3IFtniuj5hvhjbe
fKtqm7N4KJU5SMKD5lWr8rO/a1/dPhmwZXHDT+QAJECy/aZ/5Wznf927OT0PKrA+3W+37S46gLGG
f8pr4luv7XZ0Bhr++UP9m0hrRJAZP7HRCMXvWjPREdjDJn0JhDPmKH39xDiXYNuI52U58hujfjs9
gmcgDMIXFpPNZp30vhBszXRLfoOmYhptA9IpEPEHR1pWAJvx88y6SV/YsBbmWrJ8QEtiyAn+RB4u
mP7SPrAOrHE7yBxgogZtjl+EvvysI8BEcbftkeHa9YtKUU4OABjdQxm2oKYk0+L20QqYH9vYf5qf
FMfBUUdaQKrEZtxSEIAX0vi5SE+E7+I9Z7YmwNXcFtZF0/wY0vy6uUrWasbjpLeTb8L3nkeWS4bC
J04nYWNnIpR9p8lOAByjxVAa9HNN40JEI2vxmKwamq9D+IGaglDkyZOxnl1z96iA00v8zOl9voLF
tPMLcULMP4kly1ccZ15/iE6Jdmhx5vYaDkSDQD8n9Nmyj7xdKuPkQbWcV/uCcMClXFOjWZ/GLVec
4p7+hLrHo57vISJ75juTAANJKK0XY6b8gg76CHzavRKvaeJGZPnDKz08gKL13qA3Y2CSvNXpkSU9
lrwDT/gdv813DjlZc58H0rC2KDY+UDpwfHPCoYplcx2uhJH85peaEmdjfJd4U3hptJplAhD3MGR1
X3uQQmPRCXrEyEnpCqx/wvyl8LrGLTD44r6wV3PzKXtf3bpZgSaDl2FXK9ndNweo4pB/cCtNjxxT
yrTykKeueB+96SSwHckgUwu1TT2i6/QSAY2RW9KHsdJ4rgU7usWr9pqatijhI4Bp5Dr6yFDknqtb
Wa4NYQ24AOIgYe5Tkty7kZLzPN6txAtKamc2CooNXsqq/0qZ8/g64x0XWJBnXfXaw3woNpotrBkd
8SxQ2RHBemMuO8fu06b1apzhr2snecvxqN7JX1y1b2RkVQLeMs5wkzHvTZjb7mOGxiljKTJJqcWu
4X25SgqC44/YXHW8QGAIoKy1+RTqeAZWA88gbxxteGn6JoxWC6E5EFKiD/2oe+0WF5AeLdQjhmyQ
3Orna40/p8wJnIA/ynrG3HU+A5gDGI14uxkuI0vKDRXQV90DnhI/6QQeMNajB6a8SWdhk5/q1+yF
Q50gNmzkXeLefwCMEvpRIrM2AA6ow9fpVVRPyXY86R26Cif7Dd7EN4xzMgrvTf1e+MlWdrG74Uc+
GXZ3H8z/q22JvYDkyLvmo/ACT9h0t/jK21HdQPJAOSDhbnDVY+TG+44O4Wk6FD4ezOApyROhe4qG
OIYqiq/mlaU5vfKQseHJ9Uq7Kg+Tjfs04U20sTo4v/uhfBcZYdwRiHWdP04Qv/E0AJN1jM4F7q5+
C2XXpJ7JTAisjCOaa0+5k6/beY1ZRNaBuazmwNPYXkaXROAyhfu8MaoD3iaRsemRp+ACr/rLBJaB
dzvk6pWe8vTb2KSAP0yyb/ZOVnhW+pZVlDLGbhCO0oGDpZm3QF9cPeMfHpdoLgrr1ACPtpX35je+
5l+Qc4tfAOELv54n5nkTtm0EZ5itzonf2l3z24g8IhzptrFPbhXuOC+m+Hx3yvAPWWK0VdtAgHiq
EjoovHJ3eI9wahfKsDd517vGQT9BE3LEnfkCdjgR5fiDM60bMIcgmB2gEKdzfEN2w+f8nUqsQTv5
A+fYdMdmsjvEJYk/jvcQ5q6CgYpNwGNxCR9DbZdMdo2D4eMDfBWpbVWATn/pXaV3KTdyMLuObtae
v+I3moog9xvEeiA6gCdev9VYp1B6vsxdFTrRpbrhMYTt+YbdQSR7z2/KvVWulnGNHbvksQywPVGo
gdVz+Cu9zODN32bmdA60iFv2KzC9LRlLuPIb/9+w4r0zszq0b8j6bkCKgltehXf9ZXoPk7W0kdEm
OvJ3S4nyQ/TPncGddhPCDb5KPtjizZh9toz22mwjslTewiubgi4+iWgawbUII0/h0TyMa3CGCrcn
Mjslh1C8s+SP3+m5A3wTzj1kYlh3N+VdBeSJr5nqVjfzi6gNjeHPrn8FPFlIjif+zTdje37ld3SX
5iJ+qbsU9q0NfRdjXyo8+CjTfflofCV8Qq0tgwbmoldAZs3WAjT2tvzA2PAaffDYYXjFsNkxT0A+
1ezm+89P2uqUCcN68lNqsF9jtLtbzVDIwYL2xGuMryob3jW5LVe4AYRx9uzgJVmyG1Jy4AbXXxY/
Y+3/Mi6otc/80AnZOOEugI1e88AFVga4hTflZb/zVV9Fl3b3rJDxFCNzL7GhkNwYWO66Y37SjwLm
eaBfFQtrF6+al+qCpd05devz5KtfCoAhAlkn2clr7WxaXveI31i60ZbY2kt2HDFOXGOCK8YevBfG
8pSdF1faFH6MS8tKgNJhrOHhMWZhMP+isHmgFcrt/q37GI467xb49uc5sg251aCUOGjsUBLOXGfa
9cgubuo6w2PQ22t/NYbOjK/XasmsbsN9/mEWE4Ue+pce7S6QD4RDWjB0B/YTRDS2y0WRN/qJEjOt
X62tuMvZPjl66j3PZbXNbmXsGp/6F5/riX//ZYvgQZHeE+g0VPZvzUF2JSq2mIoIC6Tz2HkJSM1M
VgV8OoRJWA0ilPIVOtsaCwib0DweEfG1ucD7FIDc6KiJTsTYAiWv8jpQJC2eJPsKvTvOVd/1nt8E
WRax6zPL7D5eyYni98TFEwk2d+ouiFwC4l/zV5yxGbwUdokVH5NtiJjX7iBs09d+A4tK/4fy0zW+
yPtodscNlXrF1sdL5MSkQYzW5hsQNhFlxUF6Z677O1FV7cN7sX9SxGCaTx/BvLFO9We0YWktzFMf
cELAbYj77e1sL3DcQ5/zKgvvVI+0g/TePAg6xQ0Vv2L27emBKxKyZ3Eb3mF0CHv9wlQAQ9jgg5Pu
NU235gVi2QWa66V7R8noQnfPs1X1yY5NQGDiDPgCXJQTJwgnjb6FNaTiYxczCHcoNKX6ENbOfKHK
Ns7S7EwRlH+8TS/za3vVzuOu8bN0E6uOQWV7b3w2mFOvroSd9ZqFG/0oQiDhZGb8sXwLeJi7kGJ2
CRGOkNeQUDiMWah6UVQopj/7lstO8GgMd7qDdTf35G6RFAepl4m/bd3QTJiUX17o9ttHFhyKyDWo
a5kY81kkTEzvAcT/YsuxHskrDUPHjQx9VBS6V5+bIwoIXik1AaEaGKGius1/uk861Xjwk6P1EVwb
Sm0yiJpNl7uRuEZXTD0ZjLuiOibiWv/Wv1OEYVwqLuLeMAjlXAOjxw96qv6B29Y0ezrAlXgyKHZz
Jz2POMqvy2uyLo4KC7N3jE/hzEmXK6c8fK/hsCg8XCr91Igp774b11bxginoqKyDaFUDtVKY/tbg
f2/UEBgvUmaUjLHcmtnKLfyeUk8OGHM4LB92atwj83I9Vl6NwV/q980bhmX06hxNNeM0CbYsLrMM
t5kug7syvAJrwuIFQtSh3HW+k33wu0hanvk8W8uAS8/WeM8lr/LHr7jYoMyBkI3nnhORMzN4Cuoa
JKdYhKB40XjPXs5hHT0P4PA6r7vfyccBnxU0PLEF7bV9S6Gohuuo3GOuTmZ9pJJlty6zA9ITaFTs
fAKwPiQ+g6bNkb5nlEEVs4zlWcLS3TC3DB1EyBFnVQ1RJmFoPt6n7mRsTGDTYU1ETz7h5GADS69C
NpxwPc4v4eIq07aGBKFv5X5FRcILzrOHFEAZrWxBoBAdNqQ3SBwqgBHU1vLz8teyl56qcZMLu2G6
dOVLnJ7k/JBXa6WEyE7ak7sId2HcjMMZobQJ2gUGWQJMbKfhoOCwgyuWCVnsPpuMa4o1ZQl1GbUQ
RYLK7WUYQslO2S17Zozzrc3tWBK4entL8ANIdTOSfKx1XEyMod1lD/XFOkNP6ju4sU4HYF2uBcGm
MCqqlVR+YifUTns8lmAXsTHjwjnc9K/h/A/Y759o/384/79/Sgq7up6TTP/fFyIzfE5HGvhw/ABm
amQu5k0w+pocbf59bg50dWV0xnkIcmtjmqKX9wzGkpaVUAkM5fQFGWEcjihOnx8ZFZ4x4yxpm7rZ
m4JKr/jvU/++KC8FhM2O0fa/z0lLwZeRL6GBfP5l4SZl1rXldyq8+hwDKE+c4h9pfHLt/32ueX6h
Tp9eL8+/5hbZ2r+P/vvCv+/7vx8x1f4ZBx4PnYtqGuzx36/NTIUd7/nhv2/tnprdOJHTLfmJzSnE
vqqiG1dniCp9sFZ4sZIemz5K+3IVhJ0/wwGSE/wWplGfXVx/41vaz4cmnC9TgPdfaHLXylzRTnqB
VC2LPpGfviiq8CmLQ4f7qqriCkZgZjpvYiHxGtZrj590MSl+VBKPWGWPQCCe0UiyaZXBp0vDYfKX
rg1XOSZiQckEwSKQGdsMhsFKIrqGINHSPL0wEdkjeVCSoxCnj3wox80QU5+iOOHo0zk39T4GuGr7
aY0+FUOEETOjEhljAC0KmdVsqh53ZZMUXCNcjrHmNPEe6BiNjue8k6UdSlDQDUP7MUWweFNZVST1
zASSms38gSqktbOFgqMfdHyeoKThrOHmWQxkGcPv1GBbtAM22HMPrbEdOQjTlmHzKE7It6PHkMjb
EnbqhCgxAB7A+7YiMYM4QpSyKy5I4WhEv0D5riFeWmgFsZdLgQISyHTDcAh1+bcVoTPrCPiI5l4t
C3h5FWGIIi/GT5Jrn8SJpm4Wa6hvifHSDJgJE6YfIem8G7T6xAwC7eHvKOEe7LHhCWJFHAveIHSs
pzyCbAchcC5+cH5JPHTT8RS/YOLQtbDFmoE2IJlDd1KX0dXq548/Azbi6B43Q/ESlORPJpF8IRaL
hHVFm/dGVBZ+kePDKbZZvm21r2lea4WAToc9cC5JCeaSey3R4rYUY9gS5/0jEKNqU+V/YgLzgXwj
mqYpG/HN0bYWWMCA6CGWmDk0pM4ck45co+6512TFJzLDxJGOSVVDUihNSAtLR0eeGh+kh3W+HOhf
VrQcZjljKGVKMI9xDp1j6LUp7yhUmW3KmLwSgUZgfVYGa/JhKHpZahtD6b1ymKZ1Ny+wuUn8FHIw
RUUv7zVPoieNEnNIwhNl7KvSlM0sMbO/ZoyaXWViir0wEzHjmQ26YH0EIypIbVEBeTJqV+ODLbD6
U/PwJ9HxJigyzrZUYkQl88h2zNDkWhj2izlvsS9nlSRUA2rSvgskN8QVE7S6AyBqVF0gLATL5UbO
PrU6Z9TVJA8DqTcRXHCdjeqKuyIGykLBXHkAVRWZG4YJR1uiWNdeDRn7VSm+9GxlSZVrxG7C5B/P
AQ+SGwwMI+TQdOsKXzkpg/1d/I1C2u+llJ1blZWnvRQVeZzHvk7O7banpEkCPOXxVE0xXesoWFR4
hmIBez4TfaSFGgdqOWQlASr6TucCDE+XrbznMRsWpuAhifSIn6H4o+3f91j92SjMCXWu0ssYfsbt
tJVUeF8iJAO22HCtaqYzq8AQcToSrI6FSxqHjwiJp10aGFtg++Ej9O+duEkXX+6x9WyJEWQGBvg/
YHP+3SxqTAOcvjXLclfT84STydiBIU4pbjRSzxMcNaadCQyxSoDPGMftPJ3Fi6Hm3amUaWHS6Vs0
xPdp4l6XmjV7/wzzg/qrLenttwFW9Tb2GSdTZeQoqPdClzir/1GAcCBn14NsmxdwcLXmZcoF9T1l
3CgrYJUGs+AQr5FMFbYjRYRM8JNttCY+WkP8QaBZ4iGi2yltZMCKXECtBwDSKUSWEMASief6Ykl4
LxE5sisVYOKkpnLoJBw+hrpsVoUwn+Ru9mSdLMvUxMw+aJRnRHAB+Z2ZoTGVqPaneFn1S4P8xohO
hRTKR0wWH43c30pyUsuejPJuEmnj8Z+j0WqjY17RgGqA9ouGA7iYMmynmzPGquL3sr/JQvAiBCE4
RS2kW7iIpNXsIo36IrEAya19wBZZmg8xZUwZ5AkAPgoFKZm7NUFLnqBnN2t6yhX0/qMzo2AjGpTD
o/6V6fnv3OF/rU3j4GBU+1fmODkbspsGUEtkOY9c5G/SqS+hmltSiYGESr/Uj4y05FD3l7C/xFUb
kWBn3dXyGRONQSXDdZhHGQJdUzUXN+Qph+mHwRn6HhDnsUj0TYaQPYRvWIg4TXIa3cX+ZR7bOyb1
z5e4DYyIhyrSMaKYA1tKcL0U5uweW0q0iogz28oxGE1TzCMwDhwPyWIyYnYsxaycO0z/KaYLgI9B
F3oo0KJDQAMeGFEYrIZBO5FcBblZU0vParArkaKKzJ+MGKp8XpOcYI9m6xuqvJBNvEBsWEaMQnIC
xnDrYMZozNoqx44xBtZg/yUMLXGlnIiakEfeSAgCmJ9j6pZCXI25p5bY5cgS4K4IlWTrDcPlasHQ
VJiZfcmBCAjRaW+ZyNAgN/dLJyyeWsOeKMe2g7lE+BJO9STnoKTUwgxvLEpIK0fal4RM+SstwMsv
IMYsoAsj8ykGQaOFgXgyQlkITaaGytykK6O5KFIleBFRIxTLNPaJytSj1en90G+DHQA8RYY1o0DM
wDBxvAI/RCsxDHattzjLkVaFPZd2nHF/g9dqzQNYbA++HxuqI7P1Y+iJUCYVyhZ3OC1ZxwDt0pSt
4gCCfBPJb5LJdFng+fY6BmplQh4BwsmblbWmG5g5ICcOUHWn5le5SO5CHa4xv+yAutqROTzNiFjI
bh8ieinaBN0Sh0neGG9tqsn3XD3OSqNxkFdroWeAOYspiq2u/OGK07Kb1ptuauNj7s3vIMuvRIIt
R7yt2t0YbkhRhHypx+NOk/FC0S2a+iFnCtVY5t4q8k8tIBllEEHxy+Q8RSYme0t/m3kCeVgpa6ju
qrH1UbYyegVpTIjtdXJqr6dnPNob8KdcVx8klvqWAIktMQIaX4JVbEXMMtho0o+SaveyqfEMqERv
GsnUDCB9DvQvWIfhF1BJql+kUBei9gXL0Q0JZa4UQ2qQpdo38fBzckKVXCXUP5R2rOm+Oi+LJ4ZY
QnGsiNnTmwXBGOBBlcsrS5CEU8/rdzstbHBUIiVTiN7nyYzW+sg0Bsd0nIDVTlyHuJzYuWwtfm0M
3kAQC0ULyLYqZj6GkckmiJet2o7nOitjv1AiH6MBzsEIFn+Z1MiQ4h6x4rMFEnCjJyNeageO6dg6
hqM0P+3PM7tJSjcVBmslVoD0WDC7JK3qQo5bZAi8qukIGUXpTxu7b7zM+bbwDA163lHfccGqW5Av
5qbeW1OnXhdZR3eLb2SOJG2hOPGXe5TE6goF+LK2pC3miwwmAp5acm72Y6QBptQCDnFwhUi928Qa
U/qpJYFDX85VmCO4nZGSthohUN0Mt5YQl2Ux4F2NhwnjgG4E+2lrXXKsGTbk2N8VRUk2WZafISJM
MhGvNYT6WuJWExqreKLQYJPFiH0wamMzG/VOndTwpcKkJ5Qx12ugKpqY8KzUuvswrGrc55aFhTTt
iqVV/jB9FNpBrkgbRSrsYSMJBDTH9NHGWyRp1y7DsrnntXKZEtiEeZBSQKavc2h+xdqgrZVZwd+g
6F4k8pH3ucpWVpAdqqUCGcJcUHxfSDEYNpFWvTdE71LTtY9cjsE1xPIYB7UGCXjaYrrfurlO7FXX
cRVIvacpyZA0ESiQi24VDydMN2db8uvQFFdmOThWR+VUF7iFa9GPMeZEi4RfQcpkh7ALzaMYWxVd
NZN4LB3ziCxTgVQYZaVKFZTjiqFaT9fL5m/VF9ECUenisvWrJ7OXuKSNhd+EQ+JEjRGhrS3YQmoh
tWeLQqTWZpKac8SKZkyiadJKnqXVu1rMvbI130uZc3jMBD+VmB2VOK3T7TJ8m2fh3CAteMVdkWlR
+55PCYk6yghvckwN3B0fdbrTB5kWGjcsHd8Z5lLEARtFzkcz3DkxVAjpi+GnaUrjxTFUjSYmvHT4
FvHBdoSu4J1euhoN9IikLJLm0NOx7bbHIYamOIfJKgho9RYlvZJkG5POClbL3SidXku9ISMXQcpB
jOiimeebhPrQdmzIZjxL5B+wWFfEz2wFeBNTDjxkAlIodKlQmLHp59DCZ2DcsJKtl7baNxnJGf1z
4gZXkMUDx6nKCYEZN0op+/hpACvPUXdhpnATMgndRi6ssUd5UoMbZiBT/5H2Bd5nqulRzQtO22Gt
N4PWiloOC5Jx4wxZWtMvOt3QVtIuowgglsz3JOxxUMHexoikbJWHAheMxS6TrDm+aZKgOtHTOz+y
nnrZ9o64e9rJFXyrk1oU1g7D/3WdEbGjx1rkK/p0GQaJzruhmAmUhFFobR4VndlrKIRYxD+LZUIw
qHsLCDntgec8d83QAt+1vsymb5hGJTtJGM4kmR944+TstjRswtiiYR/qoyEmH6lCfkCrcYV6suV9
Ulxd1Uhf5An2+KB0UEtmrq/4vO8BfFKFCEk5sLI3UccbMxJISe+eOsWcdOtsJoEzrwUfBzKwPhHc
ZSIgtOdWqh3AhpY22WF6zvlaMnCb6KuftG0zd+nOMlueDlMF1mlCVD5QWrGmxaJMAbTGAn4cFYO0
lhccXZBoR913JMKpaBgO1B1NjwWuTsyKKxpo+4uRq1sxl1mFPYSdLgbwFkqaC71GtTXPU4PdOcs4
bRR4uvAR9VofD1FprCpLG5+jDDTeMqS4WA56T5/w/g8Wudj0Dfw6An4Kum3VGRXY5GTBm34Px6WB
+KiVqo6oqvmb2Xo1K5r3eU9SfDI3OiRG2EejpeElFwTjsU2j9TAsh0WUsVAz4f1NS7Wz+q51qyaA
OxjEHu6Nl7SBfC0s8k55wjuaysak5u1dzwwgONHVx7clDMUtAXD3QVUgcw2t8Qyo123uZ7RWhQVW
DIbHXqFhAVf0CKU6uNPzzHOdCytFQ9cw35VMR4oqLgSvVjCrWo6DkKd+XEqReN8ocOmC36BmVGIj
fy/1NZJjyXvu+gY3FIGp08ZHmURxxAPxpYTYUckwDKu5XrcpmYWYqF7FBoUIdrJgsl4mZW8ZnuXD
slFatBWCEu8oCy9MTBbIFqNfiPIfG+VPtNS1YxDWA841SqwAwt5aVbCbTgFekwkaKcySaBiLhta0
XkmsZBHqPKgGYOFID3+S2WwQZxnfSxzDCYH43rci3Y4+vqOg6riJTbMny1NwIhjVdVVMK6JAwDmE
LrrM+pcZviBxqJhJkfDbW54xyh9iB5gyPtGj+WGMdC5Ev3xgtNc6Fc6C6iMo0ZYiwdqKHTyPrI8+
O5GhUIJnQIJheCyPlFUJIGVb1w+WHAMmgpoootT3RulHW1Ignop6IUNzF78UnPCXBkyj00m1L6EC
tCZ0PtJNcdX6iYy4OC9Q9eUSqKx89rEaLZxEDVeN4V5AOGGOjECmTNoHS2xeMTTbMbhgRMjwK1Ri
6WiUkluSwYtxF1TNtJqK66KIX2YlRV/0Nj8a6QVEeLwWRAKRCdP+cL695zqzF60LqbJOZd03a8aZ
2hROq7COcfFV4WVt+pEDNVYR87Y9YzW2hn0OwwXH98nsZDdW8trXQooYA6+GRhlXHF1AE2q5NcaM
9E9p+ArkpHJkmOJlQHUyB02A6npYRwRBrSaT7a2Ypc8ssG4F/t+Okv3brACfgumIK/K7KbWjv+h5
i4sg+bJdJkiuHoslhJz6cxhVcjdZ5SVZ295MgPLOsrBLTahbyqUpVoMUHNjokh3ug6odVgXDDVN6
rQjtwVdzEqB6IorT+geHV3xJp252cO69mkZIQvkSwPqv25tZFKTY1ao7lTWy1FK5qqSR2IWkNm4W
Vr4hiIIPR1WukD8FJl7MqciMZ2LvKyaxwXVkwAC1UbdkxOhr/NPABY3eDwgGiEyUnEpQsAvlInoE
qiQxLtHJ0+oNETuK2akbQcXxSwgrJy0Sa61QW2zDUv2Oc8E6xUl1XkREnaOsTCsrp9tbTBQveUEh
r+qenmirgAjhYe7ALK2iOypfI8STnI2f9MW8htv7DLppQR2CN6XA+WpRIOkP4BlR8tlUpXE2GUfT
Ncy2Phh3C/JdjtQPzYs6e1ol/BVq/zSk0unchJPRNz8hgzevbOBKjJWy4KmpgjkyrMdZNPOeU/uS
bK4VyTl4kEahsR6D+Yj5NdHJBhipFswUcjXFgYGdHm5bcBBmmR1DYn4VLo0MlXUiNKXv38NQuCel
obmY2AMvV8VDnpd8LWvpLiCsy5lH5IdK/yRZdt0zkRBUd2QjLSWGzUp7bgQTK4YwZ84RRtqq/ehJ
yW3aGTRpGRF16KQKNm3fclgJRB3jjOaKxdK6WlyA7S+MIyZOOCeRrGydyKLh1TJXlXSRb73XXpQ2
194tAY6VmVQfiT59ip1wlBt9z1l7Hrmz9yrQtpOoZE5EmvM2aVmDeYbvcPHARdlYBw0+MgJshmKf
jgj5E6jv+cjm3yHL4iCZbPoRzme9/s7CgoJUMqEXl0/nnf//w2huLpg1I6h6WiFOllYmp/9Rdl5L
jmNZlv2Vsnoe1ECLsa56IECCmnQVLl5gLujQWuPrZwGRlZGZPTPdY5bBdGoSBC7uPWfvtZeH+6Vh
jjSq50VER5AgC/9s//NB8yN/XU1LHSbCcv3nn8vT/4/3/3r61FV8rl/XDZMOYw+Yu//mLQM8ElAR
w/li+Wu5EGamWTWjz35dXf5ablvu/fXgv9z2l6vL4zxoM9DsJGKsxxirsJUO6d6LC74NYUL//nO5
dbk+kSDIJCuF9iFb+QPrE+CY8wV7F47bX9eFyfv3dXX22eKjCV+MdNK28STYFqFHMnz/eNoncTPx
LYVmp3okRhSkyXuDAi3HpHuadsQSB2Kg7afAMx2yD5GszFebcvrtjnh+iKGrdB4EZfvrCcvDlqsC
RaEZmXhYbgo1Vd2TtYSTrRVjFf8y3J7lccs9y0WeVrw5i877KFQwbusZhq5oft/l7kYmZymXP0dV
1hAMWx3uVh2tQAhF7MDEAcrWTCsySpr5XsK5uCzo/qpR89BENGi6aqzsBQq7XMjDTPwP8mpC3zih
EIE6Y+TN1yCgtchMjepnJBEYzglcreiYBXVNu1AQ7Bji2HaBCy/A4WzZwWeo00/gcNoj3W4Not8r
v3FyqcPesNzT+RnJMV6R3ZKeqvyv5yV1wAl1bHVA2tji4uUVltcufGEmj8AS5uuE7q/3S5fHLC/7
8zHLXUNDJ0XqM1yhv3+o+PdPtjx6ueMPr/1/vfvXKxRmVLtWW+9+PfYP75mH5jaMq0MiMQGGmcXw
Z6aAFDQrcgLfgv+McFGW8NkZY3OMKT2Dk4Ke0YG0dFIhpHT5HhNTsDVKj65AHuwMIlx2egCpVyCi
qK9j+viNv+2Cbh01RM756FbKHJQXiBXHs4T3rhK/deike2KuiCtMmOpXzFxYcWqssiEVCLpOTYye
peyx8rQyZYAAA4Oos2rXo/chkJayrpuKwpv1yAQsP8c9Q5pVikhnRYJpmthzCr8rMSvRrO+yCuGn
yVoEXHq0qmF4ZOmt80NhXRVooJgLOG08XltKdA52edRFev7Y6DQQSrDkKH3AulAlc5h00+9u8CuG
iervykF6kI3swvS2JmhHRIgQRtuEU/C2m9OXGlDftsS6TPRC5FQmfq68vRJyxMks9NrzINFYaulg
SgptunZWgye+te/yYXS8GNNWJKAl1qZi4tACimOgVYb7MSKUNAuhuub0Fr3oEnhQ5dPJQkIjNV+a
T1rkRE6uI1vSIQ/6Fvmphxi99va+iQFENKznOYOroQ/iENaEg6hF0UNEnj4J7+0MrK+y+kOcGcdJ
Q6NRo6Mfx9eaPF40AYQPqgF+XQ81qExz7aBqb4amvMtxi3m2ppimjtJW09GOBznCgPzSxcgNQcc+
4zIAYWnCOamA1a5KkzqpFINMj6R6AsjB+CCo+bArDdYOPj3YuAmrg9ELZ/oEVdc8liLzYomVaZPB
MBnr0KYZfO5j6dgrpoZ+jJjmxsxPQqMQQKR5F4KwPrJyrtvycQR2YYojsrASohZkYIYxJvaybyMJ
D4kHTT7zS+EUZNTQOJ3BFAoFtkkin30oI4rYVXZVUw4okcCMhS8DjZdexEa5kT+xzXzMFTz1RDmA
AyaYrqmgP3R6NVypPcrk6c7Jj7R2NcPaglnelBRD9oIqjrimgHdKJqugzBIOhvcQq5121yTytybj
4g+TJ58JCo76DN2u+trVIriUZnoOtoJPOoI4ydFWjWddr9580gycF369ANqctV6TY+JT2mRdRIxq
SipNNFeYsyoZLW0ksHVmiA5tLIL+YuPT76rgR055y/Oswgn6cFP2gNs86robLyXYMw53FDOf5FL1
YIUSyWcpAqXOXHuS8uaYpBYaOJNBVE17bHWqtu2UwNw2hXeqg7Daq2rGOEKOICWBk4gJa6i71zKp
3sSCT5AWiGBT767IpWsdDCz92N6dsO40poJKO35JsS6cqhCfgFxTwiPUCDUNOqw4RAYead5LAGgV
Sa0IUycg1CPFA9wEIGAnchxIgwDE7wmfLNdQVIi7zMLg67cHFYVdj7GnrkAqMZxvlB4aXyGkPpra
tPwAUU7OFYREh2AP6aSib5Mo7SF+ieuNMan9A0nQqAwjhDJsWwTMTSCcmdMD8JMQ3Y6k4xmhfzVa
zsk+bSFVDf3NoEhvZmSJqGEy9Jdy/DSqYevWMctwKTC0cxd4nw0ltFbSQGLIyLuGls9VttE1JH6L
413BPeu1HN1D1yGLGVdWR2VK8xFNdeSaatMgrwuj6R/bvKdt2T+WdS2iLQ1ustIqdkmxYNNoaH4H
ApuYw/OidInRuLSzE7G3LLvCM53UaQPvJJLXQnfhI8qOTJw4ilFKH+pQl24Go5I2PkrYgczuzO9B
q+uoSRFyuJMgaOs+wlQBDSiNURrrtZbuZAWwkCYEF8iiPRqtmYRA927jReaMsRYv5YQujGbVUzsR
CV50d31N7rtsUvsYCwl7oeire6JPPiNIqRTasq8hAknYVwFZYp34QxCJFm+MCg+SBimTiMaDSHbu
dmiNTUcCJHokhQKPYsz06AyzRTk8DI2MHlwNqRYLziQX06FBXJMQAnqaRWbsuUbehce4mNJ1laZH
6qQXgUwlBOihSkIevOOxNCq3bdD/98MU78eKH9qa6rPqh8Bpis6jjDC8GjEakGQYLjF1+31f0FhJ
SbKVh0jBNJxbO3GIX0lTcoxheE10mumiHp3aSUAfPWK10GUsTGKl2L6GFH7sxmNbRcm+3Ix9epcU
EmNqZr2TnEoxv8Hiq1c/YpP0S3bkB52mVjaFUER1zsypYHzp86Gqy7Rw4vRY9RxA1OyY7U3DhyeW
514cC6A5fPsIx7skYsk2UyzIZfAoWbUmIdW1yh26nLREiAAFlJdL970O3I42Mzao+bbljomkwE1J
MnpeN/7BCrSXENA4kUBiu29ngk0/X0h9jJnCz54CIQj2QVpZ+1EdXgIBUEWdKeNeYraHvISLStD8
tZYiJ4jQQR3iklyz0pocea4eerXsDvMaQDRYF5SsIwnNlFySXLhpvpB//2u5+vMjzk+owY7vs/Vy
Q0fAECuP+ZObvfQoxAmQH4PoPhNvObrI53RoDgVp6y7TR9IE+jnSwSTqmuov2curXM8UR7IEACSV
5WYwEdPqVfHR/ksWOs9lSr9cqCROQMDhYrkaCCYVdBZsjtrMWVvem0+o1/TzQyl13RN9NNZ3wbyH
xyrngyaKp5XO0cLikkXEkg+wMNl/JgX8+bbOtDhv6hiMFvzzQpEXhIIpra+0qC9jaOJty4Ium3/L
Xxf1PEdtZxi9SMfZVkuandsl4GBBpPqxz5olE90F/9/NGQDRwiJfrodzPMBUUo2xEmWrCx3xBgvU
fCGzptV915jSTjcgFpnzBVmQI00FEhJ7sZ9JVcBiyRTAdVbl2ikwcgaIOaRgbHNlv/xVzbl5Ra/n
FDMoxfoz5r9UlHkuprHk4NryGZa/dJa6jq4i4SIPrdCIbWhqU9qjY+8C3dtpJTQTOUb06xcBJvhE
IkctUO4XHH8mmaUbRCZQtvp16pnnsdZLbdoGJT9hLjqeL2DZMWqFeA5J2ddKVDkt59BVo6M+MGSG
yhmdDOvSMjJoARBvEg+aQoGgtKBbN9aqbCsdaxn6mNfC80JXSg12J4sl77ohKuFnvsBMvW3nC6n3
ENNPpD78jsk1stCcYeV4liozO2SdhH1J4IQG1YsAuWiIQhTOXFBf3eXNJLnD7ykQy/ZfriqUFBNi
KrZsbh+A3vwbLDEDy4U1wFAx0QrYkyWgwJ2p+HKgICrt3bxF8VIy4bVmyP+vnXK5OkZ4yvNx8py2
Nh8UpX8tCjx13TRrJZcwgkAcPhTs8Yz7xq4fisP/SNWuDtRGGM4yMMLJ2lHcAb7pc+alZg18MnZz
0rXXBu4w8W36ClhARJQJ18ir4TmurcfyQ3jMD7SmCFLGnW7Nc0GYyxETYjKQbOMYPE2v4MW+hgsd
C+8peEzRerjGCOHUTr+BKM4H5eBS9qSDWOBLohUA9l5d0wSBbh0BjqQb/pLNwDEQJBsG9ekBnnTV
A3rdtKIL1THotuL9dGk+c66OyAYJ9FnnII7oAb7KHL6SgzCneeGtdHpxyL+It77HjEaTMMUNjvBG
P4YfEqsY7KkWT5qQM+A3Fg54p5pozcy5GlwcIbK6CbRPxDDAagpAo4/S6x0Aq3V4bWnHrbAZI7R4
FKiUChts59EMmjKP46d/lY+o0wAXrPHHQiQgAlz/KjidJbb+oH9pZ/lBeFP23gP1eOZ6NXYsErnY
YsGROQPDivwaPY8X72vAG/7cw8BuXP8ohTsVAz8pFwzaOgvJjVo6Al0s5ORH4LNTwaJ7lb+wH+CA
n+hO0DU6JofoA8dlYWeEDZPBVeEowBGL3gJjL4CHVliVIS0sG3kcoKj+ykyMcQNJvHV3RG3hDh9+
udLub1azaUak8scRnzepTylukXJrGQ9C4v4B1379yTr/W9am1zzMGqDmsgnPnXnhLwa6KWoi0wmC
g5GmSpqmc/8fGOhFORCUo0gYNcV9ISBZWcffwiHfxh/t3r+HcpqgW9iI3jU0nDF1KSsaR/M0fbKH
MK9Fo5fMbJdRd6RN5TFtInZ25qRGvhuYOy+7wuzsCxiqjiK4giXTY2fe4MpI/l4gmqAM/DF9Q/fb
pJv0FQrHCQ/otvjR3UX36WPxo6HiYMtOdYv2EGtfkncVg4vbnZM95350mCI7LMb6reKOdCRc447B
DK3BFtkMdmrk0/j2FYxNJBv1NlGeG3jFrYOydFJxRzU/jBMY5oFq9lHv1la7uVXdl/6YHsHxBt8Y
EzA0GN84oLTJ1g+s0hyAaa/RB2JI8Yu6NfLX/oHGwmPJj47VBlYx93BUw2sQkPUjJdthmPWO2h27
bEP78R6xWfmMxMI855szRgm8utSGE7bfHknUqxEyyd4mH2j1N8Kd8gMK5oa04tv0oWPsVtzwkVjN
6iy/mMo6PLY7cRu46hlfqPpWFzb2qTXW++YODCCC5/Q5hyyC6wVl0xq5M+ZIjlMDN8BHtLbDXaaB
a11xhI2XGQHwqIj2DTBZaKyZHTikSThbYJbAPulgBxgID+1svDjgUwCnvpbuaVZKATOdIyVy6OIz
vYHdFhnfeXSYZThCuYXIsOMr+hvlKn2l6a7cDu8swfmonMBdbV++jgfrlXWly8xtw9x8K+AYcmbQ
wvlVe0NJiEJ0vY9cc/1f7Pkz3P8/7fi6LEqqbuiWJat/3vEB2dcouuT+LJvdGc9S4MxjDLvXk2G9
yLPClJQgJ3vDNoOyCaPRE46keiZ+z1rl/+LDEITwnz6MpKoonkWV7IO/HoVa1Ax6ZXX9OZSpFfKv
EXdBtiaFBZpzjcOG84eDz47gR9ZV/qVoLj4NXGyWT/hHwsvycf7n5/C/AAv+NizU//oPrn/mxTyz
D5q/XP3XY57y33/Mz/n9MX9+xr9O4WeV1/l38/98lHvLz+/prf7rg/70yrz7b5/OeW/e/3RlvSRV
3LW3ary/1W3SLJ+C7zE/8r97599u/728C1M0//DLze/w2zPnr/DPvyMfCrM8rP8cebE86bfIC9P4
BxF/ikJ8hajL2t//1t/q5p9/FyzpH5qoazo3m7olqSLjbJZXTfDPv6vyfBe3q5JuqOwAxt//Vuft
fJei/8PSDTLdCQyVl1f8/0m80EzpL6M9M3PZUCxGfEulzMWU7c87faiHapRIdQD466nOLWs3ejP0
rEYT8zKqFdK5VCV3NWQRyfJQxTKh1xRnRHOjxuGXPhTfU9kIs+aYMOwRr4EPIrgPretYd+meBp/F
khIJpcBKCJXK0ZRrWL9hC0nPPxRSpP0Q6fNJn77SGw9DqR0nYQDYoBnTfV9PSJhTBngqEd5Va0fE
GEBY0zIhFbOEBVYRvLZNJmI4lBrxdPJCnFjJhIv5TScfhyQW11mVuFIfPVsj3P/Y9GH4JgXTWE0t
SVWnFosYnTErRGBRaNqxjpIf5uhPB1HZGVkmbwZagY0MmxEJ0Euv74WWs/OYZdVVTjN71BQLj9q0
Sz1OP3R9QQuQzrnyia3qk3aml9TKtclMD9gKwEYPPac2dpnrYwONrah6FgfsSTlpxCs0e0STFnQa
W01hHQ/XZDJIQ4WXfV4uGl3eoS4a17GIjANIkEWe+2ZsOT3E1K7AF0TKOo04rUJixb4bCvcqmtyz
xvvVVTG5mtQfigoWSDiy/pMmb01gXo7unjwAuqMF3IwWrQAUmDGbpG2sjreqH3eipfTrpGYqYCa5
q+fDRZ1bxQl8e2Q2w7VKOmMV9YS1dzlNkE5g5R7hZo/RIVMVsPYT9Z3Qp0wE3Kco6se0nwGRA7Cf
jEZjyPJ/E+iYC5U+JznAurCUkatMAYxEazfNqaGomr6N8hQRbDOZ/ILMjrUofQ4D/2ImQUdgaQHE
2XgR4SLFfa3eCT2YCCbcc8HOU666zOCdGeabpwU9AG0BME9SgKcnF67MmXqmeFz2itWD0tGLBDuo
UJ/iHOkNWiUnw+zTDCHcwLaBUTToyc8LvhpBVclDFyYUVlgQ11VO3b64+HL2Sg+WMAsPXqNMaIRg
0tftvWKblma4NUMao0rA3CeTW4bnjomAUSMJ1qDu1LiEhjjGFCpK94ZeYfqYmosJBVFS5PAUI8Sr
fdIK5Za+QiNQGDNG/0yrbifEMWAYJTc/YqZXdLOOaaHXkKup9yHYIg/ScJRS3mFiiG66GZwyT/pQ
gxzFn8eUXMDFcykrPK0l+iEKe6MziZAmGuqbdquHniMOiEV1i+zu8I4ucrQeWupGXSN9mqkPioWu
sxhrlCyHZCtYFoI7oeVMbuEtnwBF+IeB0DGVeO7eSzpMNFDRw26K11NDRU+NCCAfde1oEn2HbzCA
uAsOYfRjOsTop6xu3xPdME3yp1bFj4yX5DuJ4MSnSqR4VZjPUccsrcw9MndVc2dGxFWp5cSURyIo
OmP2PRb5VeyBamUKWPw8BJscU8zI55XyaBguIlN6husSQa4UpsDkQxR0Kb97LFwCnd53MfZPHaH0
EHuwAAs1X1En8JRJA3UtBcSj1H/ISv5DppCFjKzZsjZHVKniP9WFYTZ0lvWZ9fVZAbFSJgQpgv3S
4Ej1MXpfukypHZgfVfBqqPqwuekpjPJe/spQAuFtWqnXpskuyVD0dlwTUGdOpC6YHRbfKc43KFUI
5M2DYdXVGcsnuglaRilfzJLv0u8fKOyVqCKctGQxTtaaY3oDyOJ2oPjEoqVVgo8ECRobL/6oknLn
F8gQ5Kb/pvsQOiJZY00CBBV5F/I3MkJRjfmOgohw1ZUoKacwc1vLQPaRQrjLWalGJI+vfO8h9ZNv
wu14ljpSy5BAQE55dc2ITBP68ppYj4HJSi3QpmdLFZAMJx7yfXlbsr+NdXvWi/opTMq3bAivdeKh
RScNmCIMjc9iIjrAM9u3FHXjvoBiYWrySPkBGV9HEWNtykAuDDpeQ0b2UTCJTtbtG0C2KSurtiq+
slvQ+9ckSIa9PIpnvdE4kAflEKXmSSbcJ0jRAquoJaNAk4HZd1gQC1x2hkixXDeVZ9lL3hICPcnT
Gb+KUCTlb3wdC+rbZae8+HEBQLoMnwdROgdBq7nSSyH2MYB/n4QcFVt2GqLDL0MDDJxeP4dgl73W
61lp4gUoRZSJSj09TFn3jeK2RI5OrLh3p0kislwZ2Zf8nU8BMfC9RcBKE+UXq/YNMikmCisBfEvz
RU706Jgb9Kw41q3NEACTQkt6Ea2z2WD81mU0wgKhIF1RfSFhHOwsiqp1w3utmnYdyggfu9B8D8OQ
pFCK45KHxp2x5Umo6ge558zqRc1N1aqDWUW0uwxhM1j+xdfInaLuV2SM3BG2v0NApnafVeASZNMD
aCce0KlxH8dHEaeAo0Y+ZPgd1tq72s71CpLwSrmRiRio16nVybs6pZFlvUSiej/6JTl4JFnS3SRw
UQgfGHrMmlev9RIgPucNNNiHzJqeRiMHBoBzvB71i9Wb75rQ/dBFvGqKejM5A5EfCXd1DqoEyx3K
I7ZxRXCKeKwcQZ7z3amJ1jQ9mEbkuzZ6NkJWk2Q0+OusNGJ83PJr6nXFmY8HzUkZHcvgxIFI4Ggo
+CsRpKAtmcfwvh2fVA4MB3NA46dfHKrTTgh6zsUqaB1+4jGVmcqUhmtVPWkU0DmYLR3ob7Py77Jb
ryQ7q2Rx24Ydsk5dfKk9jbAjFJx+oX6Ww51XKroz6fhv25QFQcgsyq+14NAaFPsm3TgW7eSvNMJ7
gss4qSwtfBFMk8LQRQBum3IqLbBtwVBVpGBdhLSP1dawgzL9kK3k0mjKCTHkh9xob379Y+hQ04aS
m0ECRtkPt9p89OItzfCnDhPeup1pr7rBgh+gudhsYuYfU5yejIqg5L56J0Z8VZfD1UrUe6n0T9Qg
v+RS39XAU+WGoiZ5Fa1WPEsjC1ydXUwsEUyUwpa9cVOIU+DiCOlcOi0ZJnjzI2u/mwAiW16zLiKM
GHRZkn8O3n6MP1FDuUGMTl/yjZc6o6/na1+YrUAUesYthIjXdwK5NR34wYj6T6JZr9SXPdqnbDHa
SUVVaNteE3y62Nl1TBrDFjzjLcyKQ6bQa2SCcPILjQ5NbJk2WymnSipfAmzPNVM/dlhb7j4mMME0
9e6Myv/wu+ZJj4S9Oc8rxVLZQ6RUsFVI7NYhuQRlwMoacgvfCS0dppUpklVbqoVdzgieC+CkhGAT
pi9CEcNYa1EoYoo0t3k3OlIJ2xIT09BPB1rbDzTgQQP74lMjzb2NlKFlSMXHdqx2panv4n6GRgzP
UwrJjMmptzVx54Izk2lIUo+bdA3cbWO5VP/hsll9BnbD4ldlJQAYR2d+a4oIBqByeoH0nFQCMu4O
aqGlwlDo3EaV36y4OUW+8GEE5r1GEhs6QlDr/VycnZByzCD7AqNQnZvbKX6QY4JBFF17lKqssHuS
X7yuPpHvLLlNws9Pg3qbqWDeYwY6NYQPFqIo1LFYQT2LemBQFDqi2nfZZUJyIOaTzJzj3M45zkHZ
g6JY/tTMlgAVfAmof7jb9IXyt3uW62FJirDZYptaHr1cLHfIbHtYnvOr/bpY7vl11ZCJVpHGcPuX
2//w9suDlw/2l8fEcXRQ5DZzafM10np5HGdYXBPLn4z7eEt/vVWpSVtT6QMm6yQD5e1DbkAYXl54
uZAsEdbQ/A1/XdBS++PVFtPLnphSrFYj5S/zPV3eY3mU+ueH/rxN3YvMU1kmk3BXq3Qp2vliSltc
duEMefFECjvLjctjlgutortCfSO1a/0xDyYYz39+/q+rXUxBtG0QGpVEwZMF9fsDpVwnKpUttIjw
Fn1dUNKNkObewXKb0Q2x3SdoreNhDk2n5/QzMWIJiwjSOf93+bMV/GsGjiQlAbYPjsKpVs+crSbt
xHoiip4wP+igIFbemjP1HgDF8NrfKQ8Uoi65XQKOOzBzoc3+lJJYbRfP0zMzUgD0+Sd6MjxGNjPp
ffgoQefGVmce8VRGdBxYBdkAgW7RxTrDApyAXA+FcZc8mldlmFaf1CkJEqjGI5bY1KazTj4sLKh+
0944flmrwLeTIZW8oT0jMU6HDbAN33sGnnQtpq5ODMUeMAx/Np8ZMT0AVUYMh07evUGXpBAacGpx
lI/65MGhsmtXeWYowX2wIQkLSdDK+1E8xge8h0RsgVrEP0eNn7w/3JKc0k6Ji7lJekRoF9CAwVGj
rnVKZ6RVXJOLeQVcGJar2G3ajYhzBv3POrik+/zebzb5/cyjA76D5PWY4X/Agb6T5RdowgM6E5NE
WuHEpWSsTFBjN/zTk05Pgpfphh3rHn0fuqlLcb8WtpTtWbLipYTGVcV7xlFC+FC1KEQX5EzrWrIN
OKvb6qMHY+BxuI/EJ+H9ikCr8Zxpq0H7PyQP6RsDdHINV9I2txOS/8o7gg5XKIjxb5sOXaSVzCR3
RSfj3dq8GNYFVA/4Dw9qIvxKzDKtA/OwEcntAM8nozQDkWezxHRwpkTv0EO21Xp8US/F+pOFqX+0
Tk3vjC8ZNtQ3WvlHYKba3TPQ0wuQ4iPF04EKMKIfVXFYHq4Sz77CLay2pnPFuMTNKxV7K9+RuA1b
vXpf5g6yv4PsF5yjuYPm6+rX8KTv9K/sg/+T4HSrnnH+foRP2BW9L6HdNM8qRuho5V39NQ2fFdMv
NgAw3Zr9KsAauyeTSndu4jV7BmFx5ayYEz6xE9Z4x1mMOuGb9/ppPZlX84qCbBZZrgd15/l7Cy+h
DA7yShGJVDJjgz48Wbm0USiW++v8iSiNt0awN2LsKM5bfr749y8aomIaf/bBgP1xIU0vIQlK2+pA
1ilZeysqsibsKnuw6b+60v2Ik/6Javr5ptzfh91OsG8NuNOPAiJe7kSXEIqWDWC9fXqMHLDm0mEi
RHI1z0XuhsBNMCw4KcdSZlPNqXtQmDGkz1K4ETRxGQlqLHAHrIgVeeoR4h3INihdYu0GtlR+Ivub
JLANdN2GYtIb6qR/30pBY+PvAW50cCSyezIfREQLSuRAR1r5+wnI/ROvG11Kt7zh9WFfJiwFKVnW
O4Nd/KiPrFBkDN0udRZqPQQ1srN9nqLjsKmcboOhJCSupbqgNVUYQsaLeRognhPztUWAZgebm0o0
BSw7sMIhFOj1zz3lFtuuZSesUVfG6FTPn7FbbelLPFLz4fxNmAAxOamdQtVzRkgRJ+GM30dY0c6j
ajcfzvyY7GUHzOQ+kRrEB952Enf3T3Qv6XlllyI7ef7OoMax99ODuNc+aVkNZIxMd5j7vG0Lbljf
DuUuPAdXH/6rYeenYeW/USShN/FM42BFh+wtXMd7NIThnnVOfseEiS2XuwgNu/RugxbJ+EAkG6/F
07QLgsMmJ40LPN35LS+u8l37TYA5W6USNiRHlls44Dq6F4utllt2+V6fw3var9gY4cpVb/JXTOdI
+sFMl1JW2a1Dl/rk5EgFDFYYugTkTEd4opb63n1pc+DRqcTURnTS6g2DOtTm71C8RMrqg56iTu8S
6rRWbuInYmGeYZZDPnaE2V+V7TCsUolqVsEF8DQxA4WT3nK3EmzmVpgTbpm2myC70ig3V+EaaO2J
nSV32Sprf49gcnwKXtq73u2MC1tnOgCsteM5c8F0jGnF2kjO4HxtUD7y+uzpeLjU7jU/SfxEEENf
4s7JAChi1lmle45C/AggraYjx0i4FrN7ZQt17kly0Eqo5rFBN3UfUa8BCI/eH7s4GnwXfsLAT9/f
8AKtwN8T06F8cLLkFFjawwEnFoMDhu78DRAFvA5/zTYoXf+OQKNkM3yMzFTR7ZGWw+kPe/v821Oq
yd/T/URoC6ga8UsBU8KOcgo23Vad972CBlb7g7ASb/7ZQ6Z4kXxP4TJ5fCMuEyjT3ZJse7nnI4o3
mLyrfv7SJ4aewduFwZbjbRfRPduRbek70Ii38G2Xf35PdixNnYO/3tRPgzgnLWG9XsdndJ+2d5dd
4Wc/kWwaqFtkf2wJUgb63B7j9aC7yacIz9u8TepFY7JLHgCfAO0tgj0m4EBvsX3iMY7tSHBh+/ZP
6Y0zA8PIM4iGmZCDb4gm5IX9nNObty9X4hoN8JbdKvoyv3Ug3wiQK85RG3ahmmOldDlBbTiT8gWH
FVEcZB3hIIVx9SHf0CsxnCfWpwHQUbY96nO0RaMH7NqTdgn3O5UT0QZxLAlWey73eumSnboC54EG
Bx4x8bQisWV30y68aS3Us7qgxX8uUJuhTQseLRQE7APn+JGF90fzLD5xoN4ChzwCf68cyjdCkmwG
T8YMVPy4Oj+MQw/d1l9t/EP7Psewchi8+O/em3DAJXzwN4Az2YJ2t+EUu8/rK0R9qvLJVX73DzRU
ByogxFqvl4HJYXByBmODoyz5cYUVgiFnhcGWZtmZH6d+gpzDJgT/Of+IMP35vpFDNCjHkttRNSKn
wpzF9mtGx9kLsmoQMrwjj54Y60jq25DbFGH0txGvHFAq2iwahJm+z3Royt9QXDDhmXUX6XZMr2qX
HMh+cASiFhJH946wmmWC6EjJaR8M0y36B3wnMGcRQog7n59Wj3aaeoho695Dh7JvrqnbwvbgiC7d
YGiElgXCmrzNNTxkIEr85ArKgVX7Vl2CTWRdi62xdr0N1SzH2yBJtNnL7xUnRJOy7u8G0gEufvlB
CFz6WQqPVeLbw5fCalJWrJOA3EvcIzMUyOEz/KvUFqia0jVOoiknb4F9OSXpAWM2YhB0GNvGeE/Q
PTLfI9FPwpA0PapFshZ3KLE5XVGmGowHSpyad6R3rMKdcIXsU36sRhtoOVI7GXmlOet/vZO3tTqy
WagkIG/aM+xIW2IRLhGt963ywdjG+YSJtASUn6GNw7/ll0vvsF1W1obpSvmEzbccKIztmKhy4F0Y
eQJcVPv2Bmj8CbM5TuiCgQOuN4ElNIEYPO5r1dHuS3x5jNsaaH1mkOvP6dB5tGPm6Kg6diTN7eZE
k/VErDGHNqcrMk2YcTekRILCs6uHqdgWG/Wm3oRiC3D31ruKyTTitbhwnBvP8brZiQTx7aiYyCB+
+DzTiurKKr2XgOMgE23WFIkreG2SG1dUoFcDJWgfax1jhU0OccgoxhEPmw+dCsok5jsyJAx6EVSC
aNZnO5mjVR72g3qhpDIlaIk3wr0XnX2iBk/xm/HiEbapnoduw+brvrAK/twejH2IwNp4rfKZXc4J
Rb5jaycXgYUHmWYkrjB1ofwo9rtSxW7AhrPRBcXCmsO/jX+AK442HM8jhAi+S7l6VPut5h811Ay2
fhr34rprSXw55vF1OGAJIxSVuJVynyaYcW6CeozCdZo5b6FoC9JaZFpEahSAihV5LZyfX9B1tefq
Oj6BqurljZjfd+R+wVaMHYoq4lMdbiEQtHwCnUnaTtFPSv0wCj+84dUM7RziMXMGCLBvjbhiRvjc
UGFmCo4NsrZl9EpYE6yNQXRmuWaCMbp+e2GCOh1Qr7DPaxcKjQYpC3MIGnkuDhk+5cmbtx67Uv6U
PAjxI02d/VgCz9kRM8WZoL8mG4J9cmITWIShyS4cadsV2yq904P9ALvQe0wiMAos4ezMGWi6wfBn
NCNffM6ryT9mzbGY4A/YJMq1lS5MZ+bAP6LswSvdzBtRwrjjSQSOxo1luKW6iaHEJPljABwlEDYF
aU+eLRZrlU1zoUnrgxQyGNtswhoUCA4xKOGtkR5KHzyuM7TfrBMgJpgP1EIwmVNqRFZAjw4Ybq9R
/Hb+N3vnsdw8mqbZW+mYPTLgzWI2IgytKIryG4QsvPe4+jmfMrMrq2diYmbfEVV/ihIJwnzmtecp
U1euYY36oeMhFAxPaabH13Jh6Z/F8EPDBvRL6QSkY7LCNT7r+D7dldZW8U2KVdLjAjgfI4x9xHDJ
9CyXCFHd+Eg4GmVu+BkZbeW0JsIuuC8yKBI4JBJ4D3ncYCPyvzSnERNbmwewfmANIvVlog3Dvtxk
d4jlIPMETX6ksTs7IP9j6e+2dddSpS7v2bIVFQ7Cx/SmE9v6qOk+w5f5ZldSjc23Ck4Q5bxhK9+h
h0Hy6wiMi9Ur4lHtiXyjjw4bgTaN1J80n22a1DFkFT3ZLtjL0qPh94WPxrsJNe+5Vbwi/gop3vpm
S6J+r9ol8wMnzZpDjbdW7yNiIWxFGEysdWt+mQHTPrA9sD/d9GfmDdKYpLD9M7JX2K8N8XAfu6O/
Ag1nRUeC/jZ6z97741u9q27e6i8NmblPKsZMeio3/Vets4Ijioe03HvCwrSceAjPFjYNQ/SJsEB3
097hy26TU3FJYW8SYycyi3v3Ll2Rap+vJjfpXXPH82x66SdmF2J4bGPW8aGGN+/SqNI82rv2Y3xm
LS1dtLkYewqDeG6DDgVxj2wSWWSsVP4tz8Up23NBN/3V2IrgAcxGX2y8RN0/UslnucHTy9CgKevt
dD9/De0GkyZRR/SFt/TdGwQjGNWNV3RvM6OyhrXoOypxD9ub6fpgZHbihhKV4BXVcvousY8Z+dw7
CMbTSWwk85W5xTfhuQfNI8tYdRkCJhzsgDPYB5s161hembzMyNwnV068gDV9Zg26UTGfpi1K1STB
d8oRQBujbPmmev+LTgpqf5A0C116QZF28olF/ciPyoXpzrcUOA13PR1YX1QmFd/JpbhYhyqwPMw7
8/R7PtF4Tj9lbz0ikSbcZoz8GrHDczicy/R1tfYd+l4Tvjf9h2hy2OltRQgBs1gkTIdHDYPKeU5f
8MktHyE+Y6t+E2CSPjIvLD6t2h0uqoelwwJZImPs8hzK+Y6h1Z/xVJVnzEtz078CUaPjTfPP8o4n
bgXtmVjJr5ramvhC3Q6LlptDe3SyUT4JHCVdhy1KsJqMfh7iuNC7bfui042SpDfztUMHjwQf6x8F
nieMJsN5+LYgwnrq4zz5OO2jBirLBewSKC61qNUON0POkI0/t+Y5KX4A3Dzz5f3kO4xotuNGlIWk
vSdqTSNPfpD8ivo0tmoDWZMIAdT7CXVPH72INr7BmtW1O0CI8qtJ7MO8A23WfTOAdmHANahQHTYs
WajwrLvRzd7bY6ve1A+ASaRPIYeubQoKF0aPNoc7tJIXfRMSeWnc6Igi2HPzCQHkOD3Eh/C5fZzY
MHE6YafREG3fxJcNrKdraz1TMQ0t+H3eA10gnHhT+G61uEBvYJMjXeey2Td0J7yHPwi7OUf6w5Qa
Qu1NllwneolNl5lYmQ+J41pQjMdjPb5M7+xnfM1bERjYQv3rc/1TINVnEG/CZ9Oln7ojqbrJ3vLr
Q4UUyrG7YI0Mb6jGDdVGVQ8CyoxEa7Wl4oIwY48dS3Sg+166m5h6tRs611ZQiN/aIXDusc0PhYeH
SV7UHYhhqkLK1edBytltdLtMO2SFFvVAWWS6HikVUX2cCbbn8ootULypS/BgkQ1jpCIFIRw6jDCx
TqPSTBxEBDu+UxjWPqI5pyUL+K2sHiTG0LyTSGh0J3kl1uylxy7rGNyF9ViH3qTfgQ+qn4n51oBT
WHiwQ+3uUDzZ/Xlu73nqJ5kE8HDIRi717LRYAvlHxUbQEINLo5q64UNhHeXlhQhdadJLcQxLGos+
+B8RGYcSHPGfWy08gIylXf/RsS5zdzCFHWomdwB6toifPdDoa8dfeeGO0oHvGIj4B+FPeWbUfxIb
cfRg3qLBYiPCErosaEd8fBEfgRiwDYEhs7DSzomK2r0VHujz0/CuaPd/JU6HCQ8l+RmLF2+JgGW9
R7yOmnrSPTfNY9gTPt/0z/0z/xERt63x7Nw35T286gO99ubrIG1xvG4Z92iuZMFI74nXP48sP2vt
YYaxapzxNOzyXZ7Ah6FBWHIB7pyfWFH5GsLXeG1M5phVHfMXUv429QVNjr5V9Bi8/gPnkhJHSniG
M3J4IqCrHlBmRA4M5/NZumUbqlwWVZOKExI/GFHIDkXbgqhNoCIQAwl19OetuCFvnFE3sZCSCKPz
U3jR7IhUhwFRouvzdwUsTiy3V3z1+gq591fk8oO7NT5ja7GsUS0MIE+MPhY97NLwdXiMP3FdsIuJ
5bJA0mhT+9ZWTQ84Fodv8Hvha6JfMTFTgn7khDryjx+sbvNLoQQj7zGhSB0o6Ueum768K0ENppZQ
0Ml3XXSCNDNMW4Vd+lmhp+5DIYkNhpTQTKj4WbDDtb+ZE2pFAllHVVSmqhgv7JBZzk36QC9fkiHZ
fe5QnLjlJicN2jNepNMM4Q2n6VH3lj00Duxqn0mmffRXasmOBDwaojUYoPYr1j04VX4k+o8rhEmh
ELPCRkCKL3uK8BWp6vAwRhRtq6TnQcjJQQv/Qb4QiyozN4Tc6TabPMg9TYBZQmUE4LWRqNL3ZDzT
FEulVbRPdy/SlZgoS0aQxXtCSpwWDwjpl+k7IpzzI6ilDWXTlY9OE2YVOnfcUQpTMlwkIfbXhq/L
dNKey3Pmsbe9ctvk9DnEzsL/tonQZFAqEK/+mFHJTQAW71gaBG7pcf7gSCwrEMSIS7HDT8M5p3rq
wcSp3dggQaqj9qGrB5UFDgFfqmJnMQKzJ2QpcWzCU5qdLSPgYHkHRPZW5c7gW1y17XgtnsgkQ/tF
6/kJYvwb76+jI8SW/gMah3OFX8UkJsvuUWd3YoATabLZfKqaiKLHDWHtQjCUYA+OunBHqN2YPMe+
Af2JAqmcPRntM2qppNpIhuK/Zg+8l8BOg3EBOt6AyBjwNEaD5JI3ExLCrUZ60rqDqMEPfG6CI+rO
WzpA8CQmblMbcCin3CGOWBnPZGfQ+XZeK+mnpzoGGicRpmRPrH0230rHN6Ntre+wnDvtUBjPEks/
5yyh5tkGS7TN22CWFzF4EuF5sGTjWgsNS3diVJbkfj2eA0JZ/Xkdcdu8WILY5LK151cME7Ab2m8N
OmfPuXJkftAUxjPxdJ5uQ4C0EfeG6+21R76QlYz7UbOkzA/8tUBixHBL1SOayM+4XNWjPG905SFF
sEuHhpMhSbup4q96/uKmDtMrH+d7hLsCDOIGFBd2lnbgtnJFXBdN3EijLoCltC2npJCvJwXGn1fK
a0Q+xxrv2Au549wvnfZmx0/peqNkH/8KgqBrQaEaCPbgF9c8RUKUb4xOjgmwjH2PdqZKfuGqc4KN
TfZE2J8XnD6RdUThQsjXfq4St2alZOfDpVbgQ5LNNBCQI6opuo7Jy9FxXVxo9cdy5KGyz3NXYQhI
BDSoKmfGk/GmtAXGLB0IADpUj7FFH68TQqKHcigeEasCQyk0WOEuUnel5Sdo3hw0Ony0xnzqE8Zq
K0s/OmH7kw2qkxja6BMnIVQ52J4YtLZnKi+MFV4SckWeS1gJv9/MN9B1zykg60lMQ7/hyhiTuCe1
JtRRWas5Ua51oSIIFn6GTvyO28/Xs/GX6PDtua18nsy4eKBIk6IFy1hOBBaXy2HQax5nxSTiL7yF
xzEFc0xqWFw2V4tSNKcGwJBbxy3gHOEkcP0rCLdI6G3zIc6XQSAeEiilAYm7mBQSDxAfFNFJkb6R
l+4Y7nE2QLOyGHGZDAd7cJfT9MYXj1eyBBIek8/3cjn8b+2uHNAkzGPc8niIC2d4zbqOBPKZWWHo
O6Z8oR16YzeQFTCgApMEll3q33iIHExMjGTDRG0MZO5I1j1YBx3/x/Z5sEwQvoM38ti5Qi5TQIDc
0QyaS6SiJUB0yFuRQaNMUuQPKAPF+nUBb6I5rTjbot6soT+T1XVc5cHMDwRPpIxgwpUxz5eHVD1L
lHJ6i3WX9hsU5gAVcT0TQwl7cGutRx4D76WfVIxFClMIP4MqwTml9JWIO+YOY5Wyzsfp22iBQAnF
Yc6C9/EYFBsCCg3gEGRvWqEv7jvaIx+I5ePkHMnXMT54lDPdGUXQKAHfRM49zjG496gVc5zCcw6T
mH0Wbh9nxWmvRxIbTIus3vTDgUHW3w33JEijFoFHFzR6/0DjJFGPugdPitlClU5Aig2WNUq8pavF
7zQTc3bMYyP2sBznwac5RXY2daHQxLK7Xx2X5cQZLmP/mlIm1tHDSp+wfqKkTVZ9KE2deoLIGq8+
Ta+VvCM1jgwcFWOZ4kWGLxvPPGNOcwwfmHtWd+UllysquND3SbbY5aGytcabVnKVkXFLmkvcWDqC
KdFRPZwnKhxX1MTF7b9B3r304FozJu3mUZ93f95hCralfktNJfcHKD2+cNZuJuBTT/OOWjeubEEu
lGgw1GsdKmLAhCtF1mnT3iELZ0MBdiFOVNlWUV1GITUFAKNVyeOGodmOOiCPjhslGMO0/6x+TsEn
N5YViNet4QlHqvRqzjulTByy1p57ChGQqfznhOygD974xOS+uD6eK8MyJG+ni/jklB+cj+YSck04
TgzGZM+Nxc3jlLh+URBkUVy0iU0vJJh/E1XCN6U+MoEBVjyu64GvF4NgJJS5AUxkw6amoSoMdKKc
eGU3ZC5UdJ0c2pIJqd0M43IzOc0mYPXcQHAuoEdO94n5wmR0DvEnVarFvRivUEdxUu0d6Pe0fBPw
Uba8DDfjRsdrq6aHzKHp/yjPwE+lZ5kaz99pZ+u+OYo7DeOFlYwoH43obYBpoXWUwrk1Y6wERxuA
C0ClRdxwE0bEpkaE/inGd2Atp7yLDCPVU+7CpFgOo3ahpL95IM5GJYdjg7BEOaEkQnSx8jBgGoj5
o6MeSn2hW1N+d0endDUc+QWPumkOLezB0XVInFPDchs+cUdl9URlV0rkXnWZARVrCEKs3dY06H/Y
tvaHGNfahWdJoFUmIUras6H5i0A9kCYJRaLeGzqfgksiuaxAJWFSyrkKR9y3ZbH3rMOq6rD64+KD
1qS+H1aHgwSgW4xbQw+K3s0ij+W50vcMQ64CMCUOtIShzgRtPeRpkJbGIk13TnzbRxSA+5HM5PH6
NKCVgplGRaad7qrpXfqkYoVlTP9uwKJChL0vKq/jnmLeOC+QsuvOpQZRjCQAfKghi/amjXyCZ99x
e9aDFt2S2YuawxgflhI+8wuMFZH1IpQQezGSwMzQds9apRJy6sVGw1xEZkV/J4zgkKYJ6mbLwORR
MGSp+CckVSaoZzIDDWJ9GFkWkFr4EY9sRrDOGO0k8Sb7wJ9Y2oXNgVbLRfrgtR2DYIaV9mByCTVU
oQ07eSmz2++l7D4nZ7aIq+CdFcqDvDTdGikECiMhVlFsbSFDD2llI+a9RO3nKxERvt7qXGYeRybj
xL6ds51uKpXRSNJ/EQuI2LNzImk7VhIKlFcEzJAzJxhkXJiWFKeH3VPDQo+U17hXORTN9wn0oU8G
PDmQULswdXv0wmhXWD0ApTMXRLEDswLs29q4Jvzwfk9vyc068sCogRkOmrGNpq20+DKh88itaUwk
EQOnZTwAdyaQw+2WykuIxcXC8rsYMVnru/yVMcOU4sxYiVZ4qpzB73LOYsTKwSOK6CzOdzw0Vp6C
ohUTRAzpJQq13O6dghAWKPY7ydjxdtB7+M3YywCEqFkrNpVyZhkbklNrU2eMbQ4UdIPZwJfxrex9
BMt4yT3EOGO2yDM+6h0ZHMMhbC+SDDxWPlVENOZQM35yFDY7WnLSGVCk/gSZh3ymsPc4FCZIFrCE
5CtUeQFNSDOiwyOjP5qgye2YM8TTcu39npoAUjJYYly99ckif0dsFGcdf1Vs31SeEP6ksggeqCgz
6Duq/nZUWhBMZnNuiTABf15RgJcU27dnQIebDhoNVHsWD8NB8i1q6FPXmn7mZorXUluSLRoNM+Xw
LLBNs3b7oW1UqoRTLCRzul3tnCbKsrf2BuyXSEtRdcmo5EQQJglqU0dWYNb2AJ60vSNUL+SUIqpS
L3Y0rL2lPW0URb+o+wzAOKiNbCdPMYluiaaWxGwRrm4zsOzoHOyjIYzAOqsIoZWTJm9G8CYMdgJn
ralMcEZQf0pMyVdWngh0q8fJnPJNFHYWjRWzwMvpGmCDh0a3caQEiMFeQxibq/HVFtH7FLLJ1Bq7
c7wWwWB5KXZNFNmwCSiavpl6B3iRpVxnGylVtJD++nhomosfZvb591dtphUYOfL199AFghnbmchN
KdqCSnXu90Vn9vupSbhlw3hMVIoos//8R41WCjF/X/exRTGoWoPZaZi4rV43+yiL//5H6wLDqNhK
pqXB3JDv//WG1Ew/7cUc0PsqSQKJf9pxoaf4X69/fxpBaEL/KHaLYFQkv4yK3x9zuaKgEU5wCtVm
PUgNlZ1S1i4o4swt3U8WcySh3t/tQ7Sffs/WlqgIbZusR6pP/Pj7yz8/KD5NZSd/+dcv6yzcjS0+
WA/1dtOi1gPtgZP4/QdAM7jC39P5/fH3l0bdPDsymcRZo1spKmRQZTo7HfD3v/6ZxMv/8rvfv/7+
TkVVWkvNJNAs8OsopPjlGDWUujQIoQN/s+JIYgVonlpZ7UD5xRYwEdoLom5y5dEwNqpJlblzHFLb
RB7aqoIOpCRSkvJKsZhhi/B2SmSgnH+AJLV4fuEH6I0ci6DZV6HTe1NjkBhZqWlLCaGlFjCDeiyj
cynkGTV9xfUTjXRxR8wTdB0meUdnkxBmAvcFYXcQ3Jvpru7ZkEfZQDA9r6lpXnCJcsRPRTehrWew
axGZcGb7o+iurUFA0GiV8kEmFQIzHixqgcK33aSog9UkQgiS6K15WVTlDp5XFWg6ha/NFN70M+bJ
Qs1hYLTQM2BcmLgExOeqxddisL6JzpZWjcN9R11lTdTKzlD5q4thB2leThSNJFzbuOE8kDW08bUg
0G+7fCIOVeueQ3OfV8zc6WihzRuuaAuAyG2tYxYBjV+y5mseJDZoUP0gwCe03Emmp1JGtp5NiN5D
a0NWIUYCDq8QbQny2EinA+Xhpo62O43ERx0ZZauJipBCwcOA6P1Uyf2OevrEBP9epfjPlWUlO2Wl
BqkiymwTIDQnmHmosLyNFTetbSadyOuT5uA7lDPWpgzci2ZFdyzoaJvf6A8E7mGNVPxrN7EWvzQL
IIl4iCPYqpUe5BXkBiJAhpIZ21lDuq7OMR7jkgTMQLDKDMlHrcR25AT12MFMI1qahvJUNOoVkQbX
pBViZxNCpNSLDlqLyiMHLgeYv3aUrECOp9dq4IwlKaMoULKPQz8btzJ7lzUgLj6jpacnFHvWcfZq
9VijsvHhpI5xjAY2uMKg0bROomfFxDOkjhkRVRW113ic0SAsy4OjjTRKIOY1Wkbl5oow75Uq9KKp
zE+0g03VNEJpGLVTqdaXdRqokCLRSwvKelAs46VRNUoJRimohwQOzoSqko3GYxRdpvLcaabznIgQ
ouE5kOsOxQxQPKl6lIwNkHR1dTCk9mRZxrTNkE4wI0Pxp6mhVoXJu2kk6zIoCftegu51HtmJGET4
OYk1Es2xvsp6neD609uW6vpXA3JeikCD9Sb2iDSWJUpVFsUMCC1BbpIPsYXiHeQnN13RNKksFLeV
dHhF04Qs0Npnfqqw/y76lxVZ03Zqaeyj7eNWGzN1r0Emjaoc638J3w0NQUQpmxBUj2BRPxSN5Y+6
4hzbujnST9Mf6FsBtaf8aEtHA01N4IwtgFwDBUnoARmGkgZSOgL7p/OoUJq9vN73Js2zHXS2fUlx
BG1+O3u0qGJTF5ykOhVyPWa3p0MKfdHQ+IINXARFZQahkrMTtN3j1JZvk5nT0jYowarlt2Kk06nr
yJ4h5SoiZsuHndUILyWxZ8e0vE20qDRKF8zY37qzlTRlOyUAwWSTVpvSodajXSf4OewjTj8m7hrS
7I0ELNw3o6EMxGrogG0MaycN2FuGCkNdjax9gQIOXT7h4mZDjFJ41O0UWVp3k1YuFz2Ot2ltHBgi
xUceqicbfSi1r+ZHRBECa6DNzZzIrE0dYcO4fdW7eavbvXRYE8o0wCbSADavQCHs7nGR83mnydqx
4dEQcqT6O4rRcx60b2PCv6HjCtSHg1WkKMvtTH53AvAGq8tYz4auPbeO0hH5WJNdC6Kb0CKBKBD9
+IQ0YZk11C6pHeddpaA2U8VkkSHIQOd2K402Hbkxrwv9r/sl0qcgCQH0LmpZ7lcMGTOvhMaXdhma
9CFUnMZnMc52avpoRpV824f10YlW7aCSzzKzRH3ol5GkDqVYXQsABCG1eXG+QBNBM5uSnyVGoU3V
4sfKjWg53VX2m5Ss49Gpq1PYLHkAAyKhe0B+B6OGNx+Sz7Lr9ijXaI5kSowu14ifRyZjyZWTIq0s
m/Y4+VJmxZ5S1E+M0k3dSDVcwh73fIT8JTlG7iWdRBYwMq46Cij5apgeLaXf6Rwe007VKKct8s1a
Y3ZWUwIXEW83z0i7NDppIDtTzMMQjg89GpG7iA4dEg8iRELvcNSmySnJGl+3ip/OUugPUJD5AW4T
hdMkBEAy4Dnqc19EkxfrxhxMYw0c3Bp3jbGw1eqq6RsT7pGFHGUh50/KqFGj0S0XyYpIimmoDBdo
3jlVVdL4iN6eOoMCbFhaBn1U/UlWhyMaInfw517nqj+3RUeMIJs1kHPjEUJxFPRJPBKDnpCjXrpz
am24eVUgqQXiQH1kuZZpIPuYLZS4SEhehWq4U+cxx7WQ2n1v0JDUmQQVml7NH2j/OU/LfAQHdiul
JnT9taALAoO+qQFTGTRLIpxFBCWVyq8SAck8NTzsd/09lOl9ZrDfl7pCqNyydwkW+ha9DaGfOBzh
ft8rtCFHZYuWn2yXFHC7aDql23rsHh2BZx2hg6KPibO1RvZnsmJtVvZAqYxJnKpVo50pE9LMSsvY
od+3OH424xwqI6UmfUyladUTm7Mb5oysDIFuVVSZp+OJrsc5K39o3IcqbBrv9frStKO9iRIw+uXI
9Zt0vKyrk5yW+GwbBbUNwyuUO4pZF7wB9bCs6aFv2vnYAgOnbvgrMkwM86jtn2LpfkI10s2croGX
OH4lwF2vDpkluUoGcAK2fYqi8TPqrDCQdppRb5E0gMvVz4QB1mrXFJj0mVIc4hZhJCPrPpV+DFoV
c6OxCYK39vqCYqIQ1cDvWxam8ZvVdZ4erb1nKCPpZiVkC1qzW2U+LVoSH4eaFKqdav6kOCQILZwc
3HDoiTi8AjQLCQ/mUGy9tomzm9ThlQ3n3gQGjGgJRAlEe5mnHpwz41ijNzkra0+3uYgxydV1dpJq
l1IHt+QzF6nS4GsQoNccnfRgp9H/bEJ3bY4GKohnwKrNCTABYX1w5A4RAjsekZWZ67OmAM7KHFKv
M404WQz2ZUrXkLUp+7CrMD224UB1UJoFpmkQcp0NCA+TjE6x5caqi49kHJQZIKy1KM+QQM/rMJkn
JW+faFtnn7Sp3kxpSFdVlpx5Ibi3lM5dZvIoAUVQ1aRqoHxi8pzyVLumciFi1ucFpJkefZ5VLk+l
3qVEwHtidWZteHnU7dNxbJ46yhb9mvw6dId702wJX+g1jyzHoBtlsvSNghDR2qJ0mOSgxtMBdxhA
I/pHxg5gp7rTHQd6LwjIAUCPML6JnFnd+IBrWgcdbdiUA/OysHO0tjLjbYHkg+Zxe5hoMiZoqby1
enMuBDNzWNd+IyaPmS1gMCNurmHqoiYXk1Qq/NKcFx9ooUE/NmaExMqUI9IwVcRBwlR/q7B9Pa2Q
v4sWpuQsT2A1wXYeEnjSDpO0ViOWMY0BLkRy8mlQduFYIFtZAZw3WSbLiU4LzaZXNuweUB2zTyiG
IrusVtsqEW0IFHyWiqEc5nC9leVR2arAIbb409q0CquA0vUsQtREXylnpCAMh3qvZG12GRInDeKB
5DqCC+22qiwgY+aiHeUwA8A3mkTNkhB59nlnTrQf2daA0wcNYZ/nY8x+lRGTAqKoK6uGeRLYWr7Q
+r1ETzYE282agflOK+UlesktWvBTjHrXtNbs2MHMpQmuZM9T5fB2sTLRL0D6JDTyR1kmLmLqinJX
2zTD6pg2CMujeDR3Np3yGiwI3Yp8ygDToA5XZCb76kAf43ezWMneWauEyAnSBGa9WyUYz0WfT/5a
KfuwpXLbsTow+YTRyoiLle3o3Gs8XCEQ1MgrjqEB9muyZcrIFmozpBRB1arsXiQJBJ6mjg42S9ru
2oVydLwIQk4JVf/92u9X+l+6/lZSx+hky+lZ1SfpAXdXY+/8XNuu2ejdYTQTIjY2ucZBuq9KC7oZ
joI1kNWUQ7bvvCeLXlq3OENumWmfUxab1DWje5jqRUnaATx70b+M4fxE2MHAfbJZ5YxuW1ltQwOF
Ux/DQZtISOS7DOd+b9Uta0sT7zsy/VIrh0HWZCM9kTxOWpoDaS3KG+T7hBcqj7jlGoWTETnDAdO5
zKkMVTS6T5Sp2FlFr93p07gbCY+MqKCd4kWitB1tkFvGJ8tpqq1giZG1wk7D3DalL5XOgoOtJC9z
wrYqx8xGRgsTGhNWSJGVfqtUfkfZa6ewjC4mgpl1pNu8oX2ttEkD+9m+yZMBFixJmKJ1TSZnfVES
+TFOSRWuI2l52wH/q+ak+sMFJUOpbN7iBOi2NkckKak172rK/+OG7Eccj7hdRXY7J9pVsqYxkJ3F
Iu+BStTHFFF+vcQ1pRoSMO5eQ3+jjS/5ujyt60ILmUMAeKiK27LrHte43Ep5FF1z47kbx885dSii
jXEla8IcYElRFFOJ3aqdvO/mgu4QKkjA/1OvYO9HOzvF7VFT5Ld2BclQaM7BgjaAeptpU3s73ndO
MV4yefrWJtpIbETzACo4xk1nZdkVnbsXc3qqq8r4WvVrmWSXYm7B0pYraaB0FklnMkGdQ7g1008z
GxJM2/5nbJxx2zvk8uDWjOz0qxNAUAJNplDRCL/lXVrJLCiguUe0ql2JGj5PyZ5ZsEZ/SBFPJUyU
Huox+Uyq/Ku2ooaobnPXKuFwLKmlHNlVrdX+cjpZQUVKJx/Zr0/vg63Mt/IgoSLBTYJbUQWNFlIH
4MHCV++UdtxaWYFPM/V+yQq+GZT5OI4owqmRhsEfn9YCupwzWqQu6nU7Q9fYzMtC28EAOCIxd4Uq
Yi6iMXFqCWIsfU1AfGhAzq0YU2p9pseX1AU6R9TO6i+l43xrhVT56dB9lCZPXE3COlhW86zlChHp
1PI7CavIwrerbVppdIluwKFsaNGnYHzWIYE49G3x1Jk+eux2s0WtR2YQKhhjlQWbVgEpW8Lb0am/
EtKUfV/8GCEwyMGkBxVpQYmVJnTkd6mgnEiJIEAuOXnkhGScpAOn7NqPUqELCmGCpWuqXatXLK86
rlw4xs9D173M47qec+POKeg0hkafBzA/SmoXgSpJEhZzRyzd4RhS3l36rEXpc+qGm/8Gvf2/gN4c
nJT/G+fNZUVrk8/+P6qf/2C5GoqP5P2fzLc/P/8X8s0C0kY8ybF129TAHv+D+mZZfygKKDjQmkRJ
/o36ptl/OJh9ju1oim3rlgkQ7m/qm/2HDWVL5Y8Q9lWVP/3NvPs3dt+/WH7/hvgEOvdPtiA8QSLL
OmxPVSemoYkr/yfhc1FA/8fLLMNooh4WVkL0Y6yHIYp8mSVdKeiFZO6lNnqwyrdBmKAbr4McA6H/
UiUqiOTQS2bqBiHUTtPdBFwzOffNiyLqH5K7f9zmv07+307W/j+drWaaiqZxexB9gMf3z7OtDIhc
tk2ZON7EXoltwp9FfSdb6gpY6WVhk0T3y4uwhQxrKxXyvQX0ul5vF3vcNlL/oRb05ejqdi3oqgO8
oxPvTCqbOn9zt5CHmTDikgrqJcWFztnSvsFl3WT0OcfhmcM0Jc0AISWLZX0nDreQ5g3F73hHJqrc
m+pTvGfMqGioWbL4Oig728mhOQMbRHxVHxHe0I42ct/iV+It4pBNTekEZ2DTAigONRn1vrMHT64/
dY7+90k1Os475yRO8PeEG3jBMm0M5DrFexIORwAB2XbTRe7F7SqJpai9UcG2i58bfu6mcBNijqhF
RvSL/klbPov3xIVJQQA6IXyUPwuFA8H3bsRbI35HemtpqODuz3o279ShgO/G/5HRFp9GPXYrF+Gb
2TW5J46RkEtsYkSSqQ9s+GzzS9YK8OHgBzgUnVJgkB7Q+0WZijYlXmbJdGl4d9UvtBzwtVMv/6h2
S1n5wDp9NrqDjk3BJ7KSA/Adv+fFlzcKq/pflyq+r5Nmuokhg8gYXcSs+ZOuxb//pXBW/uhSCsGb
wfu9AI6jYzeGUhKI2yOuXXy5uAb2BrRRM8grfBe3MBQ/87dOqH/QU549yJzaopVPOtlPtY1p3MqJ
qqtkLgtqewedqaGSl+TnsbpL1YfQLJDfZTjQ/UVm1jSob+eleHOnUP3d2duFjUhGgRfIBSA0sT3T
EjWUB/H7ENGxEfnXdH1L+A5x3C4b/SQjRMHhxCFUfnZ6i04GihM4K1NVNn9/1FaB8qWiv4Hof6JT
eAvplsM24rBerXNlHA3pAOpwlf4q56iN8nFxBuJjE7kQ51XRMEXMcDs2iz86JZ0dI+26KfX7JuQ2
4qZFw9ZZH4n/bWQtdt9HHHZUFu5nKXxwIhKruVa/ZV0BjJzdcNHuwiJ/mmqTalscbfSPAnz+Q7dY
JOFJjEbDBij8xorVE8IyFH3Zg0JGJUC/iyY4237IkDvD0iQ9EgoVN3vhmqbPUidrEYtUOc4/0N0Y
uRrNI57LOCOcOvUXlDA2NQhLtGm5g9qZRSz6k936F4703xbc/wSh/jcs9X/+D0W3bfUfq/v/Dkst
v5L38t/2zb8+8zcrVf/DcnSNLY6dTtZNm7X+L1yqbf8hO4if6rJiG8aff/obl6r8YRnsqDIZBUU3
dRtw798bp/WHxR8cRiH7qgrT+v9n4yQKIxjA/2AEg0tlc+ZwjqGpxHjU/7IZDSpKMGs8S2BSvVUf
AlRARbF/UpzDJc7QLJc3OU74bZcSRzFT8q76QhJ/USgp0lPV1WY9ID44UUqHnCeqwyZ9h3lQkEEi
SPzedwVswUz9MC2YjXqpXFpT1fdjlrw3VhyTRYnpQMAhO1QVCbq8GOjJKKgGnkxq87BxvbWi0Ij9
qNv180s/ACCT6UWvB208LFOEApvaulnRAOa2cBK0ojo6eYkpuYzHEWlrei+phM9t+WQAoKU2ieL/
pkk/UF2F74piyqab0acNcYDrfriXIHy3jt7dWAkBhrCgTH1AWKfXNHsTquDlY7RXF8N6q6Q59peC
jrW6zQ/kdG54C33s0RRIEa0Aw6jQzd55bVvRSKgj2mkarymLIUnr2svW+mckj6z4lCrkh6Ei44Lt
7LhqTAoqLawA3xWRconSI5QZucUzpU9IY5LuUbycJBWQe7geVV3s5PE9HpxvhGToGreORU7bRKmc
5ShXgwYLG0mc5n+xdx7LraNZl32XnqMC3gx6QhAEvRXlJghZeO/x9L3ArL9uVsXfHd3zjsi4KVGi
SMJ85py9137WmPOKIiYDvQlgAA3NUY3afdUygYdhcCbOEqFprn76atCcAlUH3xnr5Tr3xZtwSwOJ
ikYN1VEhfbpqsnZrBpJDG8E6Wt4gXsr2N2pOliz7Lz2ErWVKashSMeSvVjUM0keY+EoMINQOp6MK
kyidjOsYopAZU1U/lcklhnNodFKEgDVhXzDh5K5hkW3SRrgKCokwZR5/6yUKtG5CXWgRLUYTtvfd
0EiveYdhNpCkCQUiRd4IpOBSMpRLbWLDgBTIVrNIvrzcSgjAKFw4cuJC6ntghYZQr4nwu4cgxqys
Ui5BgNev7VK4W6OfUQ/hTWcIy+rnfMj1jYzPk5q9tFTyvt54Bm0ZWS/20lA5Vu3RF1dKgkLRrcra
2DPV9f6R9pTltN7YAiHQb32cFy9sMUc82mbit8siyVVKkBClOl+dECUnzXIiKXSimEXDcsR00vbr
Rgif4yK/1RPrDm8A7yDX9UpIDNzAIiRZ3RplW4qzcsUuUtRU7EOK0BLXomILDKajDo+8V4enFl25
5bEDnXx53ERMz2YriMtRFtyajTJo2vJk0Ca1h6xArJ0iH5MNYy/l8QrcGgmjadIvezEN9qFYf4ST
zj5vxALdR1Dh2nc5onQ+oo00Q8yZcVNcBdPX9kl5MfrIPMYROucoSsjX6MRo2Rk/sR9Gmz7tiLSi
QCepBtiBxv8UMMTF9Ri41pR+wYA9Boowuhkh0TLnG0tBwEgDM0/RqGuKtNEzPBtxASpIQsakSJFO
xVelZ92TgKS1+nnMRHAZak5iHaG9qz60+wa1E6Dn12gsd1Fr4ihHW9ua01eWmCoUKf1AMAeGg6HA
zeA3l1Zrf2LRJwtPblBVhiMsRGEA4kCVumGxlAC+vpYHhcOlkr2K6byFTagQb0dPR66PvgSo0x+P
TdmBXI/ps6dAeAzCIYMcYKxRzBU4zTcdWtvrrokOggKmU9EL4GcdOTwiNI1CyhF9p+RjtP1e4urY
DNmwxhiGrdjX6RdnEJ4yY7Q7UmsXLdRdwMsHNWFoD0kGWzQUhTtJuYqF8UZUlceGJ931wksityGw
p/hFUOnAsMXvyFolFHiK4Q5bpc/wBys6hn9gDYg1xCZjjNDxbYvWa9APmkMwcEFRrzNdyjwffikf
uzCgSBPnsKcLA90nGU5BDC6qD3+kPO8vlpUBIZ3Mp7QTvJUqNOYtx77mIwtxSTk5e1N7HUKM174O
1FKqmn5rMY5LlDiwebGKa2lKWOavL4VocuX2XjRz+yT8MZuhcQlRWhS9VjqRMGhupLavU4qFaNJf
6VAfcjG5svW6NmL5rZpkA4Rd2qyM3tx7CVNeOLbNdhxOhCutTElEilYM1MmEosN6MEC4aV1/EunC
IykoxGNfh8WplYx7FkjTwZSIjJgKBI9K+ZaJKl1pSdgrMQETcT59DGVUuJMU/ChTPuwj45dqI/gq
a5MJZG6w+d6MheRkkdReDCXBtT+dFC+arqrHGCrHntOSOsZRiMZ1NQGYLusQlE6vnSJr1NgujlgH
EugoUwU4uKZFQU6RPUC08MFey+STn/TGIx9Ho+WStDTgWoHIHXEq97U5fXhqNsdNx8+6IfZHq9Ag
5tJF1IqhuKYD5abYxEGuMhqgFkG04GvE22eXXg6wbtXUiwiczRdZRbheLRY/hZWJ+yqWGf2Jbafa
CCul0qvtiNvOTOXogJ4MTpcpt67WUrtP4MpFMFpXuqaMtuRZ+U4R+89JQUcSlcKzoldOq1qfHa1T
pylZYRuRjKIlVXHe5dlZ0PSt5DPfhtb0HXftZzS2KgYx2B8l0Y87BqVt5CvM42lAwrt2GyNrWAqe
iDUDVYjdThL0sqZkO8QSh7oX9C8F2KuENnVABbeUs4kYjJki0STnImUuFMZ6liOJcFakp4DUPNsa
Gc6aYogO1cyB1QV9M1Qpis4oGO0inoMOIsB8g/QrD1XhmoV+MBqRyEdDX46IlUBjF4uYHKsjcSiT
NK5jxaeBV+isvhTRcCOo+sTWxcBiGhPNVoYQZnytK2jVBGQCpfVjUh8xkbB+2lE0P/v0BAFxdOqx
AV+6MTr5wytrvJxGaxz8jiqIWguSS3YZYdpq8y352rAvaecvtSRFocwniZ7y0ioIh62+B8REq1zK
77pavjeFgsClZhrxVUUH77Id8ya5hU2F7169mhIyG4L7Xqh2q7h44MiOCQbajt3WQKgamvlBcGRh
+gxreL9SlB3JksIbo+H9lEL1WW4kGUVCyPqNPVr1TJHEE9zcTJEBgw9dSgUZNGYDUC7qEqf14f2I
+fQV9IgnZFZ6sCVaJPGAGQojZYQvMoJa4tItRny26SS9CS3hyWNaMbDFPgrhBGPiSK/UCkebG4UU
XGxQkwQZIBcKfKadCKsaAkSOOZkpot10Wtjb5MIz0ooUGgTWIPkUPZtKCT0rPQSCdQvjhr5v2HQ0
GUdHLXs4b/Uujcxp24whds0JmepAYdaijM9AP4A0RUvar0jXW3WSBKxAiORVhUwM1yCrQAPUWIPw
ddN4hyBPiyOJYzQUiBkbWeUvNJJtYSIScLDzAq10B0FExJjdZAO16JCZECuUComjMSIctWQRYHdB
OJ0zQIBIBSlHFFIhaW69p1ANnkKPQvzYVR26pjlyylQrIo9yIBCmF7Zbff5Hy1GSrlBb/vP7x4Os
saVNXF2Vfg6RqlSzADXAYMpzI+wafF4hD5GnaOqABLyn+vb4cRY24kpriRxs1WLLLFJuH1/9d9/+
d48NHQk1VozO/PHcpEoqzDR6Yf9v/8rj97xSglWjD22Cy4qwpj+/rcUp3OE/3zes4ZfkvCPh/vOT
v3355035ujKRqUro+J9nCwCuF76fE0Frspj66+/+335KyYeAppGoZnMLvI+lDpzrX0fpr0/w+FNx
AS8jVQTrrxd+PJZXGapmIzbRWYMztZCElE2urB/gUqNSMKU/fpDPV8DjqzqhD45mefzbD5A7kpI2
X2UJode21DRz83nikgqsOOI0y0O+ffzjRRn8zpioCuoT23mo+9s/j8csZQhQg8TyIs2iyW3aZC3P
KNR2zluOkwHABvmhrNHlBBFTVhIQmyZ3eT6hxBBiN5nT76x0SLfiHPj9+Oo/HlNVE8Nu17qjwbpl
J5da5hILsVXHhBWgVoB0miPA9fne+SsHXKzY/QYZgJUA+kkXhoA0cr/Ds8Hr/PnnESme0xP+22O5
Tv8aCTctbeIMH4nm/tQJYDDi/SMM/c/jXTdYqzGXoXKQxtgaBTtuOkT240lWoF8DKcPHr6kWwRt+
SQ/78RPFgG0qd9X68YaL+Vg/vvqPb+VxbFeTuuOK3j+k8/M7SOoGBOAsgf4jfv4jkA5IFyEnCYea
Xo/ltpol3w8d9+Pbvx7jusN3t3DjzXlcTVviuBbnqOJCw0qhrl5Ea+EmFJ7r4Fo5VH/32cI4vAxb
onw246pc1ks8r+DKjXXf2pG2Ok/bl37lInBY6Oi9nCKhb7W3iBWbNt7N7eJtuk9M2/VulaNdgAKv
9mD5bbhENooMd9rWS8Toztv8YnsGZ/Bd57havkSmvZ/hjC+ZsXwxhZV+Gr94oF3ygrB6bhpljvxb
ghAW37ix3XT/4t2ahPIB1MkWxqAN2HbDKvjCe8NOz4u7/G2u7V86zrA0pO1kkxy16HoKw8u8WhbW
LZ1IaOBY0Pbj0/WvYXlQsxOHBf1+PZEL/cXhGSHwTNPG0l4T1tEo506Z1UMowDgnb8saOr2DplkU
VoSyddgNR2JXzzo9eOCD0walDYucI6/tHZLGdxJW6rQqVpwSCbYEorFon8RrzBrdL/xVahbGnFxr
i3BKegjYbrxvTbrJC3Cl1UiHfQHPhEkBETgfi8op8aQt2XC+wxd8a6mrYiL3zR4CKgSLJnXUU4AB
pd8h5UlJwqIZXNi6dTDZMH+hhpERHfZsh9fSO8GqPKpRl+zxUy+r+NY3EICoq9bbMFkZ2ZHF//xi
w1FCHZIs8tdJXTF+UIbm1SHjC1TeN7qP+ZgMxaV4mpjXDkjBrBCYAMuN1s5GR0d+Sc8XzYt5M0/l
xjRPCSFu3uDwP/Uld2SX8U6+zGRA1C7Jcmrc+HkcgYoqJwy+hQ3aGIXANTtQHu4OwVbgk0KJXMBI
gZ6Iit78FIEh4hRDdOEGn+I5aQiGWXY/ZWBn7xyddHz2royKC0sG4/LROtMqeOqWYWyPn+v6SVw5
AyPrHp5SdWjmBvNPkWNs3KS2Aiwv+czSQ9SjGIyfUZtXSALj8iBe2wWQ06W4sH4JHYZLxfma7GNx
CAChHLN7UuyFza/KjVP2b91mADIlrw0IexuNEaPwgPANXNFdgHiabOBUUTCmEGq5VX6HX4V3TpJf
9DGHu2nk3hkbNA/LyGlvkI7Je7CrZynamA21f7uAFYGu61kvLtZsCCmepNT1y0udvfH0hqaGPB8P
9URoBXEknHWJPTbAXATpCeEiJ65HTllrv0xb8cvlh+0rtZJ3KVqTwMDmPSH3w+FCSqZ19mthjsVC
dJUK4LUnXpuEEJOi4C+nv4DrwH1DCJ10UYsDF5cfEPU7vyQKo8m8ZdMheObD8Se5IQJOrFFfG7BO
EL/gZStYUCFPg2VG2NWRzQqBh60K9pydKqAwvY3yrwB3pWk/uJLrakMGsyXsA//ARZkQM4OyQ13x
IHB53szOrLfJ4yjNVDLzXhZPVvHVKt8IiXG3EoaxyauNiK+bwla14k+G0V6oPuGYq/wBjZjNiq7E
vmNx34F4zyRX6se11H4o3rlTWAKCzSgv8QgoaXgvszdRRF+en+XiYN4maVtilBM4Iz2JldzfUoaj
K9p07MUhV/Mngvz7BTtV/oxU0K9YiC2596gFaouKezJemQvOe0vGp61+mTQiaNdt2ulsvZsnzrAM
krlltP0IbfPULI5hcNXc8Ys7WJfmzEhuE4aFvlqjQzLWqXXqVedDuWA/xIiJsQD0M6nMkstXnA7D
7badM4/djLFvXEq8hitt2y/G1YFN0awsYNTNfjW+cXgr++yZOtOIZsbGksYn9a2PAnTzTfipKNS9
c6vUuEy+xFXhQD+o1mrMmvyI0O2mn3B3P4Ym0rsVCgapo2y5CHknw3Z8BV925BhQd6OK4U7qayst
dd/xTuOqlxf+EyNnuOfEAbrmaBntnbeg8suaYXcOmlxyQFfjKqE388Xow1A6cK+1iCaZFr21tJXc
eeagZwNx1yYgg7TPZwZLZBLzhUqVL0IwxWcwXDPc62QgMZNy1Qt3tXGzX+E9Z3IXVt2Wk0UZRz7p
EtQAJ93AFOb5afT+pt6Eww9aTPGLQ9cueRejtORO4nac/3z0QiWFYVcLN5h4uIP5KUP14+WV1BUM
O98bhf1hvJMrtBDuxqVZ9K9gE96NC9Mf59FwOUDBR//FFy563WqeRXDRIXpEX8M8zMQucqLnmVDF
z0oYpXDvAs4U14aSnQuZKxIZMtCo1XSZOKNcWrxXeIF2umdjz+VAcCqnAy+ey1IyJsOeWETx64Mr
j+nCsHH9bMs985d54ixZF+76iZm4Xk028SOXlL/HfOC+GO9sw/YFfzjoAdsuGRQUVzwJB+EubTlJ
/PcSPQ/2FwdBv808B5K2mEg44nzJ5+djcfEzhXbb+T7VdoWD4SxbSBemF1JRtfw5eZZvnMZ8z/Ts
3YwDnU6sC4xRrhUxZHGsjAOzn3bhLoNz48NFD7KdzPmzZd8RxjWvOLlMZTAowC64vcU1w8XCnpRn
MlRSZ10xitavbzyZNUrKJW2lO4ZKf5NN63DPiWfwSZ4ZBqUtdx79kj2fjDHglcldO2AMWSjvfBok
g8yhHFkIsA7pZryU8f5W1fuQCfWdf6h4jlhFl/4Tl326GX0H44rABU3s5nyCFDKWPjJtVzNPbhpH
BbUwX6z0fHgDhssRTqulAgNxftYwX6RkOnGZJb+8LSZ/XoKt+LRuq3XhnesvbmvPcDkrJMIwZY+o
mPFrM64ecFiHG1ZRwp5njtCzzdt8lao0U12ZC32viOBR8RgdBxYL6go45S+1eJPVnn814CijhRpu
1A8CCq/tfZbSM6aW72Q+LzStP3MI8n14jkbomm6L5wqOPEbvjCCizVzT56pvQCsQ64zTEvaTgWqq
PQhX7CHwxjnEGvhHq95T/OiolQR1ze9V7Urt9F0ShOsJI326aYwVTS3CJYr6XGFm1Z8K2geJDFhD
srXDh3ljk77AQsTQMMyDnEx72e7JHDPu57F8zeD9Izl4n+nNItUA2wdeGQtAqcg2aJqN4U37+eBL
2WOJtgr720uSUllcsWwqHKZVs9thz5L2enpiiDIoS/Rfw5aACSuciwCFTUfkjem058/0IWyEaCY9
7EntcrxVbh2K/Fk7kH8GniyhISK5nkf48NEaHLWbLwMzPxSQnHilu19LxKGAfFqN45mVudhDTjoE
XK6siFWQwSJoPAZ/Vq6cn6t/IIhPQdae/pjs9Z+ZWo17xI6SC9h3FO5TULGnkjXNfIHtabbz4rcv
rtlZMIzEA2jCerCW/RnnRP3WkYvMyl9bSKKbaCuiwgiG3YAUYTBv15GKfnjFHIhTLDCPDd9eBvMo
iXbcLzprqSuO67oMck11Fe4VADvVyV8Zr7gCBnzW1LSHVWsdSEHmbYXFQQ2XgPPdHF8AowDDClYC
CmAkzenIiObVymCLoCRcRXQE8anvdrxhdhxcW26AO5H9DtPrHIogFwvzCesQdUcW6cwYdbuWjiTC
sDZIWKewEO6ZoGzlMIy45Zfpvv4a6l/g/bpwobuHjB3PlbaVn6T3cslNabgeJFgS5KodqjqTpTED
MvQCjJseVfZEHM4lFWkssWvj00J6UKvBWykDxfzwiVhgKxNatyQCvf4cuzzRZ4tK3M51qnYcCnOT
vkPTHYytqi2JzAraRdDYyHISvGKn8CI4rC0djYtrzcK2crgAmyph87QXWZAoh/qt4XYnNcQkFnLR
XHWSsOnBESljozw9Qr354pbLI4ebOMIwRqY2Nvc5yZgom4aFnIXbf0PlawD1Rr1ppB4Pronq0Ffz
yzRl7KzMQTEhEGaIAIRERLeJD3m09Alsl+z00B8oPtLsrC9iaE8puSCLckunhe5JsBIpILJ0SQX0
GAuRyG3dwQ1VOTotsZ5yLfopYdH2EIuHikbt0VTO4lspzJfQwK1M9mL7bVrBAt0UPKJVSuoJDwRn
8HxZ+9zT6dbAxbxiK8fbPigHoSRyZTuy837O+4V2HLMV6AmVkZ/YhOF10FAPNXa9FFs4ET94CRbj
W6vZUuFGmLr5Cd0jwqKylUgyRntpghOCTBrqfBQcxEW29lk960sjd3RxhdD46WrZ9So4PhYmMrs2
kJsksSB6vVqam/749/HMhGehJg53qkgSzFOOLDb21x11AWbdFLdOm+0jhWWICy/026dIf20JTthl
TIOgYknYsEg9eCLFuJh5NW2g5MtcT7ZiZEDwbHqaPRftWlMYVpcRfJGGOwkFU12+G4w/5TvxiJxr
dk4BHGDWsAursrWrd0HRrHyj6E6fvXdVYMggQgkk2Q25erbQrlZLvvonfrcu2xTIZmhGAnleKERl
Wgfp3dtb16aU7JxMMi7Lbh0BdlHeOc1qtwldU957DePLsGX84VIghIWlqoCGZ10ae605VjTaq93Y
XULt7PdPU/Kqdk4ejG4QvCm8ASq6C0hqqVpidUZ0sJfAw52Sr0lZtpfsrX9HL4YZiRmYUXKHXol8
53E5egtrW++ZlQkx6Ejr/uT/wSk5yffmTCMGOAjIJ4rReneC9o7swVOXcC0HxovIEQ6pTNaFU1Jp
Q3jwwYhB1GxESB80PUq0Nb4eB6jeHjqPO25nNTy+Me99Wg17bR8wuhH34UuMhKj1WR58mO7BX09P
YOawHVuEL/sckW6DT9bX31EvQGmB4rbFQ8Bamf2ePQUfWHmRJnJPFRvVzt+tlbRizGQyd8pn31ya
B/1OkcWRKQ2LB1Vjh7GF1g/iEegY3nY67RTu6KNaK3wiBfurdbCSWKNABBMWVYK7bg7H2Pks6K2T
sNuN6YY2hn7xd+Qr3OV2XcJ1dPEUaxTmToym6lt8GHbwq5Q1wDxlDcrlaqH+CvYBwxlO2QXZcidp
ScWbUSHm14Z9ntHr/ICRT95QZlev2QbWVwRHsXTFOcLInfXn28JViRtHj1+eb94RONTeOAmUFBbG
KXfynTguhhueHcEJWIXK+/R3YHtHaMVyeAodRGUY+6ZX/c1/b+/I28VgS24AnJU1o8+BkwVqFCAt
ORblTMwtXqQreTY5/NBjLu9y06nqGycaVB+jB/EQkHOzcEVrqxfWFWYan8WWmx/glM1jIugWxvxj
AQV/Yzj1a/TCKAo1lrhiF49eo2xCBK/VLgflb8wBIG35XoRPerjkLpaupXoeizmLaFI3pvTLqsus
1qwRxArfM5AXNv9kyFINFRdvbJ2Y/lghCN28iUlzRB8VhCNawvP/c4DAAouiZbQ3HWyljg82bgMp
LmbM3AXDIqGuwnvxNymBLCa2cph1drvvXw0kCKxpzZd0T1yMZoI5Gd3qBY1CDhM2wUxFqk4h7Ghm
sauipUOrzUQYRJjzor2o5nI8yIAxaMxg29AXIoSlZpO1a6SKleH2EndrdGe5yQ59fI0hyYwOS/3C
MSySnC6U+sVNNu/ZUZI4IS8C7FhYUc0QDuPqg6tAhtrMLODSthmjd2TCiY2n+Bis+29af+yaYN4a
9E0W/h2JoXozIJWSl4TEYhE+twaIr7V6yOGizqO3fweGy3i1Gl7j3/ClJdF2kVN+X0pfGtWTpbUm
zcoDTTSC3d/H4zvAS5TMCooJxnGCDvg4kMUvPvkZC8Y41AWsOPZSSdwLtLWFXO8pB8iUUQKnXCQb
2kzogygfoABihcAoj6IDDnb0WtzAE9YuCRba2tywyL9NJbBLiFOzt3PlFR/5BRYxYBk93s2Yzmlp
HYMTCE8pWycvyHmJFZqpBsbC+44yyYk3qdnua0VTbA5jBo11G76h6qdShESYBcRzJ7ktXBfSAK4Y
daFfjVb5VjxTUv1qogsrLcFN1XPbLH31aOVbqaYkDGEpn9YMHfHW6tC1Rna36Y/SiwkjdkFoEdt7
SLgc0O7WvOhvAaMoLXGiSiBSACIc1n50jlvUa4TDsHP/4QiwC/xNj3L+o8FCbdS9ch1YT9wNpK7d
If6Q2feSGcUlghOGdA1k0ZVDkyCnvfxSfBaf+Zd10LYVO3vqGifkAqgFlPKWcEO3oKEXg8NS5SfC
dEmoQHgGxLubVc9r7FOmq52G4uJTX9g2W1H69fYNoVXFS+HMq7KT95Qpa5/IeziyykIasKJ5P2UN
ZU+fBwOmpASktXw3EbX+NAuC1Ka1D0Y+NRzZcASH0Cy26PNpYcvodp8N+TOQe2G1rQOabrth3awH
tAj2fBxJnyK7huXtwToCRQWQnh9j4xUMoLmC+YpLY4F443a1jv47/aqAHB7xTbxRY3v+oAGkz6Pt
c/DCEgoPDqJxm2SqksAs0BQgbVEuM+x3wNshNVAXPymM5PHCovhJto7MPh6yo/YyfMsUft+Va373
NqA5jZdwOzxxJf6U0bnDyVJGz6q/Na5PKprzxVdph3fgUHMkCpQh4RhvMd4zI3MpeGeCLYAyux38
45kyjWRxcYqDNakMsvgKENcm5xwCAxEQ8qXpvXXcbxrryciFfSP4Z39uAPmP9LzHl70SA+mpRtaQ
IiELfp8rSJ0JvOnnTtPYCgYCr47WR08H6PGYVYa7Ah2PG88trGCcMlqjs6pLrihJRlNPKMa/fpLO
X/35VvVR80biUyNm8Nbm7tzj+Y9/Hr/aqFgTGfW1ALVlyTjw78+P5Ura+P02FEH4NHN04+Mff/72
8ZhXzLmQgal9YPCgbM52eGZy/PnV/3jm4wfanI3451fyCnx9Etc3TTMR/1WBQ6N2jam/JBGXf/xH
9uTjS42GveQ8vjQf0Y4GAA/IqWDH//Xr3b/e5p/HEFWXdGj+/XfSpCIqY/RX//H4n2//+ipIAzhM
81/985NYDRQUMkxNf35gKg0v8vg+71mXSUVhLR9P+dvLPz42ilAgrHPMZkzepilzT6eF1Tkooyh+
zTXcOZ6zK8CwVESVR1251jQjWNHZF11ZIe08pecVRtSuJuVJegR/9rcaGGY7B4LGiroRcMIu8UUt
KkjoTcPUrpMiGvoC/IuGyEbSRY3GHTN0lI1IGU0AbdeSFKNUva3QsrAEEjeCOax0FMirRsub4bIG
jxhGptulkkTFuFNXHaZbsUJWEHuGtVY0ZLJB/JLM4ah6jZeetNSe1NTiofWJOwBo6nBXLGn2A0Y3
yAO71GN5JhK+SgZrJIGitgjSYG1JiEWUvvo+6xSqHD2bN820NkINsC5HbR/0CcEwFVmqZL4GZL+q
EnBZhTTY6UM01a3RAgvSImGrptW9CIUPkQzZTCOuw//sO4VeUMa+mQGHxNnpET0b47EWcuJodXJp
jRbvmD5R1CGxdpijawcybJGaYeCsCoBuMepIdgB0X5lFIMv6PmK9QqWgAy1GOATJsScld2wGbO+F
/I2S5CD6BgnXSFhlknWH+EuStn6ffGVz7C6OYBYBcxRv2v4GmflJGznbtSJhvfkc2xvM+b3CeiKb
lSIU2+lGRqbbZC8Gib9SI8GlGreISTZpSp9l8vZDKF9h1pxHMCYhycFQxgj1pSNUkRxBsnBKql/V
66zFGO69ClWjKt9by+3MJ30OJs5xXbfa5Eq6ufOpeZJfzGH6rBH9SeQaS3L0qbLaSgZrWEwSIQaq
jUGBAYRjppCMXEQt0S9EJQ+TymqPOR6Y8RylPJKp3MzhykJFzHIwETLWkHw+zhHM1hzGXAyXcg5n
nuaUZtKaAae9pkVFHdRqqaaS6GyQ7Cz5uG+CVtj1ZD4Pap5BzzHcYY6D1ghrMcmHnlQWllivR3yP
0XeOV0Q2xKWf9vfCZHYdG20m0NXDpouJCkQPBFeXGBmhwuQlJsUxrMW3qYDGWsqmsOwU9pOp/Dy0
Ur6p0+kdvz9DiiyhlakrQq2JLUEb+MZen+4TZFoyso2QiBSL1GyuJEeSmmePNO2GVG2PrvQ0x2xP
4nAfhm7Xkb9d6YDazS71yS49jIZ/M4Jsm0pKQ8WK8ofSy9fhuZojvZM53Duil1nIDVzSUL0rcwB4
qckf5ZeoWL9lnJIPnnO4hrJjkh13siZ5q77kj1vjyORFEHWjwSUSSjLHAw2vmHCcRG+Fwtc7In7d
WYSUS4+0cjYPSaHfUZNXCDFR346lf5g67UPPkC8MOetoOmJTapVw7CABGmP+HUEXGj2lPcVibhLa
dET8fJLKmPVHBV1D9b1fT+mjfd++ahLDHOn1Wy3RdUdS6G4HowSSsLLIhEh/K1z6jdUzi5vmpZoj
3eFbiyS8qyS9o3YmI9KfMzk9MOcRefA62IiwZXeRyj0hCCh66VjT7EhM0O/FcyKlkK616VgIwnMw
B86XtM1D3QKNLYhvJZn05iObHvxx20bvYy+9dAHyL7lqfFcU2DGHgYY5gZT7JgbV480hSzXhJaZE
EAJgNWUUj2mQsFLt/XP+01XFt9fQ59FoQKZbJZjEZamGJHsZ8LNkz251OERyB4/d0OR5SUjHxRsx
9JstXFa6n5pA2VNg7IGCBk0AueQ5SMp3rajvZdYfOebHqZLXJQvaoY3omgrii29S9IqtJw+PcjpN
rlAU5xCL10LImBgqYxIXXhr+qsNNyQdySRQdc0QenGVViZEGJ1TkRTDIFgYkGYWpLWgdii5dBCsa
Y2fvki8hN4l6mZpfVae8VSZgOdX4M56dz40SfJrVFG2QBg87w2PLz/idlJB1ixhCDmPSaDS3ug1/
G6gJZwnIZjX5qNVVC2TKPAsie8hXqdmFlAdb4FZ1+RoPBbEcTXZSzgqVEDK8F376o6WybH/rKu2C
MnhLmk89mLjVRUA6+SjCkYWfgFB/K6cXwavI/yrrI+rqWVVKQV3KobvKXkW8EYE9XpM+C0H7qcH5
gBs7t7rmWp1KimiaJERFZbj9xv4e6hN0LXqTyD5lYuXhi9H3LEDQ9GRAJhAlBwNuWY6hL4P50+dU
zIuGIoiJtnco8rOS0ftCiktkgNdDz7TGRaiSIJR7YFcHuUZTrb2IlciKXcy4atuGQkiFmW6Sv3IA
FHndboEtDT7F2kJj9ZQgLjGkGAXBqGt7JaKS3rD7DKiIOXkKPqfzkm6TqSAkehJ8la3Q7g3Fo90k
0mbw8Scy7iZrAG7ewafkaKWIPg1l/LISqlNiTckoTSnRdhT0Y/OYtrm3DLrW4t3SJ8myYWSlI1Fo
LwhwrYkk7FRIpHpNCcCUt6IH+EAKh2EZeoAmKom0KnSCTt0WX1Ksrx8+qf9vKXsai5//+T8+vtMw
+y+L9d9t1ZJqmcb/0VIGKPi/ecI//WSW+A9JMwxMZqpi4Cv+p5fM0v+hq7Iu6bIhWYasazit/8tL
pvxDE3XJNFTFtGYr2R8vmSr+AwCcBRMSXxr2bJ71/2DCljC2/buXDEO3Ao5MlxUM2chJFeXfjc1j
2jRdZoTmtlTiFyZrBCLYmepMsNvSIjbUQxkrj3Q0BYoVISrYoNCoTY/yBzDe0BFmRBiwPZwXQMMK
8z2YIWLKMqrj8B5ih2bh/Iu4LVyPM3XMoJsDhEyFRtbOWDJjBpQpkMqGwlR2hVjtw45Rvu3vXiVS
o8gILsKa9iSLonIZDTQ0NWNe0Wfb0A9DVLxCjzfI497pzZtaQBisGgwpMXIIvzL3fkW9Y8asaTNw
TZmF85qnNiu/Uhwhx7lcSCAcsxjscJLoL4EViadcJsozUcAIR/501AxpGensX71CVS5lpv8YOgzG
Ouh+Qq2hflxp+9Bqho0KM44p318ZSU3z10OGreaKsFPVcd32zVsfKsTUgPHpkN7bWg9+O5OGe8ze
vlDUg6y26adi6Tsy49d+Po2XwcvEjdQ2Gxg4JYNlTORYLkeuByIb3JS48js6nxWEPLMElZegiWeU
OPUQtUM1sktrCJcdbTxl1MJdVRhQ03pZxn02TjtAs2s12YwNIWylBKRPW1sztE+B3ve/2Duz7laR
Nkv/oaI6gACCurTmwbItD2e4YR37HDPPEAy/vh+U1Xkys6u/1XVfNyzJOViWEES8e+9n+wvGT0XT
u7uA/aYF8ectsD/IKhe54P9GOIAjPEDZQMmzSLT2AY79LGLoFjg/6wUi2C44wWABCw43xKBmIjct
2EG6GbsFQ9gvQEJzvvYLoLClWHKhApqOSnZZ7J0AJVsWVDl/pAXBw+/JBkB+2jYr4GDoToXRnJPR
8M+s+rbuW9pRDTj74302YpWYs+id8JxeN5Y4ygWvCGPuIp0SrpITj/u4/IUHB3Er5JZBfN7YiaT/
VngAG+MF3ahhOJpF4BwsC1geHEtG7RQ6JHZTYKtbkl4OVagxmz+toUSWYG48yT1RhMFPE9jo3l7y
AukClEwXtGS3QCYrw3tyFuykXqb9zoKiVK7+TsJp3Geyu0/DuWRHRPajHLoDEJGD44X+aUYBpM1Q
lWXwpZwegB2GT26yt5G2zIjMRMoJtqtNqkUr9dUx7Pk0NYqNM7Q48PRPzYLW1Gybzon5KRv6liKj
DzZOwba7MQIkT4gBlQejyjUHdmSsdxg/i1NOKP1Q+Q1E7o6pJ3GmlUxdyboqdxmHfxhjSzWMzr+F
UzeweqSjehmZHFFGLN8j+GEFUNegEIRxHXDWTagxOeTOzhxY7hgPw4IizWGSqsU/GglGkWLda6Az
mQReaubhnXLdYV/47tZl60dylQCoVEj3Zgg8KsXd1U2ts3e6ejt6GPJcDSy1p2Q2HrIQk0f6tcvI
mENWDUcQq9P3GAEVVCwTLTbrzcCFy5wmugRqcWchqzktt8864KwB2W/OTrwfEvwJUY5QYVk0zZbt
U2bNnzKgwAX8ZhgznIeTS2xc/FIulLvSgPIbED4Lpno/JvkHr1shZXiHqgTzVODi3SjA745XluiL
lK2C7KNwuI1gAX4bmbKnQWts2hz+rJ4pSRHRa85F+86dOtTWDCky68iMNTAYVtemRNOaA9ohHHdM
L8Y1pAncK4r4YFXZg2wHsvuO+6GjaF5lUG43gVtTOraQUae0tw7gkgFaZ1Cy3eSxaQnN+FlKhyfh
zKLDnrQM9gd3wfzLB9dvAG3B6lgR2aR1LEgBOxnR1q8hv3X512pu0i03qnqVJzEbCLIHsqahzcJc
kpUz7KTppxPCRx9T0pZE87c5aeT15Dbf3ZHzR478lXWHwYkI6Zf8F3zabJcWzXxosFESPwBKXk5n
P4ZB1cfFRzlS/oEr/gKdBrXa7Iy10MjruETiiJdc6gEBsSnJZ+UWMorlUBBo/JpZZG/jMaqphhM4
YoZfgHjgeY4+KI/YDt+4525BXT7OjY+NszOXytPpnCQR16Qifwc99WqI4GQOZFhCmiLd0MLcYOgv
9djjJ4ArbCbBMWvMpWcUESVrw2eAS9daF852HuklsKWTbnRfoydEGjWTiNcEwZeECFqL1wrrAXep
fptsFRz7hNFIa3njephc/HIVgMaglflFeDRf2xZwO9m2YOU9YiClnB+DtOnor6vPZkDN1+igX0Ac
mh7BFJLFmyDexYhZXdmjNoaef1QS6QBkW8fUHs6R5ePR92q478C3rF1k0QtH2zA8xAOTPMgRvmJY
2+ICK6IlzNsm3VEzv3U1Oz4Sj/VauyifFeGdOBi4J6iRJioje1WTylaGroGw4ehSYRttPDbPd+00
6nUvcES7FvTIbuZ9a2ZzyZmW2QUuERffoNsObnMf99U5d0N5shscOyGqiQuoeu2MZfIwZCQHQ/sy
V/5wtACMEY1H945zJifxXgceVnWjM+nxYAzCnb0+jiD5ZYVuxqqFdA7xsRE3L3fkBcpXRk+x8HAi
QDtJDQowvC7fMygeaFdjt6Qaz9+ZPd6AzKBkpGC+QjiwOzgRN+CY9AFUTU4Exf44stR9X0lr3zwb
MROmyLZRr+PwJfAi8P+w/HZuUOnVEC29RD0yHaOTzHHNsxPUjJKSxLkHUQgXo9rWlTGewS0D89PO
oU9LsCsD8R5eZf7QxiwD/NRZG4zsw8x4VnEUHkSnCCgYLpmxfs7ORH53TBdC8mFkf+uxxlO4DMJv
YQYiVEn/3GF/8MLK2oezZ84YXBucwiFFMkHlUv8QdTOJIDjyfaN+Wt3E4MY63Jjyv+HxcgkieGQH
PTEWmwxgz4gd6qh6Io41TGTOMqp0K8uljx14JHYCqzu6lf09SZnNJgVjTLui9ImL2F4wqnZEPx1v
hznrzQ3Zih9pPmCOdfSHMQcLlH/Jgoh8+bQzgUtgEQVyZ+73i63GHUmCySjEzRr7iDp9WpAsg5XZ
tQodA5KsjevV4z6QOuyHjWX/HRrThojMe8caHPoLRpjbixwZJvJ1dLtVGdAgM/YOm0SdImi3r03u
MvxsBa6c5jVIF9Zzn9VH5ajqaOJHS8qJWfTyLKzUmVQfgqXNiTjFfX28PbKwwP3x6Pb0dsgpbbEr
0Da9OTTH26H989Fk2cYBS1ajgxjzFKGS0r/agYCTGQTpQXM9KQCkISKm1B0kuGVLh6xbx/p1a8rq
8fZyB6xnuwgfya174FZpcDvYA3mpu9/P3TDycB24X8ZFIpGLkKGrMCv2wfK1H+MGexp7Ge6tjT4w
Bm127RIHkrrhZ7eHreTtTQEqw6AlPCPML6Y28f4voRsG3QYGx+Vh5tBiXc+Uz9w+1lTZVAI5PTGn
P463H5iyfJxd/JwUInwLl8IJzk+UoOXR74PtUz9xCzVJka9d8GWYyBF0LBKNR1sTU3OWw+1pM6W/
BFHuze8fpRXBEOn3rLOWBoTbe+Hc3pbbe9VaztmB7ra1Xoqmm4+R08hjMKNnqzmhSim2otPt0C6P
WvVZ99BgooFK1lTgJEpD9ihlUdM9REWrYrGzv3VU/D74Db0VgqaAberPr7lRGccqioxjNiznXMz3
s2ZqOhs9BvHlAM672Qi3/ZWJeRCreajnXURu55YeCpZShdvhlh7641EhSe8y9pCb0ei+3QojbgfP
LLhcKmqhWThy7WPowFUd91FS85e6cX8Jmibcgf5kLs+A9up7w7S9/UO9fNntGpd5V4/0ud36KPol
FSZKAra/w0nNklW6JZTMSaHL3p7rLnyL1RBubx/K7bO4fVB6KcVwC++5tUHYAg6KiBeS2/JiE57/
Uvfwj/O3HUAbVLBPkNGJS97+FY85Ectm2FE1YujtRB65auDknGpKi1gQqNsbwn38P9+q27tEdF5j
lEv66MB24o+34PZX3v5eCS73+Psv57JN8XETHXJIm5VuwL8K+2eZKQbFY4GzrzOfTHbEngQe7VjN
0heCSi5m+a1deIyWJo7b0XE/la/GwlBKFJBZa56x1anuF/RDpbC0jtkwfW0ApW4yFWInKDLULmrc
19DF0/vfh3HxEXpmfGox9fkSkLs7M+7EliI82nGt2LnqiEkjFsraqC9WGDw2Lns3I+JGL/tjmJgg
Ciz3IFt5LbvymTwwd0yUdjlbkEZYvJtwvGa/uB/1fVIUH6ZnvomQaujMYHw2DPGXXLwlER6JTFVf
Qw0syQtcurX4Cph5cmmiIoPwMD4J3GRlTen5iKsEpgUyATl9V9ugKth5NqzeCTy3297rkLRmxKYw
6/dDMLH08fRLUlnVCbDzfWcPah9m0WttTh6JCSqzZLp0PccelHjur6GgHkB5xc60YW9MI5hD9ZKA
0qVyLj6pd4M5wWbK8z2FGcPV6emCAOB2bKW8z5qP0aLV6lplqPpBBIKuztNz5IzvbEiYXRvGxejR
zC2ZJ2Sr2a0rBpNpnqMQBtBlw8bgE2soPnceiuxxUulPhtGUC08RF9As/NH2LFaMiUG/6NOzcka1
Gj29d5LqqpoDLIhdbVHUayq35O3qHlMPzmo0EliVeUZvbX7fl6BMFny2GN8CD9muC937iUVG1zR8
JUx0UaSGiDXz2quqVwVb17RJKqI6NyuVEj/oSmLui6D9o3X0S+uq75o3YY5wHPQDSC/fdZ6bLD2q
XFzrrMNYN9mbqpk/Uos9tU58vORD+yQDKq1djLUAloloZFhrRntNzvd1CgJcbT71t7nzq2nsZt3b
QEatiO6vtn8E77+JShSm8dRBEuYL/9kufaF+50drMBapNTrnOoFV4NDV2UdyZdYxZTsOdodKtNe8
oggIT27CXBQi4/tspVcwC5A9U/c+m/BYqrQ4Mzjf0xdw7PLplCJopZpKPS3Hj6I3LwRVX+fGe05N
/5vv9sEKqX41l7NzEDb+VfoWHrMKs6xAiUyH4Y416a5x+69lmV95lXemZugcmqi5Bc4USm6y7WgX
sFrR7JiULGaspaEmntcGH0OI7z2TLBzTjaA3c2Zeo10P1zgWcomB2pF4xO3cf4zH9us8BWQeAmzV
kDqbMAroAcf0b7k4gZTqMbBS4NWNKQbzuI53kFu/0cCEVm6W3AqIDg2/vLL1toFClIhq/UPg1WuE
0W8cC7mxm7kcuL0JSCnrHvtWgU9aECCLESFkrWxk8cktzJdWFfTlEYoHkJCvE6sBLd2gnvGu1ayT
URdzPZygiU5rxJL9BEebPHI3oouKeqeonOqT4jOrnXil3eqrklTpVdrflKb5q8PDCF2FShSWWNCU
g5aUjJ+t+oo4TahxTskIX0Z8ndKIrpFco1LpnZ2SRa/yCBBg6iL3eAZ1IbVxFlZ4jgTEwnAQySMR
a0z2jb1rHby1UQNOH72OaTyuywyaLyP+T1YWON17Xa/4jnpWaB7H/A0t7Il98Xw2JUkjP2dl7faf
du8T9KoZSDT2j9FpxG5uxDfKmkoio/LUe6j9IDCoDAd70Ns/ZdZ4mzmZR9rThjXsm9UoCdjYimAc
GO8AcArKL42eSX1HywpsK4Es4gXFK0Dox7ZgGpun6Naik+aRBewbdw1MdQGDwKk4wwJiq0Y/EdXg
V/wE766wyUhifoFLZLiXLnMehL/0SRsI+HFOqKzTe51qPH4RY4GOBsEgUJ+wfvCKu6azAuRFi6oX
U2vmmEiZ1deWifWZy9o6Hvk0nbD5ZOwxbZul1UymEDiD4LnmGnQs/Pozygb0qoDbZ978ipiiEHz8
VMlUro3irASY9FBmT3BraKfXLhGfXFBg2j/IGgqwZIDAhWyb36Le3ddeq1/c0vXKHlEGSVkfzVwc
kuRn6rjTZoAjf3YH7o0Ja7Je2hCSVcv0apu0kqUstzS+SK1Lfnhk4EUBOFwXvHjaCI85PYLKfzR1
DzzD4CrDqpZsjhgsLoN059Sz8e71jUMwUuEoWpAuTXxtUie/uAVdTG7uojT2g7fiN5mZ95ixsV51
qgLUIgd7reWm6e/LYKTaUn5vRq9gndkPuzJ39mL+RVVARMWQv/VL+Dc2doCV4qWVHYY7i/k5qlJ/
rMvoWylq4D4Ys2ty7poCHHumkSJwKFwI83jeAKYmqhxTVCrtBxp0aASvMZmlmHxLYcLisNxrm2Ci
HlSa7Gtnb9v1cDZc+hp9595gF7Z2JRbJQr4UKYDjIkk9hqVc0MJePwY4O/qmosIloFElHy9TqOW9
zVlN89BuTobpLO3B4fZl9VuKu7EArUcgaTFXiZXhYqI0MwTzuQy/xM4m71rCJ2A8w6q/k455DTn1
adWipGTreMNHaqcvZX/fwnu50ygJ66yP/JXuLfZMPmycnPbO2KVGhsArwlf8OOkdjQfiyJiMFKAg
ewZfgDhu4z7FwKCjfOrplv6SMt++g8MILWE5eJpGvLQg6FNUL2DuXpAZ0djvvA6DP31dq6qnNpRZ
cEwPdLCZ4pSbf/iZj0F1CgYpdl5gabIh7nIxHKm4ycBEEluNev+CzkhN4Vg8J/o97k6BVTubjiUR
Fs3AocvSfm06lPcKl0nnpT/8AOMnWkSznzL9bTbHd9ZNGzPMvgsCEwPGs6cgKde2Zt3SxE92xutp
veHnGNEIFtL9kSuJr3AxTsgfjjNhHwQ/w0b5MAu2V3GX/QLrdi1hkt51bbd27OS9suT7zMSDqluA
8aNkq7mUnCpl3FuxTrByAlMZewzufCZchlOsbtC5j43Ru3yckcQ1WK4GLAV3jEyvNvSQFa6qjZPb
m870D4ELEMWi2Gw7z8soacjfGtMqN73XVgwz7YNr5zkjj/40jRAII1c+eGYE0Ewlxl2Z+3QFxCWh
mAweYIq7ht1Ad+dpUB5jk9bnyPWp0cyrNQOVdhs7Pwqti7UQH3XV0Q7N55hXkbXtXWJclfB/DFWB
aYVQylJhCraNrzj+92Vg3pvT2asvw8zQwm/Kl5zmF/ZXE2QB027JeGUiAyFfdcfbc1GHHaMmdl1v
WQtFpbnNEfKlS+72/PchriIuFw5XeqPwjuNERiQyqfoqGfyvp+X/YAh+QXzbsynON5Jfx2b5RcVY
PKGJjFsWPPyG5Ue/Dxp7FyE9igDK5Zcmo0MFsJagXATcnzn/phhlAGfwQf55YMLHqdfHoivQqAs1
O6sk1txXygUN04WYEHtUh+OwHHgBZ0xHFBwvPxfut8SS0yHO3eFo9+PAJIeF4Dw55noIy+aI5N8j
uKGM3J56bgdqrawwAi+jjXgZckSizqs9ZkbgwHDjkLtI0RQz0c9lIIIxkU34jTby5yHrBG1Q1kw0
adnYy2UnPwb2lRJAVmpx9uIMVrN1xmA43g5gfcfjjNEzob5xHywb54RiSEZbHG6Pfv+sFMNjN5Cn
ajzSGcWyAw+DCQOGi/fqj+e/f1g0oCKcDB9eMvDRUt3SpG61Nxw2R/NYRdzdA8Sixkng3Dddd8yW
cVZdKJwLdUL4gZ4dvF6oW7TyVIRzPCq2lgbM2yO5PL09Wv4NnFDd3vbJQrSdbKCoPCrbW/Je/dI5
T2/gUVgmf6LbyBULNuuYu5Z1rJZHOqnDg4fyqVtFI0U6SBjUA+wyj0rL28+SkCvn7ZGJGe1O9NTk
tkX/y7TtcVM4NasJIyIYHGjoP/X77cntxxJo3CHlE8PmStZxOTR/PvrHUxa8LTVZpL5ur88oR5tT
dm22/MFiqe+8HW4/nrouOIzlU9/OBCDYJqSEzpOLKSOeAli0IH5xSFkkAK6xTZwYvEY5zebRXQ63
p7eDW3fkNZprWnEnhnPYH6k8vP3+v7yI5U1yleMRTFtex+2fgHkEOsGSORpS6pXUi6wb0jxTteqj
KmTPdVfW4kseslmZPcyncQSMIQEk50weqYWRpgFSEXZTyQv+LNx5JSNtQzPNboPubFrQ0kaV/EjH
7J01EPWr0wCkii4ds4xxshevZcdZksLri0qYFXMqepSeXoBd5e0aCxCIwbQUvCIe6hhgscmgYmtP
8tSxo+nGwtmlmv9dQ/X8J9Uz7Dd3c0DrotWE9ALfNfzk0MTma2nqX0bGX+BqmOVhgvV7wjuPUsqZ
q71juADIPA0x1CCFU7sY5f/HNPL/w/I37Zuj43/9H3fG/8Uh3v8YfsTx32wjf/wn/2kbMR0Jb5+F
NirfX30jpiv+3ZK01UhTsfkTtvmnb8Sy/t2yTc/ynYVR7FrK/5NBbKqlDQDbiAVwzuSfmP8t34j9
d9sIhhhbMW6nJ80V+FDkjZf/8eMaF2ELg/nfhOtnc+KE1rOoElKcE/MYIysBWhTmfRqn8CkX4y1G
jZPZ9fJVzTDrLArwWBpWmGHNGciFgXcwKIaNjMnEMwYbucRAxEtrg9ZIEI8ubZ47DaR1hS+FzDLp
6qG3CTTWTngdFNsItPaXuCIA0cV7T3YGTtwowBUFicJwqTD2DZJDFjiV3iRrGmh6ZMKh3U/m6H4n
E0oQ3fQ8XJ/V0os82Hv88Yg0xeAxHghYDGhAQDNehzvhlt26jEYsA6rHRrt0EYmO1cUAGbVrE3Xf
QbqZWxfjYITM0bIPolsQhWczG7Qyhlxlxp5YGX02ez8kSlp4dA3a5cmUSbblxGhW0NiZFzA0Z0Wj
BYbuQT60evho8c0aUyV3TVJhY64GCqcN971zpi8MLZvLEHpPlmyqB90RvsymcjNgU32asKccVAsj
oUx8kLQdA78BUV7WXvelVcFnXfVsX1I/Zz5Brk/IjJIaFrM1gOR0SNu95ffTRphtgaAdbxM99BdH
hvesf5nze7AkMlcey3L8BA6aPgy98dWIxWNbWvM1dxbSBSZ8imSabee5jP5rEDC6CRlpVhmr1kJ8
DvyNpzgSH0nnu5fGw/UfjAnqmOi6fT0DbhyxclYdDKOq9PBbhliX/2LU+i+aHVzY4H9had9OZNdV
Hl8OCN3KVHyb/lrskM+SpEbQus8Fy9dUBICD7B4iy8hwDFxzcHBMCuv5vfQRJt+FQ795RepMAdI+
OpHVPmgaWinFMwmSD+VuSLX55BWjs25nbT+iNrt++GKWbLzmSRGNqYirpkLv5iiZaDzswdPQ9j4w
eMrMtDpUxDF9o6OoaxpJEGG9xu/J1qD24rVtVPNZ+4TkkmIjjLa9lHm7ozFp3LgZ82K3yz68Kv3h
6bn9srDD/Nl701nvXCMApXoevlt5AeakXaBMIRaY1i4fEnO6tngrVnaPPME8ynppMhJBhY1J0u1y
//lfv+GWwNf293dcCm+5CCklhJSO/Ae9vFKuCuF3Fs9enfbraKL7u4vYxOsILzZBRD9wvhRhFD5k
5xFA8CmZjEfm8N87QadvGlcAkiaWGVXffOBIbxhW6WJvm3lzRlGzGBHex2acbBOFeZnKOIaxdRiv
TIqYNm01mKyXCSLTVLcy+sR+NJPy0EetOsbje1jI9JhV+kubGngfsvixjtBbROxFxKzYviBUD+EY
v1pVaZ54l4qzYdk71VNMmi35jrAeHx0VvIVytHZgVmPUTUwvKYMCNEiWtLNXfRvICmZwLUkkzMZO
qnNbLUVfLCE3mLZwYavqG6hm9egOkpWpypkT2D8Ll/hlY5l7b8Hs2C3pSzQ0IOtJ+TaFw1kSUmeE
Qp5RMle0oRHdJPiILf/KTgQWnrD0TxONkgxy03UclfYdrFB5THDacx+6oBzFd+bEttnuHAwAwyHH
S23q0t02lSb3nPhfPaf/KGd6PyM7OFfyNW/L+NkhrZ12eBGylhaD0E6hKUTXThlg2Sh6XEjT/kbg
twI61AP2ZfHZFc25EMyik8y46AireZrMzomcw6tbzA89Bq6taClKnkYSnVkbD1uMO+k+jltmY/iQ
OJunk8CcjY7BgLqqalzaqbyAo/caMN5GhMbSab7Ss66mE+ZzxFSkIs+tMCSF/UFC7Ah8Yrsa+MK2
9gx1LGxCOaHJSGJm6vrMQHVfaQToaQrvtXbyHV/0nyyXLARqNlC95cerQKUfRdS2ewYeFhu5ddZ1
4p7zilRfurYsmulq8qJRIioKRyjxrObifoDTvJ1Mk3wUbpiaoriHcXqyIX8/BjhcVkwcdiM9spt+
ckCf+x7dqcvBKyrGz+ysJv6yOzCM1b7IyYn6TgcwmkrceVDfbSumQafHk2NW7p4vAfz4grLSyWl3
RgDFtRgs+NPCZqCShOnRbh1MeqG9k7Ns19PscXtKmZoO3B3Ryh87t/3om2j4w0v8Mf7Hf13/g6Dy
t8uAI4Sy2FYJ2zZtSoUs/x/GUyvUQYCF0bhS9U0OKVoM8QVEDt9LfOBIcOx82TyltYLrDJO28TBF
zyzYDRybfFnajUj96TTGM7AN5tGIIfotxB6FrmMSPQnHn3MonOc4P2IOqvp+PLdOwLgBZb4w3B1p
FAZRFRtro+sR+W3gvahUGDjIpcxjfxgczmQjnBbu+GTRqUuSxPV2EXgjz9tgL13xkZtnHDJsFtoW
ZJtlLpnO4pdLPuMUhb26iyyzw3EZaKx8VMk1FvWFYXGuYblsyyYb72QU8P8f42TjCGtdMEu2gveR
TpZ9LmR+alpoTSX+cYolFjnYoqiRa/9goKc7tjOdMZfBUusMi7SzZD1Umf6qW3gZSQ9wA8QDqA3D
y9f92OXbzk6pfSwM51RPArhL9F1XMTbP0N/RMEjjuRuecgJElQ5NMkoTUCFvWEUMvrcMdHFiStgX
flwMx6YlFlwlFWJTZpyIeiHyaLp0YjbES3+LvB8K7C5qou0o9yfWZU4anuKQj7fDbYMzI0u4AKS7
tuETtXBNtn6V3ncjbQ9NSXMtlQxIYGH6s/RQeevpGjOa3Urw7RS7GO3VSkQPo959IW0WyDI/m4Xa
lXWVn/ulh+B22I+6//zXNy93OSn/0rzBSWuzePYEkjyjc+VhC//ramFptDbCuQmubQDnxteYNJkX
49TsrHYvpPVWNfneMObxqp2PZPYn8ArEXyxqduO5/iECylYLAkyGyFgFW2O7jq3S2kaMec4UMJDK
n6/wqZPj2AHzSBv1ZODY+aYKqg6VL6JrlXvFKvZFvJOEQ+KaraGDcswWufFXvsIUhCdovKd6gSG2
18xbRsIZhTgwv5jiBDtexjsuVZOQUrr0X86brrXv9fhUMFA6jwFSklv0CBydFFcnwBTW+XxobiPe
fFo0Zm+mx9vGKsVK0D3T79rxzSFQOObrMsjgTTntuo5BTf3rN17+o39reePlsrfBLi9sj+a9v7/x
BfvixoxC75q5DGLGhPK/uuLq+ZVRd/BYjP68E1h9mOU7W+p57nwjWqzU/bmirYXedSO55iUIS8fY
1F02bRnmuus+rd5EIJyTrkNj1UjtX4wOytzcMKNTpnMpGBaw989OJiuDQ1BiJWKw360sVLR9aeEG
Lh1dnbKJgbUpnAcaqlHcopJ5FJCgArn27KYKcItonzu4vCCjMoq/iUIZEqrgv36PTH+pTPvH2Sk9
6ZmmZXm+Jf/5Jg15Ezc0hwBeGUzumElqPcTmUzuLHjysFjt+51fXwnjl6pFhYT+PbFcQVWptykOu
udTRzF3s0rbvWPuOlGcGOctaWS8w7oooaepDpkuIY4X+fC/8pbslyBuu2wWN8lUMkKaL7706+YII
Jfdle45yfRZeRXcW8zJ6ixcqS9hvO5c+dr/13qcIGYSr4vzi4cNsRtunjlWcZtXGlDXm0MLpVGoE
8diKFePaUjRbm4hIF1jGLBpiLU5GTKuGmNjh+KU8Ao1X51wAum2xIR6mgsGLSi9JGEdfDdNx9kX8
RRs9OYNebqc+je6ZMIUAIiP5IkzmP3Y6u6e8xYbGQoILyZGkrGa2mLO/slKsHExfd9a4lQZwx7ql
u8KvEkrXauerO/C1HNjrbPAYoq8pRuSybMP9kBOTSwrXPJUgKhkmhz6jSoa07aMpB0IUftOgBmeQ
kBo8SlEUU5/mouRl/TWexdbo0NPrrnYvcxl46yQW0Rkp72tvt1w22nFll+m7NY7dD5VaDPtpHq2d
QO1z1oQDS/FFvvmpW8yuSzPrBFW1yIlQmX1DSc1yB5JR8ai4QJ1RmS64FR+ywVQPTW00WxVl5UYC
4iiyFhv9cKgFHr7SB9vjlRD7yO06AIisBM21ityDKJrwzU7RF90pnp5iemIbl2rteGKe1inzdRj9
Q5o1gHlH/LtCYjklRdBumN63285QePSU99hV2J/z5KEmVVZaXbS1HH9cFS1XnjDfxZa2T+2IiaDW
/WmgAY6oPuK22XtrUbrhlji7WAZu6YsdH6PYiM61Cstt1eIkuT3FiLrz8uTDLvPyMBEaLvhKse21
Wtbffs05w9suCUCwWgJDOXTPtj3lNBQNoGU6fDcTets9b676o/vy/7kw4mL2z28xwVW2o0vD1G1g
848dKaafHNuLrq8OUHbELj9ZV07vHVsmKhduStd5yQU6TYFekhrPVkRuwKrbChrcWO+mAMwtbSqs
KNjdjbbTnGzKNDZx8GjkxZO0kuIFFdi1uvlJWEm0j224w5GMrFdfkVyI1UJ80aLYlVb10iU0NoiW
+/btOguEHjZGRjAzCiY+ibAf4GEGP7XSV5HZ/ksYQvPgY77olD4lyyQvFzBAAbLTqI1TldXK0mrc
scIVa6Yz4DVLtMkWG8MakTrYw+7HWBnBz/ANMMHZ4G0bY1InY1bqEtRluO/zmjw4dnZ+cVg8OL19
Iu9Pz7mPR80pwv6bBwM5SdL5xTVh6GShAK4yQuouqidNRpOBTBm92nNd79N40RaNMXnJg2fXX/5t
mhHvx0BlB5+OpwN11sRYA65uwgufNJrzPfWq8zoX9jkJXIghiiE7K8UvrWuCd6MI/ezWrPN1JMHm
TSLBku190I1VXMNeuOSG4vDk2eADqnJf+PZwMpflTJjIhXzpe/jGGCTTvG5cO0x+HTOEXevjoIsd
7lxx0R/slA0dYierefqqCSjqXcFi7y738uBi1aV/ZwjCKZFIIAFGJOC7zigu7Zgy1xiMt1hTelsE
ldg1S3OFhzt407PoKEvLORXWixBRfXJKDf8w6FGZCM3SLhutYztC+ckB+RBOhOxQxIpwvdtw6tR1
t1F4K/aZH2JICpMvUYK0VI/CRrglZluESIRl5rOHbYOzRtd64n1YO236MaCvPFNFkO6c0qYYjFKD
Bxf6plfCUAOukH+Y8oE7bvDDKLGTBGQWoGMNNFFTRMBAMTgFkublWMVH+lKz18x03hnYmPf18qyr
/ZMfzte6zmzcpa71khW0SIco8bDY3vLWsB5a0VIDGNneCs9ntlWtKMiG5oqP0E+vCgc+ZgG23zL9
DJrh3a2V+5S84b8Nj1E7gO3ad4ldPsXGT+ot1OK0Unj/oUThzLd3k3YUqfNSvcoZCiRTRLLcSVbu
0oF9F7eBN6NljE/fOPwgssJrQl9rO+L+O7Y5DoA5j1+yCX8MI//kECIcVGHZ7/pFhanEi7aRWMrS
jr8Rb9/X4KrnsDzP4RJl+N/sncly3EqapV+lrfe4hhnwRW9iQExkcKYobWAkRWFwDI7BMT19f2Bm
ZWZlm3VZ7WuRkfdSoq4YA/D7f875Tk0tiJOHwLmQy4J+hi4jsyix0uxqsuB+oCDp5JE7jRLXqLi8
qvlVxrztGI5SzN5vzTTz5pFoqtg/Koh7fkpPWSWPbvVTTSV+Bz8Ijnbu3eCkre+DCZHfGKbiXrnt
k+7DJCpEY0S0kBa3i0b8p8QqpOFhYiYzuvmc6PxHldnePmSG2upQlIeSYnreLQMNJraVvpVWAM57
HIL73FPsHNrf7Cnsa5qA/8BmJMkAp0skgsI/uIPbbfsMAlDSh8/HitnokWnlRNWKdRO66QtSnbFH
2Snyvj0SUaTKqvPKi69mxkDOTxttuPGxNMIusloyxE5uDY+WikoTJKbZU85CQR1uvbKNAZWyOHWH
qjiVydDv8JsAiJZgVkuPOr3AQuWvcP5y1RmplWnGp6Quils7nKeDM8znsiyoqF3H5tl77wvVnji8
Py0x1aNkJPMDtUL2lWbyQswHpfPPIqf90qQN78YmrrQYRB/GIE63dd1tE3+Obwzcvtdx9bAJ1TgY
2VyGWRoMj4vl/Ayq4Gh13U88/TY1qfN0EhZDguxzHxtVAJ0pb4CiezBy8UFuBnyPaAiCJ03c82Fp
z7mpx2uhgKE1lYNri754OVnzD3eu7pI2tTeEArimufSGyNaPhHjF9F69hezOd5iOTKjTujv6zO5/
u1P+Txz5v4ojkwj+/9ZEX76qXn/K+T9pS3/7pr9rS6H1l6CFlplpTRDb/wwlh+IvL7ADVCfH81nO
/ou45Ii/LJfmY5OoLadfy/ynuOT4f7FIF47gLIU8Zf33Qsn/vhlyQ9vkmBd6RJPZENn2vzVDUxad
YouKk/M47fNqFS9lo4C4+zReskzhFpycMXy25yJwn0sF3n8Jq/RoTlyFqQs0xulU9aQSRIsdzAzW
OULUDOU9E4I/gklzndLd9Qrbb0GGL5X5k0Sk2WM/prfA71GlTNiiIotPYzN+tXaUWXohAf4Pse/+
b6ey/1QpDRnhPw96/Jw8Ux6lMQReXMv89xpPOgdZi9ihf4oJPq1MPmrnZQmgCYpTvBrRgeBwCUYu
gmpvtufE4mtJHboEtbrdIJfiWFnmaxU758Uz1QGWS8lFPqe/bL0v+/EeW7g+a8FWtQ+6raXrp8ow
P9x10/j9wALY3/hiMilSptEN4vXE3jczSlpRVLPtK5ZNVGqVdTQvkq1qwaxM3uCIMa3ZzwEhKjO2
x4voSFdPmfsuHRIhrZwFC472+dtI4K/WAtETcCmpbvmHe6DrRxO1rg5Oi/Hwzy+LoF2JJwlWnd7Z
dQI2nrO67L8f0qwHtmkJLFZrwOb7YcjYhzpx/DBlNQtVryeCaPllHtWx87M+qsD+GmrYebOLNfvb
pZHMzVttZmKfr3aNVPOcVSKgDMw3uacaCRFIH/9WLauKhqjQw/mC5S7xioVZpJyxRT0UcpLnZUzD
KCuLR78Y4rOqS24CvqP2nqyxkqz/uvSm+JeH768ZKiC2NQdHVVbpIXO6+2n9XR1vv9XBCQcxhfeH
iMfA5HDCtSHdBha/eVPLOaETANK6BiPZkAQ7f//TvGCJ6H6QVhui3oJp53vk5pKqIIXdHFWyrCnb
MR3OscDp0vFx2I0GIc0wy/yt6ywCOkfzbksCVt/Opm+P0+xYD2bPlxbTjko8GTfCDzjop4Pafz8o
nzyRk9TZZTDIl+u6w6uk9Ov3l74fEoSSy1AuBqU4zgP6L475QmsyLOuDCv9YayikqDj3J+4vJcFo
1Lg4Pd5UjTkFpLHBkqZqoQVh9CwyM5xy2uWSOULvh8a5tHW7NuTUW9gwv0L/p8mhaT/h9gWs9R/O
KpWxziQk/Vob2NzV6OenXrk4Rdi6UQhBPmrBcDVcxjXZlATYHuthjU114lX4ecmYm5vnDlddXy7+
icwjHXRz4keOyJ6TvHUAFRb4Ee+JsWcwBuVtocu1yzvZseENEVC9kV7r5BjkOHmNYsJxZgr+0ziV
OGxO/Xzg1H9TmEYLbJmmBgPt4lTFv7SrrWiJ2X1kMOsO2BDbs7OGxCaTydpqINLSbfrwbZBSVOdu
UoOtg1//4PuD07eFZvGnHDqAnvZpUzCkzsB5UnyzOTPCrhwgzZo1aCu7iUINitvldM3y7yKbOtvZ
qn9ts/4dEJNxnvRxWkLrFIecv3UwXPSYFnCzmqdEzcOF7CgpRRUZY/XSlMuqxQAo+XYx+diZ3JJz
XzKKjV+on86YOhEa5DloUCPiJKUWynCg//EU8S5mDY1YsP581St2a3RpWSxs8j9r2FbnZn0oIAaP
5nyS3qK2omAC+r5QcsNsjm45QLCjPW2ZyocuYBVQ4hvcuC5yZ1mhaqIddSl2+r6eh60MFbvNafK2
nkUizyE3bXTOfK5D2zmJ5CVFnT9PJAY5nPxBEmEZRs8VEzI4wuErr81oXJI8Ql+8IZeXYo4Xb2ng
bisLYYce31f8dPUpHdmRcyTfhWHgbGYPd0KYGTCPcp+aZQckKLGkc9oYNlZx+TwmLM0b56WyizNy
sXHodXOtdbP6++OvOXhyk+oXMJ2GUfZvBsK5IDeXtd0BnRCegOnvmyJhaSVcQiVQDVB0SSZ2rf9m
+At/S1COOU4J3g8aMnYH2Uin6GLg1RAouijp7Nc4M9oj14nHwHntGIZ3Q2F0+JMJavGGeBxYaLJ/
9JA0IJXyl9kr7Iz73iZPZoBLEC1sd2TTnSDOtlsa7V0tgAMuaDt2YGa9m2mM4cUZPekdMwxxW2pa
94Xh+NtKLNhbZxu+c9ufXAghl8p5LCZ32lW+eYtI89Ml3Y8vnP7OL38Gmh1iIkm6HCcUDXvCqrxb
H/T7XOoGohFlmTJEKlN8h4POfOWwnQK5YG8by2XBLEVzdI0pBDCfishjQwuRNnzhWXxMeR1lhowf
lqTV0B2oixTecKeChIJLeWqAN0W5X+y9NWMm06Y6kng/tnSS9Go+5iUeAUvEkIgLuauz5gcHGvYT
gm7Zdd/SZowv6dB+BC2odidxoGpPmFVKI+/3WTEsOCVR7xJFbnic96FZAwNKtXWs4+V2avEmy4Z+
GCqSOmdA4FXdxF5DcD1awLH02ZqxoRWIE9i4FWw6h4U6y3o2XgKy9OhlhvHgd+uv5z4mAvuMLrkN
af8x/E9UOf5fsUPobMgSPr/f6hXnmiGbj0Gj9lqu4V6PTVkguG7Bf4BhXSFZM5mNj6CTyBzXTkMt
V3w/+nbz5Kvi1g0oUybJsW1Dt923Dl0UXMoip2dHZfvlSwU0xJY/fIEPU/q4+TgZ+vuhbe+XmpbV
Wp7TBVNMJSGkYWIZA3pHUOkeTLMtDoZWNfLqL6/3XrOCQBTArADWI29Ly5XwAXqWMwqJoE7ozMr0
uK97Xn5F8zRITF9HmHY2rkkEppk7FFsmth9FfeeljzGEx7sxCX9SZt5i6Sj1nqSyxNgM0+cN41C/
dcGR4PJ03IM948IMwuAttwVOHo1RI2Xzez93hX1fpuPBreO3NAOFodT43Ix4RPE0/ymIydZzxgIg
NKOcKrkNM43GEAD+in3GTC0BC6hcgZjr/rA0JlpSJRtKVw996EER1c6+qkiZLZlbv9cdBTqg8li4
+rk4TjVpHk/GRMOLjsC1wQisY6KxSdLfBKLhFvLs2qV99JHOrKm5DckbQgpo0Fq7UzhalGAI4GBm
Mv6aYYWP4fwa0lkVThpQuTZ2rd/xPvUW4v8quLDpJ/Jc/O5C2qC6pXpzPTDACl6679a3fUFevjK6
ipxCCCtfOvNeBKn/HkDjhK+/JGgq7rmiJ3uDw5sCOLgPKoglqhV8aE0qufR4MBDZbgHTNz2pq7b8
CEVIlQ2ze9795kV/qp3hAfBquhFFeb9i6YuirKIOzXA7CHeF/ryg4jHnJTlNL9Zumit6msT8sayc
e0umh8pzooZkj5+4D8ECyLIKrGNZmdZWSrCuchJ3SVzBhnb2g55yDgwhBV7VEG5D9F8wyFaT+A/L
FLJcqOxbIxxvQx+UUY1Da9unIrJjDf0yZJaSb/Srbowgf/d7GM2p6xDf7iPEAAgEvkv8okQlqGNw
0GPiAdvTsGaUqQ+xATc7bjZ1ZqPbtCnRggIgiN3WP/r591whSyeVf50bgYmuAvWR6+bFtqfXaQre
KhU/oV/ZBOvgDmNDjoKlbI9ielUVIt7khkdnjg8ANQiCAPojL7MN2hOFj4CSHXwItlXuUB+A8oHd
3YyuF24Y9DM+Tn3kzXa+H60JX2rXX8mKHxNe5agKiyqSAN6QgVdmEOVcXndxluK1adQ1cNx9nNjU
i1lsGAiM37iYgCg1t7EQYtdPRfhV6/exs1+43xwcwdrM9/QfZQ8n9HrerxnLyW5ZqPRZjD9UsY9R
UkIMGsnVGHTeiTq5GPJhYcx+BG/FWNj6uypbHi07e8zbMt74ZtLvUu9zYcGlYY+gZr+2A7q9ZjBN
PPWYwnc3CvOljHEFkYOn4K8AqKzyH42Jzc4fYOwl4XJCUwODGUNc7ss20qSsN/jm5zThtbWWC/d9
9RDLq+WdmgREJtmbj9GSj63vmIeycDjJedktnKc58qR/b/fuuB/Hhutw49hcUqozgQGSSclpoj38
uPhCR2NgcHBq5HTA1sfK0oNRGVt5vgVsxLIJMIxkiT8X1C3E9CLsHNOqd1kyQBZG7bCTnKfaZJBM
wvylKeoHxxvHU2vdj5J5vOVn9mjZPLhVAEcevr1fexcD/OrSDNs4wfsOkkGfIfAB7ctg+ndAbil8
nkin7pwlt/Yq7d6COrmboEnHVK035GL3bcoPPZVuZNZcC3tzKeDQiF8uVp3bLoHBS78X6PoFONdd
NTWvdpmQ0wQyuG0Tjys5qwHumF/aOM6OkDsFCOygh2FTKcqIhelOnOyMxzQ222hq5vCAzlZGS1Co
bdu6z7JZn1KuhX6YbbtYkZKeSGRWbKwJ9GIPq/y72nCQYApmYt2111Cjh08aOK6d2e8JvIo9doG7
auHqFUrr0hjeS+E7t2YbfsbJ+BCs5iu/4CqBklTspfzMrcDbDZn303NBbpspAWpR4wmxQDhUzLsk
oTH+VEcNXiFxkm2jaGAoXL+OOJuRt3GHKxfHJWFyZKm+gyx+LSqHURDl0pj+6DkDNEZiKLGtV0RF
aoC7s07HT8WeEZDLEekJW+CIEUZS3L3v8wzu1LgOJezE6WYpPiES3YhSfNa4ZhzNEbEuanbM+qTX
WL0AKMDTJO5sy7kEOj9Z9Z+x6OZnw2DmIKMAX+/kJHRdlqVPLraoP70Yl4D053uDRCIbAG+Ph6Lb
pN5aibT4B3/CwRNyfZ+1ne1UvBCp1ZlLiRVp1CzPTjiacvQM4CAxq0vyYg7MBMkIH5QUaDmezPYS
inffp/1hmJBPIBY9QD55qZws3OYCHKIkuVWpL8cHKc9ZBHSxvTexk8y/hqmj5yQP+NCPvwodPmWt
tRkMebVz2CsU1xK/qEW8NfxfARO8OQIrqqYANllsvBXdcuxcDg4Fpgy3bZ74gxmb4Mbtu1C+md24
pz1cbK2pnXY4HMAV1TKNenwul7r/mRVjxQoZvvCMgYePccVRlxk6wTSAxaiK5xUBlFw1ZznyaBjT
qqLeqRTYb872djbBlNdNj7WPq7sxcLj0i5kqjWQEKc2E7Qk1bGw/zHf1pDMAGOrZTKo8AtSzT60c
5n6Ka7SIl+v6v/JUiEwAxZeSNl0lo977yQaRt+uUbftZqQ060HbWyyk107faANcujPoC/RWDA/dY
VVAkO9WSiYGPA2OBphuIBCmOFT7+6xMJE/ZHeDOohScj8MmOY/Tx7LgjoE+fl9dNXAIcf2MI+5e7
UAAaS9TasVZnQW54zTP9KVL5pAA2p8WXwS6gmQhqQEsBmel6954pKLIf+nDjewtmMgKizPaveY2H
1otfhENSdBIUOzFEbp02BixVxw8GjcnOBB7U41hEYV9Bg2v4m1AhFI1HMQiyyqRq5ppxY6z8rZmT
+6hkF2+ytcbdLVzcMUfTHuptx+KRm+Mn7lMypTYVHm5AHr+TNmd57hPJNE0wU3je4tHkwwa/N+7i
mASdO7N3AxJvqgnQUOPDi9IOfO4cVWr00gTyk9irdT0vfPWB2yreGWn2GK+fyGTAAoQF4ZLGGr0p
Tlmf2NyQ8leVuK/FYMnDJJobNRqf49hxj+1/ZRAeMoWBpR9uWw9Y3XzLNWTQxhPI4NXuWj7PyZ3y
QYOUPQDgQfDbxqOt42s7xSzsaLCFxfJLSubXaJHz+IfRIjVQrHMafyAXIBw2i7ONJ5OG8FDsOsPh
HHJp0ctmhyeQKf9lsqpz55J+DblRctdzN7nPa9cmlMf2XEQXQu4QtqFJNLivwxp61IhpPfGHayXm
x6aPUXNkTOewoDTbgJHTdtjI6hvbZZoHoj4dhbW8wCN5irvsrg9dc5f66ZdyXXQ4SDPj7D16RfPq
pu5DDrvV06+1h+Xe9DeaYOLETBFMxcUN5FPv8GkZmPrT0n5E6AHKTjC0jInWJ8FFADtpF+pPaf2w
i/hnzOnG0BmrquniAdLMUojPLZLTaIKBccqTrvURk/eduX7WnPqraasfdcBZYpk4cQ3950KlN61E
xFA5ld/3GnF/EP1zW9kvsfVk+C6Es9r40/XzbQhpkPeidre8e6ZdUZLjTtrpUxK5DPDCbQeLXHJr
vNMpT3yyMyY+Gc4HA9t2zMid6y55a3wslToLOERrc9MP2X0HpD33/9iDvBIUZFdmJe+pI+5jTpwZ
oUy/cv8YRvlUrz+zMfYvPnVepeZCHoJhwsZFOSKv1DbISUXbRb3G4ih+oSQjHSNynL8tdzoVPItX
Zd5OSWafnFydJGPqtmrDOGorYUVQpJIt5+CoUBiAp5bFGft9TiDFBBtgXgBgzRkrxDxczjOTJFnj
jUfxi531A1v93jglhsAAehs4jcldOn81Yot6EkaOzWrGbhtatnyywaepBZeuIG0lpjTvkkptIVbS
ve7WO68nBRtmdCrbUKULRmZ8B3xKSwJhse67qFisnwCR5WZQsjlIVZ0Bi2KrsCXbdLPDH0gQhhGb
FeYyfpa4KZHQ5ap6rvkYzuZ+GbasCHKmV5Mz3XV0m9fVvZvRhAo8PTIz9zX0mGiMAQfBpIprIyF4
O8bygSxn7CGGUC40YO21OEpE4UC5ZgasRSzyR5eTb8Vg0MQF+W7g2U8TnKpp8qFzYUJYt09H6NG/
6r58IfpaY3Cpf7vMulvjofDTW0sRlp+rNkOiHqYbDAW/+zQRWzdzrUM9TykN0TK4jRnymbWWd9wq
0ynOC/fqLrwRmnAGku0uF0FdInXp+a0CLt23AOXsmXsIV1DMIndpKjli6J4CG9xKBxKkdDM5ybiN
F2s+tseinPprtmDNQ9EETh/4gCXMoznCTcXDd7CKP04KuUT0lbstZhaVQGwlP7fD0havjFZTzjzN
ulksrg1uGp6sxszoFuCwoLNtyiG/nw2KzONkeh5Tsi21lXnoRMs+Rv/Yc40LN03F96mRelWyQXQM
DgpynJh2Zeg9CbtM8bcChs7zs+qr+cKUzOVr1qBRg/YjK6ffirUM+UTvHKjivqiI2w3LoCKFAfEQ
wLvcx3nw0XoNwW4iBFXoXINEf0zsfi4NQNgtulgXTaOxER1EjtgeNJd7J9+EbZffEq7d+vbEVbDu
3sGp0SRtT3rLwRGSQlh+5bMHI8ZhK2WHnAjcmNYZQxUPhLDcW1+yn2N9HcncKg78KMd+KtTj2PLh
nnxqqYZmvJpG+hpXRnYO1fTe501z01YUsoUJpAN38qBaU47mGKZ5l44zlqp1WenqrWltHMyxe9NO
QVjC4t04Oe6SeXbusgYST0UxBZ/aYDrqAK8/DI+9O4KQy3N3fpzrO2NIa5pWlH7IKnNvtvD5/b7Z
eeYpReU/Ve2fNjEAGYj499jkawnfgphB/DWzjJvAHLJLEL6Rr4oPnWTED4xmudWd9zLa2KOEulaO
vXM5ONOQdzBN5ARCRsN+rJGa4HYQPR5aPqF3TVj057jA1IRwesNqtouckIxaZza/Az0/JnP+CMkH
A4b/Bo9uA1bmTRqTd2hGXtGAMyiQYFCF2VfTl+6DsvULx+X4DHFjWBAop5y6LJXB2uJIPxH6hyan
a5gDUEGMRT+6dXLP6mg8cCmEW09hcDUYceQt4XMsaGa3yWA9dGP2lcnq2HNGwvHPLX6U9euYpSy8
+Eiiy79XEujbqhbuspHi6cwUIPrrZ4ukL+UJEHaKntufQ09YQjqBmjv3YSGugMiSDohgBFzjLPuh
UAmiZP6RLPLSJyxRFxX81JYDYYKCb1BFzHYzDfeaVgsmCB0yGyZVAIigah5ykvecgeiVtsAb2dTb
nIbxJujZYxYUi2xVSCdBGnfnQMp039oAP+AC3E5UbXteEuI16ugVorhnXwQx7ppyOdbSi1SPTbUt
xutoY9AKm6t3NgiPb/K4gaUDzGBjB8GNupXIEo+dGxA0YAXur6fJlKTJkiiX0EYQkgXovlyDvyfZ
mageclrvTPcWdIG7G8Llk8zLRuowPTpxfcEX/wblgwrXmP0KIMDakB7XxC49utq/98a5RlwCBoUV
zkfIwy6ak2liwJbUE9JoWa9V4zPAK3obakKOAZqdpd2ZfZ28xkv5yeEqPeRkOgJfvE8KLhbhI5tV
ImyWhER90H4V40Cn02qIMW1BV4vhBlcPmlfpuDdQQx6l5IAnZ4ePZz7chUL/StaYUQcJcjbCH005
vNfkPW4kavdO5Kiddi0jh2drKJsW3YMWMqM3B/bl9Z3k2LxvuhhzmY9ViZTB4PTzCVh+vRkgNfPi
Tc+B9wtrzjUr3SJCftNnwq4USZEokVUTBWKmxNf0/GNSIks7kL2MKaHdacHiW6j6SRvZq9LjUbjY
elksFrtBcREoWc/ket3bLyGszI42Txkj1/tTJXc/a1bVP9LB5bs7vW9NgEKZLpNraarx0vcUW7Zr
ic7oc6cfqdKV9U25wlyXrO4oMmmsHTmEx1Em/kk+A51Y9jncIn+kDxeY5BT1ZkrUAi//w0yeyZ/F
iyzc7gj/0N41ZmqS0awPtm2i3JjZJ2MD9peQzj87cEix4P3OWDcTjmACUZB0N3lQPlIwxHDvwfoB
YbPyVz1geLX8nUAjgV+1urH6gOeFSEOAwZXmVotlIz0WbfGwlK5/t2TKpqk5ePRK7gYiW64uB0Iu
2no7uAGFsIFNDw6D+jTRjxPbdvJD9net/hMzmz8sdiWunQEx3Il7/tp0z0maHbStebs91AEdFgM4
4z5mLTcmTnenTeujnOdin0njrtOD3jLx3xgWt+eh6NPbRskj1syd6Y7Na0uLHQQT+zBWFsQzeWjt
4KbA3JVp8SVpKw8AvJt8mpTbOPtEwRmv3SMBROp1rdE9zDbhPq60DP95GRwssPT0JoldX+fhzsWe
eQlNK9I/8kX9qVrNiNwXZHKcn8Krq9+OX569kghVW9/maUAlo6MPpBeaQ2tweVEt5bgEXSGrptHi
BRyKYkbvkb7ICe6VzeWixEGzNRbT3w012fk2o3p0HB/rmMtPT0Vt4uGJmjt8EuCDP+gLkuBILRi4
+XIrjY41/CxklM3DjQdCM8qB22ktIZBxcEDemOi2SYxTofRwseRy0NqTN3p6a6uuO5nMRsCFs/3k
p+aNxEC6LUv2evB18eIT17yMA618zQhYLpiNX6yM3fNYLg/+KOfdMC4fTBt0dbbvhfZXJ+WqCgFZ
SUwcapy7QbFO7kG6OTe/2SofnHW+8Xv8HF2b7dWYB1efdXk8c8PLqQa6m+KFUMjQH2hhtmmWQFv7
zNeqiaCldCKPDVZiHD+stZBC0EwR0FABIge1wc+7SFXFY9aRpYY3dQe2mfrOgJczb5YP5MrbAFTG
1xKYJ8543MyS/Qw0cMeA0z3Oc3oDnBMHtBd85B0mAB1SPm/WCVlkzb0POiJHRmufSycyWRXdctfY
oLX1d1Tz8vJZfKRlc9tm/DdtrhWdGe5YEnib0tb1vZ2yOgkyw9kXTbjygtUR1R3R2GarXcHkYs9D
I4lV/RQ5ZmPM4rvOBlXb5zfFZMmnwDx/B2y+HwwjL2+8IOZkMdg7MrcUH+HhYIjtUCUlBfaCDQGA
MH1uaw7zWWlnKEchQHCqeOwiGKJA+b8ymIabNl2ce2Hidc7RFXENoER0jXnpJ+8t6auLKFJg5YRk
Ky8vf5QFr3WP+F75VA8lvYePZFU6cZLvwUraL7I/O/Ndi0RI+w0D1yxCyZW5m/iTa/qwfH8jsubZ
0TPFpEoYOzZ1pRZno2PpFXr2ofF8qmqHugexbmxxnwTEi+R0L21IOhM16F493fnh6mylxX7B2bxv
GAMZ4r4mPJjHmj3mqPWwdwTqgQ/KHsY71kpl0UWPq35ft2yIXGu84EtZDoI6avja+TUxwkcoP2yt
l8FgTBYs7nqX5Zff4+6ZhjHKVuVwzXsoOWNVtk8AA5rr94MZ5PsM3tTgOdnJVXisayc1DwpgDifR
1sUXlrc/UiYqfx6qgwmEadukDm3KYXzVqzF4KrRN8/p4lg4rV+c71bNm3MKAfKKHTdKh9HupqvYe
Nt06LJ9rn9lp6lFA5uQYVpUdWfgJ5mS59HnxmjSed2NjAj+gtIPVM4t3OAswjwqFE51+JPjxwt7Z
IxEahM25kOa+GeybaeLCVKvmZLzmLt4NZZRDxN55PGZUyGxsJ+ZDRujoUFgTypuK75OJyTsZB+BM
YlgenaIPaQV1bhItA7jky2e4Edp2X5XDWKuI1VUKRImvy5u8D+ln4PVxpDhkflmeKVW6TzgjtHbY
7IVDpymtf8bRm9QfMrO/g8YMowb67F4Frbv3sjlgg0JmJF1qRTODwTbM+yhKgdEGluqG8Mm9aQQ3
gA2aXZVQYCF9uHkZ2yVKU3W5JE85wmMOb4qxmCtj8ULubrxi/rKB69leQuOVw4muCk+c/bnLcOFH
hl2rjiifU+uysJ4jmtambVfmR2XzonecFsBnI6iRkcJzkISRPfkRhul7jUDG+m7ujEPXYA+sAHhy
F7u2oz9z2uwuyWJD/OSWoM0h3bUpOxTVty5D3a5wQvtgzEER2XribwoQ3C7nEzIgYjXjgYGyG7X1
Y5LFWJWzzD2aQCZ3xlz99MNnB1PuxhzkTQ0GaxNXbDfYq4v85DlV+assbE7b7IBEPz9y5I9PfY4a
YwkMDm1s043Uto9BaHJW6k5sW6Dt5CPPme2dRwI6uww5gjMyCUtpzndLWohNXjzUXcVJaUrPKXa+
gyCwunHGbkAF5dDr4/ej8GyhnGZb5OYM46H/6cvQOOKD3pFONu4aQMi01nPdXUrWZmbow59X6fPg
w8AL1fLgTl22d5wYF2a95qQ9apTLRVxKncXHdeU9qTw7ZL37W8yc7QtRHYextg6wLM6Y1eYzDJFX
aYHF4AA/n8X68P1P7ooD7/011LCYA7Q/GsLYrXc7uVKAvx++3RhYEwZ6D8wJETrFY9Q6OeBgG5fS
mRMHgk9WM7CmnKdwh1V0S0IZAlK2/tL3r38/dFOTRMSRXvirI/nmvKJnAQachuzuPl3/7ftLCevo
BibDMV9dbRmVwelKbXaLBZGKawaLeNlHTJ37pca1bqQrsJkHPIUYQHJiMNlIEdQ3ouub2PX98Aoe
bSanjPusMvLnoNWgDAcflPr6JSFgCny7Uf/HS/1feKmRtSz4E/8w7v4/lJ4nChHS/7V7l3WPwRdj
dcZh5vf/+d9//8a/+6npcnLd0PJpynQ8z6Wa6R81T5bp/mVivnZcTzBtf0OB/qPmyftLuK4JfAQn
cIB89C81T/ZfMHVsn/AhTXD/XUe15QT/Hg0V/Bm2aVqWbwnbZJ+CF/lfeD3C7Ko+jiHr5AbqhEoB
01Qh/Cttk/idOnnqVpwsTJE3tJJ5a0KazVfibGncc5IPcKeZMxoUk9GKp7VXUK11nIElr/DaEIpt
AmFxhdqi658JegBRgHc7r+BbYnScApnq0JxCxAhv3miwkjhmHxGJ3uBYHhIEbVS/6ppO1aGBsGut
qF1zhe46Lff+FcNbwOM1W+5don7JFwIP8HpDhROmgOCry/niQvQNY7b+EH49aQHaTYNbGAFQO20J
wTr7cFYsMG3bCkhwY3aPcsUG2ytAWK0o4R6mcAtbuFghw9bAQpgURliuSEmjgmdaEDGeLlkdVVCK
l07f66mghrroTsPECjdGCk35zdCq1aZ33Rc9urtRy1cjSJxN5fAze+Q4Sf48wMFclwiNvxWJ/blY
7p4mnQabuw1VGboylOV+BLfssNRgryB2YWv86iEyq6Z673fDgDuhm1Ffc8DN3PyxpNQUrUzti7X6
19mv0KdBTauGU+RnI3c7/9YIAEJb06uZD5QCIUwZEKM9yNGF5FnoDIVxuhruVQEZQ62gaZWlR2me
fPjTfTUdw8VmgtDyBu4TAuwI2dWws/dmTim7XEHWHMqhnd9j1L3zEv2E7TLy+TMiqRX06CxrKfEz
d7ZDpyXtyVxSIWbH3+hsb/poYWkb31DtFa/9f9k7j+W4tS3b/kv1cQPeNKqTmUhPL0qkOgiKPIL3
Hl//xt6pc5JPVzcqql8RCgSANErCbqw155je8pjFj5X9rk72zVhl47FjI8xVOT3Citwn85D63g+I
1YgQGhVOZ/CFptN9xL7WgxgKTzwcLJUHAXeqQX8LCLgCDbwRWPAoi557AQqPIIbTkqxOFQxxVPWt
T5bmHpRluh0cQOMWdYlWoMcHASGfE41hNhRrqrDAN1yMfiXIcq1ZVxDMW4Eyt9ro1hg0AuAF5jwa
ipccokQqAOiF+pU+0rcqrbJ1OqDN1GGlozB/nwfho77Bqbp1BVK9NhkRaLbTYzClpFU+laP9uOTu
oYzMeEXyGdItddMKULsBsd222lu9uHWUMN5QsX4k+3Ra1+XeEqh3y2h6RssLLSbKdNOorQ0QEDfX
SWvHJjkE/Im5G3p0KoHKzwIvjxO0XWkEQsOd71MDPQmu1NWS1fF6rvPnipuex3OFDyaSQaX5WguQ
fRdxTy7IVt1UCEmKwXjIuoEHelVBzQcJvxZI/AI2vgcjH6V+sW2EHUBK+zE0/RL5X9cpdERLgIAi
cEJOepGzLedaMScuxqTrui+/XhSB23UmoP69eZ1XlsqiM8WY4fLap6/LsXObldptKt1EvDJ22p4D
87KUNmwmH47QvDH0slvpoBHYOzkS0cICc2m2KOrdPn53VJTXVa/WaGbDZavPWYRSjJJlHHj7KMHe
uvIwOB4rr0Qls0DzlHOjUREhnGrb6yq5Pmnwfk2xs72+PxYfkm+buZeQP0Z5WSlBY5JcVR0rY9nl
iwNuKNbRxsl1qnhBvkVOipA4s1DdXddc3xU7KZ9iQMTjD1hp+cnLN3Xy++SKIU4eQ49CuNtwdFtD
ScKoFWxTgua+jLkCVWhXjWnyRp3QydCFMrg2Xkcy4pdeI3s4dne1wHdpPJihTZzMUz4Mux52I1WM
8ss4z81Nz5P43taKW5nZ0FPLXTUVeVaMMItBx3gQ0lyKhsc43WAKAW5RKdWWJ5GVNdUJDMbAPE/z
8CWPFRqzMIsI/1qUjb5k7rFx9Hqvh+Vz6yrjmg7TWakq1KiIc/wM8gpD7FO/vEwa8Hp3BssQLC8M
3Ri4Kq+L4QrLXUOu9JR0t2XaHlJdLY/V0r5h/oeqXhjtPp/LH8RYxavOqqN91A7uc4xmJLeddE8Z
xvYrxc0Pihu+1nP/Fzre9tFWA6oPQrrrDr4DgubLQuTDcSmL+z6YlJU9deU3sr38fI4e8yQKGAzb
DTIqjN2to74MXbTs0hA6Tupxw21J1Y4+6HM1t3r0QMBZtR1ztJ5oZ9ujVszJBkFgTbe6w2hNv3jN
lWQ1hHl4MKc62tl6QCYj51mCe+UYNS1yZrnsgj4wBu8AgUfN90MbE9giJksc3A2DM8KyINBlilU0
rB36xcV3zd6AIGMFnCItZ6TjQBXNkqM98dCJ6p6B84KsiPQmlL4yoUVOAsF6TTxxMF6X50rVsUDO
OzKSqDNQMoMWKyYdF2BG6xyhzVHmiEwtpVpFKeCnVQTbo8cGy/v3nFx3XXSW6qsCfMBXxYjfEAEv
c8HdXYD/aIgATALjLfQdGlVq8Sr2VnJVdWRHeReLaHM0tVUxxwc8xjV2FiaWZqD9lbMy6cc1rG82
yE0aOPiTLEYFOobRA7JQ6qxiEguy8HVRi3hwQ0swIPS3iRyZhIXlMhsJ15dcVkYT9X5avV+SVWwU
f+IZhCOSzQBJMcPPNjvzflyEyJSIlXIeecpPBpC/Yr8uMvEkErMw7MDqkKIi93KULBu2cLUfhA/m
upfxpKDREBM5J1/ISMuxZrX0PZgvx3IkREpO5IFwXZRziP/xfFUEwsj9rpRDwWWJCca24ijXoQ5i
9EJOOrFwdv0s972pLfGvw4CsLWZDpX0JitbyHUetDmr8ow3hNgVqYPLoV4BolZtVbDLMae2xc4zU
7wsEbHJRTuT2DpNW21lTt5fhLtfJb6kv8gW5brFf6zIhgrMbabnKbSoPNzmH45fkKHD4+Fc43q6T
6zF4PRAdkIcqJ9ZuUFQeRsPMvUuLctnic0QJ/U9ODYZshE9yGXUGSIe4/mvE5PRr313OUcwABNeI
0zXm6XWvi4rvPzvOoWKGFuGfM/W6Dw0AWsno9JC42WmDPGcvZ+5l3kqqdyehVSt3zHUXyT322zqn
8MDG4AanJoR0UZ69tgjfsuW+k8vyFV2JYDNE6ldNAp7lydu0bAG5jPCO8y5GbHFg2AcYWpg95Skj
T6XIgCAt567rtFBDXqqbu0mYotqA4MQeGZnTTjuZj2VKm5R47fIGbWyOZQi2YoChsaGi2h7pZNNc
/Gfut3VKQx9RYey+Ml13EffGLibUlbr5FC3Et1Od1OWFQ9QT5FzhRRjlvOa7jBqSiVHXPUqOF9c0
uVzFhb1vgZvLU1CekmUbRaofhhpXSit18VYMhJHLNK3LdfbWo6t9OSXJBTZW45IEKM04Je2WWpZG
7qovd7Gdjwz55IcqzHtFgvJY7uiitkH8yrNVTgKXe77QvnDw9ilPIOKEJFGBT8s9/Wm5dW2F5jhC
jrkg+3R12cNiN1dir6tyZT50kKrILVL/uTxbgtktF+WcnMjrtlwX0PMMIL3tr5dL9Ie4i+SV8zLL
978WXhiB5GxRsoibTC6OWhvLaL535Z8wGZP4w+Rr4NgWX75j0hgf7eWsfIlx2K/PysVQV2lD67by
Y6hI1PoRdGQFh+JPGoQGV85dJ39ah3eGIeb1PWEuNs2fvgKEJ+W0JfopvyaTnwtC9WRRjt59+tif
PvvbOrqp9mZpyauLxW+Vr8KDe3NGxLVyqZyIL2xBkWoN6ipa0gtWNE4fM+QGJCe4verjdd2YiJNN
V5UtogpnN43ZKVf6fGfYYl/IT4RzzKz8iPzwn75GvvDpMx4dBCsxzoX446PG+KZFuuvLd12+7vLe
oZqwybpsDc3A4ShflxNb/N7Lq8NirtScA0UxCV1atSN3/gp/OlyUqB4PLfAG7Bdl0exRORIkKIjq
cQTJEx7V7lrOm+TNvZJFwK7UcO4+UbCsj4pMEpOjhMjmx4RB/tKoJjhwcUbMURds3Wo81yIqIqj0
fNXkMUCvmbT7FReZ4oip+ddELrryyitXJl6ucblIYgJiudteJvKyLWerzuAQcufuAeMiGZdG/5Gb
VePzuzlvxMQRdwS5aMo7QlI8YyCE3c0D3sYUV54BKS+bLTjKv0Wukn+QnJDdZe+GPNt1HkX6fSsG
A5EYJcTi1uh6ldDuqr8c5Qo3Bh71hOFcTbJ03U9QCiNwUPQnxChlFvdUOdd2eURrYCMrmFamvlrj
YvqylNmKeqac0ywYdHHb7ztx6ZUVTznXkCDc0B/cSzdrLC7t4JY4BBEn/goLGAkB2c86YqTOUst9
LEZWjogIyHXL5CoZvHRQbBeESwwWwQrxkCPnVAsYi7Iac2OhESj+TrfGQy/nav6wbbL0N+gaIt3X
bzCZcAJJK72Y2IigAS9SfpcJD5h8+LulERobkUZWZoRd0+0Dgo5E2MMYKVtstPZuyUYCVyxxNs5K
eF9b5bSVB44nogzR8HM9lbNBp3NDNoMztmDRNLIIQKSeNa/lbC9u1IWuzjsMO3tD3NSlGVnOsY+4
L1xX0n1QNn1To+b4p+It54jMcHYLyU7X9bIS3oWo/Ls2oERiWpggsP3JbxvEkELOXSehOFI7rf2G
aML15RcBWePeJWftKWfDm/S4iXqy9p3Jw9gpGMIegyJqLBH8KSe1PNSsCIAKrmMVVzqaTPGqUiKm
c3GaX/EGIF/wjMplS6bvRZ2B7aIy3vRBPxUo4xkMiINPTi4pGQCMf1Lsq32dMidfjaZ0Ker4IFMg
vHCcjkCH8Ztdl/OQLllauZtPMRDuEAmbMYIqhp5orWJ6jr5rFe8y/UEa5WUuhFz8t3UJfWVvxJM7
nge9KO/qIR9v+4B+Yqv7jGsoFBFL5aVmsF3yEfG8rTyhHErgwwbONtJtAmPouu4chAB+BUphO8Pe
9RvVXe61/HFWQbaYXoUUpn6q2sU9ETzwZTGDYN/GgIU6w37VNfriI6SvplzU+77XynMW7qsADrnQ
OvZ4A06TVq+0hHA0PYywY80YS0EhZi59Zaq5X90YpGE6ILlpB+cxmerlODod+BjVOZL3TkZAMgT7
Jlge0mCO93XrdKeKLPHBgNMFYZzRwmjB2yE0fLGVG8LrkBO1Sb23nShcK6OBWn1qjQNCjdsiAI2q
gIXZmTNHtF3bPV4yRNAhWUmiJ3qL+f6cwI2kFDx/GyHGrkdnnNc4mA1SEKYSQJGqEXU23lHZqk9N
YtQnOden9V+tQTfUAoF2Bp0kBrk5iAiEHcTs1qSiEXy3rvtmWMtQCxqOSB+DwCRV24xvhTdwpfE0
vs2BBQs5v2qYJfDnKNwXTXO7DM4dl7OR3njsbmc9y9ea4yEmKNQRkdaY36Uz7jS9EWWQsN1YiVqv
G2dC6A41AeAhpkMkHhvwlkTwlTHxV657YxRNsXVqLUfoZh3MZJ1RKnywKuVL5hndznUIKO8opOZG
/27h0TE8nYY6SrA+W9oVLLYWakMknAvIJYPho9RATswa2VFjtakD44slKKABDte9ac3PE+pLv06I
XJdECywkrk/D6jvhiw3dbtyxDZX1OVF/2C1F3GL4qEJkDNWiUuH39ssU0+W3+5uCGLcVvX1922CC
Pi9Z8ljbQPqNOuq2QQvytbDQFbWIvZqxyMBdFvomn1sgA9wp8CxPK2I+ITp7NOUpgq+xZVk7C/eL
qeg9mTD430t1NrYoXpZzOIciFSPut6D3xkOF4XydE/SG+e1jyFA5onVjCHtelOQvXIMRTWdqnKoG
Wr+NyMx28vLGMJSEUhP/cWUhS8xmLbrFaD0zlsWJhQaUsNmeZkbs1n91hBKvUyPqVikPmPT4Swih
6HgaYuBWUwfvUZ9gDxpdtw8LTei2YGWXmb4JYs036pb+HgcokEL3DoLYiazjFC9xt1fJCzwgQvlR
TTRLSs3oNv/XvZOdtv+he0fXTERc/Ofu3U1ZdG/F/9e4+/WZX4072Z3TeXIyaY3phmrSFxv/arv/
/i+FVtm/aJRpDue7p+mSd/R34877FxQkAgMwT/3d7mtFo/C//8s0/2XYtPocgy6bZRPT8b/J2dAN
2Zj7zHS1bDJADP4ZcHxd0xVBHJ8ad9VSpnoQzNGdPbcPgQaZVk3LYl/geV3linpYipLkwsw45b2b
+NkQf3dbF7XPZFM9R1ZPRfIELm7AaxcmuJF/uvRfsgpzF5FDj4w6sYgKeBqkOqQqCr3wjoZ8Xztf
idh8yEfrzov0kP7S0VW/pHP3Y8GlWTrJQnE8mlfUyV+Rz4LPLHbkx3UgcGf1IULzwbVihVmaRIoA
ErZlL5TVzAmRnslTLDgnI70n4uGrYuXfjFmJd+XPcCz9ccY16Irom94stlGDMA58Sb8Og2wX8jGk
Xba1Qg9L1R/5YezMH5MJXpStt3YbE44IiheVew4SJxhzw9vENewhR6jWe02IP7hJzgCwTsjKzT3o
YK5F/RxCTicUKvbij7p3T8WQlUBrANwMG01v1Z3qlrty8rA+w57JTYz0vGPa6RU+Vhy6RzUibCHC
So2ACQMPGM2VOfU9NzQGlZa9tUnOROCYEzU2puhXyFxL9Pk+yrYFVpa7Gj67XpHg3pmhi5jQIzEe
jBFpkvcdnTrQdPjTlzQiEaV6ajkGfEWzaFya2YvWAH6o9exN6/HbEW8XbkmeG9E3Ir6kNLU1khbp
Gq4VezGojPfqUfdwM1d1tCVexsePGmK+amBd2E2/C9kC1GEAJEzOdy0bHu0FVKKeQMoqzJBsuAFL
EsAhfIfufFePUXOK3exnkirEXBJBh5jwEHWeuZ8HvmNJm69OVeSCTenRd8MyW1okr1oDAOdoOGQp
vSI1K1GFWAxVInu6VQwMxQnxYFNMWRARjbUtJlfbxU6+5Uy5QYzxQwuTfodD8nuxdHBwIjSBwyyk
i7dRHSZrat9veWeiiO4KX1Hb5LbWmnRjV4tN0MnZ0O2jElL9hg6Gjku0tDL9p6dG1SHK+xc1zhYf
loiwsdFdKnmEMxqdJF3Y6B3Vm/IdVFiOREVnGBMxiDMFhl1VnQibl/7ggY3aRM1QPEa4JSIP+xht
AsiEFok0XbRBIahhudIgTUzkScWPSEhV8Lh+bb5Drimirt+ozZ0DTQdUI/0UbD9RzvntaBu06Qz8
tWEdNYzcZrf8hhSLPjpBA3lMvb3xkEGj/X6DUfjRcQFbqwt6c3gqW/Es184TKcqz9RfpJDeGWvDd
yZhC0O371YTPbqMNaYEqHNYjw4Z+q1ndavAqAs9qmC3i+bhABKsZPAomL7XlTgeH3tN9M1YMKopu
0wDR9gXup4kJxEIu1fhLkfebPtuz12C2kuWyo02GsMxVv8cx7GwHVpNr4PPCKuhYH2xxEFGdrp3S
8b7rSvznIgCyQxephAwuC/Mwccw2IdJ7m/RHtdRPaTy+ZYSmlm0/7a0eledit/kaqzEBGHGerjNs
e4dEj14qL7oFxEkYg0uZfSg55OK0UoX5wyD9e9l4pQlwA4HZ3LXhVjWLaVd5+VrpA1jaDF4hcr2E
JWrXsZiMXd0Hd+AYIyXx+6adDxM+l8wkj1gduq1uKm+w2x7TLHqziviuyA3rTiGQDZ8A6Yt1OD8k
/XwTkezqQ6BAZpV0RDCqyE1DJLZji9/bpm2mI/WD1MMw3JzXI8knCj5sK2vuokRPkUJ1wFVRYVOj
QWZM0OnCE3dc8iSeeZQ4RwsJoUeJ5bpKvoOxo8rT9+Uzl9fEBz8tg6BGnbwQi5S4ClTvhWxAOUdh
6X5R7A8jDXZJZGg7Gd6HlvLfsvxgQYKmD82fl0f2WhRo59a700we27q0xHU9gfXq3TG8IyPuYAu4
9hBAtqkj87xwod7YkaMTi+4otwBJobLjQBDVr7V8rHblY7WclZMWfCsMCGzh8rlaTgpRMmxlv0o8
dst1WjdpmyIahV9+cQhkn1aIqMkcFlfCZGkeDVxaVR4M21BfkAWgjsOpe7tYC429ONuTIX2nKgat
UjGpiMCiuhYdejCuu6KhulRbJ44reDWWfW+H4bcugEY1YV0INfp6ZXjjdq53QMGDW7GpwnzfpLov
KySxpdXbpgufJpuEyLVcJ+sqmcCCYbJEfxAiAdu4aTvjnYj3tl4A3pvct44uCRza+pSN1s9yni1f
cW3ys532ThYCAHH8Usipzi0FpuVgGkpRgl4XxSb93Rt4qCP7dBvaIfHvkMLgC1AdkRNZKurzlh8s
ZzXZnQ1L8moMSHZKk/l1Z6srZ8JrP6bEI1dmyRVX1sNkgUMWxYw0TY/wVKzpyVTz4ZjTabTB68Y2
PLFAU89hag8HTs7vKsTcLU7JQwwBGPSpYK8QJJOPrbbJTUpnQ5BqFBNEYcVQQd518ELWmiieXGty
cu63deQgQPHBXrbKx45siliUUfI2mXhIpMcnt1Ij+i45fRe5ba4TWVC8Ll7mRJXdsdRHmb4pJ0s3
E6MSg15IcPHOa5Pe1CoBKlCZoz1Vu9yj8Sr2xrUyaARolLHMvhTkBcrDQRbYQjgYfq3qP/WZgAee
hQK1CHYQeOLoByKWdx5wXR5sxeE9icPbFZXu6yLqhiLfy1cmSI0Lph3emctuwDIQM7ZyZDFdvkO+
hjFiaw4tD0HtbPLA//cXDwUkfpv+50q+F1X5r//x8jWX/0L8gutXXf4budzn/bM7Iqb87X3yay7v
u/5X1/fIdWVg+VQM3HCXJ8733178j4vyhd++8/JTP/2sywq5zT79GZ9m5bcQEUn4yTSl0zlrlPKy
Oa9f/entf/xL/vz6H9/6px/t5MTFO25Pl5aBeY2r7DSZSXTiSX8iOEjlGbRZmr18ISBdluw28Z48
jFHPoe6PTnLZyp85STjlI+vJoQlw0Zy4ZGNxUxfikn+bJZEqQuOd4C3SwKeCdBopNXS0HxyhZVHw
Kqgw3fmoXJYTLSoGykXglLRBa/ZV5iKsaScCnutTMYo/wlzIL2rRgKncRkH8CPJMBuZPtpUuHSaT
G9GGfsadk1OxTjigZQ/LFYecXLw0LK/LcqXsPcu53z5Sjlm3H9A8XFvPjSjny0U9TaaNmTAOkH2x
SwMb3My8lrNDAON+Lf97YG6svbRNr2tH13gpLAYksiU8e6iR3LJ+vXRAI4h6faJkh27AD7ROXE/x
p1R/jofoLdSRDF07tJ040Si8C3mgl/goiH4Us370EoNr3zKdUrPCTe9RaRUVWm3Sjx1YisqtgBWV
cMbEtjG6j3xU8oP8Vh5M6e+Kb8W7AvfAOaAB/FhG777OA0js4q4YpPZTUI/p9tIelOvkZuDa6xz4
3PX36eKOOcz4+65b8dK2l03h3M2tTSBESbLhy0jphbq5QWFT6KblW0xRJW+M7KWiO4eHF24KpUKu
gaoiEgtc54CR+XFqkh1DAiggUGdyUT6eRFdb72ts4rGGYpIAJAxCQnfgpd1tY2D5kd8vfxfgoYkC
4d1iFB2jN+Ph8kbxbrk/5WLR9++JMePUKEsQTSUxAWv5v8gequyiK23Eo4dcTkE3YibK9xXw1cyg
A6X6Wm4DQ0e9Nt70pHB+amKOQurBsfCzinICysT2l3tCdmuvi3KO7vpf2TAzHveg+EUpTJraMfA5
i9a+OwCMjLiXVmwyuWfkYR2qhLCTPxgFpXk5ZOVrcjKLXX5dlH/r5YAWO/tPi/LN1w1z/exvX9VB
OWLscSNPOXmsyR8jF/My4w58XZZzl5VLjOpRDZ3ssr8wM9vE2FmXN8v/lmdN7kFydpIn1WVWyhLk
r2Hk9/cJCFKX/+j6k8OqcImJMLF9918uoghxbkRKgJlRniaUTUCWhbP5vWyKaudFQ0oejWi2y7df
ZgOx1Qhxs3rGFJ24MMgjVc5dJ9d1M55Lgtt0XEuYEv+5Jsk/W07w/3HLl7OeHJ3I2cuvB3tzZyU3
U9ll4Binu7acl+1FFVVnbXmwzR+u/CHYIHQQ2Qe5sWU3Xs5dt/11nUPOzroILQXWF1cB+YL8L6+L
18/KuetuvL5w/b7fPhsXzz1ORq5hbBp54eydqBH+cpblmccWT7uTXL78eIrtFFKUEdaKuHrLfXo9
tiBEhEKlJY+xWLbi5WzU9wxl5GH651n5FZdL1VTO7d7FEyzVFokYwclriVyUc3LddVGuk7LC/9X7
5JvH4H3UmgIy8d+n0UUrI3+qXHmRU1wOZrnW0wsyNa4f+PQuOfv7svzQ5Vsv3/WfP/rpdUUjqbmz
v2iLmqzlZUbeRuSc/MY/rbu+Rb6qy1GgnL1O5P64Lso5+bn/+K2VlKtcPyLf+Nt/9ad1v33rb/9T
KC74gMkb0Z+V5yzwwb0x1MtOKmeuk8U1oJdKldR1pZy7rrtI3+RyLZvvl3delVTXt356Rc4GZjis
NNrVlyMamgud3euJ8mn5MivPq09r5bJ8/+fT0yPEJc6IyF00SnoMjut3OLSEn5n32UI0mR3CUSyI
Su5qim/e+Ax0FSND26vPXE4mWmuV80BduASbCXwJzNjBrGm5LZo9vxZmgQ3bUJ51LfDuB72sN3ow
PKUJuu2yoWWkJml0iCHbqbb1WEwJknNDJEq0WXVe5riAGtwlh9zMz4sTU26kTkK4DUg+YkZqIq6o
1g2Y5xR5jfv9D75cTpYCm4d4qFqI7MJEIcRJ4nYub6zXiXe923665crZP739t3Xy1i3XXf6HP33u
8j+MqXe2WwgfEY9+nMty4kod0XVZKoQusiK5Ui6P4ibxSWv0++u/fdy2OmJ0bQemZycuavLjuesU
yZ1855DWLc7D+kG+MMtT8M+zcUi4lgVBT4sbG5JLPFHDG9fZ2OHdwGlGnzN6d4pzr1TsaDgfiens
4+IlzTNzG7cNTaqWVq5qZGueo46D25lf2yq+1xr77E7erVEMb7GbVN9d7M96mwMl7K1HuADv2D8s
BK+EycYM/fdkgWGPXBwYuYQ/0m+H4dlrkbpREGZu6rYnGgQjySZPOuqa1Bl3ndKfmu+43q2tHjIy
rBW347+4DzM13AcjGTwQ7hsgTB0w+ggZJJlSe5zW6lqz0pPGfXbPLf4ltUF5YIe2NooSfLX7/jWM
JmUdZrm+seC2TNTZqPINVMEohEMbEhX4APu259icGNNENzuYCZgNqVLYGHgLlSiDAPwb1snMnyvm
LOTKZjguGHJburptkPmFWX4omndnKqa9WvC825XyM1emGdgkju0q4pdn1lfSr+HJUJirCae+H6Lk
LZpR7zmAzygO+G0ZfOvt+sHNk42bxPU6s9mqQxav9R+YoLvbfu6WtVerWyuxtk4TwGTKi4/ZrUQs
D33QaJq20sE9p8V9XareHc99744XKUe1dNy9U5brBffSmjwk8wBYoRJ8qlVbVNvapLy22IK1iYk2
dDOgjUrm89hG5RypdF2iRMwaEw0UAUD5BCBzLFOGnzQRPGAt0KeiCsgyLg4g5GlI2UIzCcXpqHii
eH8ay9o9WXNtgsssNk3dPnsLWXOOE9KOdr2nRDjCU7WNHxKrf4miZJfmk/Kl9MCgwpL/opQFcDXd
A1nFI8+p14KbYqEjjk+JgjasuDmK1VPRkIFbDBqgQnAQpLK9zTku1GpJgSxg/MCunLdnB2vwzlaK
1969LeYWcV/WtStaEhTKNec5n7U3nj55qkRctC3aYT8FTcCfO1F0Ligz9fidcm34YY+Zu/ZMhICZ
Yp9rY4SAUqVrcfWPMBpQeOk44op1BkWkA7t+bvpwF5kaSgaQ3yvjQHcRkUMVv5pTSBgCBVZEB/v8
zuzghWU2vQpPa3AUtB+5Z7V+ptlfTLC+C35cp9KiH7Oh/kiqqXhqhjQ5FhaJ83aJVViPtdtuplZO
vwVM03jywCc/jZl2dkYeTzDcIfQMzxPgiP0I3n4q6bD1ehnuMBuETlzck+b+4WrCK+5WftKUNOc6
yMAN2CB7fNJ79cdigynmSpFSQQAwzG3oNcWTSlQ7l/+mrl+Ajph+7BE/oQADG1osyjMHW9pHb0tn
V4gCMoafWeI3gfmCWqNEH5Pa7Xd7pJWQzC/h6MAd7/SzPerfFbf3/FKJUUgNPj68uXovUGc9JCph
klVVTHDoG4pN0IdJuGrOjtt0a80eX3XH5iChRjzH6HE9xXnXAsjCg5Kndzam/tg2iMsoNWIcVQeI
ISFsGnAAvwymbE2s0tpruWLoKsdsgj1+EL1EmvP1uqq8j5xSWz5BWArm5ZxFxQP55CfKsROy80Nq
86ypZd880hopVLtQ6tAmNcqTC8uMSum+1Kl7Fpa1M430QXczG2DILbc/wA8NghfnELIf/bl+KpFb
voew34by21hAHTHdiDCBDFlvxoZUtOw0JgPuYf47IuS+6tbwzcNls81m+JU6F38GmPc54VXjxIXU
UIiHNyuYXa4JukkDCYL/yTD40dbXwSrVYx18I1xhY2WOb+TtV5PBFMlpzgiYQj9hLEwpggQP+OZg
MAQkGgC124xLdYKlRJEcBRpRG9oNXqe92VTTrTkpwSY2iS+LyQQDlwXBnwbAfGY8s8Lj9dMsTXtf
w3kBO7xegsrdDeRB8gSPw9JcigMRaRjOxr44YHYjJhLzFQ1NzvKw1LxVps8jSRX2dq7HEQULBkiX
JvMWkx7t16pBFQh1DtYS9ZV44AzsR/rZFHZx2SdcXRyTpuxkdhvXe606eqZ6QysoVMOfSti9hyC+
153xMIyGczDKIeeE0reTmabrCCpgAWzzxlj0ZwBZ9aqY0/TUKwboDMw+lXKb6QuHS5TdjIrSr808
wWXoUFCxBrh8ibnLai6WXBpWTj4E62EAcdU17clFcQQ6YMy+cX082V5OSrrKgVpAN+oNLlYER1c+
OI1HqvGbLi/jncoW26QGaWBGGn1PtPI2cdH4pC0duw7NlxDl3ejKcL9goiJxodn0gf2DJ2YIBhRr
vfiGprgOnQeCAW09GqFBeKPbBMn1NUGKKlAdo0H20g8a3Sp7erBiK9pVWGnXZknmTlF4p6NW0Que
OB1PqkKyHlsXURCqrgAlpxF/U9vR9bM3lFSTD6Is204Jj9ExksB4/jqoNhBF5QE7a3zULfthmkky
zNcpEOwtng+oIvp89pBTrmvX89tZdG+m/jvdbU5QIghWpZkr+yAjjSXXnlPkuA8hvIMVccmgp8ZD
n7GFYJNvG29KTpoK3Voh8Kg6j1PrgVuAJ4Ugr4Sf5ut2ARx9GhCIlkAMhFlfnY8pHeWs0FdJaN3P
YFO4jBuYy+r6qOdetx4zxuODlfqFDsSp6vLJR+bDpW+Jn3qSL1ZzbjOarkm1meGRIlJrQ18nhmXV
1jWUzntnyW5TyFxr57sBinE9GwOlLb32jWiZfFyDovADXreIEjx1McS+elJE07I/WQMa2Co9mcrL
PKbOLjRGzvqMlJghbl8XQvLqxli+TLNyH7fwayHajuBCS11EdUDUA+s5utbrjFJjyqvTqGSan01A
lw0SrvbxMH51AZRpTlFDlGhIDHLShZvcIXBqhc5+1B88ewYfTEaqGkcoAZX7qAdiybipItvG0Krl
MTG2IlgrAqZEzjoO1GC6DcZ666U0n2D6YTGY36i0ASK0oo+qWM4Ttliffi1bgqC+6FA6IQa1eLhb
cnVTGU+oJFzSGUDXTR031MxuVmFKTmxdLUfuSnSCCUPJ9HheBXn7MqC+2ACqfHWt4UDIJvTc1t14
XvQzn9NXlCaAbKlLACnsHnXw4Kh20a1OofsD6PYXC4S7jyAG2qnjdts2mxgmadZT5HzLef6hHQ0u
q8kq24fDec6tG0f57oRRvQMpRpCVclLGZTyPolc1AyglrRdQf8dQjKtpSSzhYzy0J6dcnIMTCPha
hPhy5qJcI3jezBrGQ6BtuKlXKREFumEkh3Hsv7qz+7NBULfGnWWsPZJLhmi+GZABpA1aT9slMAjA
9BjhlvewVZPUde/pdg0Nh3uxqzcH3enBGie9Am3YPuitZ515uOCZIScxNjhO7Kp95pbmVnkpSLbd
dYQmn/SYZjoWY+6G5lPM1cFxD1zRIV+4GywF80lt7tMJGXWWj+9Lb/4MigBLLxKgOEE+lJskO0TJ
ZqmGfaIM3rZOyo3dgxcl+3E+jEFwq7Z4OMP64IheYUy/cyGEY1ckdbMhF8rGPaHGfm6IKxAXP6Md
7/tpOnqMgxhVZSibZ8DsWCdWtTcyCE/xsk5kMBpAQKckNx/yZYPohUZotCf4+7WYm9vWCptbQJxI
SaKGQONQ22Io3dpRVd12PEBrrlrcpvG0NTvxaDLW62R2v+e5ToPQSLt1Zbs1R7/7HNn1ZmYEMAXV
Y+LMu1IjNHnosk1vTBXF2BYimz2es2LxQ9qSm8TWv8619kGcRQa2KuFhwQmyLfLDHJVnsuOx4aXG
U4TuErC9Cn5BSQU5ZeT2qS313iuaHeka5tpzfJT441Ff+meyxpxjkdz3qiFG6IC4oYi9FblzdmIK
QBDk0rU3o7Lokd+fMOeQ0xriT+QoHEn6vSUJ4wnp57vlWuNL6XrfatDmK/wkH3GikDraA1ZnuLuf
DI4vUJFNaulfs8b51qLsoUGqYfW2Idsh54wKo1greD0x/KBLghK51wpo052ZP7XdiNkaieyEZZ2c
auW5SODftCrEmHLOffX/sXdmu3EjXbZ+lUbfs0EGx2jg3CSZc6ZmycMNIVs25yk48+nPR7kOyr/6
RxnnvoGCYJWkFJMiGTv2XutbHl300lg+AXFptvqU72KPv6Vjp1w5FckQaoa4OvXxjoRClCvYWTyE
aURdnhBuBoNm3owm+NLGzAlJmFfU/+S7GvSeUeTGPoIseHAWgJM52dDKge+YWBQ6YiLLPCKJLyBe
TtsO0T2xatlOcwkYHHKW3AzNl0H0BO1NxCo43RcR7So77FnOoJpOTettoha6YR+72Xak+5mz+p8U
SMoxq3GjdjUeqY7mc+5dMh1uYNJ39qeC7VIaMcqvUKX5tlK5HyJhWwYg+hg/CrLtbH2jGIsR6UMm
cwqGp4hQj1EH33YpYMOczQdPsjxrT7Y72/Cn85Bt4hwGahnzzYItiGgVdsmD1+4LuBPwn+cDMux7
zMfVNobGy01dbdMw4VA697YMC2wtk6n5jqP7bq2G+xQoLGnhVkB8FZMThTpNl3ZKAFvHDccVuDMS
nv5RaRsn2J7xLpxzKBImj3kWrTF2tD0pLkxHPNKtQB1NY4u4/CG2upe0q8AJRlmFAXQ3lKlz5K+h
ohZ7doqGPuKPZ3lLkMEhI4YHIjzWzY1Z6TnsVfkS120MRau/N0SEnaUfkcxbOL6NNMMFsbrfFsO4
NUSBnC5cgSRKiGCEHufGP3POpd9oswSYmv0gGuQb8/v9eojwY/uvNl0uoiryZzWNdMPm7mB30V4W
aQGOvIRU0X8GTA8HQl4SuYtssw+yprPPP5tGy05EJK0Gc+9BsAUhBQ9OqEUuWxTC+bCBq6LJGnbs
KzZR1MY3fQVfw55gdNIYRoMHlKER/fMiehJuI3FTcfZuu0Xd6MismQhULl2QEhsmIRA7qczH1Ftn
sI4L36lbexDzbd9UatcaJvSgZkJ0bRrRljQGiIhG978pq78oPn/QFoPJ8cx/0hZfqj5pkw/q4r9+
6i91sef9F1AgIYFoMWUF/UMC6F/qYgkViABQ/iNR1eArZLD+pS42zf/S1wGPdDyH0Hm2Yv/5H3+p
iwUvKPGESVcI5Mewgf5/1MWG/iGBlCg6bAemZdiubViuLT6Ii9nAjX0FBetY2gOA0riVe0/NT80C
CnomFcXBKLktGU/uZ8pEGw/QTuRe7TcD6zYg5TgTO+42IA9I3T2yqvZlc5263r5XYfEMwguc42gE
FTFtJLuwr+w6z9uHdcMqMMXHwsDsbCF4A4h/coSibEPv0yrkLkmtNdzkYE7UJ++2jZts76p22LRF
Bznoc+5wq5SgCYgkNI7poEl/smlcaKF7WeTY7ybsBl5dwAZD0Rt4vb73SrLRpeIgmuK1YadzcCz1
RO+q44nEe610sB6DBdLaMsQ+GjCpNsDTjVLrfyBB1I89aWw56D7uNJNtoDbv0gKkDuSXV6S9ia/q
+YSfoWDnKit/nprpbHjs/ZGTSW+8VYytCN3R/UmaRLkP7EKc6a31vsSGqgMJwgV7laORdCBoNVTk
mBQJKR+jYUbBGoktLUftaFS5ECQRnyKuwkpHxiu7S9pdnvV1zmzz8NsV/W9Cao3/eYFYFhtwm6uE
aw609b+qzymJFIHxdX2sTfmkd4hP3z/kXovn2mnrTTRjuFlyNHE9B4VXmBgy96+T+c/HgrC//k0I
z7VqWdJEjG/pjucaOoit34XwQjOIA8iy+jhqiOBJiv9iGuzeD5XW30WieNZk+SOx8j+dgfUW+PBr
0fJjNEBrig3A/HAGlh49Rxs7+bHVEmjKTLW5sFfKaZyqbdcJtZ81RMIpaZCberXmaS3rFD3uE2/D
OUJuf/nn8yCMf3NElnR1cGM8P3SdJ8fvJyLVqVaLss3R83AiSBa1/JZp82Yeuz2yBnOj9YToOsDt
t06anfHhLKRTIkjEBelPpiN88jh/DFMtqQEWY0/bbv/+Ug57oskUgjCk9PGfD9pcD+rjabQJh/bg
rVmOuwLSfj/oiDsggavIQUtFux/9Ypd6hOkOLKAqdYxAd22k1uOqn0Hn2UTch0lIFIclYU0o8dY4
IGpMgoSRZlT3DghdIkif85A91SQAe8bQjTPp5036ratWi4NosxNCihbo3vxN9u0NcGVOhEjeJm3C
rWRXgNRj8QDTstuSa/b0h3e8Xhgf3rF0af/gy9Uluv8P73jKopydpp4cy248mhpkSNUkeM3H5xiU
1sWU3laWRGnpwkpPJJzpvqYZIRpeB9fACNe3RnCnaCLtoBPGG11htkOpnExiLWjl00BqB+BdjIfw
6p2ah4CsCbws8/BV1uws7b7JTnDQ9F1p969NNS0HxfYLf1W5bSC6JZGFBiv80/2yguT+9W3bOhgi
DDWu5KP74X7Jjdadi54NbackDf8eRIxYblWYf0NI3e+bn+VcBSUdr+0EcROHnk2Deeuu7CRyDYjM
cM7Ir+krggy/+cOf5N8dG41EISAJeJYlPgSLq0bmZqcIAW7mg64y97TkFbuhtcfQOk+1RvG5aDYC
c57mYiDSzSEsuIwcGidspfxx2GrwQjd1L762bvzNWgDgsS+657JkIjY0nl91dgoRS/204f5tSvG0
4EKxy7Pn2XdNhCxOE2iIKuLmAsYsd206WEzREr82apQoafI1sULn+s9v2/ifjzCbPCXDgCToMPnS
P6zy0N/HJHLq9Lg4IYEmeXpntYvEd9A1PpnH92VjBlbZ7ccO9mjIJ8tMhxZ77AN76+JQJkQJ/uGQ
PqwrlrQ5DDiVuKgoPXTrwyFZKESMIZbJMWb+s8n15VaPHWuvivJYkuqOicTLgHHpZyE9fDGuuklc
uMMt7ok/HMl6G/52vb4fiW3grLI8V7ds48P1miIzpo3PbdoloW9bby0TxuOaeL1L0nH0Bc8hmo/R
aQFLDlo2qKq4PnRFPZ3mMXcgqrnPCClhGJPStbOFva2wJvzzMZof4I2/jtF0POmw8vE0Wc/mbx6w
3skJ8K0mHiWtfSM7Q57eu/ayetGE137FgE1fpzi7SRMe6vibO7CjtEeh39hJcUNB+ZalbbLx6rfM
lunjZBBjpVAhpx69Jy2P8C+SbVNJq9x6SzGcU6E9933c+NUs2ms+Ue15oNs0plR/eGfGh2VhfWeG
hI3JygAbU/94Rw6zkSUNoe1HHZnvpmEcHDfDjKnIi4KuLXN2hIT4CVIGOoNJZ5X3KSkmM2j3tqJP
7I6nsTyAMNP+cM/YH6qN9cCEa3HCTc+kFv9ouxvA6VZL6CbHMZV7t5vTTZtWKWv9/GTrxG5NKYnQ
SbY8eKFprCcwxsmbiJ2Fy14AUV5kxMJG2kvQTiR1gkAJqpqZgyVm47Dk7W6B8O+4Y36rI6nYuYND
znLiGRuP3F+gg/2TOTGh6pdUe60KRsLm0EJ36t4m5KBbazF6P7T6y2gJEtLs4p4dYbybK1DWRMzR
UxcxeqpqVJfY695CYtjPWd/f4FoCxT/wd+yyQ2PX3Su29CuKUk41mbhxfpA0EnsZyb2WLUQyVqQV
hauuPORA7v/5snbXy/bDrWdzMUvpskOSuvPhcUy5Go6Lq2kHi/LjMCLhzxsMTcvCG8977BPYuu9D
6YS+Fw7lDi5ojqG+qWkOYaRg67wnCMekEzrZR9cyaacXxPh4ejAPVX1UVfmjMq1mR1rWpzCX7YH7
GVaTVPh+KTM3oxwTyE4IKcIspGup17f1oKwvdfjkhjQBLXGpbNClapGf0yh2CJAQCZ60MDzOgwmA
gkZNFQu6M2j+qJ3W58N0HuFkk13xc2zdjqYkJqrIIgfdwU66GUllAheqXuMWHjOgRdKQ2S+YLgOq
VkaHLgMFnGggnxl1EDDSdAekF8umdrQhGEnGtCNN3GP0vuWIO4YA1W7RqvRkLROpPLb8BQX+Pv13
9KO6+/WX+I+yL+6qpOza//OfH72n3ASezvWvs3OjVqUh9K/PHcCUHZIgzpKWdL3fle1tFpb6oZ56
uZmNGSFWh9ANlS/KCwqZqXxycqCb9M7vY4ho5LMIkhCq3DczCzRk23bbf76E3p/O/3oJeTrrOPWG
8Pj4cVOQaIKLSGuhu6+1cDMOj0UYRdsKhsGCzQxcEtzKJCGVO0RlktOBow1dfZ0TymR3NvF0kU5r
LcymwQVGfzp/9As+XOCe7rrAfT3blp70Ppy/2Wvt1pqIsPQUwKqEsB0/6omZTN1sF4qacco0zmfN
6mZoFwni3pTuI2KsX4sebsbgn0+X+WtH/+GEmcy+aeCxleLQPlSluao1MTQipNOLcd022+yhmCi7
DO9YDqX2mS/tmNuWlyghx7Wof8hc1K9m9QW0uI6nwFTfe4jjmhYXK2cuPlvVD8qZ/hy6Y0lirkNL
NzHvwoIZ1xg33o7Ie+7rgbtiAD+P/uUFIwsiCyYiQzZFd8ploEMYbH3kT3mFOfxWoRq7OmkFt6Zb
7sJ14NdGQ3hyOZO7OMIiu8jB3Dsq+abSOL5MNrlRWaWGrcTvRMa6czJT966nwqBfyXEOeNlay/uu
z0DACRnArGYBTjg0ZXTuc16KjNB2Z5PWuEn16EE6y4pbZfEv0IwwjCySU52Go29Wy7SPh/Ynf24k
T+RigPv03kzmCsxzFG8KhES3BuCV8TIcdFP3BeFg5ypKjMCNrfRJeF842TH4h/Eh1OGDuMxyAqCM
GY7FXrDIeQZxwB0MojwaX0Kw8n1LkgYzgSDZO5EIPFGrMwvqV5rXy705EVLm0pKgn5njj4rtU752
LqIZwrpR5V9cQ4NYnPfxZkwK6tkiBL84WF8KaPjUekmQSTeoM825ElY9nQvyLzfwOr2D7B1WLPro
GxmH8R5lgPN5ESSGABqNh/nYFeLnjBDnoc/TV3ehSQx5UNtjfSaoAFJqT3dr74ymFXzmIXhTGJq8
Ejl6bMcuvMnX/B6E5fgippG/pDfshEwFts6iBq8fdgQJMOiZuqnxLbxQd9CXiCxG1RgKy9izuxH7
jkEgi2ivHRcrrQNTC5EcV+5LZBDYMtflTTtOhIA5JsGd+uqytZ0vXrfkPg15pgk4uQNn9L7HFpF5
UEayC0X/yoRhLFKkk3pi24wzhbAEfnKGEKJV3i4cuJbjsuqOjhrfmP7hmNYY13l2raig8ZED4Lql
eXG17DYKEpdQwikrDnIen60F7RNFVRQ4Sx8MDY3alp7HdhDI2xg0ni3Z0hYaWydQrbsXlrpCY4qJ
q2KUKtJs1zulFhhGlzHJIK4Dycd0gN97L0wMp3h6qVN7UiKWqtcCnMUIW8IiOk1Fc7f0669wmBXl
lX6vN8Y5Htg2dmL7q+hWZUjufI/vzyiIN3RcINXwLdjiiGNFGxtyjrGNNGLKamVTI7q92CrXnPag
G70dPZdPIcyNbduSopoNMrnLc/JVlpbly/ReKoIx7pWhkZ6QocAKK324SmM2XsyQGzIWz0KLphex
xmFYLWlngoKJeNNYbKYhwtiLajMLoxCZIxOS2iMN0oQ1lE2PQzk7V2qgOi1Cxn72sncm6xbqRnTV
i++DThw40Bw7mDIZXd31oJPVf5q7nh+vWN6WOC6fqQO9ThO7EyrBJpAxseQ1IdpmHN2I+btDRNBM
NtQ1GxZtY6VV4SuLoA8tLe2LXoInrnsj2ifL8GQV4hBXaXoZJqLMcYfiK9LjQ9eSpFA6+gUI3DV0
RoaNZazfM78MjPWNE2A/7o3BU1sr7acXXD0ZQYDLc2aIC/WjdiDvW916goPLCJH4FHcwExZdkmQn
jeviAbghG/lIdrK9B9FkvtQuWd5aBZ5pMNnlshomcQbgBYRs3drlBYkUQZZJZn0qGasEzJ7L8ywi
06+0Vv/ShBBeUlLHW6IS92zdOU8e/QmDLIsEQdcWjMYauuB9r0ZzIL0DPZWWdiC7HPdBYRdljE+S
tJpTcTbs9GudM1ehUsPOjeIMrA2FBlv/ZvlsKR49DWQcDNC0JsIfxUDXgF3jG3rldtcwczmarTbc
JoviFBbyfshah6sP+Q/bbHY4ZXTo5ermna2G2/Jgu/FTMU7qVq/Qzlnk1LMfJ009G69ueMufMj+C
JPvmyomJom7UzEd5Dg3aYN7QJvm8MhgLu8M3HSfxtSjzc54IOF/NvR1zD1bKJBYHnhrPemZLKm3b
Uz6Cpkj6vanG17KyXoC2l1dk1ggxlNvsCLY6JVm6qemM37y/6tS6yPUTDyHENCrmoYzTLOMrGB6e
VaNd+nGu7xlOtpuh1Ovr0hKMahZW0BH8rgkirWohmT1yQeskV28Q9ZW7Oj4vaaruG5AAG681T4sR
GvuuHx5VgQQ0j8zGL6RCUWVgeFsqh6BCZdzGtMPdnggAphT5aVzghCem0o+GrPRDFA0tSdTjVluF
aZ4DzTh38jM8QL+3abpiQSIZuWzm61ip59ytqaHN4XPev3YFzRt2LOZGednNFKOWxP26HBJk7GNh
O+gHc7XjecEgME/xMCCMrpR9KR0nvYwxAsAkgS8UmoT8wC9hVWMRbIrKfIx/UkYaZ03OW5Cd6sjE
eDuiW7ig6SyJRDhYzRryt+THPBafF+kal9jVGT3GJ93tGpxblIAmMz5/ZWuzjew7hu3ZufaeZMzu
Qc7dqdBaY1U5o0tAGk/MNkEGbEHd7VBjQDaLXp11/F9OorRtGAuoS3NtHoyWMHeEOgbgeg+lviQS
Mi6v0orhttLk6tOapAUy3yJQWudlbNVeG9KtnsU9u3DbYR/T+5UTTbe5VUry2WGLDT/bTk/vskV7
yC0Vb9uCGcoMaDaAsOKjhstOqrUJzJwWJEYp7s5cVnuXGc6GaUq88woMboY+1keZKuax49dR+zQV
DvykhIxtwLyNF9qP2Trw4Dl+5C7wIKBQGdoqfK5HWH2BVrruoSUUyheRZVxEsUUx/5j0tBm55VoW
3QTCNAJIxjrL3hxrsBzdq46BniHmyzQXt7Ajlg07P9pO4Eg1vKezR4r2ZDIgaZ0XdNcVvmR00cRA
obeUqLKI9nU6TSM8GnHrjM+17+ob0+0Z01A77RQywtSyHympCexDeNGXiF2SAjbXsPS0YfJv8zYs
+291hFh1oBkzt+aXyCVhfApzRJLZk6I1stG1/nM/gvsaWAaOaH8jSBNE18GgyPE/r7IM9F6BQP2o
10kAYn2fJUsNUwMdnELytZmyPtwyFbAPsIASn5RzfWIKPehDUH8aSQNmPc1ItM9ZmjGaP43LZ9F3
BWi9PgksxIcbI7NMf3KLbjs281s9mhPtW+fNsOoXojZg90wtkbRautM8ygnShnc4tpEY6F+S2Nw1
qAG3OUjhNLF5vod5zTC+AkU2XXSJTH4Ztc9WhxvLmV/Z25MG1Xj7uGW7nU9HrxRICzJCyfqSQLPQ
bJ9jNnCUFe6W79sNg1YFUVx/Mxzz7KKzBsu7DDRg4utQ0rJLnX1qEpjeNnGxVak8ldJBJ8rgbkHV
lU4aeOOtXGr0wmO0cd0i8TNyopBYZLY/FeHdGBKcPnRkx3WYi7HBIOqk879h9bo1o/3kbhDyZ5uJ
jROii0u+NoNkLV6Tvr42M3ZoGBIXpeXfBWG7MrrMjkXowIyl0NCR+1G53XQRsmFlERARh98IV3hw
3OKxdtTBGernjn7DZqGtETSSTbpF3BPhDOigdKh0PPgkbZlNCHCBXXv6PUP7vQaBLGhx4o60MXqJ
IIzCjK2JJo9OFhnB17YqyvvCA/vPoyBwsopH39oN1Acx7FUdP9YKsNEc2urKCJBbAsEflA31leKI
JRuxIcgL+ewgfTdso9z3K1/0b/eoV2KHTNZsgXcL6fsX3r/l/dNfH1aHTeLSPP1ltknGcNh2nv36
/n2/IYLlO5vh3Tnz/oNzoyfrU+j8/tmvbyQLXu7kpF9+ffrbr1p/y5h50QKrAyqhoRGxXI3pvm6g
nn14ZdHVYtn+/rJzKwIa8aSqrBbZv4/h10/++mW/vUokxSPZ3UTIiAEM3fth6HZC6lWUkm6+Hsv7
C304vvf/99vL/P09H07cx1Pz63XWl4368lm2NKPm6IrSkPlspxdHu22HW6bChyFFHTC606skNoRa
td9PWmRhzI6Xk6ZwWuAGQQCtV4Tj8UTbpa2VIzIcxjvTo8BPi/FzEfe7OEtekehec0UbtK1tHcr8
DsKPGagufiEuweFS772t3mXdJoEmsTWm4VMUl/LqYrpp9DE8tl1csrRhV0kKIgPLrCa+wxzudBBM
lFYYw1UYn1D/l5eK2TvupIvjFcWdCdnf8dC4kkKwYwMSbxHIGBtsaD/bWEYPAAHViK5eZIkHDRFG
Viitaecdl5L6HIDKq0ry+2yKt9EqZ9QBxjioZRu6fYHp8TTFxX0l1Hc85kY1wwTUz6ky79W8ziHC
qvW96dLFWD6SXD9Uw+L6zZyzlfI6fCquwl7hEPGYm1d9Ripkw+ZpLULuPO2OjNIm4F0HpQn4Zqwx
J0nzgBNWe4i2ih0banIrRAHkuky7OGltqDHdBIzpW6Rv648JrW5EVO53b+gFknBJDi2UGWc8Olwq
G1e85dRsANtYjcisN+y62UIrx3UVdleEEyb+FahlU9mrK40J6p4hDKpCuymmRt5q3rEpxit9jVfd
GPaV3gdRRrBa0bIPikcikNzuOTVD7xLLYpcozp4p5y+1Ie9IFez2KjXo5CL6H3B7BZSKahv2KQr9
LruvCR7eoCR3cbLMd1bOA9XKo3Msqt3gqJuxtPNjGY7MscxPYkCG6QwUIo2bVRwt7XSQYBfFjvrW
q8Zd1Ny4ephcrNm0NxivSpzxCB/DwppOUUtu7DKn/Kw8Ch6gu6SeQt+c8SAScgdsUksOC46qeCWw
Mr/pT1mOEpreQ2iMHjicmpj0WR29npZHzCRzllgLkYFtip41EKwrTgqdGIP3etHRnDVJyGiDnPjV
wF6i5IDR+g3nY7krCJAJ5zTeT/NINmDneDcx6WrGwBGjMyFgGdD3Zu7rO95ae0WiuymZK99oKRq2
xP3R5ghctBDNnEh6gzwEuz/0cLcI1cVlCcJRI13VbJqjkUykOnNhecDEHt3pzdJb/cgP4WeYClBb
ayp35XwdhmY8KzJJl0cFEu/QIJYdErO9zp5fD7hmFmI6yRFdXqEF2wCaxtu8DJ+yyHpboVPKBRrq
zsfM1k5hvArtUPYdBtfTfIJ+8k0dETkrQ9sk3VfWWxa7z1C2uPTNhHCH0kH73DW3ZkpSOp2jDZPm
7BIaKP4UEwHddlmIFRiuuVFnYUHbSJdvnk7rrIRUWSBiUCQxQ9ZxP4kWVf4Eho5103pq2+x+HQ/M
/TixaqNwN5P2CRzmxba/6SYRYXR57tSCriUuIlJuTNI887lEsqhPaJyj4Ra6wwxSDaqqp9fGoWns
r2UPD9Wzomhj2OjkXAKAfTGSTUq+1Wcji8+da0z73lze9HSNFZwfRT3uk599GBn+RKjm0EvMsa7x
kwtw9Mcpp4ZIrReDAJKQOp9sW4uoX82dd9IE7tMt8yE0BRcgUhSSPXzyjRGAg0/eNDO5WCUU123+
jRpj6qLkTDb6aXFyzU86EJ7r8DkS6kGWKQbkfn7JUe7usuRF6gSbCHhJrR6m+yQ1riQk74dFnIQl
6aJauEHm5ElL0OkzU4wCtwk15jlWsVdvdjJuncqjCLVptJSpqHytMN1tXwxPKW0Ls0mxGHr3XodD
tcNS4S8LhquHtmiaXd5gTazm/L7IiutMztuWYYHpGm+daYpt23UXXDif5IyQM13T6/uxeILdCqKr
SL0AlhwCrbBzttNCLIyr5TuU6dQz4FyURTPB6LaOwa/J5ra6Q7EWXTX9BlnxS123TCfM8TVENoEB
wcDF0M+MrpfoJc2sH6KZw127tp6WxYGJR9nR5sJ9MLt4B81Cn8jZtuFaXFrugFhp39qU58PoftZU
yYZFieo6dBh8bPvFNfqT3nyddb3xTczKPPzmY9Rqd3qTNHvPIGc3g7tOGd4gzmd2FofwCrXSe4mj
KTk3evHFodBrOl2QxOlSwoe0y8bJeVqW8WCEpoMh0qPObFC9aKkPiNfyY4nDqS+Yk1YpsOp0CJyc
KNGkD19jK9Y3mdkNhz6vrklvfyUhLt3JDlTH7MKTCKGcdMk5k+KHM/G9vRn7S8Umkdwnv63Thvqb
vjCU5QIZrj1vPVFimzbM+lCInVOy3/CSGeNX35boTE9d2JAkCzYvoMxvvJp2HgiNyxii9TfGlfPS
YGRw6Gk0Vv7U9jvN0dDK8vRkq0oGbj4oYnZg56l43eK1LZiYqnuqJft6r88mv0eUujWdQd8nFhU/
S9VJbyWEt2RmP6iSBCmRG2g6ZF20sD9DEm4Rqrh7ShEeyyOT7aUFYxV1eIR0uomgCAXzx7DYyWrF
s8XzGS3+oYqGY13iw8VOxYPTIX86KDOEeHaWPJPfmvmlmAjYTqY7Yc1PZTnQFDaTcVfpdPN4fI/O
4GvNkPluZJL7CQ9lmKqDcmS3tQsyXDMiWIf1JtUlXl1+IxnVBSmzEchtkJ2WFx2yFGbi2Kdojw1i
kL0Z1y6AYHtb2HRAaFYoxjCbkjHdpYl+lEluBYtyQSJjd9zSE3pI+9Lb90aNk3t6XCqzfKMvnhNj
4iOzqEk/ypNPURZ96lfLHemrFEdGc9YmxuhlfQwXggQR2O/h+Sy35KJvGrIJztxEb3YVecxFMpPI
IfL9GlPcEMMXb8Oo4dEwiM+Rkew80r4K68Buh0ZdW38t2mnaiqq+Ae0JzdJ1jirFlYqnftyRBVUe
8frvvPTQ1UN6QiRfORjudfcsRXqd40IeZn1+mMI96jlt2yq1d1KF0HyMWSS+EnpP1Pk2qbHtFAbu
kUpjJNTJIVBmX/t5bb1guniYq/aliRlnN7HziZwpsdOW294KwdGK7qrDpNlYRXdFwnfWI/OO+HPO
wOgS9xXfOtz+PgP3m9QeCm72Jgy8td/Ztp/CHsNURSqfNVkk3k8sjQ37Ma4Rcoy7adnaLaI11yiH
kxFdyLh4Yk6Q+p4mi4C+/8Ni3HWqWCWbKJ6aTkYQdcJgSDmcvnYPi6Yu6AOt7TAB23HlspbiDQ6X
Or7axfjQGwO9z4p+JJN3Q7udOvlYrJj/95BuWrc0pcvEibYpBCD+lfYn+mqM1xXiIOFWDJbyaYTD
q9UssbX5HAlmVH2EaQI3+UqsG2dWo6oMeqsCoSnZzB+c2N1Wi9RP7x/I65mQ31E6pR0x0+sHJ1wq
xPgmqvFe70/u+gEXK6EQunloSxxnVd9/RukXEkPlitOYaxSLHUzdbmyT8+g8d0nMnEDLly+oc7eZ
2bsHI5PTqZ4UCjSzuvy77COWK4etg+Vh+gT9h6VszVY7ZWueQrdi/ZP1X6RfM0Q1RjiVlQG6fGX7
v8ccQdDlHf79udkXLgn3HhPXwjUxtfUpXjCiL36hn96BLGXC/mFjjkRjbzov+iQy7A20hOa0Jux4
/Z2lGcPy/fvXJ3Tf2iKUh7RwxhMtaxT7Eu/4rl80IidJ6m6/MGgmW3f9+vs3TROKt4kgos1ihjyg
u1bzfOQbxcYpbd8hBWYTuTpZS4ZijF7GOEcsuhFqmOeNBkwIrG7pl01qBWXCxVgC+IRFugaGiTUH
SF8/ZEQanZab95ifX4k/i6TzUofJUYaYhmgHHX598T0bcIW2dNO35Z1c8k4Z+UUl6QreCcNu3JLs
P98/pCwVwUTbCiMrORnzCpkqUvLcMvsmdQo0qDVOEao47MzR/0s9AtqDZIZxeXdQZHsVHTyxZKba
HjVPfMnspTt6SXZAy22f3Cx6bZxG25ol12/XFbt+Jk3l/QP97MDoXUrlsXH9OYcellbdX198/1e+
fqq8mklKJ2PU2Aw9Y21mEV97a+4wvbQ5+DLUzJGxdnBEXFNcPleOScjs0n1hjfvCE/A7XAkEUIho
htym8BTIBTJ3ow36zwhDIpaZ8T73zlmov1g5zg/6GnR59ZeFfe0GyeqdmEiaEcaLjUPS78LBl4Xz
ECbDbl6mmNZ5j1N3+FFF1M1fI5gETcE4lPALoGtleQtv9x4F5ks74CILtefJoQJxh1d9ILR1MZou
0JpvrmW9Ir68nxRmP1nrk49m6Vh45RknO8+kkZa5EGZxNjsE7JRmC3cDo76CkpGnUnWq3PlCkA+b
uvV//f2hpR/F0KGPj+UMc3f9Yu42zZ4ol9P71z58a5KvF9/7S75/We87d6sm69OH7xsw0LF6rq/3
/n1La3s7vbGuVVYwFSqL8hDN0EEYNfxs7PFKTi+tdpl8DhniBYpuU1HP2rNLBYCjWXanQemBp52L
NPTOqteQneb6dQoLx2cueK+t3Hsi0RBZwKtrzG4zRvxBSMAg4St8sMx1EmZruyiT7GF1nm4mX2o9
RhtD0jA27mr3kVvO0H/2Q9Xd1pOflNhz7EpdDR4eF8c9WbjkAi+Lg1kO6YNZVCkVPcVNWYFMcDAC
T20x3dgxQCC19u6iHGixVnffGmSe+wrJZyOKA40EcdCq5oltv0tN1+yhvPO46/SdQKMMThkzn9Mb
j3iepwNBthTdIWuxR40xs1zvTefGVPIwxU17Ny35vsHhdopDcVR27AIAl2qfetMBvCny6hjFdWy5
5p5OJHv9zvjpwuM8ZdYctBmTpNRMAeNBOw6tZeuy5s/jJ93wBtiK2auR5KtB2/ne5t7Vddp74srv
nC56s+xSP2OeDKLoUrOUP4+Z2OtZax9Tj/AM/f+Sdl47kitZlv2VRr+zhkYaFdCoByddhbuHFpnx
QmSIpNbS+PW96Pd2o+rOTE0DA9RNILNCuDtJs2Pn7L02xa/q9r3ljkeOsy9F6xrMhhnUiUJ9VZ37
2hhmtGvWQUBXObc8HWRWQiRnnNlvCtPduX38kXbTD1Z73mIFMNbgLBHHz9Kb74nQqAfm/Us+L36R
8Zz1U70bq2Zi5rIMGMK8b+2Lc9Z0Tl0oVXY0bRGhOgHeiWccJ/2NJYnN0DCO+nbk/K6rKdx3y4WU
P2RrLZb717oAmeh0sDqsbHmSHFYKyxB7AS7elnBvSH626Avihk3UdtVC90xjIZ2SVBEmq5aqTvyB
IdIwhvU+aYt7Wr1UuRzOzXg7acZh6IZzOS/VztJKlgg5+lJP7qH6vjtmfD9F432KGMDKOVBOMvYC
XF8torGG1nUWWJq+xfrMSXPbZPZJ1TbgQYZXGUoSwxo4JxvzcyQYApdt/KXBFKC7oJ1K4ucWd7jM
xfxTZpSrsTndZ5Xz0Nr0KnrrUZ/Gtzgff5RxfIGUe0jp2Vtp7W1SVby7DvqzZQQ2ovFYyKk6V2X5
i6sPSENGDzZQWGqtBUhgfDRUdmahx3tof2HiPQ/29D0L+T0wkmeB/jXnCNo6a2J2MtwD6m590Xc9
KR/G2SnUR9G5v4GkUxBbmGZanadT3IMuQQPzMQr73Xjuhw6407pQLk31qXSbTz/+ngllZp5k4bec
09u4MH9my9oKMJhZdOOr8oyZMxEZpp0b8Yj2dChMZ4PA/Sf3ZbJNdTgnFNy3KtJfe3yuQYpOmD68
vmvWn4NepKWox1Kt5uxkuu2TcHE9dEwTaZ0UvgVDaINWZ5UBOtR6oLOIIGF2i18AesPZdEyG9Lzw
rNPrQJfTc9r09b5cSkb9zSke+p99jjHYUG+Jm5EiybZaCOJknDH0Tu1s+FlLuLdm3cWz2exFadAG
behRoCEX5eQFk5hvzRHqAgKDVA0km7XN2Z4ZbHC4vouhRc/qrl5tQ5K0S5q8dmSd+9Um76xrlmF1
2AhjoiLlxmYmRWtNfk46MhwjxYbsYoIFdUHtqw/Pbpc+Th1mWDqvM4leKVFom1Kj9YuTh9WKGzAV
FLC8MRjN7oGndNUJH9OpexhM7VfouY98wopKhL19vFeEOaui3mrKDgasnNrQ3w0ZAWORdagMOl+T
sa2K6ZUGE/Tq34ify8FjQgC3oqrU09gvb/WE6dETOemSxbnNGYAAftqPFvpHQQNLJJ8IQ7LcfDAz
LCokTXwIS+/8ZBxiP57MXZfoKGqs0Sf6t9uXZoXKtUNK8itCSwcsJnxfJn3cCl5HzlMZa/dWSGy6
jv+1YV45mB+0Jk6LhU9JhvVn389voHP9tMZxWqnvekCG1tohsyvH2mt99xon9gtTC5poWH+hOk3f
fUVi1SjcBz2J9kPzk5TR2eeUdasX2iUVy6ebeK9zxCiUSSGCuG3Yk8Uwh+Wr1rLbVl79SWwhrUDC
IQgnb3ajG4pdR2PfX/3ZUnY/GCZJf0rd+oBVAZvXOKJrM3Sqh1kdDWP8CnvOL9kAXN9endMxfARk
MzTLy986bVE21/EhakMeStQEKm3IBo6fl+5TS7AdDVnL3dL3JzGG3EQI+vHtPxWtwDgGUoXAhHzA
ykAJXIy/VOQkF7A+b1FJqK3dAZmK6KZumCV/EGk7Hlaa7TYpquIYs5ZIjUEEwoQi0HC6BQtOfPrh
YkENSgt0McwzTucu0B3VBGOs33qrjF6vw5vItW7d2ZZPjXoi7w+lXoW8QqDGs8I+ZU5hb3mX6H7W
9tLg2J8hRc2pgY20Uj+1LQz+/TJEzcHkILZ1siTe5GZEzECNfL2yOV+SdyAYP3e/MzEdcg/ZU5JB
HosNoybxmK9fWqRVqGHJ3oWJu5vduvEt4T2Hbl4/9WlGC0V2455yM9l6w0ADuidfvrTUQ8M87+zJ
3jnbSWPs8JbgNSbw7SwKUroiYVw8I/+IRiKsQnwUkAIIyPKc5jysf7hV0m9nweXFu2ffGKvvRM35
qSJTea/XS3lKTA6IwNHpLKGWvGnzwSNpWz2rvBAH+md3dop67voHOGqK2SIoGsvbZ1jCb5LORBNE
Wz+yJ4vSmk1USIzvU9bRH2Mrub3+IRTKPc1DaS6Xe5fBvb3xptWViOhzI3rvHOawf3J7xlmYAhMa
Uf0aTSXPM5shuLSh3chqVv48dPoTter45BzrWF+eXCsjtEG3jJM9VMaaSrVQ2k7tcy/mYocrgiox
TWG2pNxyUW+RQFe9RHii769/sSOhdmKd4VfAT0ZpTZLHAEmBNFB0Z1233MZLzL5K/M2+Bouz8Xo+
HsD38hyP5XcniV4xDZB2RBu8xFAxDzYTOt9uYAzrMeIfWDO3njMjmxtCbWtn2CJyOsE+YAC5XaAj
7A2D416fYqWfxlZSWmoM14uen0bClFwqpvxKp+fSe7ezuydfRD3xUwIj7Q+KTf0uSxtBKKOokOEB
brInm5+5D5NEEGHFFtcZGWJGQ6u5yEQAMCfhyBCTBagG/RCO5lHzsBjFlBN5KqChQaqpWvuQes1j
v5gxjUBwKavPEhMdQ4xFu8ytNQRuTO1uDyjvkMf0AY+ZZEkND9qcLtykjUIwuu0bdqak45tNPYJ+
MZb7mlQClib6il3Xu8E0or5APICJUt6ERLDRjuuoFZ2bKJf31ZgeBY0/Kiitw7306uqcPa6G3qGW
ia9HnT8tnPwmc8Cfxwa6leQQCdJigKa2l2hunEuczkA8+vauXtZoh6LczU77Mxu1L09OEi0p3Ipo
lbdUAIe6gg8CvQ5H1zA7ETHsMZgO8eXPrDDL8CGVIpStfCKlLGPmOYebqotcsBQcBCu2zRJTS+Jo
W6uNkq1bqGiTj/J3Fk7toaebh8RpvnXS8LT+t1jsvqkzQbHwmrcYkRhjzbglCtUNjedaJerOnTRO
n6z/JhiWWcU/tbx6rDrybkQUImTJUHgpQGiAvel5EieWJCzVspJGgAAK6BjwatkPEkJD9AGVAEGt
CbUzUdVySZPPvLS8I4d9Gqh217FIqXovS2SYCbBXHzLGJQONtnFaLNmRRxOszW5ovHZotdJ+7TUL
VlCdGZn9hksmvYc196MJKT/iYTiUEQe2ZUrPXtpBpC7kSYFNWbftGcPxtLFFXx2izIyoZvr4YJKk
tCHrBztkEe2MZgpvTDvnqdTz/tEUxiGVX2HmxdTgKK5nRqunMI3vB2vUjiEz6T4Sjc9MH59SLE6k
KrhB5UYIsPKx2Bb0CNd7XN/CTSk21+w+1YtdU7JhqBn6zFC3Rx3zFaQ5hj3j8pCL/D5uCvtQetDU
mXck55KIvE02O3fshy/6XP/kEdKPsYbW011a7+iIaIO4U7szjOrVYAq1t4f+o0zT6WawkkdUxavb
ZD6rVF7sIXE5BVNfdOX02oJpW2ygaIqZx2zTnLUjUDpVP/p2yoRkWd6Bmw20Fa1zp2MfkDUnKmPg
+WaKHGKlTG+4vxJ6efW91S5E2w2YfxyCJ12Ca4YFKU30UNajxD9undxa8y1Ey0wlrLccRQSpSBBT
2hFDdyk/IFtouzJz6aEzkdgmkGZCr/+4WuOvn1hR9iMwJYJgNh3Be8A6XmrroOt07WrXOQHMQRfZ
glSpJCViLmoivKisUJjj/kQhQh+YJoUr0zOMoIdxIDflaqG4mv30CdSFzQ0OGnsmgcAi/MRC0X9b
y8frV7VgzegU4GkFU4DYG5LPbow7FFBx43HRw4TDNEIEw907k+3tsWFQFaTurTC7CsaW3DSyTC+O
ztykIaekzlzhe4jjLpXXwdBgNYv7Zne1ZuqR9hGp4pmzPjOzBcJPHJ4ykVFs4qapso+YINaDsGkG
d8S/ZlbyUUpErEha4j+89mKUu2ligFsWSJhCngCohpw7iY/ax0SmEftTrCgBDOCYNJHpadLCs/Bu
1hM2b2Sj20plG+rAnmuDeS5yfuY043xOmM+p5EfmZj0SYxkec5NPHF0UgbWZ2HQ4YAcbzWySP8tm
5lfDEFl7JgdZj/eDScUFCR9MZYhaMmzrbeeFa1wCX+lkHGivS2pmNaCpZPiTNM7nqFesdMyQkK9x
2h1UHkye9tskSsEviBHzx4UJTYaBusUags4KpppG78r4Yj1dLWzZvajpxRlTSaymy+/ImjSIY6QQ
k1EFSTqeE8v85QjWo0xvb6uYilqvsekarPMx82PkjDwLhBlNIPZ0w3psuEkUr8rttOc5x1Nep+pn
P3AWs2umPlrCxZa1vo1VSmGkoTLrumD9ZBhGAsZyKe66GRwdYdk+Dc49AKvALHKi0kBiXveTBXhi
HgENT+9Hw/qMiazb1N5KsFvbd4DQOBDGHzO15FyOP+KFaycqTcOpCU2vRISScPlujfROCpOQunou
TqmXikOLgaAb+nlXxBxyXYNy3s0n7cWO+/lmEiSg6Prt0tndpW2G/lIxcy+YmR6drJyPaw1s51Nz
n5ssmomSP4dokvcjZaQ+A+KyvHyrmcZ4T1AB/c0lYNZWBtM0p4dysH92UZufrn9o4/Aex1p0o7Ta
2oK/OmvRoIeg65FXCw4hp3Jx3uJJQz5rKeOiZj05hAtOcNbRR4bt434x9Mfa6sGQkXB0MofwhBiF
emjugpoj/qFxm3cvFwZZMeIhHrhFe6VtJ5tNcr2p9BXrEA/yh+YwTEz79fOjvXZjKZxpMrxZJE1Q
3uV59o4Me7z9euZXc+9sEDjpx949OE3u7WnywyJC3+ej8wvySW+PKsPxdJXdioHsAmFARxi4ehQG
48ajTJjWk5pBvua2YwDTV4z+eBCjY6UnP1K4cZvMwc1A/fhgZfWtM0dYyhbYnc59VzioTduEe2nS
bisqGSQOFE25nT3J3iqR4XzjsANgZiLAFpzWNw7aIV5brfwK+FQz2a997bYcgyiXItQ9Zde8tlTG
fjOzBl0XItorkI890yO3hO04zDXoWObHUq6n0cHh7J8kd33D0w+Y1Gd2T3HbbJqZGDKUEcfCYepP
Z23cOsVdoYMsmULVHHQoEVSK6EUMiaKDzCp+G6vx0I1vQsNwHVKWSbgwlPqMjPva7/P2BtcLatuR
TfX6Odn2Dyj7iJUFnnkDx9D1BRMysIB+y/f6FL0sFIIBpSt7PQwUUQBnZIi+i7kFEKaIb6XiOeCZ
JB1F4sYaEEu4U0jROtPIxFVHR4FnNdEt7IllSs+ABcsQLDUZcp++H6HXJQwd4pqZqXMkIsMJkjq+
aZ34YzX/913+UZTcTQhpEXsLLTDUajt3x6dI9K+K2wqPEiSVP29BvWXoneL5juTwTOJIxopFti71
yq4tm9vMU+yP7jER8Q9c9F1AqAzzWFVSlvBFVe/swQNz9A1bz6e39q1jYKdb5hKox5If3haLYk22
pwuta+U74GD8BOWnFSEyQR9AKhptb2IdthEhzJzjb7UIg6AjEMyt69UIDgpRBJp91ueOkBb62AkA
Eko+DCK0Ko30w+vU5dpSx0ZibgpO8cgkiHy1UxUAkz47a5+SpX3ZhfVKuciK+9oZLgmLzEYrPnoB
AysOeTe1XpCeJ5n1L4ci7OLAon2+0dbr+MeaOEw3msgIppvSD3KvYr8xMcvkIkiM0TzlKQIKa/L8
fOZpJ6qRM0l82zCF2hT0bd/GMW5wi1TRLnci9VbgOdQnos4qc/hOaOgcmtnS791K/57np8irjHca
FSiey2U5J9JOD5a5tHClHTPQaFBVup7fVE11TCxjuJjzeCxGDn+ekMZlpMYp8gWddaXCvWd7PCch
hJQS+Sbafm7nGuTBpnFyfuCUB0nbNcx3yw+rJEwNniU7MXdIK4bP3lMvhlFeYArcThU4kLAdUySR
4VFv5ZHeN4ecQTDWo888rXePpTcsUlSJ+roSzF7GNsuiYuaaySPFE0fe5vsyqBsnx+dsy+xtXQ95
TlAdOHC+k4/YCZ+rrHkoF/mjV/FXntuHeAJejZdt2NDV8BHNjFxS56mhvDYnOoRmsnb2c8pduT5E
zcwv6ioae4u1WiGL+i6qY3KG1xj3mrID322/WRTNN50V2cvhK+fO4bphh5xtdeOEaS6FJWblQcrA
Y0hP48lo3Y9ad4+Z9HAHGsdYJNiz+vozBFUHPQdQz2A9z0SsB7Lw8TOXXqE2JGgQqIyZZSnZfN2R
W1sySGHzSz9szNTEQXmH9dk10m4B04pTR3Of557lriUzYKNpYMt1asVhLSdmM9zJBreyW92FNQ+D
XuKW7mh1k/t3W6HD21xfeTvi0k5tdde42tMwQskeZ+xvVBFkBN0aqzdYLWwEpoN9s/dY5GK8VrNz
22Tc/lcQ1fVxiVLwwLK8aGin6S1yfSNMCMOQAkCsWZZCxPEYNl7t9Z95Hgibbs0AYwmrA/7aoAD8
AWLYV0rekkvPpyCdlgVMD38ngIn367/rsPM2lK5ukI9IhZAMtWHDlZRMTNVFTuEQXH/X+rUdCxx4
JDL9apg563GndnTDN0yepCG54Ihau/RsOnHZZRvXhPlo0A4pNaYlNottPXBTuHiaQJ1y8Qr2sKHI
P4zCvGkzF/vYyslKk/KQO3QUw2gV2Nm87cVL1VYVJ8uFTxWvZ/tCWy5ZZX1aNScVCH9I+2lBOzH5
Ebmm21sqn9fRC7day+GOu3+T51gGrtZcF74hN9DaKZzLLWx8CP4cxYucEsFxvcABfsRwB0MGke5P
jWElG+RtNrt4u7YrYgRuHAXWbZObo8KTvuyxaGjbpcF9luHaKJv3iiu3TTPvpcNYIxLtIekAKCWF
x9RUDhwZIW+FrdT3okl4o133JKfhtV9PWTAoiZcxFQ4KtmlXxzIaT/cp3u4gX5KPyeChb6W9HzyC
HO2MsrbBxYEBifgDJP5oLBckJYtHy3i9H6crH6kaJa/293Xtxku3ppahYJ8rosJKRd3IJZtN88lt
6vTWUfI7Lz7AmM0/GIPqyjnjokOIn6Ppxcl8NLNE3TRrxGwSSi+wnLT2kTVkdym9B/JEa5owtgO6
qPCYgVfuE+Mcv5xiI+BH7DAKIw/CfSd4ggiCz7eTN79kg4oDr80Q4aiOEb8OWpbm4RQg6dnqE7h8
bWHFMhz17Jpoonj4cWuMjFYabzmMXXcPQVCdUgchm7LaoyRIcdequ46O14JuyU3DV4/MhGONLQcd
jr0fI1yDSw1PA2aESJIMq6nX7npzYI+NKIAwN1RQGctlNzf9PdgjTC0qyx+FifKmYvnGSDMi6jOG
9NJxgvdNmnilppf3M6fFxwUB54Ce5A+kz//6J0ZB9/f/4O+fFba0JIr7v/z1789Vwf/+Y/2e//6a
f/6Ov1+ST8661e/+X37V/ru6/VV8d3/9on/6yfz2P19d8Kv/9U9/2V4zyx+G71Y9fnec/K+vAtbC
+pX/0//z3/6HdEJXQhP4F8nnv5Ly+9///GHHL+AO3vU7/iQT2vbfPNO2pG0aoB1MywPA8yeZ0BF/
02Ep4DR3bMOGEwB/7L9yz52/ScsFteB4OnREKBn/TSaUQAsth6hLuGQeSAaghf/17v8kTfxx2f4v
5Im/wLNg8Tiw3vhBwGE8W9h/4QP1Tqpr/axBuFMba7PWhYKZRoDS2fgUN+378KwdSe1mCzhiL/qH
D+r/hL34C2CNXw610bJcAZkENuOVp/QPuJ2K6IUGXgcY9Hne4OxaemJVb9G509fF3I8p3bW/0ef/
f/7alZXzD78WMZ01kp2MF/bHgJ+1uBu0PWAyX9FV704W2JPi//Er/8o++usb/Qv7CGt5G7ojvxFR
1rA8CAfdKBBjrF5Bn77+67eHoOF/+3WuAP6GeMfQHQR5f6VNdrlWo1tsritzuGa/7qG2rJo7SrLS
bSiDs3hrVhQbNjHIgeLkdvEKiPexYxUbRpAYXhBmpFroIokgjr1UTGYn4lf8pSWEULgmbs1OH3aL
o7+Fzig2FZ6ynSrwRNK7ZEPfzFx4BGdOSXN0tdiYRb/PmBDTmoHhlE53Id0SKgXUMLaguFzAO2PD
KwP7aoobxwBRKw4w/Sgr43HAZILDh2DUWWE7WTh+mHZxG6K/uwlRB5ayfcs8Nn8tmV9Ml3Oippyn
2cnDp8uQGBxW6uQwTYu+DR0dzCO9J0Eb7WC3v9a4bn8xWb+xYFelerF0YJDl0GP2sFY9D5RY3AbO
VPmGZd2UQNuZZXyaFRVVuDAmKc1vq+BsUTfv9CFeJlUHXdddNGt6UwbAaafnk10IgPc7OhuZYK4+
0Xm3ySr2F6TCuf0BALXmhAWHbhkB77rD9DJ37F513b7rUcOFQcZeJtpOKY0eWgVAwwYjEZjVock+
GY5/mxrfh1Gcpxcr5DVD1oiy2nfdwhfl8lCJal9PuSLmawq3fGykjasfpXZjo1ECr7gwiq5pIeQ4
bRMxg/5MtlJWsNgrP02YBA7qO1tmIN0YeMEJJ+38oqYk9nNEH2OJuDRzlm8s1C9R/VUW3a+hWwHs
7lpdpZ2Gm8xXWVpsnal+D7E/ao69M0rGg6Y9vlh18a1P1TbpoX2vP6cw5xddWXequrcbKuusk5wo
CaesLRpgVD+M0x9xihFz2uK0LjW+pKq20ujOSxKWPn6tKSCuiZnvOmjLTVo8Rcen5uIYn2xMV8he
N8fZRWxaVPJbA+CyR2Xuy0InSlMDhjIJHJLJ726tD4uOiU+s9efMFLjGTAANRt7+oP+IqrvqvrwK
8aUWO/N2IHm5yPhqbTG/9XzlREfcc8Zi+55Ne0RUMF1dXkgjoS0R8FT4+ojqVU+NS47RCH0gARkN
r9npygdibB5BDlHcCHGuUg8Xnka7y9TRf+ZafERBQWqCoOlKagaH3H7axIRiVHQirkjHOGtabhm+
YWz21wvtuSw6TfgLhs49PwsYWc8aH/JhTAA2a6YG/PY+EPF0odZ+gCPwx+1bGh7zceQnIrVHVJL5
A+STlJK+Wza9dB8zXLGYW3h3oSaQNi8ZKD9rwYJiZ8f1vplV+ZwV060yrIh+Yv8uGjvyoQ5sq4qJ
vXQ88AZeS4iGga13RjoOTPE713C1q1g/jAM682k5OYaTHgedkVpt2tsxa+9RrkHQGLoLQIcXjSQj
mil8fNc7T8+ygHW3XCcMHKx5DPOkKfZpGm6TNoy21vrEVQi7fWdPE2PnjXhC8D3hjpNGeiDUhXif
Gh8xInCQJjydWWRtgNh9F6J/Mqb0NjOEv2JRfLH+YWJg8buBNV627c6zpxe41rxLq30nHagNHG/A
kmcTf+4pMLkR2RYaspDxNRxbg6oNGXcB8Y4O9yx91k9fRBiuwqE4rreTWwGnUgaLGQEIiOuTl9x8
bRtD7nS3zjZWYT9YFe5HmwcyzhhRV4rGG9qiUOcRp9sBxYUl/7ocISdQ3eoyQUo+WAMxrDkW+SLk
TZEVrNv8kjSS3yh45WZUXBFgxJU/TwAlw0eX5tcm5aLKxfgmvIa12PMOi2k/xiazUF5YP/OPpVc9
JBIkyTjth7Z80Yys3dELxj6QtNfvnxey95zqzTOml2ZUL623NrLDOyZ0+L8T1DJROr+sMzLUE0/D
0mxZVJGHTzhiiLjaIJZljWmL9zaxXpoS3nztIKIyASXRwLC4G1nLGHWZD5PMH4RePBRe89tbnGDE
0E/sPM+x5IouMx9Xp2WEcqOk0Zll+gwD6LcjKJbaymTryKDloyDjFh8Lo5yYjxWJKhlQGmsQHC4+
1hidHEiKTTTZK1xMOXD150ubE3uFaaJFVmx8My9l7UyT57y/A2rTLLTnMjytrJ+ax1uL3LRj4KeO
ndcyBlMvCkQ0L5LWAVaFTYHtD/LLcn2DQkPB2wzxzfWGhzH3jnsJezj9Wm/ZAp6k0SHYR5PK2jtd
/5MdOfILI962KRfcC1VIJFTx4Mjuwtb+HpvRjzbDvZ44Ek/okp3BK28GBxIJ8Xx7b47zoDfM7dDm
H4sgdCZdVzVmotVmEhnahnYhZZrh8yaZkm24CmCmKXtwp1YdqhqlQF/Dop+c7iFVJY0CD9aN29p7
EVu4JEseobhVRKwVD23JQ2HM072sgLqH3aUpLW2zquHzdeeL+/zCTPZBatWAZjV+Yo8+cQnDIB1J
T80QdrrTS43dfyctgoSyFDZ+P3u/+6jcF7gWAxQwdSBKottc3gIULlwAFnqshTaTxhNLwjsjHrtX
LxDj/RSf+JZVVtvXNXl4bhJDHMKPpbpTOz0vKJR0J7vrDYxoud0sgTu7P9oGxOlgeOYmxr/QOCOW
D+yzDgcvv4+6fKtb/Cg21a+O6LW6kPdINwQb4HzO+K/qkXCrsD/Uxmi8Ib8KXKvY5yNlTZgOxFb1
wykljsRqLGj/hXFeNFBQcgCskiQwWibrJ6kEGDXI5QaWYLxPAr0+wXNlXHd05ZfhONoNSLnIu1va
+QHlBzbrAdl1SLJfxhDIH6cOFEleMqsxeVNx6fJxriHiJM48jwvddwNnASNneLNVNrAjL+wVKOM3
8aDpLNpgIxoJDKIqTHStkVydFVA4pv6YNiRseoySGfA9QNb+kIo8tKzX3sm5pNbRFJ+GGg+J41d0
mJiuTWSAGcajNrrH1qNnnxrMkVB6ocKbdw4QJu61qA6KFheIPizuQZPt2ViaO3Oyy1O3ZK+RxuIz
og3Zmku6rRnZWaN+cD0Be0rUATI4xIUgQSnLQuxCgkQpwYDrMLoksTg1ueFmSx/PgiNlub7qx2es
05J+3qoLJhajj3V3w383ymRPb+VEY6b7YrWbTvY4nyOTiWk/Y25ypwG14FDREg9/4RGfN3+8iITc
mVFZB6nuDG05e3PyjuopWW3n+OHNHBZQHFMbVJi5TfAhGOuiXarpb1oUok/o64MNyPKw1PjqPL1e
Z3QxWsYeMTaHUIJx5DNxQI9m7BSB04/RTWtI0tl6yFimF5aBICnFR7JLJsrs3so1PiShPcbemzY0
X5KU6YNFOEvlfBBhAeZKK4w9NC6xzF+jw0MVxqK+JICnWYApCvqwR9mM2S2Oav3QG9VjmSPb05ru
s+PRpEv0hdoNQ+0Yf0o8snQmgQOmub5SUpbAo+INiIsIt0zkM2v+WvRRbOeSnA4NrQD9vYynhSW3
0byEAo8Xf72jWCgSx014XsJLwjgg8OZd6LQYsFg9InUWU20jJihpjksDoiktr/UkITaxAOyWRji0
iV27z62vKOdid3aVbjEuXJBG51tsL4nfYZaaKyvZKjdstmaSfGT9uOY/JZxAUoSHHtwlz1qYNTXI
5aSbhZuw7CEeN3DlnahjpxcICTRDf0lMKNuRQUonpy/fyxvYJ5P1qyjGgGLriPt3vC8SxTJgIbmN
wn3IFr5L1ymGOfW/55aNeJqzD05FaFMNmnJ1QxRfVsC9MWlX1nXEjo7+m9sYyKhZlysHelfqxuuq
iPR7wfz3SmEm+AxUleabMf3h5DoZibPHWsdavbbqQWzEe080w6ZFHAg6rMEDn7Ie9UT9EU6AD47Y
jcoyzzJBKFAyd2iWI4O7wh/W/v8s5a1dWV8DB1ZGg0wxmZuvU342fel8FZHxu5QLpB2L0hYsYbJp
DK6rLQlKmO2GbJUu8zudBjStzrfcHh+dmh62qJxVihwfIxeQcm6E/UMbq2B0xLSNnZTB0vDbaudw
a9UdB1uVvpByFAPKnqYjNeqtRR/dyEHQEBNf7YQxNqeO0gK1jKY3PYfNLN1SU5JBUnd42buBw4bJ
LW0PeBf0bGcr1LORE+7Mdkad0Lk/+kxYQSu1p6R2Ho16tDlNFN0+N1fRG6xxRCtUzcz3kItRxKq6
24fpwRut5GJa4VN4QadkPXZQFlErYL/Aj5emEsF8ZdF2H/neFOrLmtSKt6g88rcPZ+njQBCONXlo
XiJcFgEaAFabcW/KN6RsPRp07wkjUH+ksmIQONshYqYVtOo5LOGTdaYQLvbjzHPtTd4diH1O5LQM
yPyDuNq1JVMU193h+X1G7gB0Yf6QbY5pk1n3kEe3KQ7JY0lnNiShCZjlTMK65bEo8pwJRDzbKSw5
uxOGFvDpcrv30xaCmx04MvLIg8NP7cqWmQShLNgV+/MMQHAr03Y62NhaYSW7m+tMk9Mmt6eHC2iO
iFJ1LG0/TuudlksMVJa+NxsDwbC1m2JOjK3w6ESzWtJwRbiakDCI5u+4aNT6IDPVjksVV1FAB+JQ
ujoeNQcgT0e/ocy2hB2x1qQOEAB9OXhudqqmmgAujNWerfYGM0cngT0Uy2UN19rV2N8CuzR/lqLe
tgJs1MiMwdHi9ylFQPTZ6suNpKrZ1Fbzq5JAULtZIDGTN40OdA/m0+LO4KqYpIVZ8aAvzXemFLQp
PkOvxf0fE6bH+s/9S7/wYHflT11BBqhKcSS/6aFKtF81DkBm2Ry+Cuzdo5I+cUvsaZQ5DGS9xx6o
ZnAnKhvFQdt+6VMGwwRuEkmXYHDAWu8W4EHgKGePKKjHweIkG/YV8aXIf1Iz6jZ6KSdfSST0/Jqn
UtI5zFYIQLgdIcEHNrPrM4E9p7bUkaO/arNT7hfbIstIFLeGSwssQbIMeTLfFmVibdH0E/+y7GQ9
fBdd/TgW8ZNThq/XqaWdNxzZ45LcspxF1dFOpm5pQRHLlglo9Qa/0whg/hE17BItRtOymRg7Mlcl
1NNdTjUc1DziFfDpEttqPnSJvJg26VCtDmM6rcVuyM35SFIncxjbPUhLnr0FERaDlIsW0klJuWxU
teZ9jcmT8CFwF6vhulUa4WScUAKHeMMib170kv7JjEosXFWh2I1kENXFvb1qIQTdJEKQOd71MJ2C
gcIe/gmLYFgjlG3G+96cW7pD67xPt19tiiTAbZpftEPrO3KwMWDoRywzjPQPCtUM5Mzhtx0TmJbu
r/P1smbI+59snddu4+qabd+l7wkwh1uRIiUq27Jl+4awyzZzznz6HvQ+OA00+mIXvGqvVaVA/vzC
nGPKbUiNtK6u4X6i48vAaDc5C8paCvwMVdUGsXWWp8VOL8k+Yvr8gvLSctf+DvVTQ2jqQ2aCgQ4P
l0DB8QaWzQMeyZp/1ZvW1bk3uB2jOYuOWUL5M6uCX4ryUza2b0bRgduYMQoN+XxOjcbiQIH4osS6
N5N7SC6gitZIKkiQb2dnjjnCVmRtWqgAzqKUpdI0kGkzYTKLI8wGjAR3c74CT6Vy2glKYyPoxL6e
VcqjT4xjj8jexXhceCra4UOZTgig2X8rYiXsBy15wvGb70tZuym1ohwKiqBgPepTmMViULrId1vu
OeATLJ8llAZMfpUwzO1awIihiKh65kX5iloYpW11kQ0cZ8qqebDmGUn92LiyYajcztYJ3VGz78ds
P8jyJatL7TDBfVDDevT+EmtyaDjNEDFwwvqCzeM/z2q9tzJ7pE1LIromy+KBrbURpW5gWIzTxIh0
2PpRLrmX96AeTZR6YGJo4aVVZyHrJpWcEVwtpcQy0ir2n/ClkjMMIUwyAcpcpnF8BAlkOF0W8QTO
kf+n5yoNpdnX49+5mLzALG/2loQIVScWrW3IM8b12dmDnGfbRmXUWmsPqM5klwOlafTmu8qF9wxU
Era6CTduylMh0yxERnyAMlswCQ8dBaXpViwew3RWEc/FllcYCcGanL1SFGjgLKxXU0PfC+aQCTMK
9K1mpm5uNlBVVT+bm4MObz0SmBq2Fk/McSqpWFInYdLGJ1O4f8IqrpqNRHA3DSViIlUUdAJjZnce
+tZR1+ur6xViXlUTqW5es/XjyskEVqlz+08PVMZ1mvyKfeIUZ0SJh3HkpE1Ia/SuN9J4DB067smb
mmZf5rAxupHhI2Y47hUp+/3beKekQLqaRlkONw65p8Q1z8U9HZj4fpMNwlAw45U1gnrKFOEyJI2r
T9OxKKRVNCinV7USvgqWmmFqOLJYfVoNJqYR3Rr7xVLyww9d+JUXNsxAkTAtoThFLRtZuNVAvCgD
SwUDuxYETXKLo5PUgIZYNVS8FaqsfryB5zwKKg2EtZD1V1vpdzFxvs9WnXjFC6jlLRIvUnQ1sdnU
Rg1RYRVSpFiQJxaJtrIKkVojP2pWxHhO4/oDnY+Pcd2Zy4Vw/1NYxcqo2SBVou0SQK8yCJggF5BJ
kAWqTqzDkSktYtT1TxY7896aM14NGL2pnP4bxwk88pzf4vlzaYniZYpyImhcoCgnKYqnaAyGwCbh
aiOgPIVppFmsZNch4MJsvBzryyizJqXZ6yABlC9jByw1bFgHQOp5oOdaa2tZB2moX0aBAXQn7jHe
2PmQ34VvLUCfvnSGjXrGIBBdA/AZu12loKUSVFcbIrcmmKlX689a288NWfZRTUveasGXHsRugNyW
4sq1VFhEFmoVI5bYQOvmQ5mUA5ESLGznZVN00hGG8aaFuZqTum2NvAuzbD7ThkwDsMBofLWw37Tb
shm+CU1DRSZlZx3cvZaGFO5JO28J/dOPij6j1ZMnYdtpRPIVBs+8DvtmpbfHsArYHvfSXaiAYpvQ
DGEl8UEKBP8Q/B1iWNQaAo5JMSippZVHgGpPretPU55Z2vTCjQr1s0JACIDmkYTmkT3BrZU47EbB
r2LWz4vcfE7pXNljVe70mLfWTOUng8FHPCn3RVDvYwrBqhtPAjvHTapYyF0q0NFc8Z+4Jp9VMuTV
ht9IheZgtT05AhpkOwH8ki5UT2vws93ysEwXDasCChbmWG9/Mp0qto451wL6qfKfIqDK6xoEEX9i
wvk1l6QP2Kx8LKpMgAzPuz/Ji1Fykvc5DL0aKQaoov/oMViB4wAy7Iz+SsRO5Kl1goQrB1cQTtFp
VXFItLVAliaSNo3Q1tSnUletZyUgaiCmCURuZxcBrMWpNVOvqai5NdYsetLo9tDJOLv3M7ekbQXB
4IliY25GMzfQ7SbjDVjzDnfyh5ygGIqVS8t8aZuoJlg7fbrSSBJ3qCFQzJk1yfopbXExzK3xWDT9
TdSH2JFzSqcoKsctRMVoVWD8CcaHhM5dDHuKTiCLfzqNaJWy/DV5WcgUQR0o6cTEjQSw7uk8EeDK
sR+vIfF5mPAaUMUtM8KezjAqMHTlszQoJrpQJnozXlN0PjMMebki8CHorNuYe2L+Mw7WV2HCI8Ev
BBm+fp8GTosOD+dg3oVm4u8jwha7GwEfWoj0h8KIxAsxM23symwTk5mZ8trYdspOCxoI4dxWmSIh
J81v5hpp1ycckFNU+uaq2bZ6yhJDMu6DFD6hG2aAOozY1Sv/r2CpEdAAzxiyA0aotkgaxNnGdUqK
8og0pbrp4n5QxNd8BAPTNqLua1P8SPo6RO1HaEg6K65QitGhZFdHJJT+otWjusOnw1gg9oC0B4ec
2kVlxVTXlbxr8vQJXUZ91s1+XyIjJUs3TDwg6gn0NjRDyj2ap+9WQKUN038+UOw1Bw3LlzDlFvoN
VjAB3Xw/LTxN2pKHbsgXIQc6JxWfmWmUSIwGcvS0l1yIwz1qlHAnEC9LynHHqKAxfdTt4M3WOvXv
WQhIHJWv/IQCgKfBpJ9DjUc2iKKzIjAARjEqbDPtVCsmdkAN+IVQGfc/+WMzReAasJzGQctudGKN
KPLl/R30KBaKTTsGt05D2VYj3fu7dCE90eKLGZmc6RoESCSXAgTjN0Oa6KiKdRRz8yoid3fydDjD
LsX4hQzLQOcFbHz4WFVo5oCa7u8+p1/5VRq+d+RyTSwxV66r3z6MtmbAHws+EZppVSpOMCPrXa+G
gVgxa32N5RoQWKeL05mMLuqS1oJDyyYpuSQvutQ30cwgFBmUXrHuRbixm2LUT38KsAj7KqaCBWu+
qdsx+Va+nFif1siaFMnRtsrMeZekVACJQXyKKOH+K6F6O4HKvCMbgluvPisMFgEKLAzosi2KO6Rk
GV5CpsMRityttfBUXtqe1TcAJpdPKBnG2ZfAjZAuvjgw4bkHlXyhPuFFyvQbMnzZXQeMxlo1R/Re
cCVFYWtO4m8sgcOxIsvwB8OXOv2bBD3LV1oCnFEFKE5kdNP57yckz5LDhSqx0J9il0QCgLQkNSJc
RZ0r8ojoQpISVcJYNiPVsV0hrnOEuXrBnZnupXRnTDdZ4J5Nupzcg6glDXWaAfybnNah9JDj4MC+
MvOlQeBOJgNvtaxIF6yEyMzHIbSZNThRQuJNwPNx1wjTlVQUILhWHl86MfvJVJ4yk95AcKZ81AM5
e6sTxWtEy1My9R1G9XRbtJlWMr5GTGbccEm+C9FgTSqbbG0kwrX64AOTlMG6X4EOmH/MY9gzys6o
Go1TETn42oiv17vkbK1+mnoZ8HzE9aMg5mVr0kzB6gLphfUjeZt55dyTqEC1ht6uCi0HpyvIWxMc
gMZkQa4VhIR1FXtGqf8bWcBrcsY9W0Hm1LCUF2NCMERZX8f1gYYKU6kakQdegnVKSUjRiBuYivH8
23dkQXUYENFFXAf6CGLqoesUtcfo/zuo4pPQFZKTKSKjtwhhYG6x14hDpMFGGDxCKM4fxuAaSoeE
f7mXNYrxyWh/LPbyjgD8U2XeW3VoMFnQI0lPBgpkVquOmsRoDg0NOJW8+GJaLrwo2v2C0bkU18eq
iFgi5UO7r6v0nFc1qD8ZEL6Wtm6psMCSguET7F1xn3pGsVYKoaNpX2B1l/sxRqFJxbpa90DUWWuy
hiL6QQvVn8HY2UjnVd4czh7VzToFn4ajWqkRUD1IkWrwItOe4eLSyBqN7pLaBA4PPpMycFb3Af8r
m+LMdtwPdBF2sAEaOSzMEwbp7lDl0mfWoYmcYN57I1cjqEtqOVSXy7Y0hsYj25wxRpEelXT+lVmI
OD2EW19mtuSpafFWRCw7LQyyHF6AWKPJHcgUOCDO3rdhGXi61lEdybI3JQIX37K07IkI4JFCwqsT
Ab/pOMYA0MNVOyGhTjUYlM7F+FyJxPLpGo9QChsklez6TGOpnwwVpHaNvrK0rqPMoFNfJppwE1Oe
oKRulwyXVB0lvyLw22biui1gKu9i+qGwhjZD2gK0g1Ci7bCi1v/7peQp7isSBFkk7sv//1EWucAk
/Lwi82FVd+uiPf/nP2V/yP/19+/WXbMob39/Qizek0DekLu+dhaQhDsVonPD98g8nj+WZLfYVZLg
RQwrDWDt6V7EZnPJRvJUpSJUPDqb3AYIRUQ0DtabxR1gK5U0g7GorJ1kualQhHAmw4sFu/DzSV9K
ItPxaJFjwMVSyF9FZ/yktzkUpH3cERdSzcGlasdDGlnLlfcQ+2KFoSvRUNLG/QbJv3UR5arCyEtK
dSgTvRezPSaeJUUA86NpnGO5qBoI21L2+/x9zxIP9AXZdAAfKc2sI76rfaF1pZtU1XsapR2ThPE9
ySU7n4LhJOLw9UYT5iBhEXjkLeUUNqR6zxnfoYJJcKrG3mWvXyCVj9NDnk+eFfOJ5OBWNnKuDae6
hJsHZ3NXlfR6MiVTnhRubCmHJg5SKmvwcDnx00JavkwywoyEeLAF3Rdn88Q3mPePrgTWk1bPMxyq
rSR3V72BXTzqRB8GbXNgJgWZb8EW02WD5gsrmiuSUnVPmB5Sbjyg/GPJgdDBDC9/GS1SpGvZwyox
vseGO2pBxdfrQ/FjUloTBZYcxHy90wG4YK+d4ifQEedhNIxNxORwK5Gu5bPF39ci22Wcbi4ad1qf
MXSSHK9tKOpI+sAgRiihScoZTdcwlPbcL1RQYdudFVEGMbhYgNIn8uBa1mpMH7T+BZVOQuM9E3ok
V3sGgDgyRWs3gienI4VPNv/MYDEfCCo2eAd9QkamfdGi/Ygjts2kq0/2rDHLKwb8nLol925acLGj
1trUGUSSvo1YfVVpuAVbIW96gfs/rarvJVIMt4rMp6oamUxUbHHrmdV0ssqQhkhLDuqkAX5odH8m
NwIL+PgrJyMpBNgbLHZ3xlL+Jor2qo3zP2JpkBXF6lEztAO7N4fBEMNI6DXrZOmBLA/Ac1/cuYi1
szqTUto1GXbqaFGf9aspxP2tX/Pl5ZCBpSglDnSngiycQIf7MRr7AkKUYOQwV9luQQtTNG6VwTgB
kx49zcgYmtGQ75ouNw/4j2EJt4LlDyBX9jVUZn/UeBtc/vk+tMDRl2LZ0oNY8lHvg8WbUlk5JUFl
kuMyaOcyYMOeRKe2VoMzeiiyauREvBpSUGxJuix2C9seFC5o5zuc408Sc0hHk7ThiQls74yCJjwp
2EUGgQLODPPpuVNZrTdCF99rlbBdoanFe2/VM7ZMI39BsgPr0CgpgIkJxsXaTXspoKFSucNsvQia
15E2Botp2ryC0uEK1+LqNQQFaE9iX7x2NUukitCkV8nEMU6IS/oqNlVmM75MXpHfZzaJINHrnxNU
ktLwNZjZL3UUqS9TgYggSyzzhYOJgXxbGS/Iq0obz2tzxay9xWguM+FGHmU2KBL//jGJFvkMf1vc
TvFbn5EmVI3s1gNLYLVYC9co0bR9rLfjOQjV4dx18QhWulKOfcQec/39rh4JabLygT2VoZ1aqTvg
yttJvW6+dqn50o3oIovlCzpi7EAfZSaCXWmbm+F7snSY6KKG9XHYGo4+AX7Ui2RyyxFqctuD3TcH
vghhKknNwiLPvnJ246bBvDzo6rYu2Y02ojSfZOoSBiOpsk27/FOYlyMMkPKa6AmwkOo8jkrpZXVq
XBdesZDoxyJMfCups6dc4zhmA5wze7U4z4YCXRSvP0ixG6SjHPAgYiOoViglVDznq8ixg5zSMAAX
tk0c6egCjOGkqQPbkzEwfUQ7WE2a/qkLk0PXlItXtyPbGi29Ap3a9c2Y+NOq+QoWDvlhYJ9MAtsx
KM3R7hY/qA0d80VMZUc5xUOg+yjEctmxZGu3+dx8m0HCwA0b63pqh6SPg/XpG8IbQLFUjcZudO1r
2ZLYkFo1DncOEZz1x7rh0aBHNVs/3VtChFgIwSoEAjJTnkjBlkGqD+AEvNtWNohcVSaUJE3XTwnF
Jk0TKBJl7g8SoIZNwQj4YpTJkc3XAZAogLvALN3KjDEMZs204/JbQ8YuwjDViFjxOw4xw3MDCEMx
w3FUYYPZWhZpu17X6emnwsFQIW1xQdA5JCwW1eSl1aX6Gs4TmCGGYhzbRIuUNR4LZSOH8euyDMtT
yBgBNx3alkIRg1MbjZGt4OnuySzwkcQBhCN6LIgyjpKwsdO+hkU5MRPgTS6QAwmWMxZJZlJ3MkUp
PbfkSs1jrx4zgtm3xJ6YvjoQxNzHUQ7dZMYfIax9mXxhK4hQVVEeQlL9zFnzEiFk5srCY1exLJ80
SVnNGTnGnIG4ek6tXRZqDC1LZrWYX49iAANCSGbg09Z4QWgxGRzHFvwsn2d/sJ31qLDxWD3Kif3I
LFp4TfoC/Mqkjgc1oPWQjQsQ3tJpIxY2fSXnvhANIqd+f5yQl2FUAmOYmGV9pDI7h0swuD3XG6v1
FApIVN5p6yTURgR2TNbkd5PaMLsf4KuoILnnrnfpTDJfM4RmO84o8crwXRAtZO+MjL25r6/ztOax
4fPZ8Qx9k2XaoEgx1+HPrjGasyXjVlbbLHGL2sw8ooHqrRWsHk099Hsz5+FZNbdWoQMeKAhgqo/M
UAtCeJZpYhcbiEcqG8BUxnA0jM4F+N1A9tMvf40jn+SmyXXBi+plZ2SgDDMNBcGgeWhS9ZugNzid
ey3b9rwfFx71STOQ42bFoG9TkT66FmWU4UJ4XnK5OrYL7YWgzCAqdJWxDnkDVDuMXMcc3fiQJK9K
GGR+usDZFWX9YOkd+Ait26lJctXKmSlJFhIEXKv9Hr8vvVAXZtIhLHvpsAzsB2EoMghdf+/vl2H9
KVgsZGlaMzOszlvNyXXAZI3ekmBgkP5Bzplg47Fy1aDO98o0i4d4/T/+fpIL1vyFtTKGpw6U7snE
w3MbOk+T7QUaEtepHy8bVKLmbXgbkbvfQ6fex450Ld7Mj+GfdSQ/VY3wGrsCg19gWo76Srug3mou
BHU73rC6BZ8KRrjx1taehZZQ2KxjFViBqhtZG+k9HNzKS3biLvOKrf6P37iUzzr/KTJ6iX6j3OSv
Mj6v8/JuJMCIbER22pXUHIKHmxfjGLvLSRBdYffaYKDDCUqBfyGaybqzIhS/jL18ThRbeU6/dMNV
S2cBeeBNTp06xXd1Txm01SejusCC1m/hKynVbf01VCcOhBUVwnOEVWZxkNotbBZFdnqcrjgnTyij
c6iQBQM7xzK9uKJjyNwE+pGHFEZ+qr9KkBS7PDuZxl0Q/vHWEee5ykva2Uh7mDGN3/UeYUnHKvIT
xup0VpFpNXblV16d3vNnqm4VVgEoDOSKnB03PCT9vnhNXoUPpASMkrA9bEuv17bKq/qVyQdZ3Cjg
3qOf7qS8WH7Cpbrrc7THu5Bl4mY4AJDLYcBvko/hMx82yi1yzCtvbrbVf5M3Psiihntw718ll1gK
pLYnIhUqoFzPPNWQEHl0nNIWuchwVo0N9OsMFcameCGVCTWJcE+A2eDmHLZD5wTdebm0owMzpmCf
w8KHceUG3v6Y2KALn8cd9pfSZdkjJFu2WwewaXw3s18c81fpot2L0Vb1Wy/vMhS+J9UHQDf0QO9c
61m8GXd5dmQuHGFPkgrl5Vvv4w1YmA0ntnDMD+aJwTGN5D3ZZ9N6BYR0HPMufLCwG9zipznV78Jt
IgLNVbx8v2zVwwvCyS15bbyZB+xXBDVMk/+1lLyfJImcxbP0PTHu34CuxuZwARLffWCHeHAA58q+
rLZS7I2qhxKj46F6tvYR4uvWNvZzvhGVffJiinZPJzv5BkNmblWnv9ducaYPR0swA0v2o1cizSzd
4RtpWbE0TnuUN4kfPk8vgpecNS/eGy9NcdXiPTHPQeg8pJt8DfbUpimAyEcHbeOnOeQ2x2DLsITZ
qhtCg0IJ+g7B5a05BCg2H71LWPzTymlHx7bpdtGaHbeJztNn5jcn41p5n1Nkt0fFq7aocmsHz/Mj
/cAQ8mzc0LiUb2tgMUzmrZq6hIZGJEn8Jr8QbBBPtPUGEeJZVK7dTjow9Bk/OMqUL/Z8q6AeBbjH
9DtDlndW+GBQau6KZ+tLS238nS+CzcoEctG9O5gjcoed9NV+iCvnzba2wqnei72NCtSyJ9t8q/fm
swQx6h9QPqfx+kv+vDp6kOKSFbZLn7NxJ9yZFSUdXynjIPEO6OVf+5Z8gsupt4an3RZj0zwqULDP
9InLL7DFLtvlR/FZuVm3KNkzBgv2CwPkM58QzToYa3PTfgkk6XmUG8WWNZHuR3550d9G1/gIjs0h
9Ipd9du6UWAnX5iz535jEarO9oQ/fFOpm17cBOWOPd2hN56yG5i82B2ETfbC3P5NVGwsn6qjra5u
p93htkaMjLRu/A3FE4iZpOeRuDG+0XHOZKeY5xFpDT50TqA7noWaZw0XDazKGboJ0jySyECqk8y1
55PfVK/Rp2DgNbLbf3Ss07abCencsIzNNoTD7aQrEStoR4iQOvTHuOHL5mIiJ2F9NK3ah415qW4Y
zc0SkhC7nYMwelBcEUAjr9O3rR+8EH2pQmVunhBETstVeJbZOz4lL+i5BUbBmyz3MJBKp3mH8U7d
sTPtbE7df+HZPFUgDx1x2x2F5+lqHZeLwBKViuFkHUPtFPyM8AaPZBwyAWYjeueJCLeieNPuxtV4
D595JLwbe+VbOLY77r+Epp6BQY4fzY52zWvjIwaKUYra4sXaYmawo3f9NzwgEw9Zvm5k4oltCL5s
JGApcgFDHtzEHotcy29DdAqkAXEzO5a1NZ8bcn9+xXAr+MkHAKLgSdpLl7r/TI75A84YUzuC59Yg
dZuuDZkMXJyRl3PJOMrmYFdzHoqjp+7b2gn3+ewmv1ZHisbGdLSRR6ZKHJDNolewnFBzuLPIEIZm
857v22rHSglNhcF1vhdOrGBRWc+OgliGBchuuUWFJ8qbYhtCcrejrYE0+6bMG9ntXq2TJHrVAROk
ZmxqbzrqnsVtIl2Et3Tb7Sjd5Wv8E56S0jG/xWGvc6ZeAV6gXegdI/fQCVMEqf+KXXdgx5nzFusX
+HbzaMuFPR3WANRteS7erTdqdOlYC2C4gTs6widzfuS4wbd2TiHCXlPiPYMFPcum+7JEdHoIjE9N
wLHgCDf9ORxu+uQvh8xpvdYOMQB59Ylwva/iId/nt5yl0Rejn8g3D1Ba1G37Hr1W87b9xy0Hvas7
KF/CE5+uKxGM4/CBGeOFD2KpbWAv8T2NdpZ1S8ZNL+1l1miklQp8S9zTG+Uhxr5ubqe9lh7Boe8k
b0Gk8dbtOpS75gZGqv4dwGqbHACB4oHEYOM0/HZA+Jh9ycyCvOK1RTBoDy/C+8InPWwJvSYoCUQj
+6ZtMT9BrSwOxM3S+2/qY7RTv1Tr1gPNRNky2wCF/gV7RbAtUgCeEm0nkNDwQjgk/sUOpg+eLT68
AwbFeUuiSljtxovWH/XIw40BePeXfFnCpzSAbyd28toNZLsiPM/UG7GtvTa3EZn8F9R6rPw4Pa7A
tJHUoKw1UCYDaNxyYwL488xdDj6P7AkIDNe82kuFE4k2CyvkD/0h60Bob+bCl5/49w2SknAbDFsy
IoYDyeSrtjIFXb5hj6RHrlK4UOLp2WP9RqWQlC+6euo6pzXvNJJCf6Jgq36ap86CorkLKEM/knwv
3TigkD/J8QtDweKpvcSXAk+lP9bb8Ll/pLUHmZE7hnXNhqicPakDbvUPaG/EQ/9Vu0wKPhWXrhhl
gL4LS2AQPsM5yjlUSPE5/DQ/5BOHRPaT3IYPg9ndjniTj/JY7yO/P3Tv6lOVeTMbYTSlz5ABiagj
pMWOFhJ1nWpbGzvro8s9E0VRfihJJSgu5J9gAYwAlFzC5bn8rj5WnA3uTTQPJqX5DxEi2D2KX7xd
ufqDt2x+w7uIDSvTgSGhncfCaFMzEsh8aWCq+IxJ74UX94f2mW1n8BCACZ6W3/KoP5dviWkHO/Me
Un75xSseVFvp7Alv3qnSnIovC+uIbtfcrHxLXGy3WrIbFCh29kId1xWfIUm4jEZPE3O9B68Tcyjm
AR5fPqQTDDrmExu3oHpow0245s84ZSbQitxmdB1IRb8Qey4/PNhqjBEHaKrMKIOD+EC38tzSdfiA
IjR27WdzR0YUHx+B3dpNO6GjT15nN6BG/eLCF6C0+NStGH7IA7aLj7h2mp/+CBGZW4bHE6o6BPmv
ALvJutpRtzj5DXhz42hu6WcuSJ+TeazwgplUwTa4yAuVQ/jBPZMdhtKvsMCoHhFZ1bO+kMTurn7b
FAX7FlAJ0aGo6STN184GAOoDc3XmFCpYTaT8LkAQNp7VM+vf8EPiwKKiShyMJcUhNb3sNZDIw/1+
Fz6q6UMsbwNxem9MnUN4hi4VVOwhUUBITXlGIvikEkT01FeEtVDWd3DFqH3EjfXNl8FTNaWMp6HZ
A4U65ffpxYw3wwcRx40PIIwp+/esbbQ7hha2kxKBM9eGlZ9bPwjbBXD9RGoQXXvcHiIKP5kMI9ck
T/qFG7REOe6ClLuFHiJbk/PTJ+L2WH4O5iY8ZPfwXNFCWdRKPYKdHwYBT+oX+xkaUQpWc4tNxjqi
WIYAiFjcj6/FEy9buoof4KruDDP4a3FH0SO84/WBBkotLh5Khy9XOGQfzO5oFLKfNjggIFm37Pfw
m9OY/CAUVd3ZfGDY/Up+m13CSm9fbdV/wdHErBnQ81Ejb8qT9YSXkbledRz9vLXBIm6j7zxhh0U/
tCPVkPuo8ZMtzyiul578gfV53b8x+uhqm/RnmgYnvKhPwnvuiv/E2QVnCBpYuKachwg/+ci7TzJE
1H8NcH0s4U632JCPxn00OCCa/wWH9hE2hwQx714+Co7h59jcIqeG+2HugYu/W2SfTNyhfNi/SOgF
sOc+PhADrYQTTK7mWbfm1r0g5nyYMELwPyL85F5FEerOxwiS8jb55fSTMkcH4PM1M+ALNz9DZVMi
UDahz+Yp3z36W6Qcs2/tjavzKf4MPOLhA2eKHetgnCX8hd/sFhBdWMsrROxyayhI4Tfqh3AUdzVG
+a0FC8Xh9NcPrE6ciGgChD7bZN/6ERb4q/S8HjarSIwezthL12ptYk02DB7zvPA8v0hvb7XEWt5h
7MPSFs85D8b6I0PLbk+ueubC4UuKbvIh+sH+aj6BAI1/k/vwj4eA8Cy5xXtxn3OPXEv9FnjT3njm
jOKmML7Zuh2V4+yDCjLeSZkDMrMQqGNP713o9NBByCVVqNLsaE9FHPygHKddR3ub/Ki0GFRGKoTe
TXTCXiU+ccqHmwm7xSnBA3Mvz+UncnSLKDobYQChdsFT+BxxP22CR/bDNTy8UULPkKhs8RZfOI5k
jhwsZxvWXe2jfWjv7YPjMXoihnITX2t3fNC7qqfiKLnGYZ/exK3x1nC31QhKS5fDk8NSe6e2fhk+
xh3bmEf1gkCN1FZ0pP5AKe3ObzTs8C7bY4VOsnZaV2Tlx7Lv1fK5mr6aW00Ub2jDg+TIGO/m2zwd
LGc4B//G6ZG0rpB7muiVpMvw1Le7nXEmrZ3Wb3X40MSN2Bg34vt6A00QvA7VL4EI8m5R3ZwKoCfP
Yxd6/Iulpx3mc3XhFERzaPkzL7bxmifNnzw+AfGobFsWgi94jKMN0cSMJMj8K5kL8aBkuXVey2e8
hF8FZVm0nbbiN9EDabvlAH8IHOSrcGFT7YxT9dm+YaeQaTylm/ASa3aodQO3Uq96BiLo0cqAx7Oa
8f9+Ak074ECtLKcl9sYxGm5pxPsYmj7WOOySvSYp0GzdJGjbW6jh6SH++/0UEVaedjWXipUeWmkg
oKvhOY7nKQBViWFKWbI3IVNa1+g03rfeCrIvagU/hiZcXpXZWZ3gLompvVApoxAd+2sqJrWXEfro
RNWA1XnmZhjXXxJkN3bPZgOP96Igg2uPqjRRLk3l//tlMptTr1a6l+pR5k/kAaudSkGZNVntWz/W
T9law9ECkg6cviwZwqJP2OaVQKfy94u+kJUuhB7LBYaYCIxJdmxiyofIfCCybHZRRWGO7hELIoNn
Fe8pSg5GtDPRiFpyF9JryMRirEIT0YCE9bk5j6r8LafgxYtk5V6bt4D368cQ3NAy9U5Z03MR99Tb
Fu7uOpx/lCo4QZiXKWHDHvPYW6LLLbeKiP+YL6JX5R165ZzMt4XH43QzWmIMFqwWTGZYnAXVq9o+
ZhX16vpzbE4wCuP2W0iSuwVKvZnap05YUs5I1S6n7HPUK0ao82OuBMXrVOing+5Ks3FN53BXCfJZ
ofGE7f9USOqzQe7cxpBJCSA4lCgZhZCi4Baw3NmOnfla9YvmpiFqoGBaXsZFvvB1UMCQ9cqcqPo2
BXBKxtA7UJ7/mTLhmlYQ4eiLyINsjm0xtfselxXnTJbtiXzj0Jp2ozhH50bAdIIZY/aCuvcGMYzt
FQoGM8M4mZk1HYaCIpNUaFeBDsYaaFE9y5L/kTutkO1nBJsYcQY0+AD/6GPptV91bBREItx1aZ+5
Wka5sCZ5YWA/J3VENyyZ9n/9D+Ln/yLXgACqymwOy2JF/GiqaSJeMjTdUnFn8pf+L6CLPmVyMQhm
sxtV+BClBaZg4HkhE0PV5sS65LXXqP9N2pntxq1k2/ZXCvudddgFyQBO1UMqW/UppeTmhZAtmX0f
bL/+DmrXubBTCeVtgIJqy7KVbILBiLXmHDO+LC24koRRP33+8R/5LvOnS8PSPYcOkX0E7XEHMShR
uDXcr/6XP9hLvQkoHcRUMbRZoEQ4ENUuHa/0559rgB36cNqGabnSEzS3bHM+sN/IOXoD1NUcjJpO
CzkfNU6x2tlEbn8/OnjhJx01fVbfYMO7cSR6TtrJ7GwLa2fL/vLMoczneHwHDJOADZLuJEd0dAeM
ROgj8tB66+tgEeJKAwuhvYVwsLfaXQj5j/7kDIRh+A50z7onAiwmwvHWRReMZ4aDe+JYTPhbluXZ
wpTHxyIi3zC1IqJXDhqY6YEX/IwVSMfyJcSL5muefeZOWKcGoInFw8Vioju2c3QnEjp2U1lqRKzn
lPvcPntyLYFOkpVWO8HanC+/a6jvZUnieZZvGpyo1cDSHjkALpP00iKGAIlxTKwgGxgw+1wlwT/y
kzW2WxxXdf3soQEpR5SpKuP2lsSeIK2krJuTllStIk/tP7+pp+6paVkuFllvpl4djesxsEk6SIJm
62W8CMljg5JT9WcenvdBejxyLJNnR+jwt1zX/HMQDzidRyXNetvV4gCbZt9l7lXvUvxWPDElJVi3
z/dT2YFjkPxH7+2GWNzg/4Bz2Kd7J2REpU1535NC4REGjA/as9+kmpkl5fe0qm+mEYBG6VQbvfHv
9Tb8VdRZvf78Ypkf6FnMQZbpCFOXngHicx4ivz2MUtiAw02L7YBkaRq4BbQCEIctrZYx455OdZRt
gQXvBmhP+lxW9tZ5nT4HBkzXMIEw4gxvhL6/eUkNMBDmghVAK5j64N7P4PV+frgn5w7LpnE3M8dM
5/3nvx2u1UincCMOl5F10RpQbTBcXUwzdsrIuqeElvrs6f8+iKvYonYZIICjJrNIPV2dO5ZTT4/F
xK3bKOoRhh4NgQBhiaF5Y71NBN0Tt0rG5UwbGUNqQpVZbQLB86Q6WuwBbYw+zF4/vxgnH19LCtPW
4bw5DMSje4ff5O8xOCAoWtaGSZG5ixCJjk8emM2FaRWLZn7y8GUlAEHmm9OZj7FHXWnGyQzY5LCx
D28EQHGnEftfqNh4U25CwTW4KdMSdk/KLpswV/LOD13o/4ATcYWNkoJp3F3OlCU1Y6g+PzHj9JX1
HJe3sWl7H+YlNKgMIL3eNsWVaCmxOxauQFRr6wHUDOkvyW4y5C6lcB5Dfvn800+9FxlhM/FMB7hn
Hb0T7MG3WzvjnTDOnB6N0kQ/s8+7Pt4YgfsUi5wCSa/OnPOpWcvWISbZ8H0g2R3h5BLiwrsx7evt
NHAvEdx8d7zi++dndu4zjs4MfLKJT5QBi8jvZnLqje1lZybfk2OSh8GwJM8FTe7jMSljWC2m4qGo
jLXV0wIYmUXkwAATRb4nT5vClx2tRNXe4JfZY2qiGY9+OE2vU7+6iuruptPxh3qmQSZeSpfKpWIQ
juH3qAzWamaSEgk3wgIbn+CQUBmdgVGB+1BG/o8ZOOb5qDQ+v3DG/Cj/Odtbui48CzynLpHsH71T
bFG2lgYsaBsgTl8oXuMLm1ByExEURHIeM7dJn3B303IAdxNoFV2TkqVvCUX+80ORp44EkiuLVWEa
7vGkUzmu7o2lVW2r/JcW0GwPTerXrjLo446EXSr/ygJYEVpXn3/ux9UJqkkPYZ3rwNb33q/QbxOv
DAw11UlaEeoSLl2TZ7LhYl8UZYcfjUl3zp/8/BPnEX90zTk/T7gY54VlH6+OZRNFE1EFuMNsCL0x
ymyWsl/LOn7+f/gc29QNbjCzuT2f+W9nRu4B5rLaLbYetZvJJ3cJEjeY6jNrTc86dT6/fc7RYkuz
UofsTT4HJIXSpL1E880u31loA7IAo7DpKz6kUbEj8G5g3i6/2fHOreIDp0+toWu7tSZnzZWVEQzu
rAwr1NcxK6HFRGo04ZvEOtiUoAjdjLaVDeCmDagZkf+I/b7UyVIwkbdACkfRC92nlR6iCj94DGAt
m6bPNj+2dqJqgvXUrYsszIgLp0NHDFZxIQMbAXyhVmEx/cRnru16NpR4JnvkkfTyy/Zn5+nIC5KQ
TOcqx7UzJC+9u2R7SqttZiHL1PtmuCglwD6WmJt6tSx2yJCMAz7GSy8Iv/WZoyNcha4jBnsPdfuX
DhNvmfh0sF3hUcOcDHddC/GV4M94umfTXG18KqyFpAHeOdht4gTxgDeEz9E0HYLo7vORYpx4MbGg
dAWTgY4yTByvltJ00iy2aQV5xgABzLB/7NJ8b/Xmo1fLH1QjuoU+JnvsPF9kFt83MrSBNPVY/a+L
SFyOuf2Ief2rMKqVEZZPk5Z+NxyyMk1LkfGemptpDCnsVA4c/+C57hziFUO/vcCUuBkIDqob/NVu
ssfWRpfKDp+LjtapBhDUkj/Svn8UpF5Nqn00IUM3HcDvOKchksnbugpXNjZCZfMP4pQ4jqFdhj1e
znifmfY1XpK9qbpHLHNB/RqP+c6yjNcxMDa+BtrbptBh1eZLmxubcqD1GHHZfdJ87ShKKTWtIEkj
rsCzcDEfp2n3ybJx28fQMV7f/13nXDdFs0d9u2w6CBUmcj6Vykuo5FtBW7Ct9Zcm7rb+wJxm2F8t
M9/hs7hMo/xmCs37QNh3QQIbIqyftKm4we0CcycMn8I++VaTIHutQpg8fqA9qLy5sVv3lQxzqvle
/aXAjnifdETd5PCNp7Z4YA/KmJrB9mdGyIkXhSmhpVJ8Eqgy3aPJxM+glpr1iDoaDFkR1OOlglx6
4UjqkFkt1lC0XyME7EgyauQsOrc9aQaaoL7Vb88cy/w6P5pALdO1wU1IWB7yeItClaXr+jIrtuBA
kKdfJpoWzUY1whDRy7WO0ZHXTfqVVvYvg6t+GoX+2NQoa8LQs1dFV9JN9LRg16vhzEvM+LjrsNih
6Y5jGh5UzOO5vQ7GTgtbh0RjLAPUu0oPqSyNF8TlwZU/1N/8bIJO6JrptnHhbIVav2vJWTnzUpvh
yMeXCL4t7zPPIweQFcufc78aEyI0xha8rPcEESDb4P/LtNU7NwRTx2KIh/EqTxEnWiT+zjQNNXvO
7U4iK07hoevOT5FdpdgJKMsP9/D+ppvC15A/YSwx7eTClChn/VotJ0e7t7qUc4mUCXEOtpZdkCzR
OgssG+mZl+epmYr9EfmvuqC2YZpH67AmUWWa4KmC0NreKlPSeq9fYFAturQ+VH1+SNsR6Y81AYsp
Xj4feR9X0Pb8NjVckNCuFOJonZl0Je4mI8aO4tFuwq+0HMbxQLVuHTnVdW9mD5OGeOjzDz0xpli1
g7t2XRZGlu4cnXHZFEUbdG26LRIkn2gJy6R5mZwW6Ed8J3x00jkeueEli909KurXzz/+fQn459Nm
6xanbRq24TjieGEWRGmZ22lF6p1QNr3FjtHhmEjvyPSd7Ls4dfYd5gDa24KetAbaoqc6UXX2YtC9
L3VrHdr5xwS9340NXv5y8KiYFC/j+GC1N2D8LuMCi75bn7tbH6cJDpxNB4t2ITj8eUr7bf1TCerW
Tptx4JjuQws38OS9xpjwQVCe2R2cGhgWRT+Hy8RKSBx9VIhU2PeUTLZJAtfAxeERuJtMtDcuOm8s
Y+wolfzy+Y35uGDm9CCmW0DO58nmeNlll4A1NY+QFOa7RJYvxWgcQDIs9dJ4er/kiZ+tbNM9Mx4/
Ll9tnS25pc+LdT746CEQDUUM5bvJVmvbyzHtCLJL7iJHv/789IxT11TolLss8lu4rEdTGMuuIYr4
3dsgF3unYw9PIPdccONVWXyrNOs6sc11rIu1B1vAbphlawunVTvuIkSBQKqItbAIrdL8cyPrxCTE
NTB01u+eqTvsCP8cWoNmDoT5Yfut8QFNUfhoiYE5wL9Wkbpqu28GgYQLJ4YRZZwbamJ+0x4/j/PU
5wogYbxpjj6bFwgBNKFKtlIAl7Ax+lEBgbWguwXzetHvFEy3BQZNcA2QSHIymDkDVMUZ+YpzxFvf
+RMhUdHNO/DWMzACejzUloH3eMgSiDW8CYiY57GnYGaY9RJnHKKQss3XfpM/pDYm8mEmyLxDx9Sc
vxngJsEnls6OtsM7y0CrvJXogRe9/3WAeBJ2EtAnTOSUWsHB9f131YjL91SWqdBnUzw5055VXcA+
BskR/aCuh/JtAO6nFd0WEJe8MI3qBcDzupy3AWcG3PyQfriwnpxLM4Yn7eMBN8UwXEObiW7ste9+
jF4uFCtnvMxq1GgVQBRftJdFDokE09Qr7pyVVTb3nx/EyYeLyAHaF9KE/380kWR2xeIhKNItnk4k
VZy2nhgHz1VnNm0n6o2MYOmw72VSd6j1/TmCcbtZeVnl6ba3aDqhTfRakB3M003VXbKEOsA8QA8O
LkNZgrQ287r2u+vem84dyMeVylyhN2gTeRQ/ufp/HsgU69iIQbNujQbuRcuX5VBvmuAlycavYrZy
vufbVOJ2NsJn3o//+wvOVbB5oduerh9X5HgMnC4Jmc3GxH+dr3eNviyr/TOTtflxk0wRjJmRPgPl
e/P4qR2aJDemghnDSWgxSDj/i7RMUWe5+2QkusRhzoottY06Ry56xSiHPE/k6bg2iTJiLY3SHCLn
JFnyzu27yJZfMpg5pk/YwIA8sDEQOJ2fhk/NNsRQ2AZthxNlGc+pPRB+XYKys73UyPXWyvKFS3lB
5Pz1qJ+d9U9eJ9OCdQf2wvvQuUm5SK5D9Ws7Dnea0YJETsqXlrIpSEgPZU0a/WjTHzbgl14DV9Wz
InWqyyhHAPP5wHDnJ+B4OuBG0eS1DYtwkqP3nGxNAE9BlWwxGePSAfTvAX6AQEl4VRKh/cIkVajm
PmQ1wZJgL71mo3vfXM8+ZGhrirchwLoSZd22YbkU84IENU1G48SXTpJY1A/iRkj/ZlTmwRsoZpQM
Bt0qX2yVPEtLPWZl8SIH/boEVE8WGF6m+lvtiVUVkDyFjfKFUjUlSHmYjOrBgtZE+NUMHn6LCprt
oZdZq8J0rvEYP3QWCJjSra/C1gJvQeAPwZG+6wI8db7kEdtchr2O4nTQwVqa1yHDYUGGKayd7+//
7ToZIbVc5bKiohIWP2L93FvVPnnvXSqszH94+46X9rXfzCWFjDdbVV/mwJa8pLvsaXIu5wei7nv0
QeG4FQYp4ANJYVzpWBqHuM5f4qD+2YbNbtLtgxaxylQ9E3ZVV4+wOO4nu+5ZlsqLpA5/xj8MCXKk
DRElOOM9Dq9tAYssmTlTbuqgjNac147B5ZWiuegsdI/zXGy5/EiHgA9eqsSt0+EkKIIH1dDPcrUz
r4FTCwxDt9lGYvCW8zbuz1kxddshjgCIbDVlLIwhfwgG/5LUPyOonop6fNFLtDp+upfFeGaPY554
BRlMhvOimWatdbzeNw2eahv79nbyjVdwbV+B/T+7RriqZP4Yl99bw9pa2/HNmY1lAuFO+FUv3OvC
t168Tj3mFUA9r6TrV86Vqk0zIKAw/XxNvQdLlVSPYZ3uPn9WT82u1LQMh/U+67EP2+4O2upQB0Wx
7WMUbW6+q1rqO1n/WCf5biqTS71311aIQwuV5phzcOhIFr3ePqYKdYQbYp0J7wj1/BkP9tfM018n
WHCx92Rk40vS6Gf2VCdvr2HQlqQXw57u+O1razKOaq8pttjpbiunrxENPQeqvNL1aB+w2MrTYTXG
wWb0xNlcoRMLaz57rjybhpDM1X+OLaa8XjV2xdgiPOWCPHgGmH3NU7MRxVJo8SPO+stw0l/LVH+l
Tr2G2LbJe/9WmO0j1vxFogi8bYFPW3p+8/mdPLXZ5eDYzliswdi5Hc26GflrAOe5k5MqvoIbW4+T
+BoLpssgdBfsT6/1nNpSIMStE8hLewiezxzBiX0Vd0aXluewwfKOl4Gla0cqy6kuVWP3ON+f3pHb
oAFirr7asnsk3Pq5yJzrIfFuie6V6DyK2PpKUuGrcoM9QZRfcyD7GpG1eIrPPJ0nXseGhapGWjbv
pA/d+Q6+JRmQVY4SumVfXbwJUR3ShgEUBdXea/NzzeBTg8UiZssUhmmy3TsaLIwMvzCbKd9SHVjX
BMTV8EwWkFeXpRM+xuHIHw5nHuf5Hh+9eenX68Ky6EDbppxnqN827uXUD7XuU7zCsfxlQsc44A13
1Q36o3OFb/fU3f79s47Gm9TiJLbtuVAm4WM1kY/B1IDUxQ7HiF6qoQDA5iFrtK1NqFe3U1m4mHC8
K2+UPLTOEsv6YSb6Zra7Dujn1eW40wv7C6D6jE4+6STgltJpU86xub2r7xqtPGCJDUHoW4piLRSJ
K/eqbOvDO/kYiWZG+xE2X/lm58aW+OVtLDqwK/G0a0JjV+XuKi+6uzF6DUx3JZscJZ176eHBpuRi
kh6oinGjV/KqrLtbmQF90cZNPTXkP1eHBIBPq2E1xQCadjdZN+6sFpda1f6KY3XoGo4yyG+HHIJJ
5k+PIqVTYkoijQpM2heRC8ImJdu3/OHtwjl4trAlzBdf/0qUzbekcQgxbBfaaI0XgLTlsOx0QnIs
iDTrCj/aO+FSciprG5Ukbjz70kET5MZBtc4GlNJ69lIizaKy2JCDpa6mYExhoea8R5yKJJ+CEQhe
YGNbxHt6MogueYJxgtJq2cRBj3BT9bDpAEX1Y0xARJs8tBmLREvagEFSPeVXzNR9ZImwEsRtOLjh
BrIQknEq2AtCGL6SszkQ42BtcmKBPK3cg9HDo8Oon7x8D+p8aZWsx1x92DU5r0IBNS7BL9yRHSST
N4k9yI2ag+d7czLmWxcV+6DO91qj0FL4aJ5sLO3Fz8YzvpgpvsU8KZ7jYQfLcOE64G5pHHxxgSP5
JSZvIMUy3IaC35X4NzqhVi3gACsUa6Xt5iExONVeju6V54yYSDnIeR4Akr5B37qxEriHfnjdR+3X
wg2GZd6Om8+ny5PPj+G6BpODhWzlaMPqVE2lRocJyWz8Ze0wI5OLOZYkXqASskdn1U7yilM8Mw+e
WqRQ/2D3ipgCrdLRx4pwhKESELqsaP8YurzNk4x6fn5mJjr5OhKsMC06trQR5dHn2IiDgNfLfNuP
ctv2LZ4oSPAZbl2qKQVyukUZhXtZmzcRsTiVcX6lcGrG56XqOlxjqrDHG0dZZlVW9oKOAh6OtEJx
2qJ/7zXnmj++RSjAps9b+MH0wOS/ConWXoJEvNZrAMkexUdyaa+Vqu8Tk0gtz7nyM5MOlgCW7BNE
00POXGRGziPY+NsgzV+LQD20YXAJV/xKjh0wBdKmOkFSeptTzQ8ICgkwEGd9uxwL52C1YOASpst2
nHuEqXZh1tBKw3F2Ounji5VPW+KaEX27FwaByVmoI+R/NZsEYU6HAZ9cL0LKo4eq3NdegYbdxjSg
q+llvpsFZDD8X0Oy9GLnma1UkpHRXI7gs+J9DW8Jci8rke8+obB/d+xC5g0Ljt7SCCIKNV1847FI
JasgBqdAFarJXLU044608hqMowFCOCXemMgPUggQqKu0fMNIBZhUh809dGD5EUb0gU2kgbIP5UCC
6Yjm3y1VAN5B4tA24FDQe3Q757LRMVGmdbBoBzy2Xfw8JSX0jWwWieP5jHw+YMYKfv4MnnpfOhZb
dInejaE6P6O/vS8jvRFZnnQ59EN6TOZT5qRXY69vEoO4mv+vjzreonUlvOEC5OM2dCEp5vCFc2rs
YBIveqWdOa2Tq2SHfRW6FORobOf+PC+9MsuismvOK9k2IWl6Qb4Kh2I9r9tjY/xmkJg+4WQHN3zm
NE+teqjSUJJiqcU+7GjV49TICvKU6WWg7QsBPcuwvCh164byyii5v3z/+YU9/YmCSv4cbPqh2gCc
GnULHMNtHdcYwOoDVJkXwx+/FGn9pniHQHVaff6R71PH8Tpr1sdS60St7B6Lf6amhOpPgsI2HtLw
wibksEPjiNlSEjSq14tJOY8NbCay4Pr00fMOBGEjiBlZI9T93Oor8JirvcaLqsHsis80U6xIo2kj
R6QNQiugTpA84mbiKkH0RqHLxxQ37ZzSdS4mIpoDv1QXrsfz1uNKI2uA2vZVB0d3ybNyFUXwpWje
NqQSP9YpxjgFEy6T1rbIzKdBVve5lo8Ln0osguZlqEJowlJLlib5CdRme1zHs/u8aoAmIQAkJKy4
YPeZX8Dx/xZ7UCcEcLzPr+rJUcuYtWgF0ZpGg/rnqO0Hn6y0UGbbvirf0pGAYyop/rQDX3dr2ivV
LmP8jtO5QuapAQQPiEImBV37w86g6bQxLE0n20Kofosnbp+cmpcxVS/ZrMEY6nIP9+fw+cmeevvT
eULxrs9f3lfXv808uqwTBMmQDxNeIQW4mguJTmt+9deFuIw94y4tqsO8Pvn8c0/NeL997vH+OZ7s
tCuEnmFsHjYeUfVwhprb3jS+1EX3d7bzH9HO/8jb7L6IctX86y95okJNCrGDSIxtKbPCUalc9R6B
HoQyba08fhiGrl9GyNYDqrFmnSpiXMpfgjA3uk/TZtRDvOwezAzqhgY32vcbdyGarRW8pgX0I8cZ
7uLA2sOqHDIfwKmVIvLTjNfAwYvV2MDyfPEtRiO5Mk1keQOxew2MwTAGnCOmJ9WCNJmSR+ZG2L2Q
p9ZhvmNNiy0at0mDW5vkti/v5hLHi3Vin7DdydukwI1Uaew3DPDXC3ZeFIwL1vpafiBmo8ESQt3Z
NzZBJ8i4Uw1pegRDIqVa5aL/1k12Twgc2x5DiQ1yr1vfCSA598AvyTThFaxgTCQXgQlDOLGGvZ2G
l/O6uaqtLx4r4qFhbBCpsArC4YsdTMRgqUNctLfEPZQrN9GuhkSsevCzkRb+0qZ6XIlQXZIxq25F
HZIWhfmVhN4zr5hTD42cA6hpPPC0Hos607Rs0F2W1NVLdleF9aUDR6F0+4soxRUN3y+KiLIzM715
avBKNBm4IVxaxcfjif1lQG4hE4STurcmwHtkt765NJqLChJuNKdDGXMLronk1vFjIg0z/3aI4ngb
xNlj3dLWLE3avhmpHWb8K/fLr+jtCbfqphktkVzB4oWX0AJUB5u1SjsswIaABvH5M3jCKWDjsUDn
YTLdUKs8ei4CbUzRVKYwj/xsjX4Kh7tOxXuojVs746zI3yKcHVOfNsJfT7SQsD0pEWaPBRXyACOi
JtWma5mFVf5Iqh76LaxOG1ILcOLCbyfSI33urLXvWMDjS4iXSiOAItXnaGid3NeoC7efn9R7feno
nchqXxjzYsqj/DOPmN9mNOmMXqZMK90ORNxXFNVBqXkHVTjdRW0Oa0P65bLIQIdnpnEI4Suwh8+x
9wZkg6g82UQJ2wColV7onZmHTgkxEG3TOppXCe6HwmwwiKn0Oybb0guv2yh90dJqHxYYo4WNEVmR
cVLD8W7EcAD+eBcO6kbQ+lp0PjtP1bjP/ToL8zeVcKOg1CNzy95G0grcnl/R5t4VoTWofWzt15lr
qp+YQdFGIBVA4EZj57irqcd+4FA2ytBn1wQpJfj92pFpw9cvSX5GI8LVHaYi2vXhpexBDxRxMt1I
HXZDH77qY2Xe0UCju51CDLL8OZ+zrVC9GeNLMPG4jOkP8iHzVZ+rO+iocE9IVpQlNY7c4WkRUact
Y7iq5HbysI1Qx4UXPTBZAajMC3ebJtImbTdnL+VZl4VJQo4VUheeO19wU8JLAGpA+lIKFF03c039
N3yKD1+aygrRGkptpVclylPNevBE9CVHhrSwWttY9CVrJU/zrhP50+2Zgp24fQ2EvvQFq5m82yJk
W1bOd4ilb4EfXA4B7KcgFsvAKvbz+6Rzn4jB/D4vClVqfWnq+mC07atJr6/j+y4yDbr//GJLV4eQ
NX/fdztZKhrk4RXU+m4ZRP2vG1+3biVvg8COkw3VQizpdUVkinT3xCGzfYQIyBTbwfwq1XZKZ+7o
qH/Pi/HnmbFwaiggSLN0RCtsao+7aiPNhLRRVrYd4iIFC2ktwPs+ZEEzbNjPcX0iue9sjRDPef7C
Z5NkxhllyYlFCwZBD525mN/oxwVe4q6rKpsXaLLg9vVp+ey4IIY7WXFtkJNu5VitJnykiwjW8rmn
+MTsT6mEng5lXFaIx9X3nB5722dRvk1aQiTLPN7aBQwzF9D90qqwVxWYka498Sh4BtaZHwIPbbZ+
WZD7HCpvY+bxrd9W5s4a5wjATgIhJJdLF7uuHfwbaJlLApMOkUdwKGuLDasa1oR1/fdb7L/+WBY1
//5vvv9ZlASvBqE6+vbfhyLjf/89/5v//Xf+/Bf/viG5rWiKX+rTv7V5K25fsrfm+C/98Zv59P8c
3fJFvfzxzSpHVzPu27d6fHhr2lS9H0XwVsx/8//0h/94e/8th7F8+9dfL6/cAmjE2J5/qr/+86PZ
3GpahsOY/q/fP+E/P55P4V9/3b71//hW1MmJf/T20qh//aW5xj/xG6Do8+YtO9Mixa3+7e8fyX+6
jj4LIpgl+b+5OZcXtQr/9Zct/qkjN0J55dAiperFvqIp2vcf6f+cXZ7i3fIqsHuKv/7n8O7/frf9
fee4IP/5/vf17seal6CYgBbcEihEvA/vdaNDvKfrQbEb9SC96/RUPfgmqQ5gPXqCYpaTgX5oZMZs
A/+XcJLg7wnjt4t26ijmzf0fL2KOAtsC+4r5jfGh8dA1ujZVnpHv8lRW6xJ4Tiezm6kbjVts8dl6
xEpbO5A7Q5MpExxuINSvcSgp5wpoJbb5P0P+jxH/+4UxP5TiBB0h1jyu7tKV+NC1qzVUyaWn5ztz
pKqTpJpa6u1kkANMRqcC7pwO7bYqGrWxrOAHq7/iohX0CNC+LIgTefABuq7avG83lhA+v2AG6siJ
ErBuigtXZ+2JAca4cAsV0H32xXJ2MWt9s2VnA8sgGJ7OXOQPkxELAJ3XMstRwht5Of+52qk0vaHq
Xuc7XU5gPd2B0OmwqFdYjijaS+Bqfk3pPRnMrVHamyQjgMm6cApVXntDfogK17zLTe+LjwvzTHXC
YKgfDwCsCBiTHGt+SI5V3qpRBFx6brZTQf/g986yJ50UZTnpkoEOJgUPQnExWtU3IVt1mQozW5h9
tUudkFQuPwHjqd0F+nj2uD4MTOpRdMB5RhyJAPNYBBzr2lCaTS23drKrVO7Csm0JodJoc5dGfq3Q
/CPPk6vJyOONGfTPJaFbKPSrYUF2okHP5VztSHzYxrisrNmZEjrDvTSPC2Vk1etT4A/d1oqNfi1i
X7tyaoK3TU+7kZgJH1P/Bjp5sK/6ND7khrMaBYjGiWiAdVZ3w0L3y+E2t+feVqe1y46FFlHNwS4v
Jv1LDXzT7Xx0DhaswdSD/ycS++CMg3HtdPql3drr3IjrG4OtrQeye9AKjLKlOWEbJaLKG6xV548/
CpyAF55G5DCK5mu7cTu6Zc1OWMW3UClggg2GkTQ2tpbW3Fp9ra0LpA63NVC6cfwVxWSX6hQbl4Nb
dkvXBtil2gGpsayjJRxbCCV53y1H0ztT5DDROR+PRZcdAX/Oc4/0+4MWNc9ISiDIod2atAAcMytu
gfFeVbmUV2ZMWmBcAaBKKq+7H/yB7pk9XU0Jnow4zO+1dqCmpihL5QYEDtnVb3XmEjFScYHG9rUP
C859rPwrqkT+Vei7P8sqjjZRNEqur7lkVupJvtHKb74i4jr0JPVWs0H/YbqXvWnfJ55JjSXsgEy7
+q1W8+X9vxIZBJfKae87SRo63kL4ipoR3r1/SUN5a4DNpnhg+KvWoQuJtpPb2N6m2Ge3jRLGobPz
cR/6d7jl2/tcZcZGTybjQELPRdLU4Z2M4YP1I3k7DJ4J5u3SMYn5ECqLN6Uu6gvDKIML0v+qdTjT
I1ju7IijTG6ULJMbU/wYWxMILk7tGzPF9UUADQnZlrvUSeVa83AjazXrZBuOjX3tzDkJ1+BG1LXj
cfSqSqMbkB9sxYJgn8WkGzTtlldbQ27DhL2h7oxbeA+mNo63dJHuPVFpy66EuG+YOSyqsKp3NqSI
y1QfXFoBpUFqShIvlQ7eFo9YcWV4LR7dMGrYb8mLWE0jjGt7uG7SklCD1tomjf+Sd92TVxYeBibu
kYPFlY28BTS+b9SaSss3EUqCCitiJ4deiOuYQCor026DUuU0Z+fYgYyCSOVGe5fOcqYy65ocigjc
SBftdcJKWBNWt1ZdVBtNq4zHNnd9ZmYvv4BavzZMJ7gWJedYERh9i2u5X5o2rII2Ha9NN3Zpg9g0
CZ0o3hVWrW/aUn2PVJBfk7CL5Ve2VH+gzEtyxFEsAIIHQj1h4gvw03S2yYek8bU9f2kI/dn6fXib
TKQ6S2OmDxcG06w3PMR4Mi41YUR3g46QN+6gqUwtbeScPINdF1rTfZFH+r3vUBSI4mhXje3LUFfj
fQvO4L5T2bNMkqupJeFsMgbrwdYr7S7qQZTN3+FfPeTTwEU2CnmH9wKsKWkaIiXdOJDu3fsXEdTR
Tnopraf5zyaZe3//IKH+DVuw94gg5M8ophGgN5XDJjOL6fr9LyOCiJbCy+0ViUveOnPZPZZBE+xJ
3gj2KeknOx4SNObztyPNR/Zn4XBjg/h4/yNbn9OAKOs1VtYT6OOFG0DnwWOSh+4GgxfcQ9PWHt6/
6LG4DNNxutXnvxF6ertNPeVjrb1xG8u5f/+iTC7oaI8/37/Lam+65fSW5BQwNzddCWI0TB/fvwyd
/w3rU76mi4A9DjOIj42d/D9X2ZACM4JRhqq8lynubjEgwQoQEfCCna61MoeXZ8lnI9IBEfdND6Ow
gyoVPJd55tJ5hvzQilgtCqdpKV5jGNdlo922TdIuCCaB/eNX5TevAjvovPZREj2pkUGsdw07Z/Fs
iEZeeEUGAgxhz6KtiJWpzOFnWrTyvqZQ6prfESp29x0YknZ8bh11ZTvtBkkW9A5YankekOqrDDJP
pFjGrQR96ce7gedipTX2QhAxsBOpqFZNr8QqysR1WwPSjNy63iQ2pODAnchnQC9JRFg/boj4ndZB
D9GjixNjp5fRL5OpbS1LwiKEahGi98wTNWEVF5A7Cy2FBZkTSDb4+zDNviurBXjM5Lulor8ga8G7
LTQyxjWycRq9I++vJJJcG82nWFFlYeqq7mHp7yO9P/hIrFd9ID2qSqF/KY0iX6b/i70z225Uy7bt
F3HbooZX1UKS5dphv9AcEQ5qWJQL+Prb0c6TkRl5z9ntvN8XNUm2ZUnAKuYcY/Tcj7ehF13yOFlM
hnybuTVroIJIQaczdpSQjVZJ+mb3fXcvOrjkNeWe2/g05575PHEuN+03T6BVYKa6K8xZnSDKAhf3
xifXUeQHgtxlH7Kfc55l6e5sG3OUgVLjhwVpcGeRkE7NOFr3ikGC+BFCCXx/3UpFuGJKVKXn1Qd8
uQtJrnyP8vnJiSLrnAC02ZZ47fZZSab4qHwqfIkWEBwV6y3BdLFenDh+9x5VCGLnCdmlkr7KROhu
a6g8VMncg52TQbWEEPUshfdliJXL8kKHhQbUUHBOUH0TYvi0mFy8RtO/C5DzrFf7LaRIoqoxrZ7S
wUQ1nnTxeTSJt489dbaiLWyn+U7vh1NZpdrbDBzOL2DtUjs5eEmeHcxE3s1Q3nZsyPK9W5fJztKo
9SgwOtnwllREaXpj+CxMCtuZsJ+yaNpYfUxKZadrr1EfeRvakXu/H6A62NF879UPjZ0SGNsm0c6V
o+TfYxMWncfEOswnb2yyI6DDZSLQ8yvQPyfw8/lCbXcdhbE6ZnVhB9IrWIFHzKyAwvxzvKwDCm1H
qFETOJFlB3OLhFxgcK1+CK/KNkLJ9ID5+FLnRnUn/C8S+4YgDM1vLGrsY2Y3X0laadQlHfOodf5V
7003wD3SbEsHgVCUp+rQu+b46FizfirBzl8Mr6tXs4HURnRjc9/0RBIPpWN9Vq0n3xM3fh0yZQPT
IxZRWRK6Sl4Q4EwI0NHqoyYgdq2hjbr3WmKbvWTIjqJ27uqBxnkSrcoWn73WFocyc+71tKj2xBRL
CRet9iUAERd7tJtSgfHcEJj58ua1LmofZO9fqkiCoatR8dgTJs8O5M/FL4gGiwp9F/vPwwCrG9l1
AseJ1D5Wy/HBTtJ3pMPEMwJ/t/hkcHe6q5XGBNNaSXEa49Hb+Gkf7qoFh9QP5sE362veDM1hbHct
oq0jvlHqdeNXY5fVRQFM2cxh80vOWGtUxASektdSzPVRJ21p50UVMVCVaQZMauXW4uCtfZ38FCci
1zDOUF63LUNhH45vxiDJg534CFlSEKKrVaR3YgO/vUYXhuUaGnJNbOKAVsskEHJOETsYEdklNJAi
ReNkjFAjMK74IDMQhpT1NqSrc86HLt/MjZ1t+tbdcpoQ4Nutk9T5yq1kvo870n9dGAcdDIImJfDT
mrygl72xihNwfwm1itVA7jpxcvlzrzb9YuqJZFOflNq4sDaem55o56hZFWNfvYWzkrsu8Z+NPkSQ
SDxer2AA8XZMEGCwbeiupS/9JH41duSswAelj01PkH07mZ/DoM3rWS8kmWYdbVp4pSSvDxIPKv8n
t7l0uz5jaoJO6LQua1OzSA8aqMPN7WHfD+OZmWWpiXknilna3WBn41NfFMdM87dDrZyLV8ZEFzo2
UXeTE15YphpkPmTFN5jb95pKhy/TbY/UHi5eI8e1YfkZgkeUMOgE7AXG22/FYAQj27jbM4lSzskz
CNWsZzPbYj+XDWccvytvf9XLUzP4FgHqbrzOy0Sdmz6Sm15kpCEVnTo5C5MmidkmWY3BQy386esG
KjUlxS6xiw/6mdppiJLofLt3u3FjeBNKuDBsIOmApRYUTP2UBp8xWMHtV9okC8a60/bj7P9yF9ou
VpI7zU7NwNEc46+bMufo1QM8gmRY4u7Yfk3EmaYbW1T51ZuTd1EDC9dgF7Cle7Dq+xFI072GJFlV
oXwUuWEfaio4wGUn+Xh7rrfHZh01g7enJaWxlIblhPe/eQRQiemsq+9vj4iF0gMH29nq9jA62GXU
7TiNS8rhRbJ1PNqCnDLmQ+YY5sOUAY3M6POSm0wePhrUFCQXrv/R0cc7obpzj5b5KeJ/MG080j+J
Auh8FD4t3k7T6PXZ87MXPVTuWe+8o2cpd2MJcldEFOuPXaaLRxz9JOPzBsH2WlCgBDswI9pSmiJt
vF8uH6/cGtI9sN2ozh7j79qGfoLMQbvqrS+CaRYiIEOSxN7bY/zdJHdaEgACXdGUDdJJmzxvDTie
vFGKaIGlRY9m70HDNUfvhM9aBQMLu16Nc3C7qXKvL/7lcYwuaUmdmLcG3zNT5oTZQ4d87egHx61j
aG32Qy57GKtcRCfW5QMBzDGJe+RM8hfpyY0jQG5tfWeEUGaNxP6miZnLwRXlhnXDcSwdgBqJhzM8
Ks5Gn39rKud72IjopMFaE37q8GrJeahEwoGNHoSCFjondw3hpk5nPLPCO6R6T8OStzrp8JTzQmeI
hDLVMQt4tiK8exo/6jwmt9hI3zRhrfQZbkGaJs+oQakKmEeTNRpISboyRHRyCfo/7Nn6dGf3oLzh
BUYP3NL5vRAOTFjsK+voOZaknyIQqfblSBR/7BHaqtpprbfqkFrdA4uTt3iZYXJgbxNCMEFKqqwP
hp4eo/xoNPF9VjrhviP4TRi3ONgI7IHCz07yIYj46ajcdtNijxOt+Kz6R9b54Tasp3Y1Lyl6euPq
x9Qk0NIexsOAcxXoraYfcodrqiZVNBFVsxZe/2Vpbr9z7AxOOB1S4XpvtM27Y0mDK2SF7kW5c6TU
tp4ITEqpKQXuMlzebgp74zSxc9BT/6ud+Zxp3+5r0znqXie26HwenISkkI5evFERE6aV0lt7loCA
hYqZXDxtI1PjkDrao2bGYErrwd2OVf599HsW8Ut5B4BmnXmv9C60bejQO67b0d840+yv7CaiN5dk
hK+k8ToZ2A6R+/Yr5KuWClTErDFvazoLgS6rP7N3M5XFvRQFOaL1CA2PCnIp5+4nA8eVYQgvOObm
K1EM9qpUbn0Av/pL2aNFYott7PTRt18jx7zzActXSedTAXX0oMxji/1VbL44vvzW0AgNEskW2PJJ
Ao99lZ6Nuj21tcRZ5y6rr7L5SMpKvnFILloevjY1gM6kqT+dvoO57dQzLTEbRt6Qh+skzsSKwKRH
Nu3ZyXIJGfMQBm4nF5+klvsk4BvNXZfl7q7ttNeB4adM2LWnE7mwUjJ9eaHEMaubiL+bMD50uQbS
WDz68x3ZcxWZq1I+JIjZFpdu0aNst5B+sil3jP0A3ULSlj0PuSSXv38ReifOQuFB4hQmWrWs+RKN
5mTVXYO+G1GinTf1WtcgLfg2sDYKR3TNID4aY7xj3GP8ssXVzHUXmp5AL+Xce+lxsCbxKYWqSQR2
rVOKYPSQivKjZi21zwbvQczOhcQgEN5IcPeeHuurfCAdMlMDgoJnRVH5oCUpMD8Z1leyXZ9cK9to
c+idOWpwtW3qSSE9wK2XUVJOYQO4/eycrIyr/+iOWb0jfqfb3OaNSDNeyOgzjywUzlUWQZZsefe5
lT54DnBBQKA7WlSvrm8qkt0N5KHAvyhUN9V6TgBMEwL3oGOp2ZZjRKg5zCldzuvEAH/ZtmG4BvXl
rcyovg5Ve5dphVzDX17TqWdNm4gwZFtUH1RbG+uwDL0VtQnVZcDRqllhWB7NQO8r5s3CrXbEwr7Q
UZPBUrrGRb3cbfUEmHwLGyfp5AdwsnA1iueq9GGTKkJHFVLvQBa5EcSSPaV0rU1ef/dmmtYUI4KZ
NSDpFYbtBbfHpYHoFLXj0UkkqfMo+gOUB1Vwe3i7sfQ5ga713/0Y4fi//rZy/RaoXPzkGQhLpFrX
g/PugiFft1ZuOFsH8m8xlTg868I/NMsvUJkK5ooAotrG0eA3OZwptw5uN0M66bvpZ8we3BSYJLQO
alWfHHMNR4Nz7SXdmj4ZHpCl0PVOvaAsTIKkZfE5FSORPmbrcdr3WkBoblv4UJZnzUMB1Ggr3YnV
LorS+RHcGJLkcC52uooe3D3xQCCt3OGlEZ65H1owuwIlNv1yH71JY5zgGm/gDfnKfeob2ir+4L2J
saiefaKdn2cXflYEumVQR61yskCZ3nQXTxACbFdrNxnO+cjPdb6aPAhFTBZ+hy1KtT2VDBKDZisk
iH3uIN5oo1YEpHOuKK5aT0RXlxJ7mV/NPznYZCQOmn2Ed+6BNoQblMjpm6GILlLxbO5z35FsFNdp
MjMbN23FDnCyNkMFbjPOqaz0eVRd7bS9eFVVnuq+3PucyRtNlCR1V3hTzDHW16LdGt6cfXNIkz2F
JcWGMGlJCKZfds7y8s7UK+1V+h5AIdYIxxx0+QMyMHIo7Ln7gaJ9787obuaOmGOX9jKXQHkI47h8
rcrwVJap9tmHVO9IwxvuxiLO75ii2Sj5A4z3JP6MJDUemKKVO1rvQxQ/OGHifhWx2gxdA8VFc655
aA4L5hK1qJjI7Gqd70Vpemy9cJW7gkI6sOFHvK1UBnuKvGyo3U0VtdnRQMkNJ8aaDz3Z8/u5ZOiY
zBwkn9a1lObmTSUJLBQ1KIPEb4O2xDXeEblzF9URsMC80jeEfmtntwH9M7XEkbHZ/2XW7YENpXN0
aiRKkVteM33Qnym2BREFBdYo/nSy2cFNIDqeCJvrt8sjt6Yd1+P/JGkGvcpYzJAFrZ6gnKl8jtkj
gFNiFxw1BXF53lDtLdI4nXBKiSirAIRFFxB97oW8cOYhzfmB52862h/liJYYZYg+joBMbWGcpCn5
YnzdOqp01HaNBEurmuLipWVy1nM/pz04nuhOVkfGzMugp/2DUTifGdkLMYl9m4qK730qWvT3MZOU
TshK7fSPfctkDPAeBJc3/2xrJPRWCCtYo7hKVFNc7hwiZQ9NE+/SBu2vOybtxUQ2u0lVzy5hFkDz
CFbs++k9jjuW6Ap5160s5dvmnraR86iLz5rs7F1ZVUxhnffNkVh9YhmbhFzNNlUMuesN5JLkH9H1
jObXZFoMI5N64mhNR6dEPZ9kw7wryUpauR6SO9/tDcjnYt7pnGAMEfnaSX3Yd1SH24rfx5bx5uPL
XQ+0kepJ9Kch786UOe3zqL+7fXEt7bZ5iGeyp0sn6i5a0a4KiymtUWhN7Ol98tUd2lxxjjL0QHy9
wZSU3/LZU6fBcU6pkRKeMam3qNSq+74Oz27ccwUqJ1uLkZZNNjlXX2J4wFmxyuaovc6UtiOXjo2l
esCCVR2fuqR/nJ2MSrr9szaJr7eNdKNQXW7M1II2ZJbLTr2jMolIqBuKba9Md4/NEX+C6n4INcWn
WbOTTTvg7BrwonfJvqjG/hLXg7HOIypp2nxRtWfvzakxCX+R8fZWOWiLwoGjB6zBj5CVk9p7HDJc
y4lXYyvL+Dow390lhee+Ny9IVgs77K6TMTTBNGRP0Wgkd+kkjVMGiNmpLSC9k4/3M5bVhRwoHVlg
QDyTc9CsZBdPbDxjCnqKMKv93LL9p1Qs3xjtWYWLdDeTHPfRzccpSYLetJI7R6PXzCKJmEDRhOIK
BZ0lLp2n+7hlODSbTjunjcaLGtG9WgxwyAkvnhXqh54g+J3OJmQb0ZWABM/3x8LWORFv3Z/6yn9R
aMP3tdGEa70pzRfXmjYMPPyR7OwNsXM+elKRGqcxTL8G4gt3Mk81HOePyej131A+fes7Zli3RI0Y
6xxiK7eIh2vm+Bj1RHTG9OengtaYnjrmvnKhayghhjtnpAcMhTFMO+s8R9I9+mP1aulpfLZbo4bt
Y/jbXIZQfgp4YPakZQ8YW0xkZ3jqDCjxewEmEQ/gMLqHhP3/CcY3gE5/ck4Va8awo3CUDQZ8Dy+q
LzZ5+sEYUzW1K/0CDvhVFFZ/YKx6pVUBLqis6nY3LksLvaHha3jwCDODs8/wZLH2J0VIU4cNiNlB
I6ouyiicIAIemHoDKzHA3FjZsLeS6ayz3Diby01iMCLDPD+FihWhFCS897SlgsSh2SwT/VkVebcP
Uw08SH2iklqcIhMCXKu0XwSh1vQnQvlsWt5w1bJsb3vvwp7s51ZrnOeZon9H7l0iho7sJL052314
cJUOKGZOw4BvBIoM+8RukvZdXc/087wuA3xRFKcit4pTHIFrKJvIwoxVlyeSetggFiMoSpZ8sbDM
TW47/bgB4fvlwGDe9bGNCVHk3hF8WhFVdA70NFwTRogG2mFip9xqcLfJCe1LMihAISUL/NoMGLxB
kEktXYGV3+q7cYgo+rnpZOGqjoZjSl2oUXXY4EOE0hYO9riq0FIgSGR+mcn0M5gRFxeX7em7NKcR
P5Tdi2EmCqAtyl862rSY8tJUF/J4Zp8hOWtBOtVNe+2Wm9uwk3MFo0PJDu54pWnJWr3GZHTnLm1q
QrDbiz1ejciOD17KCJ+WiHqmSc+u8XLPTbSvrGLTXXbKARiv0xv1hw2Oep4Ly4tTDe3ZSvO9xzIW
8s5ob+WcwTOGUpYNcUyX1WUH6psvhGczTVpCgEkKU2buyLmobkwPqhCXbOwCrKrFyVdZfEQgSyBi
KGfSl3WQVYzN+7yaP2OXsCLhFT5hkskFn7d4D03gB0RslFsx6/d9y8a/KHqIhnyRMMrqcm81lRZI
kX8o3UAdrDC+lkQZ0zV38V7khETKwBVm9AxR/pQocu8iuwfWmbqAFU3vxxRbzX4KK7XVYlgz9I3e
RxERa0fMe8OSFBpOBEF0TCOWw8MWCHsTDCz1dLfSv2fYweakoHvAIrT0qP4VvdbQ2zSo7OwHE4IE
Umj/OS19jJzdWrF2PY859YShMAJdb+prLaorJfptlhnycxzEFwSOH8ToVeDg2ulZUp6mtPCcSDM5
qI7i0u18uJ0ZoSBFmCXHVnZ5hVOvCI8wgLnOo4Qzvs1erKYWZPkhFmhLq3ko2ZlOhJXBIJxgJlIq
ow/1McSE7JICRdfUKJtzlOrPNMAFpGL6OQN7Nzz4/I+cdue6T9rHISusY11RqUhHIpCHphpf4QB/
ae3MU3ku9qwzjZe5Z9Vazsa8vw3CZkVXKfFY04Fn+AGSJbkUTSv201BXm6mks9mkhoY52bUvc+u+
xlXVPZfCty6xabxm9YND///JIZPk2W/QmsclqQRx6iMT8AVxmEpKQVmAu7fH+LL/cW/GqR3cHsaT
hcwqSXzmuo4pIUn9o0nQ1ryGjFEHt5uyVG86ecAb8jf2lp/IoHclnXuRi/+6m9HWPqrpQrG5Cm43
9rIV85dt1+2e6MkORU5LAZxLPsWbYpaBR5plRrnEher41/0ygewdNWZqI1HIj2ESFkGp9H/c+OAF
spVTn/SuxjVu9j+hy9fbdJ54ATXNZdBpdQkyhnt6VjmM4c5b6toxoFuKZsFfd8flboLSOahdRqMY
p+CGvrIMdCatYF5ubg9/39hunGzrjF5tYmdVcHuB2wv+9VL/fK6x/M3sRtWhYAM2r/MsD4m3Va+3
X4NTxnO3F8hExVu6vYU/XjCTiLMQM77W1EiDylEcCC2N6+Cvx8uTUQzQUiHK2JSDiUc7LyEoDWzy
6d1Vwe3e74dhDPChj0ACLr/x+/nb1//Hc78f/v49kzYPYbD/fGXSB3JqB2XP0p4DGP8+irfHmiYX
QGcbBZz8gsZlYgWh1VhBrmIHl7pdIMjAbq+U51M6fLr9gmZ9941WHkd3lO3J14t/vK47l5wdt38R
VkNJZ5if3O7psdduRdr9+P3U7Xlv+bXbvXZJHprc6vj75W7P//Wa1Ujhz5Lo5wqDQZgKHoGLrfOP
e7eHtx/0CTvwPOutdSKBBFbTsZMYZKfBybe+xmWV10UbsC5aGZGZH2+HOb6dbr8Pa57thuWiul1J
Y9LXwe1mWO5ZzpTRJUnirRapMahlOQYG5XmKejz8fXN7rohndoYaVfOsC+EY5kW1vX2QKOUiud1M
bhNtcSOPyEW88sUntb9b9AL5kgWKzoXYYXRNQFxNHMtESgGHTij3+WLaeoW7Bz+AYst71jzChGg3
79OixHwMEqioa8TB8Ytelo8Y6PMNcZZkCbA6jVHnz5GO7GDas0AzTp7NFl8HZzexw1vROnwhMPVa
GCkY4Sn76fnsd2iEv4B22JtFt3QWuaa1snrzJvM4lK21LsMYDpNpXixONwKSEepFGKmpgr4atX3t
jDQ6A0jaxfNSbE7Ccwj0KXB5gyu1cqf2O7U4euU0RlcIwDIZcmR4QVQE5KZ107YjyriYanAWVO7i
PC8QtWTOEUsNKfVWg00BTizt1b4rVq2TXkmmO1lTS2C4cxq6mh5pP23stn+zcjzkU7jvwxcsZDq0
O++HtN+wvziYK/1jG2U/GK03NAH5PAT/pJqHXquefszQnDSr4HDTmCU3A1ygtF8M5X5qYi9aaOsj
Ib1eR59l8l1tBcHAXIVtNoOso4MTG2wWmMaTWyBfX66THvSrFoptTw3oEoXJR53UOVuPHPObMR4r
xBYpnZuhYG8ZhveQWKo1WQH7uLTClSvxs/sbM7f6Nd0cCjLQjLAUD0er0yCXUDJm66aD48y9pxyg
pm7yzbXsxILQGI5aBIuRvkK8k3FO/9zX3ytnb/gLE69giS+bcEc+9UPS3eGeIICrABHp46vBD1Zs
yLMe2NPmrUeSfRnRCIQaZZlkFSG2WY113dOxoippGMnFb8wnosH8deh0ULPm7JES1YXPjv1rSlAU
J+yrlqCIsfH1VWoTiCEd+J2R+QuoXjdTJ01bGtws8I9WxMml68YhnElkbM14Pw8wapxefGcD0XLJ
Gnqz4dzGPED84Ia6/GrchZ18mzqzpCadfE+kmlZoojcoJMPtbLtQuQv9cXLtn6GzEFQDmWnluoFE
tmReG9vQgD2tl0W4b0brYCHyWguUOzuh1dmui7vxxch7Yzdq2rRllWzsy7gUm6Ymgy+NyBqx4s56
HuEXFkqUp9mPUQMUhf08l3r7QFd9Ny/bhttTUYYLolf6oyinJWTd9rdtPb8boWFfiMt0j26aFevU
olwwE5pyjOzRfdb6uKaDThYafUUEnXb4PKIuXtwzC5Cu5AI1E5figa0j97GMTcgnaC1JrIVTzk9x
jBGsSaHwTSErHjhBOx+NH7oW9EombTQqE+3wPI5TejfI9IWJYni+3XRjMI6teEqrcxLySmltwrgz
ffZYoXp2rYZqP+42LZ2/8iTpAyNRyX1iavhhoH5JgvzTIvcPrjsvl4mWPJKMFMQWkXM0Zr3BHk71
bNMj6HptVbiPZme6j4TZ7KZ8HsDtGE912fyIReHzo4la9WSWV8fCI6yEro6enpmMGg1im0ofN3rR
yG3hN5ABW/NOZ2c3VGV3Qvj9yXoHGhJlROp+gCPz0lJnN30tZOqx+lfNNmxHzgL1jNCjWxkDFlky
n1g6wYqdc3GpMZ9fbGMCfGggVxzRNewcbXK4klPQwtLJKfu7a5wpOgQ866EeBrpLTjRuKVe1q0p7
M8fBuZiddx7RXQFwqJMNTv1xg1NCbpqkW9TqRbxFH/415cYTyor4qaM8H4dd8eKo0zS3/pNNvHps
Z2+FPoEs8id5STX98aa6qRuqkkklgmiGh+Tw7/9Gf/+fGYOorpasO9fQHfEfqZDzYKR+4poS/zRB
vmqg6d0VISTk2H3xEC0+jUXbbJp52tmLuGN0uuRv3oLxn4Ysz2NAFUSp4EgVfxqy4NJ1PQAEeSg0
5E5hb1zdiBFAUzH0hNR7zw3W5wgC5M6vhviOlP21bxT6WsORtG5raNsFhcPTIjYVg15cBy967mgu
H9muirtFBXqrRv3PX9z/wwuJ65yIKLJLF8SZs4j0/8WmiZshN9Nq5IvzO0Jqbd07RkN4p5uQthEv
WHt7gIU7DvpxcKZ4z7YpewemqFvZ90RNZ4zW/ue4lboXf3cMQZ4XTO1ktL8QqNgW4xdLYKox921l
k4MEr+NvQgIWH8+/mxvwwBFebznkzfIx/ow5m9oUk53uwFuISpbuFoGOmK75EHZDk20SR1QZ5RrJ
07Cbc/fb4CQMD9Yl7fyOTMcK+ILhkcb63c5SyDqO981fKiB1Kt+58u7TUcr9KCu1bovY3nepdWd1
ef+XAfj/W8Ce/8YCRvwh1qD/3gJ2+Wym/LP8+W8WsL/+6L8sYJi5LHfhBKAtFEiLMRz8toCR4QAq
yaaJ6qHP+6cDzMQcRpdBhytAPgi9AC7lfzjATPf/cD0QUuRAlcGeJMz/lQPsT6OTvwThCuGxXQbH
4/zpkCxFnzZFnM0HOS+qrwFvRW+1iMPFOqNYA06TDCE2fGQk1r5NsVKFQZ65NL1qPVpNzk8fyIpV
doAs3PTvfEF/Dli8Odd0PZzzfEyPK+jfL33YGjFcT2c6oPYPDDARK3MA3Wt36spyiYjYonmdLCLC
imGvo7tiVWS2f+fh//P65U14pHsw9lBHIhnvD+97Z6P0re14RJlcJ3tByZhYIoV+CtfW2g3JcstX
RWTewZr8+p5WpdzaaFRX2pvIeIs5UmFy054qrAq0CZEzkD62XmpYefdhsa9c+y3vWYu9v8MnLB7X
P4aeJSAE8QbGKg/9mvgz0opODnLMye0ONj6L0O/fBjeXW/yqhzyMWCWNjr32igSlUCo2kWjsjahR
Ac4UZfmUnZbf4xcfaNnxQeZsECuRonlzOjzvhnXIbCQgJsDFQRfPoxE3QeI78xqBOl+SCV6mO7kl
/6aLk4fOH9RBDgyxI9bbSPQQn3tjWhu1lxwScpJW80F3G2tRF+L9MSmITkQtYsRGHeTJR8Myadlb
erZzZjYecaqQaWgdUJ98YwrY4JBfvTK7jAlrEVEoqED0kfQBEDbd2XUzhdij7RLBqnyKIu1eGyO5
nRfBd144HJkS6nBme5SMjEPW8OHz0PMwocsPF9R5N9r1xkXvnRYCdNaMytIG5OmwrNyY9vJNLr/d
ELnhpPfSZ33fzf2yLYqIspCNzVoStJSeRSfpmlskHJCAW8fbmvk35PnJIY7rcp1TUUAbEP3yoyo9
qmJADebZWAvC/iNS1rfKY9lfLyd4aBCPDFRGrDTfHNY4cz5UUvHdZSd2vz9ygUDDTL1sM2k0zWP7
yp9TELJsdqVGjZyT/LJxThBxmSSLJOkrMt56k7gaZciJq6oyWdwZ2aqd5X1NRBDyXXwWdC/2pT/n
iPOx3LcfOul4sXe1LG1V12yTO3SMK195a1vqOQkeSKpaaXzhlAECocEspskMv5f86ttVqg3iF4mM
KzTG9xSJPyLPfq6ZHNEBqze2px92Gd/JkmWgn300ODTM2nTXYeE/k0JCimFsL/KKdtWAhJ8icZh4
kRXNipNiY5+0KatMM30b7ezj9pNC5zCxLt2NLLWAE7XkChTrfiaShe2nsc0AKA/xQNyog8yyVO2L
JVq1mVLrVYuybe2E+W5x8WdWSSBzxoRd892xw+StzPEvV0ZncsdeDMtbOZqNWaav0G14PsXBJtll
HiZBwyAorCPPTKNX4DJ4NASg0GWr70KdE7FUrPp1B5C8RfJhXgpC/zC+4dliWJbe5vYJosTFNl5O
T5YiWD/yOVPTxubCHMhvXo77PFi/lEPrt1FnM1XPai7ytaZj3Yo4dFVGGFO7aEMYlhrKxo8Ig+Jw
3ABWdI+lIuktdJpdafZi5ZnyviXFceu6CKbt8DIkvMLkWeXGyuptXy0nxuBGW3+2MI1FBcEfTYVM
Sc3v6TCptSGMcj3Gw3VOKASg84Eqt+2nud4bri13YU3Eoa9N12HOX4l9JaVRmd8NHTVUPU3ZLiqq
l6Zx4DSrL0DVEkWCZh5TpV7LyW7XEgMSElGbOAT41Gm4ZOibnL2YIZAOJcULqFYiVvJlT1NOh0ZD
H015nkPq1dR4l2G8EiRGtIWRYQsI83WnqjP21BbtCKcSh5kqEHWKZfCricdba6FxjbRXwt9/9DYV
CmgHZwRmxEzh4+3gLfv9a68zsnkp8trbsZE950fl5x+U1clp8faVme7rdiHt9FwkigraKo/4B7GD
z0OX+kXo1nckBgUS2MnYkiex6ifajOnI5ZxeB/J88aYx/VoZl/btiECRonOv4u08al94PR+pk7Wr
qWRot3jXmLmKdXLwdEl2W8SnK7F0IzzqGN14ddBTe5oJlCg4RhUZM5W8naYEDYL+AItVFfTpm81Y
vcwEdFhU9maVfehmLbe3f8QqhSt6DOzeNLY1J/s+F8lr69VXM2V6uZ0mzA3GNlLR42y0ybqcuTSG
liqF/5kSA1LV0bfbKTLjZYBDH/1qKzjsmAQRlkc7pCl4p5PHWPEOXVl++HmT7ZSe/TIEE5BsmTz6
FAqojrp7PWC2sJHtr4fE3lKoQsmxHEDTIcixQf3jX8NsIOmDgv6qEBtQSWqjFXQIdONHZAqxomy5
8N3kvRkWDARWjrO74gv1xMgPu15hx3lrc8SCWK/oEXN+hROTN13tX1oYiw3ule1kEuZUze33LqGm
6cPVgFX/dDuLTJ9hhVikTzPOrk2DHipklhAGh7NeTvD2/xJ2ZsttK1uafiJEYB5uCc6kJMqWZIs3
CEu2MCaAxAw8fX8Jn6p9+lR018X2liiJBEEgc631TySxYtAmrrNpDGEvE5ABFBR+Dz+jari2m4yV
THOru6m4IlOc7xtYXsoeKDBZVIRaoqtmoT3GIUqfy3MpHZ9j4GdwFs/MHD/pOQM8rwuS8VLS2EYY
doKleMHbcY2r0zr1RAODxTJ9c9Urz1VN5mX+JKzyXrOt4jQzb7IhehmQv20cAYWqqi1gxIAlWSen
ikWe+z0YJKmYy7KJY/adTGZbQ1ueDLuskSZkvzEs5SKu5WvLuY18eJRen9c76fBtZ8YYjfd3l+FL
Y+eEcDJICdPA2647tgHpdtsHyR+EHXugjnFbkOcWOsLa25HzOihGxOCL+1oHaBPX/aSzTfKZbBZh
st6Xj4Sc92HkYYBiTT86yaaS5RhSzm3+ldf9e217N+FoSFq760wDjA0hVVCWf5XTC3YyMpxkdNcm
Lq7Zq1XpDFF6qnZstWyD7kFg477paxYycxGnUodKQNWyVefM0uNfQwp+rEoPrd7lUpvDQmMXAnyz
NrLxP9HapUEP55Gzu4yc09Q0Dx6rzaZuObl/SxAjBZKTYgsowaCw5bLofFC/2g3wGHmqrYi4RGuf
JNzm8Si/D93yFrh4kdkwc+xHC7FKioH6xiYtMPQmh+qedFDbTbaMk/0tsA6Gm5G2w5aQPJT8obEe
Z6n9pinBEqngVukRKR8KH0qTHXAP2tOPuEBxW6tllTymltqHs9NU9Z3oTRZRAqVCJrwtfuxWgnmp
OhctAoltLeBiMsPPQs0bN7GgvrIcDiGbzrj2DuF6y5pjtMEvR0I45l7WYp7M9ubfMZLKjWuzkOIZ
JkIKMQdARvsT2IRq5P10zPGW2EIwZz0M0c4TVGjguB7b2ls1Fl+ez9bqBFw/VaoJio0v+o29UwfJ
tmELnkvzJ0Gw3gwYq3vxM1NWFGJ6Mx8WVcdPdrsXXfFSa8Wyt2beZFnFx4RcotZkVdawxdmCiu27
2T5CaKMsSlhAhznF/yrHVdbVS8J6uGDKVnwiOflmSmyIJMZgWwvQoc6cHyr/YbAWsuXeW7Wwk0V0
Sf3KC+0Jh99+fMNcBqPU4SsquHUWW8ZQB3v8iFmTErN76ij0NlGRfPnq9cXA/DTHXV0fx13hilvf
FPcsK2+19lFMKR7xkfI4X/fR6tbF8CM9kkttN78XfeFvSwiMWwRVZ5ElGon2DH9Fb1/mFJWaPen7
2OBaZRKH51xFiZhX9/XyCwYbtyptK6ph5y7yl1jiHTflA1QsLiNVz1WTuK1lUGq+My6JwnUxzgz/
Za1B1kU8a9lcjUx/jqyOP8uhiuh5czdj0jn4KPu+fQ0ayE4lFiMbq/RfapHeprK9ZyhoFefaQ7Cf
vFq1sY0XyowgZncWOrpxIIjPtfb10DXsIo093NIuYqAGr5V9PusBY33IhYQxcHdTcBdt/h7Q3mwM
CNyhq0NY6dMvEKJ7goKCxlg8y8gOx6wNK/tszM3NX5Cc9TP7n0+nnWUtGoCcmDVVoi5q+V9yArCk
W4bsR1QbPk6OnvEeDSwBTTMcAXTvuWAjxWr5exHkz9BBW0qA4u61qEbdJiRGld4d1ujovyBif5lK
izWycy/d7NzX3XHRaFxNt38UY3qWlOA0FGm3zZybbRf3FJbwpvIgD5r11lNVfCGiF+yvKAZ579OY
XIMY+a6qG9BXUn+23FRV9kWVSBvCvufYKFBm3pChtoAgr65MPigC5LVpXQIiKf7j1Pllln/6lEVi
qVySCc1bfqi1/M967a8a1jQCuF9/o0i3NrVyOPRUMWXffheyefBKtb/kC0VL+lPVC+DtLzAcCLhO
qYctN98KdW78Eb2lRgC9Mw0fVXfPJRvm+jEvyXOOoIZPMl5IY01useHDbiswCmDtgY17N1uOtTFR
xmG5fsCfjyCq9hM7OmNOsYHRsi/VIm2ZqbCgfR8XVrv1Olb7sLTtoz5zWAKFscjFDTX6dTSeZx3J
mp9RIs1m/4dS847VXg+GZO2FU3x1Fr7iwzDv5kb1uWOCR1mMgwgt3znVpm9jksMZ7a6oLNIHqMgX
reaDsCt/L13IqhCz3q3Uee10/1cSBI9eUd0Kl/urQheD9qH4XTrecMCTK98/5TpLjASlUETGPBlh
fp001fwRD8BmU5l6GI0hpHjT6XYIy4CCvdLeBLClsB3crkWlmgEYLe165Ux9aBvx36azivcunluU
eRSERp2+5U7006vma29h5uFrlBb4U7+6bJBwPxXQkrNJLugbK1GlB2lbYSXN+QC/7ArFvN/qEXlv
Etb/MYmtJzyCvobIIyZ+RDKTO/k++DArCQ1t4K7Bpwhulo6lf19e2ayv6KLyfQvEjD1LuQuahZsd
xcImLSds8XCV01F1U1JEL543nOSQeRvdrQngFUjnpaJ5KGJItxJDpqKKthUWXghNBHSjafGqbeZD
tgi8gmA+K2vO4w3RSqWDSMLzCghlW7n7//xTKyaJXpI/thnNxdjUcZVuWRp4EE024kHniHkpqnM5
vFrqpdeDiEyKleOqDVgf7CMSbCrPSHfm1NTnYkif8BNz96glhjMaU0RhTtdtYsvrt/lKI0HPWZ7X
f3TD3KWFnxz/eejvrxDBEeQkGPj/+kWtTWA96GZKBxxJPE8mSsD/fpr1q39++Z8fDIqmMql/1sfW
b9ev/nksWJ/5nwf/+Z3/52P/8awpApLNwKTmX29PrG9ycDJoHf+8znp4redFaGFz7Cr/+8givTgn
2VwxNdSaFhtijhbPUVv8+0kJfldBOp2sSs5nQ8ca2nK1vA3hXRLO0+B2HjYrP2UYo/aSK8rI+n3s
uc997ct9pIgdQdSah7GYDvgH9Wc9ufed1+05l+M5Qh8aTm00hUVSuJCPbARort+5Z47bOa8Prv9I
BHRbK860jRNb2pkpGLJqbI92bTt5ZyTd/nn9iuXUQyClh7A/jKNjtLeujtA3zrF51poaUQoDmXM0
D8/mHJDE7dJh4oL3mbP/1hENB8AKTgBTT/flCYSGkJAM+BiK1nvgvuUN6rQiQhtRy7nlsQqg9uH2
cXDLPA9T8FJ47fZrobnB737eZbN1JkJYbmMcexG9D9hikLLsQCPY2Vn6MFS08miZFsVbi3JYvJhD
R0ROmZEGBIXwuUsenTZimFJqCv80z9yrFjd9SgHR0nUOzkuWD8/1gJuR0ZaPml+0MEKDx0ivdl76
GuvxeSxwK8dIkpSFEVi+NZboSCTwftaSh9wdryn62S3upp9tlN9qy4YF4Bs9DiILLU3BuDNH/dk7
C3V4FGN4kj5bfXxbNNz4tao/LoCsvY+byVikeCrgy7K3LP8PUOenj7o+1CQeSsMofqMoxh5edp+S
VIFpmHaTLOA2OPUBvdvNyfrHFoyKNXC6Ei5Cu+Ky8EpnJJfc9k/ABJAkkV20OChAEp22Y/+7MObh
W9u21s5CtUJ3h9UCTAWGkP7ZL7xjFRmwd5wRhhL2FU1hVU+T8CRLNRXgHCNvbVKsWWui6oRyXFXq
RWwUc2Y7HrzhJvk2CdelaMntCw4//mYuEP7Edt/DLsOee/S/O8piNCC+z0zwT4W5VYMTQPH3Wyxh
AotMt9hm5ivmx0EgkIQwix+lNPayxwfB7vBL9uN3KckittvhEgTQN6rBmk9DQcZ2jfyL6e0Ghcnd
sKF4a0xxx+C7mTKGHqmPzXEwmNuO17qz/F1X+3CHS3msLXhQwqXJrKPuN0dAv2JEwSG3arI1Yghm
hB/KNEImMyY+ESYHW0/IVUU6ESdNx2FkO5HmpyVOO2LHzEqZ4FyHbovQiQqfhAvmcTokA3836J2j
/Hy2MEdQn7X1J63hMa7Nu83WeMipxLAIhb8SIQOPcmaIWcNLyRSlnJvglGRcEt33Hwdm11xApBQ0
OqmYMt2b+nB00Lx6Y2XvnRYjg94x7r5TxPjS2E/6GO3LFia30RqC4Mbxze2SG2OEVzfyD73FYuEm
8la5wYMwvBesBaqw8YnlwrWn1cYZpF7/oHFlpOJml16rfhgJ3maIMW51OzHLMsawsOshrNLBP5WB
JJo9OxKslmyW2epVvvuj1wVZiE6Qu6UZMTKdTnQqH4yGPpIlQ7hioSMm3zMtH91HO8n6fRODkxhj
ymas7CKiq1aQ5I2MdYOQ97kV+S8DKUHYtjGXLQIMF1OniYiGDkYTg9lx2ZQ6Tu/U5cdGej/mySue
YLzv1XSudJcWqqr8IwKxG1TPu5jzNS+ZIogFcoLKy8uWCepL5N4aq26Okny82Uxeulo8BBnkTRyq
mD0GxtM4DKh5oGATgHOwEMGGDL65UeETOBmS8jbeLVFtotZe0l1fJxAV7RA1eHtKnPYQ5WQllkWW
PJjjfELjk546kd8QGkJwIehwVxEAf3m2Btv5rqV0Z5k77CNcCfSOILs+Jqq7m903x3ZepxKcnu6l
aoedBhW6M8e3eQ5uVHLbAOkKxE1n3pSQMNL2V7Q8OCJ7ITP9wFL3gmEBwmlmfxUhM4B7IZnTP7qB
ea90jp2LXcVQneEDhtagofelIMmrmNhWS37Hxm5TAwVF85E8gj3+mSAc9IgCrC9JzdCshxfbd7eL
6d30iBYnZxPznem5aJNPyx52aVQ9zgQn+P280dtNgSQ4lEaxzY00lH5xGCW1it1/ZphxbGJZ4dgk
gmsvnQ9bzTI0JoyM1kFKsBXId6BkjzDzH+qqfulc414K8wlsC1/A7hQN4gMn56OjLmkjzvbXwdeS
a1dZcPci9DcRu7S4dnXFbklYb7GbPO2Gd8OTb1soa/KXWWPZCKrqAY2rPZgfiUkZDH/tWOrG2xib
z54r9zGWTQ4pNIy1HLmxDcpyYioep1Ze8kwZwMDmGrqzOueiIettMX8aU30zoH/D6XkyXeYHjseg
fanMc2XDJSzEs6cX1yamVuvYYrGFyXJ8WLASpCBnTIUZz7YtIPXQc20G7stiQdaYTLusad403boI
5hGlbb+pj0Y9VeqNR6nit5mMmc1D5v+0cz2kY8eFqxneI9/9nKT3QihvgCBtmrzXgo+jn+r3mXto
JLnFN16dKPlwyHbCBW8bFQ6IF/Rgo4BItbjnGkFkYPRbIy9w4rTHB2bwG5u0MJ8ReD91J226T/NQ
bS1Gp4Uvd3kSb8lt+8U85dv8bY4LekY9s7dMPNGmxSiN40OyBN80AULBstQdikLSqiKEKpftyImf
C1a21HtuffGrXPC4q24+Q52ibUihkHctI9/RSrRfLSsZjgA5KBP2IYuBwTDI/YOlEY/00E3mddRy
9sAMX35D5t8mZ/7DTOwHpcpW1vVnk16QLpthyXYVMj84EfyS7xCZTAL/YjJPcMK6wDqK9q6RD3S2
/vPMgMMbnYQOG0udxrZ2ZZ7JUOmvkQzqIWoTSOC1uEaezJiOOBeX8ZoBQ13jZh7tS5f55HsVj9TV
yBfddtkiFrnLSf6ppxaDBdy0UHW7W93YSaFh6zTrx6zGOgBWlkKZ6m3nTx9tLj/cll2/tLkIdUjz
7Kk7r74KY9oZTLl9DKQTUhundvxKBjzasW8PWwdpQFRiwJM78fsIAW07LgbAKuXBFIy7USM2R/jO
gu0pSs/eS9oNH8dJ87JXa6Y/ksI8iMmmvUjKeqtNtFSiKd5sNG0X12BynGnfmHA/u5qF3UPBRu9O
zGjNnE9+Hs9GBp+QIklNXvIt/AcGyrSDJAdVc4+Lg6Zfsim3D6x+n4YRvTmxlh66enjvCbneM1+a
Ns3U3ysA1GTiI01vVbW861OJ/XnJnl7Pw9UexcHR2LFt+6BV1Y/B5BoZM/GjDxic5mQF7LFpQcnM
uI3N9cHEUY2kpP59TpJ9rxeAWuj6wgXiQ1im2mtc2JyTQr4qWaYLbVjoHZYy3rTBXgkV3NijJHQO
o2vCZjWf8oi5iadjo0Bmww60LN3gMf4VBMxVtg5Y16bykxfpBLdR+K82Mzkr/7AX6mtqPddjKjUL
euFcpM/ZJA9jBLPSrN+H/gnGKiqiD7mAvPLfDC+Ceh1DLxMEbty7zvBdB30nmnPcE+KwAeNlKibx
7cI+mjGsvdHHfKf+zGfvNv/1s3QyQ5vyvikYo2fgTr7AFYz1m5dweXr1bCk2ELJGNZb8ajBa/68/
NZOa1QiyiPqVAOxqwqCGl6uc4Kieoi/BOVHnz16/m3k6Knn1rYnXmpW+LstNPW8s543J/9UvR7xG
n+A2ExnKxYmjmqyShCUkjfkLbK+mYjDH7CxQSj82pDpxtzVfW9hrr1+rn/FfHZCNwpVDoPlmfZwi
1ZD9rskYWOgf4xFB0caykvX/NfAuXQV0nEMDPTjQYgJ3G+bXGm6v3l59rW7HgNdC4/PQDO3RqvZ2
ezHtJ9YhLNjA7zv9Sx1Y2c05ECVj3nR8xoaD2dyw7/gLgqwCvh1EwAin5MY51LZDEKFJfAfWGkl9
TjCKU8fqtFBMFxHdLcIh1IvXDUZo6g0AXFv5dAJLnmSJRs4M1XGpl8VPisEnEjX13nkO6Rxiui31
11gPPjUg2YZgYsKPmzEK1elRb0+dwv96qwFHZU5Uc8zN5EIzgc1gCrBWTTbuYcNeYh4llPUgCNjs
QQnka/U7FXi/7n7otC12xTSDX23zv7+expC/sRmOeLo8iNDLd6HBHIsJhUy8vXoo5sfYjUFa5n3C
fFx6OhSCbWyj+FRPpUMLFxgDugzd56b5wKvlpp5S/U5QPRbLk/oNdUxl9SfBF+/vQcU8qA44rpyT
eile4mEccI+gec5aY3059XTu2GMRj+9mTjrajIHHcUwE1Uu2c8vqKhpibwGxfGxeJ5PBYoM+sLNA
9Up8y8q+kdvBBOmIrfSLJJQXi7sqGzVjs2hufUhQnbPdz7cVwK+77Ivt9kWbuFyFg6QsES9xZgYX
XehHVFmhOaJ4cjPsuHDK3ekll6KfdA9ZFE0H6AhfddAep0m5feHLsy/zaOOOjjw6Sikls6uMf2UM
9NhszGe6hQ8xTALA3XtaaRC25EIdxCObJMMyBYrY8sWuWqI6BJY3TTtXNPItVtw4AZoiOVlx+R35
yUu0+LB1SCiW1DiMG4pzWw3P6j8R4NZbK5qYooK1kIZMAlL3w97w8I5d2ETCMUm+9Gio9qn3SRCI
DBtn/gHxeACpYUStp0y+Fyo2x4JuYDXeq7Vk71bp+aErm7CgYRiROg71fXY6rPmoh2A9c6eaoE3W
zJ5hD7Rx+smbSuc0qw2ryVSMrGRo7NbUnn6sv6zjbh9/bO6S1Nti+yjEVVN4Jcm/nG0BYNLY4DGp
dZxROh+DpkrgvrL6WQyFZzHfcCUrkL1VD3FBYYtA0gn1DgZFW+afdpO2OxL1LoE5cvzln8qvAGut
4h3+xE7XcD12AfdPiOqPugBAMlMdeXm0k1DvS2UnPdoY0kZ1iimSvV9gCbO/91Vo9/p30rtAyczi
HlU9IKTEdEKBFBWKiKNUdPEVnKR2PpYIReAUM+g24fVtusg6LLhcbYKCbRhneeK35oPlVuXenIaL
Xhf2qW70SxMwjJjH1ApHBWY6ZnVdR/jFSVQc5sq8qqCKbfR6hP837NOJsCM9Ypa9WhaMBry3ovoe
RxSp64Xue7CzexivjRE4O3uK+r2gk5m9IT2ULaBfKeqWCgvcuVeXfK15Lv24k+0deXVnPGJmjU+1
HzAdzKkbNd8/ls48PpApsgVWcdCvYMahvS3R9Jn6i7FLEQiuLy0n+BdurqW7ySwxsrRjXM+pr51S
xYfakEgmq3r8TSuo+koPHiM3KzQ3RQcry4dsScdtG+MHknJdjLr7Vkx+E9aITnd94eyHgLplSZ+i
ivTVdOYvPUjsyAK4E/vkxVLMjJE1Okv33aQRmQqTAdm2fBElo+ZkVLqXOTpbtongaDgVPZ9t+sOJ
KnwcmG6gLMcewUjKwzh9UnFWSJJmApvL6tK1y4bUv5+Q9wl9H4srfaATzkgz9/1Y3qyk+gTvTjYw
b4JdYqNijKQS0iI3yL784iEIKI1k0dhk7jB1VvdC1HNta2J6hevSh7XLGmAgz8ddjrJM766BcSLD
yNxNCewtUTobV1H6/sKpClBcWVKi4ngo8sJ2Se/uaD0Y1PteAUWkGymP0GJlUMiIRWMbChIdO3xK
I9sdgboGCr0CowCfFBfgohU0aApwOcqPe07BFJL5BoLEdzhi3JzF+SZgEAL2ANxwA/e1+dj11puT
0cCVGqbV1T0fquvg4hJrTHs9c8F8RmwEIg9EAGPyTVft8+g2oaNmIjJslwVeXGlRlakXGUGiy8j4
UdTVHT/L73kCD0ixvNg6qB4ByxasnEXKDSxcZWLuF/tI6H8UfrYSc5aBdZgXvTgWvAlmxQ+xklLx
8Xh2QrglmmCHBnPF7KeY+ZuFh6HM8rtpiJtVcy2UQfIOJ7/cINbBji7z9sWInMWcSMnt9a0TseF3
S9Bf244OVJ9+JHH7nqgxkDPA5EkTB5mb4shAQnkxlNq/5B02Ey6HfYLBaZZg4uXGECsJ1f0NQcwC
VCXULWZEhu0WN0IPJ8JtxiM6KwSFsggwJfUJZjCveAR8I9AuZXTIBeIONOup+pDsqKSMwMy0IhRh
51fW97oNlM523qZVP21cA6ZHlTlYfrv2k1U598w1P+u+/dAzMGRroQYoMVRJBz6CwKa/iFFde39h
RiJczklkNpDqSE6B09OFqAHjzeArnpaCmbABnjZ27+89MCkBOIdP81s+BQcsWVjVPTBtr/sqM//l
L3lqbH+V9Zc2PqfVqbT7S0482G6F/IoUOyzTwHOIy7xVTM888dAPG8xN6gFCTdtAGonLu0LscM+F
gQN4s5vn9EuBgq5fv7Xm+D03AoY19BvDzNXLIJjUttp95rr5ViK+1DXSjVbsjCAXNFfBz2Zcfo4T
C1CVgX3KAIsdrK1ion+yw78R1G9/czX+PdtilXn8e9yGYgUbyFCgVpO9Du/8/2ZVNyY3GhzYjqQZ
OBQzNsuAoiC/Pg40W3bQ73jc8QG3jBFtLWJoFoQrdyHrOUmlBuqu6FF6x8I3sbErrpJMuRqqprpp
isnoxZRFUeCd1u+caFKXe3HnnMhzEiOhSzr3ASmS2k3OWdHTvw3AkYEC8KRSkgbjN0IOnP8lxcz5
n3Tyv28bobHBew+U9f+/KUmgcVUolmR3pE07Yrv2qMw9Aw/yqMbWvFmah7z+qmb8YU3DcTbSNyz8
xRTnosq4IejkYAVQrlTw73DrZgmGCbADWfqiCPklW1WALcGHL1EPDf6+dzh76y7KgC3EkA/fGrY1
MxHfhybiRoCCHGnplyqbEnWdknjL3N/i8/jLtVcEh7JkFITz4I0q631sWLHVCidck5YIFaivy/SY
J5f6j0yXp0Yr7P/lpFn/GaGkrhbeqGnhwxkA7v7HSSOzJfcGzF0wgbMgwNURFlvOEaETa5nCcqfm
e2cCi61kypUeAepywqMI1R2/Q8Ny9SoyPEhFeR1KrPCluV/JMSutaVlYPDwXk0YjLfCfaTlzSECx
70ieGZO+/2Wz2dbrYILjLrRIitwQj+lxyZvnbpjYVJNTUxHIzlBa3YH//5vF+5/XjOWwaKDC8GEy
/g8JQtzL3Awwvz7qemvu0wLvbz8OvYRtQmgx+NaQwtxmrdDNjJmgn15Wkp5m8VGmQpHAFZs8mqMn
p16ulvR2LH7IeFjqxHBqayiWa8Ewyfl5gmlQqU0ltsV99jkzpE68lIXgBQ3GLXAgWH80cp1HMCJc
vlbqkJMlUOZoK4paJ612bHejh5g/RmMbZxMMj2I6Yvl5xE5g5SFloy3PDsJ01yfT11V7m50YwcFJ
7VOliFh+jMmNUQADWYyPUlrwQ9DA/szvegT3KJ5fc6gJi6f8fNTuClxVU5DnEj45nzg6ty08bgZg
WEfAxPrfVGyE1nCf/t8LmGeZiFYshBmW6+n/IQtxCF+ri3lsjhhWsEJSrB46P8PoBW9cUY6P7uJa
m67z2EolzlauNLfNkHyxJ9c9xGazi1+xwwHzVDyrEusYEsIefIw3Q63ij7S0/NGYNP8l+NXfRak1
TjjVb9pBZjvNMH/p4/LbS+M73LP92KYvZlB8+TkLh9CQXLZsqI0JhgKrLG9cPWwrjMHs/r4IPGUQ
fvN5uO9S8TjtiNmQNuDDkMzFTnjaa9QlxHTX/fgUeNOuW7qLJjt9jxPQ1m9K51Iao3NxoLvmOdFq
DTBJwlNfB0TXUYCHNZ7VxikazW0q5FPLrA6FaoGNJwVCRBGjwyaHO7utR8aNhS52LG2IN6q74uB7
0mXYyYKnmGErnQ1f7c3oWL/Vit8U1EiqSHOb4qsI4n3nszY5NlXgyqRaf25SyFmN9qwP8Vcp0HJn
1qY0299rQRmL+uZqIJhN2RMlru4MRdxqPKS+UXNVfTGOcz+9rDkFVfTKSnlXrSldNDZKajaUFN1P
rIh+Rnq9zZ0eSu8QIR1Bs8oY8ioXKq4AN2la40ElAL8rYhAVf4jZO2Wak3/Zw/Qskc+ZeuLSJMKh
Ty2q8CX4PZfxW9wUx5Wp2iW/qrj/0FCybpeEHoIILK9EEuEIMdFuarsh50pZEhA7va92Wk4nikPN
tXG9l1yDwatYXaribIvWVGQQ3MsY0ZNXcfLRZ0fk81nUwL3qO8qBm04XPX1kI48pHFKfIQLeHIx6
WOvtBNgpJ12DGBz4k61Y9mBPcO/t+qU34PPLFjWnaoWpZHctxMh921vPflT9jNQq5C28uN7Jt1Sa
P9cbPGnqZOuU03OSDTAAiL4A7zBvdTZFZ1zHDHAVRdd28HBpfvjxeHMsvDlM+p6NgyGfQ0/uayR9
BILyz8DEemd4+rdJVt9wPb3NSjfRASV3tMdBy+avRwVBunb0ojE830aGETaWDP623Z3G4GQwGAUs
lPeGoj9WGn+YTacED+0+/sWkX9PWyxYLImx02D3AjArLx90bhn/WWeml4STbSw1Joix/jmLZSR8h
Wz4CXIOMv/Z5ZVx66GmOVoXjmKe3zBxP8+yPx8oMGPR4ZM2PyxDtEaQxsujzbzg8sJ/ogXOwl+Tm
0FuetNwttnWkAwD64xU3FiSZM1LjhVlyPly1BC3YgoilQ9CbSJajRugIA5g4pfA99URsGw//MqJg
GMh2KUlKSWuGo2kNOzp0f5sjrOj74uB2OFBOLm7pVTCpKWlHp2oD3HU1xB5ImuXRa7HyV+ykDlnP
TCQyn8Tub86E65+tvJZ7FPrnZUndbTPpFsGRy4PJ1PyQDBpElrI8iW42z0uwPGCVkO+QwNy03qh5
OvxUBekMi73oELp+1jM+XnSv8X502q/J5FFHY8ZQ4Xt7hpJmnT2v/ddXwIZGjmuHZurPi+Gae+hr
x1q3sGByrZfVYQvnrVGmLvMlqCjjLB1BBc+XHWAQjiOHKskn+IpSu5hec4HyMB1ltGiX1Mu8c7N8
rd+06pH1KxR1gKCNDc22nLMd+7gDAdAnPE7WR9vG4SLql+zgl9aPVAb5dYpJaEI5vMVAxQGamvVL
3FYPPf3PsRqJXfG87Fhk+IOmRQ/dHCeUS6GVWlgNKeHNleNcksG8QaJDa6uOcj0KnOR5G1b7RVQI
HPiqbCA/pEAq/myEEW1oWI2WcxD+QErYjN1rgZddJ/MrJglB6KS8nF6ll1LXu2NdMDg3AA93lgGP
t4UhePHFm+yh15lOfMq9xr3UqgiJjAo+3YTFIWKzZzvuuuPo+AfPYKSSU3cCtExvRIHiWjVvJ9P8
bY0ZxvX9f5kKYzD6STCV2Iup6i9JPfX4CYt4X7nzLld6aoK3AHOYEl5G0/bCLAY2ZC3+HsX+W54O
KSI7HTpLhOgIZxBigYlCtbLLOD/jufRYttwuxCHdTI3WgokJ/EGtzY4TkTSLcfbT88IB4IBXMhjC
iQ6S03BojeIc93N30IVLl4ztW3t2NA83msjaDAsgSogp7a1U/jYQ7LNTVuFIGqJcYEZo5MrqZpMj
MsGDSfCRmBkRNOo5Yqi8xxFZRmh6+NrgbfqYwhCnWGEESjNGdhGlWdka55UBnLcoUXClgpmljC7a
mLG6lxxXCVfVdUyA8+ELh2rmU5q8rqtWqbQZ0Kt/F4n7aovlda0uxDBXW3Cyw2gC58Vd+3OIYTv6
wH0wuYu7MsDMl4l0QaVncKrVu6JjyrNbqdHFNKWHBEHV7FT7sck/5ji+rPTs0izc0KOQBq7D/8ZE
tDa6ZPX41n49ypUwrUZESyRuU0LKFkZQCX6eNvYlgCrh0gfAX+3LWic1M9vHGAtctqBbFVHQhFpP
d8YWRYpRGzrl8qy2z5VDjvgFVn/D2s+7IDEi+4Z/NJTbNr+PihqsQzunTG9eFinuig+r2OeuBQNd
eaf23rRtkQSkiCCjCr8YNTUfiVth16eUdnmmeoSaQ2RsG1FddogQrRwcrpZhLgvMrpJpg6kwcC/U
5xxzoY3WS1orHllFMpgx6pv7yu0nO6FLvXSPgwA89Xw8GP34snTpcCpFjqGTlTw0xVjt9Xa/arZW
gvDUICPAy3ZAQkQ0u4ebliJSfll1DKekZc4pLPpbOS0+qbHiTDRWc84qpUENzOOkycdGD15iZwGr
NG90t2hD3PHFgbkrivRrkQX3KhBUr73kE3Mz10U70Mz3wYeh0ulyZ87yJj37WM4uQhPnuDbQnmIb
9zgCwpZ4GkVr7YcWFlfnNSds2JimKT1goJ2aqLnpKtRXxDOSCJfpKgZZQb1dCut7oQaatVLXYL4V
bHQZXMakp2ixro4Jb4pOf2hRvvD/dGRWOXslBnKg35mOkYskjZmp8dmKrBxABhVVHP0ZEmLy1iti
SSxmkZSRm8ysHymiVagHnfIU0Z94Q/HDC7pDljY/kaadYvAVdMWYz+oZZjMZB92eRA9dxZ6onsqY
ushFMGD1C4ZjQtxbTdu3hfbj/7B3HruVI1sW/Zee84Em6AY9ud7LSylNCGUqRc+gd1/fK5gPVa8f
0Gj0vCcXkrJKuoaMOHHO3msvfyC0ASQptbIFXhceTvOsTDuC9YHVtnpTtefSPwjIR2srAKuqPm+q
+illdI1Jhto3p2lD6gz9WA02S63Brhjcx2yybpXWXmMXFXRQo3Qm/fFZD2NEtcxvHTDGYKVKjDPJ
zTYdMq14anpng0nPonU4vumkAG1NlxsEtqW7Cm3oPfXEf2jQfV7rk/tFcws9/6BMYDkEytZxfnu9
L7cL96FVVtRYWZGIceapCeZ0yxFR41f4bnT1+vBLC68Szznd6hfdCr5LbU7RTaZ7iX2HxERJTT7M
90PBcwVPDCcmctu16OVdxryV1Qery5htYy38aRS8h6pKZcPeOpP7MQ/Vx0FO/rue598GVHVmH9F3
awB+9vJD35a/0yA9GqoBktP5xderH9Op/urpnFrqOY7Uv6XbwRbyIQRKjQyqpOD0kc8yOM11ecwt
E7mYI3QOGodB49bxA2FvNG3YRL2FuZFQib0doda1xuR76Yh4KB1CLWhANOfRBgbiZvmxFk2roDee
vNT79Eb/Rg9qq+qlqFfJLV6gtFa8A8rtJ8OPwhY4JEmVoalH+iJHrz9rWcgHPcjkwx/TTy+MfheR
U9GNLnFSd8UmcINiNwJBjzjJIxJnOWzwTUxMQy2S31prX8qOA47y3DVwR9d95e6UaUWdx9WRxJ44
XqP0548QWFKhn5nkxFFB+esT6zNOJwyDyuGxnI/KiF07jOB5yRYmbe8/L8apxYFhqIuqmrSXwkSa
hJ16acAtfWtTVc1ugymlHXDfAFRAVxpi+aXwy5WeCko5nF1u1JRG5KEbDWz2afRnALD4c3R8jqsA
9ResQKS06tQhTG8dN9CyjrVjU/dS2feGBmIbTYd/68CK59IsVgbak2PcgPZsHI8pjopomGBNF/FL
Jxw+DPuciPBoCGJvrcbNdolD1AckRg2TLrk9s/PYlkWwhsrMjKft6Xpbv4imwRXHGXRowappNcJz
zmv4yZySm6g4iBEkF5JWPXbcLZxXs+VTXByxejyxExU+oVr4W42G0HcO+jmYvvXyFETCijsE1buA
irRSN7c2irtmLNhdWZGSnMNiJXDtuzRo9YbiAK7/tgqme2MyEGDguujIFTxapU6A6oSRCLPGaTGI
DuFB2B1Ho3aD1VMr7pYB53LINXt8exbhj1rKnJ3ue53Ld6vVdqGcb83Ajbq4bgOXeaVdjd3O+tn5
47OvNeOmFRjU4rEQx0Qf8C06XxIbxK7N3UtZIKCdXBr5JWmNRxn8FAQ1rQx9oUUfFkzH1GnT1RSv
IOf0dT70GEtUx8cmXIxLxisu9KZPro/3YGQJrafhW6Ya+k8XrjccAgKP75MYlZBH1SSVxXDxLC/O
k4gELFa0Z19U78vIbZrY67x2ep9945Lo80Ofz8kKKTyNMT9VKgUif/zkfWlbLS3nMOp+AiC+G9Ft
D9J9bqvxVWREZabO8xD011oSSaHOrx2tClRjeLYU1yEINbnNlctLjZudCrMsT34Z42o6vIZBI6M1
kiktn1giOK9g9rLfLTtfUtb3DdQyZKQx0ZX/9DelBNAJskS8wkS6lL6IkJcik+rod2jognaVqfKu
ArW2XW65XE1klqGGGhR1/U+XsEo64Hq1z6ZXIrfwYnJxWck9zPevouO+1LRo1zusnH4O7UB1jj0X
rasO4Xx5Yl4a/tSAjC0jzD8jaaMeVkiinCXXb9YuRBM8LZPe5TNEasGsPqHpXDPMr8v62LnMJhr3
mUETO4uqkaTOytR52OXQXx/HkbwENYzXdO13L/ofbTA80A5j4JCGYOoOscPtAdyNti5vqFbH5Xa5
L5YegsaAhZEPv5D+5H7S3UdVMyPaTDfL5GIZYLX2Z+C1T4uXyMfavNIQNZLS3UClDycaifMrEVhI
GoJoRw6U6j3yXAVNw1WW2bD7lI4ipQVVZRAt9CjAPcD9QSMRjIFqZ4zzJVQXZNlxdla1dGfBU+AM
etTq4t73lLeXhdfIWHwbaqY41FA8oPamEBoPltrxPCSfWLmze1WPWXLc5KBrlF8QNoTqfalKy6D0
XN7lJBJvA3WnN9LwWSxexos7k5SmcgJRfGvsYukqpNoxgu48ifBbzfpi0oDBktzKPtkvv4tEJmCD
JZPUpK6eOfh/FxqW6FFzTx6f/HoxFudqHWfVp223z5qYZEyuoxHVydJvHkMDwSkzCTV1QX/mrMGp
k5XZlSTFxN8VxOCdGmEiNWPm5fGx5PU99uYfDYfbufJfsD4wuKCXgaLevKZZ9GO5hyqDJGnyIzCs
uHIbSqiZLQ4TxahRljhnlFz+Xni/GGk9ZcBXbl5X+8poUuBi8vd4Sygz1J3p9cCZwcjMnIOXlaJj
oG1M4zalUBoTU70Zr8uIY86BEpTO0xS9dL+J93NWo2DvCVxQ9PKj4Ei98mldwGdgvFQQ6+AWH3E+
3Mf+hN0yNJb5t3B3lYX2ePFPah6bqgkfeZU3xWVSMIHcTYtdOe6JZsml4NygLtYpprZvVXdKlS3M
yGLCI9rd4ipU9VysUAjkE923yqO4yEZsUugJqaFlXDHURj6FW1M7WKS+O7iCCNEKaBsnXLXqxmLs
cyLZ6MEMmZfp2jTsiEHeDKU4WKH8XgQDSOyZmRbtZrCA2H7UhF2iKM/v47mjQAmdD7wwB/WWsdL9
0P1pp44zsfLWiia/j1yqYzX8VqteUnZb1P4Fh6PQWg1j9qV6kENHDbk4uNk/XkNYOpAcuK69FGuw
jtdH1enQ+xaf6BzYx4H4p/XyEqJ+pO1dzKtKgsuzo6dlglGoa3P0gueFa5Fis2aPRP3bhgcJEyAt
dXKibfPDnzguZdxXsaSf7oXz46gxOKugF/Hv8Bo4hpQmftWw0RzEwHhaSGJjIc+qVWhUjxMhTZx4
Ofx1fCx+iT+2s1e9hpGYy2IpVnBC3RcF6Hcv+lbvqPprkVVzIlOOjsYk1En1pEmA2DA9K1e2nV4K
OsizXWS7pc2vczA1NkWdf3WwqVXlNKeUaNS2uyyJcRUXXDuMVV51gzZMgEc0N0AamvNb1WHAdWl0
OKqQsE1BWlI4n5c1o1G+9CRB0JTin1zhYznDVtzRFic41eOgxzD9jy2eymbsXI7OHr1cA8JSTfAy
Fuh5ImATOjg/Kasw3yjyBW0ixjvK4ZDX7W+dgYcGxmRt9iwk+TfSUZq7gXvsDJ9+CicwoQy3dttv
0JIleEDSGTVG/8tJkr263Jc1MU1i/hyx28s8xNFx/RNNjdkbi5YqM/XIQ8pv//IkFoguvyQiItHP
K4ITM831UGkOISTadkEWeLG94xx1W1AFhjLFRxDnNwAqMRtRQy73T2S5GDho867yLLe29RxeVO0l
XOahZTjfxiENQLzXqPjcl6lqSmTcL0szYeljQOENUQKZTwsco84m1LZpg9oTP1Cfsox6fsQZ2oKN
mckHC5zhNLPZOKYX7prnWbB1pynOrNzrsGt8TwIAUqphPa1s+yliAr4qtPkwtlwDRcHGrvu9sZPp
oVOYF7KgrlpHkApjyk9v+L241IMqRV7i85539Go8Dql2GV8inLqe17MVzPi6/EHlQCAMaDkR0YYv
11nPTSQD2pAR65AVVGzXMTnN+SkyOuZoxUZN33WX7mOvtrqhfCUfdas6K7mkH2OUh4qTkesj+kM8
/L0coNu5ebKs7rUfSFMz+XzSNIv3C2MpYFyiMbUdOouMEVIh6FiumoEDhuukv1MS8qZMpwR05pVw
ldRXNepRl71Pcf5pRiwRpg5+YZh11jokW6aLOEPDpANQVpQIuYggPceBPiGpEw+5UnxkQ3+ranNm
XhPfhIcGq57RweVKPEU+vE4qCv4rFtGerSWcYOJmM923ii7pRveDzSK5aB2Pk6cdXhyKlHXlsx4H
82+XwhZtDq6XwgX8/GfqOuc/8go3hl1DAapdft+Y2BvuUIRdqQOTlBF15KClm0KOp03AoiSy7Mdo
W4uKoTH6z6QlFZ0EjLVbf1gmA1kbSe5a7eRqJraQdwi8YD20+aXwG781ElKWBgofdUVV8rbAVeK0
umqyf1L7ZoUGncZ9d4ZQhY1cHeETpkNEzHFODLNfsntbltBlPSuSj5iM5ZVVoqUUb5kf70l5Gii1
xmoFXf1KqHW645j/oUX2ltjUh6j63XvdZ1kxV/cSPrPMpGSLUdXBV8aAaaWXRihxEgvNggqhGC9J
R1jTf/1Qp7si9AlGHlY9Qh2LKMSVHu6r+WL2kcIDNPRr0C/vROmfNS3Y50b6c4Fy5BorXK5a03gI
VrUSfYSB9+y3VGCBRQXmsZyr7pcLFGDRdAxzdBq8+AeKQ5p742ppc5aMesjE8/Z+78aHBQy1KL0G
OMMh+8AiHFDDv9RBROuF6W8kT1RGAaE8okp/L2Ah22FH8aW1YQd+6xLxO2myFwUwUtumLhNMGrL+
8mRzRUT5tYzrUPvtp6Z8mz3qIKg7JWwXxW2gfaY0Q32L2rJhshupm69u5TMWzeMyADZcJnaAOVfC
9+9hAd4FyP22mDJYakM0723wpArmcaS8lwCZGEnSzOtdRbCiOsyVxK8T+dVJfXM9F9rvpTlsOspO
PPa0pzouUvBm0uZzNxqU8EXtobFWcB0SYTFhVyamom7XI35bLxcpg9Ge+ElnnTeGVIP4xy5CPave
fS5udD0MIPO2vNAmvCitEu6Fw1L7LWc3qREHBNvZY6aZObGNZ8TF/1UjfESYbQFoQqIb70eSLdvE
eTNMlmTUpj8jJamNjHrrNyYjUuoQq/YePc60p7gv31qDDG/GO2vfaW9ozRDCK5SYOqWNComE3w8I
dvyuer49MXlbmljzTrXXZfPcCDTXy/GmVaSxZYzadeaXLYpi09lfmT3iKFQ4CXWyUd3RmB2waOAx
WKOLLZEjW8Y/u8o+q6QgAmlI0nt3U6dfIzkjFbA4nwm7OkHrZBkt3E91QyQ50jQTX42qohcBXNpQ
abmE4lZ3Sc2BIlcvNFIVQNvdaQeHnOBtMJKG4xnNw8LvIp0lZ1y6QzfvcQI0Yfcxbt06SMMbaUXc
y4G2I2IK3jcjq3XZYdw0nWfVHZ+l+1Vo9aciWqkzI4OPFzwthyqr7hVTRMb2ZabpQROZmnEUTE/9
J7ClP3AR4sNkJWe5Y125z2f9eWEfZurp+xqoZE3fVike4kbR6CCJ5PvAQqZLHIFefi5dFuJ+WSCb
mYNo/SLp82M8jZEBxqTn8BZOc1rylPtHT4l5pCTPyHQRwXDUsrLiNdOXqfoioVQHz+XOnRVdT53B
lt4TPYqTRfVCYs8vS/VP1bvslfM1L72TWzKum51f+VBhk0Giq+ffk2IeueLLjMcH9fGAVE53EeNN
mg8MAxyuQz4NjSYTM5sKlHrHZyqqRyx8bOiM8dQ/m5RoIy6NVaUqK/U2LxWxaqcv5+sR4jBDZKYe
6r+eoMOhFqdkXk6ALXgFnMfpeVILhdrB8RylLeS9bkwQSaj4vokkORy8LIVQyHPOw5waPvAlv9sN
Cy8BRxTccGp4J2ZVanuqfQ/r8s4h/WlRec4diuu68h6XnaRH5QPuSKeUZ76flFQiXKLvDsDCfM5P
IghhtrFEdde06N7VWrPs/XYw3yyER1t0omLaKRRbhxyH3Ib4O4CDsbL1+GyUsA3jovzRyqfJsp8X
gpQqeh1r/sgK/4wDT+EHLXKHwvCtvelN9F5q1lf5IHapkPamLvlAVVWxbDaahxt0mnZIIr1Alapq
oGDeGmAJK9H3x6QYjtik7pDovzaDr0D7XOnDY0TcgrJEPFemaTFITFi60o+lvtUKoa3zYBU39ous
q+FPNw6KfUb1jrPRDK0/Ksj/Jxr/b0RjKLZo3P5novFd/TuUxX/jGf/5X/7JMzYM5x/CcXwdRZxj
KyzuXzxjRoH/UNsukizDQTFpI9wqEIxE//kfwvmH6fBvvmWZ0B3JevoLaCyMf/i+L1zX8hzhCkf3
/09A4z9A8H+Rh+m2UJR122QLtmxPN/8N2Js2BGQNePzuiwCBVtUAwGMCzJQN1MwwHaYs3GGjeI2s
ipGE7zEbqdMXb4y/Qj0ieCYWxXqJV/n7wVsCWBLrAjDX2GSjRVePwJzlobbSc1vJbJ8sCSm2QrmM
VPw7VtZrFnbmaXmQDEVWswqhbyW7Z19XR8cw5LaNQM4lZK3vWRmYqgD43+GbGrYldvhDZ/XnwBK/
kkwL7qsua3et5b8W3IYI7tZASd17DKx1OEz3HdCAh9TLj0ErbmRCehekQle7S+sjWIafMVEipZJN
hGIAF6YNxa4yYD3wezh+1ArrsnzVqcBVxxxfywEHaCWdO6svyr2d2TcAwDCH6LszJGy+gjH4pdP8
OI2ZN21lifU2zp3hJDzGC0NPDVBj+VjUaqWSrPn9aJ2s7HPIwxrVREj+gyBHPOTVaMmfMKW/83js
v5J5iGZ5BpOFfF99BgSNaYcWS0FfMQhP5wY5PnzMVdFznB/IU1peg+84zmGaBYdEGhDr5cXp/DWW
5TLb9kNLnKAk2thKLgmHnPMEjmkzScYXZp3Sj8O5u+l08y4WNbxC1kCD7DdDm9gUYHUy6FYpcL3e
o9OgUtwopxcZoOCPW+dIPdxg9iAhbWW0stzYnUO+xoCWJUCoviGMl3IwJDQmD909hyvjaPn/+tb/
2yfx96dDFrfYanX3bYlir5dToKzEABw9yvFasWWWh3EUBK9I+7cOcYnO74D0wUnqPY2v+sRBHyGF
+urvB8CvDbwZGezFZO9Q7lWn5WF5Qf/2bWyZFRocsGa1aQAW1kpwz0sA0J8v59G8H0iHWseG+b4E
asFbKE/LV39/a6ifzbCeD17OWUt90kRY/zNPa/l2eVguhuWreRqrjWE3VPSKqLPcjP8SorT8cLk6
hsT+YeWxhdOfi3h56/5++PtnVuQytUxQH0H9CdWNnC30IEuRjwz1sPxLRgwPoddD8ifRKlXJWsvD
koe03OfI+WmkNCpBy6ZXu2WIV55I+UL3uIRu/cv35CU5U/sgGg4YW0/lf0WiG+dtnX3SSO5ObS/F
JtY83FNpO5+Q7c8nTL7zafl2eTB9GpAMJoj6sN8TIz9gjN6XkEPgjbQWSiApwXwSNg3oCCWMt7T/
qoI0HKbkZ/yeb54cYbuY+saNSWX2LOsZlXG+G1rTI6lMPSmxbQk0O+nqZlt+YKi3fHmw/vpq+dZv
pEE7X98bLuQjAJnFyVSsoxyyDxsEudfoUKFAy7OTc0ChMQryzyJjMRI86ETBnPxqIDtVjD/ivPZB
nEXRScwvvLPELIUColZg8dBHfkdOKQK0ILJ/lE0bnmtXPCPYyHfLU6zUpx0pS/joEFiJK4/YZvVi
CKjKqx+u7lfHaaiAiRhD8jxNtMlTQycKen6gY5EjQRXltuubG3iQn22tibWlUevr/SUO8XWrnW5t
msFXjHP7OGN/3lV5uzGD+inz9PgQpt2rLiqICYB2zML/zEvD3sxD/uDvOgK1T3GuX4Y8znaQYCzg
ju0BaeqMDJeZRwOjoPTcYu+N4/uILsEY0/dQSNLqxsTaNLk3r0ZyoTNTXQrjeIdFtcABTFriROaV
NHJzPXbdLTbBriHlTcl461DE9XGzD3l19GdLsUWBAPXG7O9UVZ6VBGdwE8Vg+/PV7HI1hfm1k3gZ
zXI+xyi2cd7Hx6k1r0Y1Pnkoh9eDrSbOuYuzDQHZdurY32wPbZ49nOcEUkoJBxBLfsTRIp1e0dAU
JGVp9caLiq/UEgwtvO6XpofiNGOm3lpehlig4dxR9Q8BxI4tUZQv8Yy1q0wm7NReewynQfkMCyBp
qL3XjhbdIS+zzogfAaoykWSCTg2P6KOA9rq1kUA0NrV5Yor2NE3yrNX4HWVRcU4G1LEnSxbjdBMQ
ARyTChkOdxLj7dYWVbu2BK2TGkMx6axM8e2YE6fVaWvYWgZruLSwhloWaKfOQjiQ/iaEXN/TCn8m
DOUuq9H3ZAKN0WxpO9Aj7paZiQWNbUYipfeIDc3uYCZBuatKfunUZKotU6A7LcazWaTabZxQJ1jh
Fypw5+ZlGqzqoOxImstfxrJlfOImxs6Q4kMmJUrMmQhba67wCbfh/ZSVZ6v10PnVRAlpNSowJ+V0
M0Dd6vKe7rmdjk9DUjc7W2DICnN/7XqdcfVKuwQr3oTsIjqAH8Wgng2eV2x12c6M4Al4nvUG0j3q
zpIjIxo+k8ytfqPr8VfK8HY15PTcI1e70p1dG1M1rXv280M7cgP1RfTe5H3JNGhwN2B+jaNWIPax
Mn9r0tq58mS+XDGBbTQNbWtYYPLnL6Ow7t08IMDSZUTFe+ro8qP1m3evGjA/+tdBsky53LepWdVQ
3MLbAIf+YAK8oriECZ5yd0ZRBHIiwCOXG/bL7HL6nmSwQkCpEUJdvqRTcqSXfepq1B2O0LpNRsSW
mSTVZoiGtexE9Ao76VdmJmwnjJs2pFRot7nddrlM9u4EmSkzcnJmBz3b0hFa693U3fuziTTct4GI
9cOvUKkqyM5IDnNmp+v2GDnG29Do5qbUxPvosNG4Prbg8QUp28wsUHynaOEfivq5nqJL6ZN/5IZt
eqxTBx+dKMxTIXuebhIcGovjGpK8fFt6hxrI5b2Z+k880XvExt0alkp1TaxoHU/hscmd38DYfsxl
aOKo1i+WHnhbofc1KvQSw6C4dcQ9MZ1GVt6Saoo+QdeuecDU2svis25V3yXg11Xd69FOZo5Gm4bz
L+AESlqzIqTJ/Qmw6S7R/Go36tUVtlayJUPIWY+pcWm78WZNkL+7In0w3fSx1rMUZlL7DD/EaqK7
rI3rc0R8Qu2SnRDacjwOKWY7wHQzl0oMKt9jqsjSH4KJroxtVdZUYGPzNpDQuSnvYpkyFXQgR+DL
Mg5oUvZW2mmYOqxP2/6wpjg410EF3iwa2Iq469sK+xkiwPvBpZTRUc8y+tgRMf+zx+S9c2ftcy6a
XdQVP6IwphKfBblXkcV/5b9FXgXvWKGzZxEAa4Ae0JX6WRtTsExoW7apVn0Vs98eeSOYWwNjtgn+
LrX6fvZIddXWkZvYVxpvKtKa7UgjfYxBuaL9j9PGykL/1MMKNS0chCY79nkyhi3LE+BWQ4a0j+5r
j+GBEcRAOAqTN3aa14Oj5it6LA9unHDM0XtkvHIXqJzNaLAAVtqqPlm+X74KyR748+3QkOiA6f2w
kCj/4ChdAkP//pYtEY1MU7yOoqT8zosEVwN2YH3ANJioImp5GJY80v/+Lf5PBH+kJ5vUexa7yaaa
J0YWNaIEeDZKDBef3c6FHE26H6MESomyD8mi7EH2NE5X7yMRwsLKXiypTzvNbybaWlRelVHWuy6L
foW49E6xepi17p8PIOGpgD3KoANhgJtcZVq6wk42yIPNVY5IlTU0aE+ZejDsPt3HUXypRVmdiqn/
TEPC6iwzP8bQwPbLj2twSaHLZDbXnZWlsJBOOE8nzhjTKdYJiGRMrC4vED8EDX4RwoYVFnsp1WBc
2sdeP3XGQPH91wPaxPpkhrmrjnUgZSiFl4dS1cM54Rf0UQliD5XSf+F+tsKe9D/Kfz8Lpl2au3ee
7ZVUiZxoCJvlS0vF1+LVrNBA8y0J1/kp2AlV2Q9pG0OHVF+ydkWE6FIYdsM+G9EhTY1+JtjUeLIt
+QpMuj+wi0BdICH5GvbVdRa5eBbwtNDX32u55OKWhnaXuPGXshXvKwQ854lO484rwVoHbTLePPVA
7NjvGf7sLrPd6QQ8UgefyflojjriGDJUZfso0Bm7Uz4Zzi8MZuWW5IJyncdqlKkukSiW1Z7uqXMH
e/6A1zjaItT77KSwL1VPIlEUh7cCdAlsC/IMUy1jQusMkOFr83PkyOUOjXy8sDWUT1qFxkar34w2
CZ8dT0NEW8b2htO4thJ2Yb9gbk85AoO9Ev33lAXy2hrQG5qsDJGWcF7E0CC2pKlwS7tGfRd1YX03
ODb1py67fZ0oVBOs7DhiyXRio+CulLOziZlobXAijVfTnx6QPF2J1bvxQfgHmdnJvTB+W02d3kRF
C21mlh+VzsYqMM0PbPFYSx2k+o0rd40/VauqjKe7ZI6GneHAR07BcjVyHB/yjoGfOVbXfsg5/3PB
IAclKaesmEYivt7q+pyftTCvjyPtz4Cw6Js/xc0NeUyzK+Oe/XyMk2vjRN4OFTfaDJoGfhjs3XVb
ze21bSxmpZO4b5BHn62MnnaicZKhmXcTMNIQ97EEhz7XMvX9umz0+cyqcGywaz9PLoowOzPNoyOb
L9wHCALNVB40cIbY4AT+cTW9jaGT+sZ0P/juD9cT9xGaxeM0YwUbbBscEoAm7HaftR9+aMVk3WPF
6G8AsHBaF9rVRha79zvxFbdzRpqhDtqCM9aDpY/shzZ6H6qWPeXDjTSp7Iw7nnoOPYHeYuR2nWI1
WAMyupSVKuEWWqP6qe7ydei48V0bt4g6O3FLTO2sd+mEGDH/1VqoQCafQIXIS5Ib+Tz0a7tsfECU
URx6NumBB07N08UdzZNORbEl/x0Vfm0Yxzr7MXkJxxPJ58qUAyVWJ+A9DgHGmQbpVMsrooXcuFxc
Zb+PIs9f5RXPJqaCL1hm9g1QxrWeBrzSGjFxylnVpOlw6KrkjbhlLBppe3GAbKQB6nP9kewV48Cv
LbZVqBJLMrxHWu3uC4lci89ta6RjemeCNIniILh4wWhtwVGdXAYeqT4Ol7pwh8vyFUcUuFMaCVKO
Uxd7hIYpEJ6k5NwTwm6ZfChJ81WLSGqassc+ScKNEejJuffpAWkyCZliCeMkp57szbgDxagcCo47
7JJpGyRDv0WnTqik459EXjlPadpFj0Y4rt4Ybewhhv6CwaDvU3XGQfd31/l35KDqV93omaME+qNe
vHct95eU0a7qc5IKHRlsWV1TWLE/DX1u1sKp213h6y6B6vl8HBpGQmbfUZMN5Ik0WZjfeWWU3rLm
56CHuPtaqz5GTARwfIUnLau8Y1XzK7JEfg3GJes9tC2kbCjNRr/LwlredAFMr5/QLdVVe8ZE8ulm
hnXxu2Re+10tNolh86lmQbml19EdbKl9daU77TqVZaoXzivpOiBBRfLUtX59MyJbHjthPC8LbTM3
jyEa2qMW2sPNSHKO91O6HxFXnlrsSLrMp5MglJV+WTQDljHuRTyE1842dwSmoymy9Bu70XsTGPWp
8MYH1/ONayy5AtugW3WlzYydSB2wYXQhajeFO5aN5Q6b/QsLTXY0wAdzBCYouM6uU+ijXHVcgmWz
1t0TEFmQZw5tdCMH82R6UbfLQMRSrTB2NFkjuWJ+pILDbt2jvm9M4y5O4XBB92XAKyDDSNTcEItT
nFvRUMPCqe/GeegeVTcVHGCXuL9aZ9i3YOa5pxqUjBWEbRmra1juw+KnGHT4SlV/CGVknEbjJyXG
cMA1Jg+6ba/yJCqOMyKoDZT5CqwSHDwtHvcF9H8/c5ku6+aLoLrvKk6RkaY5VxKLojKvDlMxfSYu
4sXA4VZy+mlci6aK2VbM4CW9MgU7JrGT3fpU2g+U1wgq6jTZxgPEWE0fJeZN/7uZUeoXTttS6kYx
lnjbXSN6Z04tKbA7o3iuYFpN86StPTJ7ONGaHiJgR2zHOG7WjUkBi+253Dhq06+G2mKGYt6Wokxv
XcipNritTjavbeY5m6iWxsm3rZeKdZr42ALvUccsrQyHFVYzCO86DJUwDi/2MJ5TFHMEnnebtqVv
bQcQ2JzZhpNhGzR9tE0az/k+7LJfYz35G9ILHt3WfEUU1Z4tTQA861qUOSaZb3ONVDMrj56dBM+d
3o3wcD4FKgH4yRXrk6Lp6GmcEwpVbozQF1fgwhT1WD77PKphIaYzcmWscrK+Gg36SpIwBifod7bX
T0/4dPZpkwwHWlFiZfpuv5VNEK+jOItumU3t7aLF2/kcXyt0XrUREYdd5t+1nqAY9vzh067LxzhV
mOoKzmPsIP31RpgHEwk0sQH6PRVJBDTCpeHg65cunoOt7mrRcab8Wcfk01xT84mT1Hc/6+PFhdHC
7q9SIKT57bcmbRPTOg5zsdUVgydMSWOJPGlsrZZGR2fa1rYU8Xhmxr3za9xslkHkea3r411nBYT3
frZJ0r2JLmFnm8E+Ilr65aHlhMzltzetjehEFdgUi2baWbroHyq8TGvNJkktMUSwt9Na24iypsnZ
GI9M/Sgvc/+CU/NtyhDwDBUEyUHjwQ1kdc51xNu90DDIZbN+5XDEfggIfxuZEdC3LtMuKMv7VeI3
NaPV4VAagk6XumCt2tykYtwWTjlehd9o+5QhpF559UUOSXR2efboX0HeOrm56WmbHbI5+MzDsnwh
uHADeJhF1vbHR5Sy+7nUwidQp4ehsbnGCuYfRgLka248ubeZxcd+222GfBCbjKPtNtdDgmDYaLYE
coyMLMCNIqyzDoNf9OeoJh2GbV7bBC1a2Fj9lYbOLdkhMxuppJj3LFTGedLTXbeNZws488aBobn2
GNZwfIAsECeP0sFrUPBHUb425iGKqVDTSt688DZmtX2uUwwMbZVlxzbNHgwtHnb+wAeAF8rGcKdx
BOp8NgCO2Gtkyd0xNsUaV3l2pTGxH4SvHfrKbM7WULQ7ENl4paMxYRTkGsfWkb9Mm6LI6D3iDzQ7
uDmAWtYZyZyYx+hWDSHvyNzE23hmoCzMvjwiweS8JmssxXLuoUtr+IwKjcR09RYYEeoSw5huWgXM
ygr0swuPzOB41rMTzUW8E0nlQQ+Gahq79YOyGgxlyXI7kGjvoBf2K3SZ8lnPkvmw0OoT1OX9ZLZX
mQ/vfTYbrLIoWoKRyDWEMbMJ4tWjQdqkPwSeur2dz9YlyHN/X035T8DJ9UonK/7g45+nHwm3jAyq
C8Y7DLC0V/Hw1slZYuIzELbQ+mZiiUe21I+2ztBJJnfsyeHZI8vs6uQ4hLRU3lq93Vm8sn05xhwM
7fAR3YR7LXTeqeFHDBX04qVtuXICC6GbB5E/c30OaVJ7tJPEPS8PXg1I0Ndq2K6WyMF7lCimhpzl
PPwv9s5jOW5kbdNXhBNAAkgA2/KGLJJFsWQ2iJIhvPe4+v9JqOc/3eoOdcysZyFE0YhwaT7zGkLI
KnPrfTQ4zqOIZP7IbbtdpD1Zsfxs25139NVXrRN/RuymPpPUKyova8Fgyo/IQOSXqtOLS2yKaxmM
9TmOWmAK5KxQIzAzFtNwxUl7uI4expV5d/V6MtV8jOunyrqVjtedLbuo0CesxYOGOR0qAYVNLSqu
znNkxMfCgwaWp5BzQ2181WcwA8k0xxBNZnOPHKtYpbw4gCGlc9S6GCqQbiEARcOyn9F8i1xiV4+1
C70ePz4lGRQO5OsPQDC+wlSPDmgou5c8AB2XTfjbB1gKIDICWDbuvg2ALF5ihiGu0fprj0FamOoX
LSiMCznvEfwjSZ1MoKzNBOfpEQRC8+QZCG3VpaOskronCoTVeVA8gDawkrPMCRshGazTyese8cCq
NJPNgNR0lZaogCR2fSwzFuEshdznjWQsVJye3ZZBZPZ1Qpj50NV59ehQOoxsxDPS0oTThwMTCI29
FgfRMXB9wDtIcWwciORPydQ/zQ7izSnlwCbxlMtrER0zkEF1hD/aABVnFdNfbQzU4mhgequJxXM9
ZrR4WhFHW6PIUTyUOCLlmce87uU7+JEfILmqvZe7X8PJOQ0NWo1wweByYX60rkCMbu16vtQm0oTo
6w/rkOI0QO5U20+IQu6tlK0+Jm3aDZmpCm5VuYs0xNYrx9iEIuhumV3DQ5Lm0YTUAWjKKfdTZgAx
S4fwbKftVXcRGu+LlmsdCdMBj3wofc99oID7ITDYS1I/p9cbGd5Wds4RNbuiqVCTUZJ9C1Ml6sje
JrvbZza1XWOuava1TCN7dF/akfLUYOMSpGmQyaYGH/u8o6IE+OaHGYzFWXFKAt1GQzvOt6bOJtN0
zcdcFp/1CUK2Pw33riOydcd4u9xH51b23pydj0imMYCjAF6h0b2FaNtuwwKnvKl9mv2bHK1g12vV
zBIoKRB7dG4dGk+norU+QOsyLH38ZNnsO0NtZTvN7k4/e/mqovVL32/pAC7fC/zuQ1jlkASlKvZm
qpaEwEN36poC0X+KMEWINLzbh2uaT+i9el3KShCvLK1HS9LI9WydOgqDsHwdNw3GeFlwpHionyZv
oMiKDePGGELCd8saT3Hrwd20on7l6sFL0MEeasM4ghpME6xVbXxiqOFg1FC+uwhogp7dM9PtKMtq
KFqCZwOqENA6Pg2qUqanHpyLAFZsI43hFIg828CoMCCnt8NpOYRpfPFbpBk0SjWnZkLe3RoZ3Bld
rLOf1GTKtnhhsqB+K6ubPQ+CnCUCZEwuU6DuZwRrmv4Z8F6XMoY0yvI8MUOcMJmOqdmNFKHnYh0L
3HMcTYcQOrPzihl9I+qgb0aMt2AQI1KM1y0gtqqh0R4G6LEkyGstd7IcPPVfkWug4a3ubjloYKN2
yYR15V/70L5JlJQo4zcsqU7LnS+fijIf//Tl8gNw0fGmNukkkR4SBdfJcFo+uf/7afkyVA+sEAJ+
eXUJq8xcZyXQMxb2dDvZIS6L6uDl+NakqJJveqvuTsvBZvc6zrVyvqXdObvkeytM7/tTmdL5XA7L
l7MgGI1jSMMWJiG9m0znJph14gAehrq2WdU0qecrGEaygBQSVmeq6jSN6VYQ8MZmTd7nhvum1D8Z
E9i1UBVNUZNvTslSLyUGaU6eY986Lw4xbCixehOILSyfEvUpzNHAbNoYNWF+SCMRpRbn1qrbwYHx
j0Nbwr0f+hTRBjV/FqQMAOxTVkw51TcExGdZfe1dima5RM81VWok/z30ZvHQCaNGaBqBEdPu4V4v
FWGag8YWX5HkoPWSMiKVzGi0ni03MXYL6un/A8T+DSCm8FO/A4g93pvm/i3smh9t2/wFJ/bzf/6B
E5Pef/CTdyFhkp7bUpnb/x/be/M/NgBb07EdCqWC3/gvTEz8x8Xd3nH/wJaZ/OgP33tgYsJ0PeaS
ayLBbeny/wYm9qvtvYuEku6hUmfYlmv8zRndMye8nEqtPOj1cKFCuPHxHnfC0txpLn3CyMVn5E8P
6R9kF//pjELXLRM9MxNtnF9UF9Pcyq15hMExbBsMbVazW74J+TBY0EUGP+z+RbfvV400dYOcyCPF
Q77OcpU1/J+0DgMct6HbJ+XBSHd42KK06ky3ck7usppvv7+zfzgVMpLC0nGz5O4EgMA/nwpPeQOo
/VweFB0tSZN3JWoICkcRWn9/pl/97LkpzmS7FpgSEIjeL8+wlfhihDbYaF8bvK3ngidtQoiayRj9
2/MzGPN/EZlT55KGB5Dasx0X1ONf7yoo8fkqQu7KTGr02k395lbUnVx5RjmWun5F0lu4R6NucXmY
qh0Z0sUMKmy+88ff3/WvCozLlQjhCd6mIS33l+froB6mtd5QIgKv7ajxPspOeWmMNyBpt7EkcbWc
Hz7uU78/7XKHf8JRWst5TbByjktxlab1X5+AZtggGYyCIaQlkM/bo3DI84vhWrXjFfkSSgLBA52K
W+ySLRZadAdjBxUdn1aQcwrxIT/EMvnw/3JZQDxNiiwKiPrLIJB10YkU04lDS5UN/Id9kA5na80B
lQC3/Q7YH0V2vhHDulEc6bZIX6Ykq/Dc7l9d+iETRIpBBvffX9g/via0IlmeHF1nefnr45q7GHNP
BEYPyNHUh7IX2BR0/WaagEIMFjMCFQ5HtJ9LUVSr35/a+FWlcnlVfzq3+vmfZrvrelavIc96gPrx
NOjI01DDo7IzIjVdj7dRB+Ctx+NhkPJrFL3ltd/+y2j5p0WAmuT/3v0vb2VIspC+LVdAEIKJoDMS
cMf3GX7HOmZJ+P39Ct34+9P2XEYo49LxLCDFvwzOws+o5uGucih0itAVOlXQ/QddSaHokPcsXNbw
RujT6K3DzHo1hbTAUne42rV5aGksrzp9Orv8nymdzp7P2DE17zQO3o6G1a0MItLb/hLo3dUyu2sR
70a7+Khw914U36WBxGPTjzfaVx4GAWWwp4aVYQHF31G/30ll80s/cyj2xWS+ThNmCwUUs8Z9QP3q
XEkGaILvJTV1+DFmd8nnulpBqGWs2FAEwZaqCTX2w9Wy5LEXSGkY4YEgLkO+DSau7uWPCz1csxAe
qKb70IzPUYXhXGCefAAUhcc15jr6gEn+DGQWQBt1nnVGf1CxQo9ZFRwm39w18XxrK/1gNd+TLr6n
jn5OzMDEC3oHvwu5OhowIA/fFYdI0avUeBIeQxinNRNawYtpU4BUS7F6MnoCaCgUNBIHSIaj+KY5
mJrqSn0zjPaCckjTNP5q4L6MUR6Gsf+QtuS0NrrjPM9l8WjlSH0OwzPgutp6nLI7+NubVfOABCve
4FFSG6bpakSQM/TuPmjcnAsOBGoNLNE2hETOOBhar10X4OlgcPJaihFb9qxASIwFTD1+34YUkiRb
UWgf7BZyiVZQCM4ayq5I3jjBo0Dya2VNZK6ghM9+X37zQtxrRm5VG1h6MC689VF/ib0fo1siFewO
N+BAN1fMuNB4rIuld6pC4wmNGKBLFlfiu/PLaCJTzSbsuf3Vw2kiy9CUo8+xsr3G274kyh4bJNbd
s3kEuU8Rh2J1P57p3tzVKfIZKsWgBlrU7dT5oqn60tA98LT0jub42VZPiuDnMpZ4tCX6DdPfjeIt
JgUGa3F27x3kg8zxVlUTKK1w5RbBi1mIgd6hcY0pn6Cxw5gKbNLtoHtJsoI/bjYINnmMT6vxMzhE
Dz01+JXnhmdLphVKOdMNiEy3zsMWlFukrZsqVk4USOdN1RMx/g834nTC5GXV0pv2VXIpfmTG1ni2
HTohbS5PzKuH5eodpBtXo9Ff1b4bVw0ytHcBFgYvHgDkzJHJevBa+mIjOg9rS5grNPZvaigPanM2
dXlBzbDGsjE7xAbvJmK33+ONjbdkfzPpou6aumhAAU9vRpTXDygB4gGUgmgDraFiGOnXoPV0f2R8
gCgIzPhpGY4UC99jNXFnxWZBcPmTKYIXpwWE4zucellKlFvyIBHfS5krxYHlFrr7cDNDlSxrSt/Z
x5NcQ5A3KHxI2l54b3viCCspmJxesp+m1wZ4BBU/lq1ebfWhkrsYGUIlqe84ppIS1nRDob/YIG+k
fwOG12OTpc/knMiAXNddEr47RUm2ifcEYiQBnlDJm1Mnd62yDqBQv9ioWk3MAbgIyFMhf6ShTkmj
YS87tiyKcwNbOKry8L2pCapf8Lp9gMwEJ+hvUH+SVatxWaPk0k2TUxmcxWcf2tSaeWncil7VBBYC
RiF6bhSmwO3ibFGPZ70GuITvy6OOcvvKA7SzH/SD7fXbsXYgCJvRuBtS1m0NifqdXY8gubpiM43i
Bo+D2SWLkj9Et63tJvi6zPSfsm0GPm1lS2kKSuamqPx04z/OdmA/IGqD4AHk7C3sTLewhlMpGsSE
wuFkmtXRaVlFm1JtkwWK7ABVo53UtQ/MLSScpbILhfYk2uYRCSZQcWEOHqC0XqGKook4lt42LeM3
vAoR4c+tbOsBDlylhr6NNeZVSsduJYfptiizLQNyCV5kF7+r7UDP0nfkhw90A88IRtzalirB1Orf
K19/pTGJdqzxMvjeeYKzD8O62PiSmtHPVzS1HzuIfWOG16ka/F02YBl/Ar2K00nEgMrj/G4YybQ1
UjBCDcTeqcJ6wWZYh2NfbIup+9FBDtxSGEO92JuOA8KKhmfmuwhO4SqdIN2NnQ/hPqjfqo4nEjTR
zkV2p/U0Z1NXxlfZNfbGn4GdGl7SgtQDbCJjhJdBkJiwerU9GCaAHSPdT5suKoqrTMoS5EA5ynBV
m8HJGbh4pEVZYfx2Q7aPm3k8F5sSFoWYZvSrcffR9WbaQFxpgaJ6xyjPzVWIaBAKLhTYIiZhLYvH
vJTIFfSE7e70o3LbiwBytZrYM+FA/pA6NdoMtBLSAbhCpYAkO0gUO9PmZD2LeRWbICKifoukNcon
6t0V1I0xU8RCwLphAPA0jgyXNqudjemJexIi6YVCr4ZCZYXsK5IMdDsHOp3Gnf94ERZaLuAlECSF
6brERJYYv3kxzT7XQy570rAiT1A/K1PgMYVN0dNGjGEFam9jZS09ShXL+l0Yr7sfo44EMZjcAm7N
KraKa97KWz4yBUK/e53z4UWotdyWl1m3ozVYArEOBvOTk9MAXpYgu8PIJTaybViiiuMI1AbKb2Vj
36Av/0hHpq3p6m/OAIp/zmMbvVQ8hYvIg8Q58Im3km5ad3yoSA92Vgl9qOSdmxbo0gQ2dNt12G4L
e9MGOX6NZbR1fFpzMsYewmJf3MyTLA5KAsIRBjOcwKBjLqPEPdoPXR6Fq/xVtG7/mleQ9QUMbjG7
36ZseDEcd/gaB+CRE3kKUA/4Emw7Hdhmqw0f4sJ66HuzPJB8R5t4iD65Ta+fMy8eHjTXpomd+nuz
iM+i6vegq6PHoBr1jQfibt2KwNpYaTiBTyy+ITEDURFPjn2ubfXIuHk0hyW81LUY07eIrRTLIhRz
0L+aKup2np7u9Wqutgxo2v5jHu0B7hfoMmmAYqJq2kwCilQij3VoPqIj/5oPEm+4L0tObjHs0Wfb
tp2zxxPV2AXZiOmR+ZBH6DLUtni2xzrfGEXxlEjKsLbmHsqw3CAJkm/DNMy20eTejGgq6DGWmwr6
yDrIumfwL/yyQ9NdNMEZ6My5srpq10kEPmQ70XbA43GFHcJ3bZCXLscYahTtLjIjbz+W2dlG14tJ
kVy9lFGU3Vz0QdG/YX5iJUL0qjdYDqP5g9CW3GY+ngcGYZ4NDkOBv/VuMHZoIHbrtHiqTQMXRHh1
kVYXtG03uku81Y/WJ0tDWGEKWMm1ICHQCkhMKrNl6kvm/+RZgKcSmAJFuHdMTujhl7eaS1sZwbEF
9KIDMxu5qAw6jMuJnnyNNP3kIYM7RSUCcd0mqBMdj8YCUqm0KYbGun0IUTsanKl6CI0G5FHQsSON
u25q+r1LkZw+MQiLopw2eWttjDZxto0zAXbt+88Nfeb1PA/ULHtAjBAZNrkbIZEvkGUG+bhxnLA+
KJMxJcdQNUO59gJaZkOHs7uG613NDrNpQ3/ayBJkmgZ7DH8Bb2to/lfI+gwnHipOfJwdOMi+tTEL
tiVSNzXm3l6f7pedLjcLkkxsRVoJPcMfA4sSMrLNAXUCljNv7+f5VVSW2M+4p0RuYB46j1Yvu8Ie
RR7MegUwBvSbkLd5S/0q20198zWtNH83BcgsZiLBXbH1tmb6qZKYu+iihzbTEBS1UbC3cGKgL/oB
BmG0I3uTOz/qH+XUvHn4aK6nrIecECnvHDxP4ZUwnzr34I5A0/OcMN2AR5EbDAKk4gjeDdHvaYTj
zowTFMCjG1rr+MRNhOkaYbIdQZKcyvSuNsyf1SU0coNinUTEP3SzWa8BKQDj/tjbAjISclRSBQWJ
M/d0oLRzAepz0wjiLKmTmbloByIDjjtf6KF0TdiahOY2KCflp/yROjQ7LNlM3Lflrs6G55Fu0Vp3
8McxRq7U5AUNGnACOa6XZzKb7ociL55Zkz4W9P6XULeNSTNd0Y6rJopvwiV4S4L2amC5J360dGlW
yMXdvXKvImWUo295io6rQCVF5nq/j/QaJob22WbtYBH0EVINckgiuEfwzxPcdFIjH1CjitHDysSd
z3/S0hCBuZxvlQNiS1nV7QSRW50TaGQw+A046AdkVUFFP4RwAEhMwXzWeFmjDtNbHX+f6ALFDJYN
X9v6WJP4DlrumlEh98NrBOpJoKxqLZ16CqELhrSLnDe/ib/OhY4PU63R0EnuwuL5Az4g4yRP06QX
nyreWBsDkkzJSPYi5+EW6bPTj5fZsV8zV17wanwvLWgocbvt3epS+GqK2fPNZp9el1GFJl/Z4FlT
vWIMn20HHI4AG1cHDYjFznDxUJUNoNQeSVOHLl4AznHrRwjaWOi1kl86NrhOn1yPdCVwSU0BvxHu
JRx+hlRt/oIK4wppRSKwCmWbsvHX0DpUzDmeZet9Ee0BdzjeKdpPywgNugZqhDef4f1BGPSxJkVe
c7nszpXoZtAA6w2yBRAMB2HqTzhkAaCi24OkyARYVzqvUerRkGKnNrL+ambeAMIEEK05XM1hOkc1
wXHn8OCJ7EnQcGSO3jXPwwu4669JRdyTpcEpyIpHWYBBgyt5RgX6tryDTgl9mMrPD4owLTrW1bxQ
uYXKj/Vw+miha9Rlqo1cR2i/+Z6xckwklpYs2UwB+zraRbcJteAyDay+6d3owTcvFyGaAsoDt5vL
7FEFUzwnhDRVslrG87mz35wYgWqtmMD/iwdZMScae3pBIPPBcaZzmrRPgjIEhKoTmg54h+b8hvrT
qv5hB/3XoXgDngnnYUo3MWMkN8Nnj5KeKeSh6NwvJWytVWmMDwYWguhhRHdTpehDQEjmf1zKb8vF
G2rPKS3Gq8goVMRsUvhevrcy3wwF/1NL4NL1Xnek8qzyXXwlGgZ8EsmLn1FLMcazmxkvoxFJSjDj
IyLQHbiqJ61HmTIr3tSC0QFwSvV1orPaOCOiqJFZM0h5PFpFouOmzQOBBkEwuV7nEllVr0s1uQpY
6Wr7i+ZKimeC9DKxprPalwXC+C1ugnXPnFZJfV8QsncG3QpsdR4slIpanN9BOmGSWgXulhDD27Zk
woxgpetjRsiX7A2gz8usnVV1DEWK77hvKsQiaYRrVgjKLxNt50LT6JovyUgCohba8mMe9d/rqr+q
pUS91XDuDrKw72Ma3mPjG+q+66ABrZGmOcuM9jQBp9K9YtrMEbetShAAo5B7G8er7XwAu/utMkAS
UVWppQjY1YHCsGQgfMe67L+M8/hJ3aZUCCS1KJatvNguxUxH492rwmXXCLJJvJrz+E0wOypJoWJA
P307ZuxcS2/AbFEG8VsElHwwPGvNmG+Vhn1BmV5BPO7mYQRHyvQfCdRR3M2PuFcoYh56egZaY3Uj
TrFO0avPP00ShK6Vkneogo8dILtlUdWQwLjAx2hHWj17gyDRUUN7OWAOR3EKOjyaXZUeNQCYwoOE
2DcqDZOmosFEw2Irh/HZkekEq5s6V/ghtWGy+wLWXjUw8IKIBLz1smZdMsANNABFCoWHSKDrDIPI
jDo7dIRbhtXbUvEwPSyy6+7Sp2LXUzuRtsqtGZUCB1DU9vaISpGtL+WzeB95ZgLy0H8c0EGaGlZ1
j4cTC26TWxzr4SvFw21VD9u0A/nSGQR+mZF9anvjcZkPrQ8PXNZk9hEJFZKaG5nJ7/bckgtVE2dO
2l0wbgLb/WhKcXBbKA00CJh+CMWYPn42S6rtQ/nBr/FkUGPsC3K2acQdAYc7X6X37Pcwf99lwMJt
p/O2G0iLpAslDuxvOuCIWgqc3in+rybDCtAbHleliqhtqrBLphWoUhmSDaspL1HlbjN346r9kYbL
aqmRZoDwLAhkIGQxCSdbjUNWAxkQveXYvvQllJc25IXYKUOymkH5seh6GZCpMCoPpKcaVgxDQWUw
3FeKB1l7LcIzU/TayAoLuiP8xHxXJ6mGcTrigmbxEoKWwSMYLw6/uYiYv12xvPbxG3zphpY5S0xq
p9/zujcuS+6ZzxLNcTfcpDBa1q2TvdXt9DDESGZNfgdPtc2MNQ3Xu2NkRAyXwLQuEBPelyqNpnHT
dRptqhJ7eKm7LmZP+toO2dqQpv252REqJls0JFbgn1jSbRwk45jwFMlyJwQ9CGCMddm3GDSx+wPw
AX8SPbBVGeJRrQpiZYn2H8AkUgMPwFJKjIww9nMRQ29SS8lir1kCyV2FRv7RGuV7N+LS7HoFpW5n
gxj/e1w+ZxNbSDxTUZqLT83cPpUaqbcPvw/2gM2CyvZmBhNmg9i+LDlzbjKql70tkYTRrSN/VNAf
kXQiOFKlKQG3Cx2qBGZh8USVYUWzOlvJpkM4w9thTBnzK8haWV12V3Ze7rQLNbd7XOZyowly1HJ+
WqK55UYJvaZNaVuszSR5VGYz0HfcecsftbR9H4joJTCqa+OWXxE+QQ+qejQmGNs24XZJE8APsFqK
gJ+YoelTcsB6TvVJpEV0PVTHIodhoEb9mFyrBAqc5qbMyirfN/n0GSF0gjsnuszey+AEkKNDH5h1
Sh7aSpGfuseGvZSltEYxLM+g5cXwZcej7pYkBfX03Tedj5qVlzvS870d4IIJYQdsmZd9KitcNUqk
ToHyKHmrSSlmZjnaV9W3MtXkLrSfsPE9IrL8eQ5cB0Nvcl2/bZCbC0o42Q6sABn3Gxwu8QyJxOOo
993rpGdvGWhqLbPHA/IQdql5u9ker6UXaluH8h3wQlA+KHkg7lVo9Q3/4Hm0T4WPH1wxm1hsmGmM
4ap1xnN0042i2+k99J0khW+X9uUuERjuSdwvEBnsUEap0maXGoQNcTc+NTjXPQgkA8MemUjdpTNX
+j5MgHj4UHemPGYg6AfCbdKjO4hoa+O7bzYC4HaGDFhTal/awlM10gAmb+kiLq4nHxFiw9UDVawH
wx8EqmL5cz64gbF2bf0qqw4+iULLZI1sAeNwsGcbYheKnoEYHZBWHHyDQ/cZryHjxFiQfxzswjm1
8UT4r3sahY7cdHb9VL6kVQoSVR1k2smTzcwZggBmlQLi2Gn+lKIjuJ16bZu4SP2HxkD9QEGlZMhK
Y1RBS4WQ1c5HhW4jC1wvmjT91uiaOHWZ/jkvaSigf2psMyyvkEVAT2U5RIn/2QPZvxVmZZ9GN/zz
YflejDfGNqySr1GRwwsppiNP0zrBF7FOy6dfvjTDztwHkB/h9eVny+rGrfRAGmt5rJ/+eyiHAIyc
V8I1rXxKONUYNXDj8DuBJWNrfXfAj7Fg9lcDfHCHVcCMHpLAfEXw3d0NHqg3c4TxBq9zsTtaDp2C
FNWNmlcU/Lf//QH8/Hibwh2kRm8ap+VAuV/8/NQpvzXkq/iJM6japC4sZmtUPYM8o7lX6tcGWYlr
ga/bLskpDYa+PIboiT4kInozZV09WG1bkzhG2UFL9eDEW7oWbbDORr181WX9wI/HizS6EE/AND56
KR5ULnDktXQxUnDz2nyxDU28RKFebmWM4ogHoGzTQhjaWUQELDqThyULgt8MKPUlhfYKFX1gruqr
cbAN+H+jtgEEj71nx+UEw1ReZzMrr5NlOZTGqVMs33NIw1qvk8+W9jQmevGCnDVFMVTGEMaz9CJ9
ijYjqaEyLAx7qvuzlVhsRAC5GoCZlL/VRzsPvxtjAI1fuUTlyjRq+bQAu/70PV02uz6wPuHNEaK5
7wNcF85nTXfa3egl1RkrouCc4YuFytipV4fl09iHrxTO5lWjBIicRh/Ru0nfYxrt20TJ9izfWg56
4v3xZVnjSAwLJd2y6KVHJEKBG05MqPALF/iS9IxyUYD/tlPrMr14rd/TbeLgTtM3tiMLeN7sv2LK
XAz1q412nF8X08G1zK1Qs9hRs7OdPH3fWRiyZ03A8EMlVgPDT8Ud/qDBd0QgiP9tfduOF6erE2UY
LJBTxHsnYqnZhBBbkf/cTq2Bz6Sa4gjkYkbelhYi/DqOhBF+sgDu+kS6aPur1SZVC03hF/so6by9
aVUxSiqJH8KXQstZJ6eE6ysukBS3tBLFwW93pZO4O8Q78SA20GySvYewAn9KworaxZn71MVtiEGu
Ma+jGbJSP2vo2cn8W1Vx7mlvweL5iWNc0H8Byg6gHtV16a7VI3EcxFtKEeM6h1x8cmbdOi2floNv
1X98Gdml2GWey87ZHQElI4COcMcplBYnGcI/Pi3fs4O3AZ/xI9VjqAX+SHk8jGaY4nhUrATq81vU
UC2A180XlIjPduSwRU/9cxlGn9KwalCLrDdhWU8HI2jfROLw5sdVOMGsThjMFB6GAHqDexIYYK6B
35ZIMdgU6WRwtEh58jRGVr7Uv/qutYcN0MT6ISzGL15V3ma7/ZiMRIyAKxGGp5CpEYecJkEIH0zm
mx3jqdJFCDfNyJno6Htscbah7mF90QXyHX0PK5agvK3TDiqlKLfvJoI/kYEqyzC49jGcBLhHBxgZ
IsuudMpNkSAC7znNp9jOvjbS/Upigm0t+ul2F3wdK/8+WTW6sM01DyDxFbNNP2TcBXCW1A3oAv73
uoSpTTKEWXxCrBdPBLedi5YKyIsPLV7EFFnWEOZ2oKupoMLa8itvbZjOJQ1Z7Wr5JUrNz/XMH6ln
jJ5Gtrmhw/M4pNRo2NnHoAwKehruB+EFXxGD/oqCLHWvlyiR6AMGRHCo9iCNmtWfkNN/mM3TXAma
cYJ+r8zqnT0rJ6KpFQ9ZEX1iFXpM9BBjQIP2lFOVe9F1z6IqcXUZuwm5jXaVIeSzNXsf55WIDW5G
f5ZeXL+qX7A4HrZEs/UDfD/KmE72Hot+/FnlUVIgeaGf1W2EKhFI4w+9g9oEgEQianRU6df5XivW
cXHI/BoKTI/vAunTUtGLveBdlYJwZSOh0qmwuFm+boV/At+Nv4g93GoPdryNmEoM3EJvfRJIc22T
6AiNvAV+DQUSp35OIOGaMrlHnv6KFhZy6wE5s5vh+eCgHNNTF0CzlagRKEFHWSiN0ruoXG11sCrv
9Hu8jdL0+ysYztPJCoA1QQkUpmH9gi9q5jmwuobylTKvRVHKpOCih1sDOt9Ij8Qps69Eej5pDMTn
LKM+oUpNHg01kP8rL4wxpiTqpkAB1TNTmcHyKAPKjJaShB+OgSCdJeRRZeHmMsaSLjNMh1Xnk2+j
Ejr007s0GQRdTEyoO4eosJEMpdpTxNLYNdVn7Gfuox1ra6RPKB2ku5nlmpA/3qBo8iCBsfz+oRgK
0PUXfJx6KGBIDVQjFP7xV1xegJefS0nkUGfGrQNOBNmLuhOXFI3uo+Gc5wEafL0ZR3wzfn9u8Q/n
NnQpOKkBAMr71QK3sXo7o9SfQrej45355F+cyAhvNmUGTdiXQkxXCVpkGo2b60DNHYaTysJoi159
L5hIxfUVcQQt5RYTNO84WpR8fn+V8m+gMMyjdcf2XFdH+JGm4V9haXk95oklE4YN/CsatSSILgJo
K5ZhkslJlddyI1mXsvNWOKLcFWSsGpJ3BeaIIt5iht04iAx3V5ARgzW4AwWnpp6C/nSK/B7X2R3n
v3fGxM4SBGVBHOIYGxHcPi8QxEBXebsqB7aVdak+xROe8iOSOj9xGqQJ7zSC5cZJQ/jeJPIiSct9
zIYbzNBe1VW6ZijQqqEVN9bp4xhbh2HCiySz++uUhT+wOXv67EmI7SRs1Hnush6uad0oqd6PQhUZ
IwllNie+xVN2pvVYQ01Kx/Dw+2dtmH8Dx/KwbUMo7Uvsg/8GWIXKVmgupQ+ozwnK2Lq1BaNK9qvw
JrVayaxGoaIyOIAzGAiYzyjOwtG9GL21k/B92Q6oKLtORGSclg3mm9FwaHptn6qde0I8ZDdnqYNy
XUD9pPb6q+XTAC6N4mFuvGzX6/N7Nms9i1tb7GQ1ISik3klIxcIMwnUW3oNGAwhnUK+OeHWqoZhH
FMnigbW/JkfRwaiszIyoS1AQNWNxKB2qb5QZYCxSc2ML3cbt8xDSmEqMQVFr00/OTEZMT/ueCbx/
UMlelxMrT+07XyCfExWqn4cph6Xf2mk/0ngod9QcNKPFsSFvv0H3V12GLBNECigkD7gu6vm9g3Gx
zkx974ZQqzQ92+ZBryOA4qjWSIQQV66/EehRr6LiY1GaS0T9oFHkAsPAXdtee11q7aVWXCwnOYal
9qMQyuAOh7tN4dufDUSYIt+aaYwkJFg6uLImaNY17V6YbsNeywRynTE0Ltol8UqLy2N5F2Y8wScB
UJqk9s1WHK9aPwXF8NUaQhTr8h1k7UcT7l6pQAIyYp+oPXlAz/FLkDHP1aVWR5jwP7RhvHZJ0T9N
EkU2hOUAA3TjzfRtwBqIMidDC62maN7+Zbj+w44CLUgaOkwA27MVB+DPiNUAcYvY0prkYKpbVruB
w/eI4bzvWnvOnZikFTlwEDlwRQvVvFMNs0Ih6SwFo6ra9F/wu39HfHsmTmwC2jaziLX1l0tqJznI
MjKiQ2oHn6ELPhM+H1XpGxELsIgTyqo8x2Lobwp6hfHG3derj6Zr/8uz+YfF3UQRl6djOhaQyF+h
5x0EOl/mRXRo0QEHefM/7J3JbtzYmnVfpVBzXrA5POQZ1CTI6COkUGfZmhC2JbPvez59LerWj8p0
Apmo+Y8LCLZv2gpFkIdfs/fa3FWEPyQteJMKPTNK8Z8Nrdqw2D9lw/4F19a1XecbctWPoaeA5bQU
RBy6z3jAnk0RzVsmYYEXV9M/KHHVX2TySuicOSjklWFY4ncdLgW2YA0+RocpTQJfY4uOssLXB4BS
bmCuy2zaeug/DpC0xsK3f45MPFeODqfU5C8yoL7MaTxu+9gFk7IQ5mqu06gYhqZrwdxizmpt9BZh
XtmrLyQ4IHjQMTeeeIe0TTWoFlbY9JLPSQloDlWsmeOaD1LhK81WXxS9kKk/ms2TlmbN9nMmHmox
T59mOZip5TPpUzBhGaxlr1C60gPgyn5b9XG047bwOpSVL/jTdzJXdzKal6uCkBPP7C00a/RDUclT
0nDbWCSRwi8yyHZW2mtTtRlm2oHhqtK/zhliXc2CS9YTg4V4omCm5irtOWKBq/OMwEx/GyQH8lIU
TypCGxVa+eznlnZUun0jLf2XXer9XlqHIMmaQ9m6DLTLKdnVsomAiNWXWlXVYzYTsitTTqt87qZD
E8cf3RiX/64+/r816p+sUQZChj+cc/737vt/fPAYJM34e/7xX/95jX9y6n//Mz3733/pf1xRrvkv
YcCdMIQCxGHqFpX0/9iilP4voXMb2QKrBVYqieT9/9Gz3X8ZrtJNaF+W1BnV8Cr+1xYFAky3nNUU
w/Hl2P8XW5SxfpM/FrXo92k3hOVI4epC6NZa0v3BSVCTzQauoDXOWmA8dU1dXoNlYBJr2WRQqR8T
9N4TifcRJVOnb0szXu6beo7OamFTsf6uN0r3lGfqYc4a8ZBH+de6XMbz5+9sIhmREkT5zqjCnyLX
PwqzfShxAl8ihlveYlQZQd5BfDJHue1ZB5/DVNobVmYIhFbl+mznxsGqC2ZZ0/CtylJ5duQAuqEN
7026h5cgYc2kTTpQY8dFBT/m97zXNxRi02PhSFSdMmDFovQG1WGfB2cIZQcbxfq9MNk0BvqewUz4
YNif1o0CcL7dIgJcRiq7rj7k3NI7Kxp0no5G8UQaD8jBwCW0dU1oRNXD3suxxMPCwUtgibwNgak9
5YlN5drqDxOGzzOEVV50/VOW4fjk5AK2RZL1fpKzCKnN+S3UdTRDmHc3QAIHzJ6yobqdzh1efaK1
INzMiT48wck4oG9QF7cn0zyDbXYMBmKMVtoEbhh6c3ceOlhLLaFQRhJdGMfcV+yLm6Kbj0anDXeQ
+XaVCAvwVz3plGOrntyFJG/TLPcDkSmgjRP9vjQD6X/GAMYDevkwboeL7OSTJJ1vb4qcpANpFPdF
iRHLyeVl6mYOqNiF6cA2ec2k6m2m8yX/+R153IMWNjcW74SAa7gsEtJfTc1qPX46lhShvMmFjyWy
wwd31NNr7gzkSxM2SIDyfgYpAx8NLqYGrdn/pIEhtd0PEBmuUae9ZUAMtl2n6nMwu+z96i9h3pVn
YyChiaHp41ir0bOdstvMQ+qeJzLMEPXRHw1u2B5c09iuSQ2emHXj1qpp9BByoSUrAh4YFtd2Nf5D
a/171WHSIWLP40hg72DbFB5/vuHctkfo3CzNeZRUlUNAN4KY7mJ1U0k5Fl9bvY+OthU/dVFoHIu4
/SYCkGARSaZsJJB2/OHAuv27ff2Pos9vZQxf7L/+0zTM9Tv+oa/lFQndWJtarJFScRL8+RVpjHIq
rQeaocJoPGYwUHY2Kxsvq0ZKxVwcdUYZ3JNt6rm9fMsNXXsIKlgnw8qgsZpXcjOlF4Dp7LLcvdUZ
gBM0KOHbKMaLpIUnLmP85vC5kfUKg0/9ZLw2wx9T83noWcQZOAA3wkjlvkjcYJu09qZnV+oNHX8D
iteVXTpoemLxup6/GMpq8EOFyoQw35FoVrvfCIfGsbP75d6ZE6g1+aGaZ+dYD8gUi+reyIQ8RwPa
CN0AjpE04XQncFJbQf5Do67y9UBz9hCHr41Ykuew7y6zETlnJ3Bcz9UHhsupYR2FIa+pZoRX6tzU
M9eYp76KumveoGCdtbeRRvvRbcA8NPqX1EzEpcRoLU1N3JYmgHpoRPANR3en1OB3SWU+6x6xpTga
iAI5GuH4OFVmcqDbiWhtM3EU0XQ0NIco5vFXHljdnhnsi9FIbu6YsNva0ga/VdHdvBp/ekcvz+ys
LjJJ0PHl3/K8CwGcFPZWZKrzWRl/V/TjIJIXuU/7/tWRTEYJFsHuN9Z+BZbiSCRvuHEqNghRF/la
DpB1hh8oWrxELtD7Q5Naw0Ph9Fsq0CMvqTwQ1AeDHr15krSA0etxukwL0GiCphHq9HV/SBxjYxrD
O7mzJbwDlBddtHiGEYqtmTuzp2vOJbKT8kxpeXCdtsUg4/otHOOjsW5q2Vt8oyLV95pkFp2FpCcI
NsDgqRbNszXQJhVrRERt3CONrR0WHdlBG8yvQxTjeJmTXTesSCNatxJVrAIa3poBKgikaQotPxQx
epJIiDN7gWd+JlAfwZNgNr5NQC9ciTu+yxYsHBlcwrvPtNc1YMdRrk7N3jFpVCLeQQiP94b5Zahn
RDrcHeR/B87OaYiSYgPhmaXqzhFUstK11MUOHGQBSbpLRoQZbgYIt16xG0SI3zeG0jad+1KzkDhm
CqqGawXfbbCNMKhDr6mMaE83LEkwfNJ6WuwscuqrWHNqcpU+kjweSYSShSrVXk0QmQurMYhRcgcS
nuptWRG+1BnTo0smoaPxBAhaUoNnJveFmIqjJlhcT5X9ZE2GuMc8WQFJOrYW7q7arLxpJcKkcfBM
e/CFCKF8o1nFnvFrvK2TsrzM2GaNyTPaerplAnnLnBZ3FTpBPzB1tQ2K+AtxPTjOZMXtgH3QTxIS
Q52IcUU7Y4yqsOKUq6kjavN+ow1xsV8tP7NLxd25hDbmBeHaLU+pemrsp7ChQkbtg/Moe6AmabeF
odMOxDXL0XlSW7ctX8Jh/iGqvjkIK7wlzGQ3HVKd/Srdmdi47WuRvTGVH7jWOHnqpXmLdBf6TaSt
o+rmy1ColxaC9MYAp75nCCogLfE+lECfdESSZEAWhyRbzL0dPDv9V8YliWcbt07XFCXQhBihDzuU
L8hlCMvaJkhkELfElzLCnBVlmr0nMfQnedrizvqZL2ZJzZD7Pdk4wjZ+jXHOtYh+w26j9xi9yFat
N2MRBLdINgejSOKNNTDGoI/xPs+4KiV0E7JJyXTZulTT0J3njl53Qu4PI7s+ibF5K8cxOWi5Jysc
C43evVU5FKHGFYjh6sLdJIMJaJEZq1ppL7AomJiJmfWGXLYkJdB3QQm280cbkcGu11tSuSb7rhsL
Z/d5R65MmmiOyjvHaU5VS0HVMOs+DKiWyqWsHoYmgPy/NJdqrpCzgfVEWR5KtIjdB2GS7V3e9zvD
6bVDYFZ3QWO4N8R66ua6MwrBEF61GAkbGKz+Mvd+zWsjOHDtFWs2FPMAYiOw0kcJ0VRUc3vOQkrY
Mo6Onapmz0E9RjIKWg7K5ucgs+ShQAyBAtK5MIBAG0N+R6IlfhEW5jWYUcdg0mIvE2ksyNzkCAlT
PxfpaO/g4/8aR+6/qEsXX7ixfh4K64OUv+SQoqzYCoOwRqlCZ2eDsPapSuDqBnZBWIxLUHofvqcq
LR6gHBuMP2DfBCI5NVb/UDop4xEOk7smg08U94uGPKUzLnQPx0xAWu50NK4tAzLilZlyoSEsizvc
KcmxZfFg5dmpzcxgOwoI+Z3AkMXO67u29ARgS4wv/eKENydU1xlNxlHPZHtZlzkMmDseRvdFBKA6
ak3Xn3WMQHUv7M2CuhQG/4yVyKjuRj2qr1AeBEG2sHo6YliRjLfboeuA7YfoGqFHXSRn2s4dSNew
ecc8fSAmFzR/6+duxANCECmFvYSfTeNmFFptHx2YwaC0mQsWRFtdtGR80MrY8T9/N6YaFM8V6cWj
ho04j9inzIwO9rLohxp+yL6Afz3kYEO5xlIGFJzlQESPpBkEDwzcbF3fW64bvOYV0nTiJvJdN+n3
uo4Ib0kQQy22izl2zY/BLrAmKsDVb7FaFKF4mZs3EEndtlwP2Hg9avuQfG+52LqnuJWORj+TTLJE
F9MFVSiIkBhbE+Fh0qY+WhEe8Q3ekyh67Dr3I814bqemZjy36EJ6RdWUUdJStzTvRlLB5HeMu8oy
nnk5yaFI448p1DvmB/bRgui96ScJjTGsXyByIfoTkMPEFHT7sUYePawfe4w25w4N5Bdykiqfo0hn
AIM+XN11tXZc/ZrCSn/FOmaaKJr3Otcq0082Z1GEmjPlYbAYP9mzo9d36z0D8q3GTcZN6PNCJxQo
vLlzglUNGu8jjy4UxgbaTf2mc+wexMJsJJ8wfjRR5hxtlX9zsppQoFg+LMCUHqsm5Qk49dCA876m
7qzowqDTxbrZbg2mLXdWxsYg1YjWccNmx07ResFMtFXkF8aq7G44aFYaURLvolVg8vmlL/T3Mkn4
z7WIBqwJ53PUAWAc8nPSKwI/+Rc8c2Gb19WNp33y6SJ+ksOELwmwKCObTtrl5d8NZBM7yyPqqDi2
cT2R5XasgGAiD8SHHFMN+ux2W4ZMllhF9NMhWgLsBq4ZHoagIzECRWA1dp3PwJuAvYrI5XyW3YEB
+0cQSOVpwzDyn6KakmEkjsADWECYEKfjvvr2eVXmmA1uwxhB4bXvVVVXt6he5aWTXe1Me/oR0SF5
SdeUO2LpTdQwVN6VmCs2/vWrSXeHigCUK9U1nHdQ3iQ3QJfklfHyOqIUQ2p6nySJfMXWohvN5mi3
WIzu1qMf6iSGg35d4JgpXvNR0oZWfjSNAc8tqzwDN1t8p6gAE0bleqUvB6XlPwJdkbPCNepITjD3
OOtpvbVSSnNWLI+WFifIJLJzqKmfU2/qJ9HEH4gzf9DiCpaqtXMgEw4ouetuk4pNKfC/zB8xYuwU
DPK38ZMBZ7teSHAtDzluZf5c7psOR4cMejizuBY2tc3MLzSP1jAYl6E3fxgzVU4olGfNxD32Fa5H
FjtAU1HJQgnDhD1EAheDTm1lw2f1S0hnJDybSEjISg4E2YBixIXZtkNwsd/WEOC7sTAemW6fNEIx
YWEV4U4HGJLZZfnFLuPJCwodh3LjWNgJcRVkW+uh7KR7mKEi7ktkGihB2Ipr8DfIrpqNvGbMT/nB
s8I6/STzUb/LBqiUMBelX8ActMx+OcbEB+NlCL+tBMKntDOfOndG6lOvcbujc7F4s7Y0+CZ2+ZDg
+lVO5YQJ23ghfvGpxKe6Sg0/X1Mrw+YoFmPclT0bX7Nty6Md5Q99nXwJ4lJ65oCEPJHrXaBIghIG
B4DK6x9B2loXu8dC0ArnbGCyvusOAxnY12wkOYt8egvujtZe2BBcyz4gaHF0vgfT4jzYgZnjBlx3
mqYNw5maewdPM9uE4taVQPTitolgs3J7W3ksvlDlPmUzSasmOPOiu6MGSC+uDdU0bu9nw4qQLKbz
TWeQYzh1dsLrYnlw4hDLFhX9f3a186Y6j7ZK/VxNZ7sW9tVIwRF8VnOFGaAqS8JrFjj6zpZ0DjjY
uk1H7b7NdSveO3OrLjrWtZGkmPPnl4XMY9To90GE/7dJTFTLHVRIp9QPsqCpTczxPTW5k3Bew0Sg
tprsSHsci748j2wO9+06dourdfC1QHv7HN6ohsE4Bc8RJ8VwbkrheoGbgrfDPnuOpyQmfYJf1Ubu
BwMJTkp0crXOaitdtr5QobkHywCrHOvJI/PJ4p6NGR0aB4EXJngHTP4Mz0L/3QqS9Ma9kt4mJBa+
1dM8Vma6c1Cj3NdIsy6B2QGIHIyJWlSLsjOlfnou0D3CLgayCFE7ODVAgbwRw7RLiZ78XGQiSCAu
8kcGoMbBmHtja3ZayDrFi2sUwqIIvgV9h6U4Wu+sglg7GLcugeO0EYNTw1RuTO15TItXKt0egdOM
Kj1HLcsl6WUKovcnER+cfrM6oWKESnV+Tpk9hCTPPmplCbnQguKrqwbomDLObmTm9+M69NIm626Y
SKrsgZHt4z6Mn0NUIiectehLYz0CEFgtl7kM3wE2xc6TXjvOU1Sz59OMApXfbDdeA/N4z2M8eSjn
1ItNovt0WHvCbDgbYcitCrw3xKwRDzOb1Ew5lHukgOatd4OngY4dAZ9KDjAIMCJMpXYksvz4+UMn
VrorQxSAc2NesW4Z189rpTOMI90wxnCzulVYhzefQ8iKWOHzwijDF4H5HkjYadTJ2aEOIFYG21kv
xhvd1yZc0pZ0iKnZxKM7Uy87ic8wkDK4JS63JjSnWS4N04Bro8nHACQDcenGRpSaTvSnEpf62nUf
JBCUl3jkWCJ8FNu2tmIAmzzZN5Revh3Hzrm0gwZ0BHk7KrwCdNgwJUwvjplgnnPJfZ/6qSI2F0lN
FfIjGfE0bVTJJ9W67TOmZfYYJAAeWriXCAaxOWfBeGUlFnjCrOM7Dfa5l6ECv1p6QtgQ3AEfRgYs
1RWMvQzBY85u6ZIK0RwyDnSetjAOosX4gLtZndsxy/wopk0Cb6jtA6LSi0Tl52zqSM0w52gzskUG
T80XUZrdfhnHJ3swnfMw6mj284lop7UAcbXmtIRN7rfthPrSWOn+YF9Z94ZeW+gkOuGA31OlWHli
+GhgPipVPE4OINNCswiCL7+HFtu8mNn41uQJtVOdizExPLQMPTZisNyjZjP7AeTjcHUPwHgtu2Yh
dIcBrQU2Ub80FfAjY1QvRX41Uf2iAyMfKS8M42prGDUnzTnwyDCR9XOC1mnr3pYuS6h33YfewZqt
IKdc1ALr3Y2tc91U9w2c+fNUt1+tiuRhENnklLAG/XSc2mI5wZl9DvJ099lIQpKnb+xxibgMdNqW
5pakEJSRHUmPKT9+OzNJLWX5PW6XjxL34E61r6RHgAOUzpFMoyvJkPVuxi0CC39avCSRy34pNenN
WR8dFliCq1n2Ey5hTcOxgl14KbXhoSui+GqHxPXE2kjlqb7ba4uXZx7h6MbzVAzYneKcjUKybWTg
BzzlT8W5tUdmCgm9uqhN5k0BF21OSDwtL8M8VjXwIyEfZBzjUK3InhMx63vHNmsQpLVJ1gm2jjGD
C0+l/JIg7ENGGW1kaenPoY2Etq0K1vlVSRLz+vlTus1YlBaF3L961YaO6DdYlzs3G5IdgnXqZusL
wpLufs5BxjMFvSjHpbsPzcuSsV4gjlhsq6y1rnPh7ox+FHtNFYKmgkFmk9orcbatECFgQ+NZec/u
d0xBMvE+WkcqwenWgkmttKbCDQAINZfzr9GU9bXlZGp7F5Ayk05cDCj3In20SZ0rtsLNkwOzJJIp
Rg7Cpnc4Ki130zdF43+yxRuXKPIhYFBZxdazhFfqTZUDappUPy/sndoDCYDrJtrTJsCYxzvi2WnS
HOKZFzcTp6Sr4dQGBe9CyBSTSic+bS1DD49Au7+6qQ71VsjHAiA087zwix0Rvp6RnA64ieleh5Aa
hlHwnmI/oB/mmaXnzWFCReQpm2SloGDMtWHYrnkpYOA9IwuaDCbDv5zCqC9aFmpPPcsdWSJ0/xym
9EH9lbXHYzWlw3YZMnJ/FuC6+epRkkVyyr/gdBTHkHdpYzWUVkKW71YTkz2HV7q36C4KTXNOdt3l
vhHBb0P8uk5BkYuGAbK00rjNtQIrnruU/7FAm9suG0cytpGC+Q7z9x5SRdT6fTUWW02+pSMi6rbk
3EEdXTwMY70LK/tE5SV25IwRlTHkI35zRkHA3ost+nSkcN+jbhjfII4/l5wcxFrpD0lwteAHwIsJ
fVwTmGzTWtFmGtU31xwxF6pi3MKHjv1hCCmmzOeuMtQxFF18nghIYNCzyBPX6deJcVbMFPRzcm9x
XTuiru+sLn5sJY22WlhFdLS5qjQjjzAR9WVQ7l2TLvQOAavwoRm1M7kE5FetrWlvcYY7CdWWmyAT
NLMRMz37rzB8TeJWHhyd7FsXq9XFJTkLwZCKD4OwIKsOFH4cX8y4ZPSEvMbdWEQm0MaEQGetPnoC
XVt640g8ir0yaJ31C+LgK1L8DoMkRUtkkntRtpD3M9TmJpcOgfY4yN2gw0tstAmv263PCUiLdSaA
5UvJ9GjzW02Z+UWtXwqpfZFl6Wy6Jgo9A0bLXVmrHZmy9aHrUJcbaeS31i+YftahcIY3oCou0wxB
91Q7y3bszHmTtaFzZkx6C0ZRnKa0qi8tOiB9rsLTksg3wjTrfVlWCdODKXhox/iV5/+Psu7UU8rJ
xb6kdnxBRXlIF9ECZZqyZ1QCnoaNyVuSYh0fKXNfsTfdVBYvtHEG6zVaup9pS/NNVUSyQ0KiisDL
vJ/Sftyqqdjkbk9GcWe0PMdlvhXNXPvJVObPi56fapP04U7Dz9dNPfvfgBVrWpX2CyXQYcBHsyVJ
K9gumR5ck570TNOMT/zLltcrd3luXYr+RLE2wCMGI9pxb12SvzXVuItc3XyuxXvr6mj1Qke/LUl9
USOZmrUZ5wg1rNITI1Mwa+lepF0EO6shNXMwRutsmOWL7nI5K2tho9mTqRFOy1fiJtqtRWAsXA4e
qWPFuja3t8Y4YaaeKVDUkBNmaqYnHeFNwlzTIjhVlh3rSLa0l0WJWyh5q7NMn16RnP4K0oV2kKnb
xR2mnc5R+rWozMcQZDNL7YqAx5EHCx+Rto+ruL0NyOMZH1y4O4xrEiM8DgKCjkEL1cclJrM9W8kt
ReQ+TqGSHgD8cIc8u9olE8LWJIm+at2MgxbloW9kJOpVraWdhsxpGMZxSioyZfeyiN3dFNTVtwod
JaS7Be77+v/yzGQvqpPSKYqL1MrUL1k+etVCFyEIdiT+4L7PadKSvtzX9nwDPzMcUY2b1wG1ZCLn
8cZ9GO+51UFf4UAAQtq/BNH3WpsRKRmBQFDI0ISeCLk9E9arsGfm1Ipavi8inFUwA17t8n2OwoRd
W8kQPBAjZ0QdncM+qnn259N5Il8KeoP7QPvGEJYV4NLMmGfzRVzJSwGHFCSI1RONuxEKsj81+WVG
lsTKBuFQvCQUJHXT3hNSY11045cJa/1zrZ0mVPgq7QnQiZsnd3xFb3uTuOU3LccIGVTuzyHrmH4T
nkBoj9U9Tdg5zwxzbtq8vI990T2GFrkdrvJtUSMAX0xGjEbyC5eS9Jva+l6Y+rMMpUIRqdKdD4E8
h2mi1d4czqHXTdY9ZKBdh9x1HyfhfWL3T4Q0HBOajy1+b2T9XOZSau9B2Ao/0oyUlTCtBKmru1Jr
rx29Le9luzO0A0I75zS13D6Rbpzpb2LeNuwiJT42t8jbPfyhJhgenDQhY6aAcTAP+buhGyG7B29d
pUhjIUyM7B/fyPW3jqgoj+W7603JzE0fD6wPtCxnJt4jC0SRm1VvWhWb3DKULuSnJpWtNnKsL3oO
pDSKpLp+/ioMtUvajgpQ9dTrpBtawwF9x9cxdDFyMCWwCZrwZB2FrPb58vmrzy/a0uqnwdQOxdSE
d2GRIzProvfasvDRtlkd3VXBeGzLYUagsv4ZqXfRHdB8sCmC5wTbVnSEUho4UJwKziIV2N3nFzRt
IZRynYfE+mfBMhu7pmND4ogpudNDlxCvOVqOYZjfMMMnd//755+/MnSgN8vQSOwDO8hPjFP6yiXH
XJYXoVw6tLL+4EHOEVuTnEENSf6nVmh+Mkz6jn+fdJ+hRxjNQJioV2tgxpLqJ+yib+YMZwheV+3p
aMsHjagg4RalbwLS3xorI1CP52ULpxgvF1q6p5TR5GWIycvR1aOUS+jNggBIkxMh6Jj3MYu/5byz
HumrFM7ZXVwwIbMC+TbSeW2qMn4BovmrGOMvFkI+Ov8T8+SOpQShkoAJLnY3W8iWY8bvjTgbE6uV
3CIXp+xOTpmznh7fi+KblMN3g+UfaXjGYaz3poH7MnNeM8NmrRa1wMTlRZFhAQnJomoj13ETFeFj
yx41tZ0eBXidrKh8dA10cY5C8YcLYNYUjmE78spU/w7mqt1Eb73xw2FfRCclcChOzraoCSIxhhDw
WpLeWSbJiWIAsUQGGwTUxM7RmZjGZhoOQpTTvWjwjQj5bTGy0+yQCrQYOZIK13kgppAVb9Xc2cuw
o21FiQmlhdmaCHLW0Uo7BkEVreY/ktHs/iFgJO4hbscim/V32mFC2f1q2ZWDboX6IKFoxC/GHK/L
Lg5BNKuG4VuB60Sfi5Zjt97y0PAYHdsQbPg39WztCttDqpFdWZQ/ssEG8kUioz8sRedrgYR0tOV1
2L5FRNvGmWHT/EgnleN0iNZCugQlZkgSm1XK2GbH1op6OHcy3+xbWt/1p2isd7LNYSeIBdW7/aQq
7NdL/D4ZGNvW+6LRIw80TrwRlfNzgSqKnSLN9pGLtL0C20g8L7vjGtWziZ89neqdbIKzaYHu60Oa
M+HOHvKbGT+5/eyyJlJOx4gHQ6rnRPaHSkGNOmxNW7Jh4tbCztIjGgU/d8hDi/zToNhLCCzeTGrj
Vic8iv/6aRywbsHWPZvJTHB20Tb0XeIpwmZMXFyrb6tkYAQKUmmym1ezJCPCJn+QZ8eH7egHyvad
mergDAnU5YRnGB/tEM3yCRQGQLilRiRq17t8sXcuotW9pTkPyhnZKIS4rAbQn+EQVlv6TAyN1q1v
mD6KoCChMeq2ut0hvIo/nBUK00KdYlkJ5pMov161oU8OESZ2p9mbdnGPO9Kz5CTZ0udkeKX6G0vJ
b7yvcXVvTRoXONJnr4SAttU7FvS9tmVrzTOmZIxSkWuFX4qqXuPzCZBEEDNRsBpI22PUtQd6zoIt
m80SpmJonw4mpLyRpz2GmHFObi1oUZ5/tuFVtVI+EzQeOObKrSV78kmalM3tsCsSAYAnLtkbitYn
caX0lxxhEqDPZgwbFvQy2VRkcPihU1/AW4EOgFyHC3sNEvHyWq5pI+02Rt60TdzKAyH9ULqJ8AIo
Dt6i4d+IWevMvSY4CAt2ZQXzLWVYd6xDsfIZC04a1NibUek/uoy8EaOmtE+bjIUwXjStekfwu2Ys
MLRf4MV7efBSKvOQ5cxSGkCUPgv3J3xI5Mvu8lL8zMkFWfL5O8qm7ykn2sax63ATIagBqSB3Iwmk
9czIhwnGpp6sL/DLoo3znPcGtgcE9fCbDo7zGWMUwE1hEAcaFrNS6dtrvSlGm0BUOeAkpYjX3THd
D9Vbg+TFGztIS/XSPs1jTJ5XgZKyBNZox3yoUpc70aZHGrvXJEl/GBEgCZvDuGjmrYrHaI8F6Xme
zoRyfDM5iXyYJhOYFvGoM66PXIbLwqXzjdOvuEsiGFbmz6oMv6yUxkRhuUrSiUK9XN5ylX84Q1vt
CeWA1nYMq+ZbLvvQB/nEqmG5lA2wGoZDDCOaye/zziYvZbgZLVCVRAtisC76jzxIujVgC9FIQkZD
Id9RB7yF5TAeZecSeqY+4ByQ0Jxpu7Fx9X+wFH1q3/8sTnMci/992p4snEV/FqfVZW65SVYFJ/zY
PuC710pW2CAKpFfRGFp7E9YGYwlTcPYH2zTDhpdq15RG38cmHG8FkAjEkjLah1RHf6+dM35j/JtE
HTi2ja5XIvJ1hPoNgi2CJXIidgknPGrWsVnHX1LF3c4h2JQRPfP8TF2V1cfrRAvGgxs5uyX2csli
VjOoy8YloEXJ18hslKjm/PgPL3D16f3+7kmHl4e7gKNQ/03aN4Dq61uyXE+CNi/EVEM1USB0X2IA
nbxwgDYjMbYBG8dPVGkmPfyA5d3fv4y/aIx5mxxdxx6K2Bg0+W+foYGVUAuRHp5Q07CkWFLgktIv
c/utlBSd2fphVjAwgzLL/kHeuP7Tf34DsKK5fDKupRuIpX9TW9ahcirUwZAW1pU0oYs852J3a494
eJZsdBETIscnZPcfHXvrZ//bdzZszk+uXF0K+3cvnOGWSVlkuc0KKq7vkX2dOtLnVNCSwxrGa7gx
x1Y7PReL+wtWbuO74oaZn2ovxz64WvfyKUv9GfsB4asTeP2lP2dJM1xtu/yeS4p4tA7/JE/93VXG
Jc075equY1qCS+Z3eeqcM/JRVMbwZBvmK9pyGtcxTblm06aWGG6W4bEpaA4I9ASkDi8g0xcuLCv0
oB7mHarEZDTLC3THs6NBIG36dj5gk3qouorwaUAGfYN+z7G0PXtjROTLez668IDbhIUDq4lNjuDi
goEdrZxDoHzdJqgnEnPPavpK4W08/1+vTteWNGSu7jgmS8bfTItlIWqdd1qeeubGm5YbeKMTA1cP
/dfWohKMGwbAhpO8NuRj7/7+e/9Vesv3dgxb0ZPYJpLgP59uWWCOqN9beTJgLxULgcyINHGjOIHv
rGPTv/9ufz2uXNshOM22JXajv3iwJMmHNWpJeYpN7WMsq5cGx9XndD81clhZwcfffz9zPV5+uweg
hlo6niguK2YCf/7x0jqvmXyU9ikNAmcbawnI2mZvtKIgSXIddqwrgrhk7B9qj1XVFMi8LJ62pcsQ
cF2P1hCkj1ZIROcqPcsrlXiFRVdFwLFW2mKXcmAtXWjfh219ooZW/3B8mH89QF1pc3zxhgmLX/32
AQFDI4Ask+IUJZoDMZ7xfdI2N6N3w9PkqOlAivhXi0WYVLxcBFX95r/ZO68lx5Fsy34R2gB3OMQr
tQqSITJSvMBSQiuHxtfPAmt6bnVWW5Xd97Eyo0VEZiUZJODu55y91/bzkR7bIkccPBQiFRgfwv9W
mU0y8lw6T2C330VchW9z8SFQ9bz/+zf9r4ut5wuCQyzedvb7399zX8CKmCslTrQaaPArph2kZRYH
FIBHKyitTbFkVNAKD3Pz/PdPbf2XNY8r2XUkDWiyOn7fD12atzx3Lk4PZGldzNPK8lDuELl3tiTT
/ED305PVehW+95ZZ16Kp1aNJpKXb9f9wtf/u116WMgwytkd2kMJ0KJdX+ydrS2+SMB/5jnXKHAI6
HuqhedH83Ln+IvJFP1CVc8NxPjRco/yHO/thhPvPa58QT1chqCMqkln4b9f+MuvyzCIyT5VpfqYn
WKEckdMn5e1zmb3MMSNoqXJaoMEywnnk0RI7DRfO+eLGkDoyw/qmLfcwd6W69fJE5x5OiK42el4g
H1CXdjGDy9toW3fQ8WRbBvYp9DvrDM+kPymFl1705r5VhUNkHCO3Ck3tlYjfraTPssIwonY5vDc0
tw789DLzN4mdv/SyPXS1X5wZSiyDPzUJKHWsYAcbaxtcOpy9TgQ2Lms4pvvaYi+zii+JGb6AbW52
EBHs42AFBwKKMfRZm9gNx0uYCGc/LAbTsDKgO/XTl3GQBwOM72Dk6YteMKMcai9NP8zMxXyGnQ0V
VdKZM8iA3rsUbvbahum9ayKL6ozw3L+/eMVfL1480pSs5O4ICojHYvany6WAgxZPRqBO4WB755ms
cZQG35Ko8Z771jx7ITKMdEIzAM8dL7tqF9D6WzcG6mjOmuEyTdawRlcsumwP5ZY+AVpGhiWVPna1
+gDSAk5HN4t/eOHqr3c8IVmssthZfU96v1syw6xHtsIZ8PSQiSo0JrMx/erCUH3Lc/3FM6ZTlily
iuc5wPqUMZMuunvr26CpKrZTJDSAMhnkoXy4BMCf6T5L1IOk6DLslMc0xHjpJO8h06ptz5Rvj9kZ
y1HFrKFhrGX5n2QC5WhlGbkNmYxJvoNM/WSN1f1xsmqp+y/5HccUC6M/im0mYnrIzJbBVMvn0WAW
kunvGv/oeTNmZEkAe+0ONR08TZ78zvjiyQpTSh4TDr5My2ZO95J3+JYHI4Rn3GCHskXnpcTw+e+v
iv9i1wG2oHDHsaByEz+8u3+6Ksy6iebeYwvLPHLBx+jauC353C76p8hf3O4tvk1rUY2mpV1C63Kt
9Rghikh9UmJ0+g+ru/WXLZWMr2V9xULE2mb//nrqmHB6vMkzOHQ1HN0GSYXrbsfS1NeYZGmnfU7b
oly7FbpHMFO7aEapXrgM3qAzN+RXW9HmH96iv9w4vCRcTRJnt89u+ftK580CTTbNw5OIYonMFJYh
/YqA2AKIChbtGYG8znXM6Yl+/3R0Mjz2Zi/OgDbkP6QSWX857y+vBa2xZcrl8KqW1/qnjyvHnQPA
15xOKrQWFo8qjk1bE8w7+ABq+NACIZC+MvfctI5hbdyO12YM1S1MM0hmdX5nrh/w/3T2pqbapZiM
k/M8zl/+4U376+7kcKBYihLMTRQIv5dmkHPj0anc4WRoyJR4J81jHpoX1LFwKhk7HmjAAlRE838L
Av9g+Pu65Nb24zy6GPGLnIFrDK76EIVaH8EYdiutvfySTcNTtBsR+r5U9Zgv5vEr4N/qlRUiPzOx
xHA0VFvRsQyXaVNtJjvV27n0PwdF+5M8pXwJMAp2htnm6KyqwicuGkG4Smyai4uwOqoD2A+eQlno
NHuJUt9uXHVUtQSEPOXuthV1Q/RGWJ5VRGsbZdoO+K277xrYq73lFgeaBRJ5kAMVsCzIMk3m6cY9
XdCVHE70RgPkjcRvlED2zqNkLPx4qNqp3fVTae8fBUjJQA/1q2wvM25J3CGFc5sBFG76bd654oM1
cZxP0vADmIjPWUOJG8bZ1rBb64iD85c20YP0cvZgM+inMIIp63Sdf3ssoglNw7Pp9a9T3X02yxlv
hLEdUFpdyIR/aQRY/nBES+Ha4VNYfWTgn+A58P2TA2XqUUnHgf41FijYE59sp4qdYF3MoXW1spg9
Lg8Oja3Gfzhz/PXiVxaVPn5jX0k4LEu18aeLPy5wyKDmak5xKqnWQM8tZ+hq2Hp4gHcQ0ZmLTP/7
u19Z3Pa2S7IjN+zv5802NEXbj5E+eSnAEKO0n7Ku98+JQZJzQlrKZvbknjhZujSosnLMPH/oFVTn
eJe/v6nEbwUONAKOWoKdEDOYMv9yTxVYP6xaK5vRtPFWu15x4SZiC1Y0bJH97rFv2EcnCp4Mu5s2
i19jxqZPQLDrvyepsYv0wKjMG57iuPjGQYTGsSD0AKHjaOScnXxG+XP0LBn/bUqU2QSAgapKm205
juKfVnoCHPm8/nSEtPldHOk4kt8F5AIn2P/8PO2MSaWNaPsUjXW88YzIOs25Mk85BLJ89fgey6J1
enyVFtm6qab4OLjBTGwwTmjYRHzpBUieVpmXZzsCYN+BU8+nx0PMKR6J+4gJTiuoRfxckYnF9Knk
ZFC380mMKQOFtgUDhRS9M2u5SVMMFLduApQxM0xJHEnYawKwJarG//eliTLFAAFGKkQpT0nkTVvl
NL9yfzIgQM4j+zvp1mRvBQoYItnC4IGRLWUyP9gqPZAAzFw7sYNThlw78Cp+7RGEf7t8OWEWYiBx
KpaHx1c+aHbQmYXJI+5kDqvSfC5Ui1lGJ69gi3FLB6SfUYtmh9Gx98IzkdmM0WvdsWmxiqGYq9/y
NkdobLALRGLeu9GHKA/V3q2xszFLQC9uOPFK6Ojt4cz8w36FXhDLHSEHasQP1E2MZarMru+gzC04
KoHMYSjaoPhaTcKRxKYF2qIMAYmBRR3RkgiGGy+J1VtvRdRtGrQs2zFIGRVkDFhJEtdnH0/QPmOV
Xk+5513cnIiYQUHxt0HxLOvoNFR3O4HTVoWQ/TK7jQ4tRrHHq2QG/lQwez+CoIvXpluo1xY65cZP
uRooX5jMIxHaOKTWXAxZdpcE8RPFRYXkXgCp0S29prbo70FQm29JaPr7EO2wtv3gFc//Oq25h0yj
luxLTWVsIvA7qP3spxCm7a1OEMyWcJDXkFac48Ouw7ZlrMKB0ZWhiXfOiAHDpIddHrfWgWswBDAW
IV6VRrGPSHEmSIty2ldhuWua73hnD7CfrbfBhhCe1qGBB5SW/FSqnGhKa1E7qYtKUZ5B74v2oCKT
Pc4tIjda6ie/hiWWBs4bgjGxTVDX7MscP2QKDL/1YoP5T/hOj+iG1Yo2lGUfvCyyjiK3DyHFPhr1
WWwBVZ+meFgz+kiL2vpU5OrdLvJPXhMiLO0ifKW44o+i0zuD5LWDDC2sfGBbHROLfxXh6tO9+Ihw
lrNzkdnbQdvxoYm2A0+adHq88zJXrYM9/o8OpZkiO/Q0pFFU6hjJXh7G1GmR5Y61/ybQdy1p7qRb
c/S7FGN3Ky2gSIVBRoQ3IK8iFfEjSth633tcRg93cYDC9m7D314bsRN/19FXM5ydvd9Y2Z5c9cXt
lUFcB42NrZVyHZcB1+ssnmeUMW8DGnFA+VmEOIlvs7p7wshjsdqaDroRugtuB9h4Bpt/j0mjxpoI
sYtciOTQ1ObFV0ZxkD2+Z3hUaPYw/G1twgBwYQfyBb0ATz9reJuZuzEBZibkNaxtx8tWCTvv2ksZ
eZZHe3KqV8gM4brSdcfwxM7WcmbCWmSL/gjrLakrpKFhOUVAkB3ssPQRDYXL1juFiG1NJJA6utAs
ieA8sgo1JjdEITtjp2XabFpgCJueAdaTI+AFww08+xB/n7gUel6ARKGHs+A87Kf0J4FI4RltX3Ux
43hRpmA4yRBWXnwCE62hvdDqzbY0IP117SZyRyKZu86MMjx6fcMp0wnrN86169Ir7GdOTFhW/Oap
aDvr6kuDUPP6BeNOvsIMxRrTNFCR+9anoWKPw5nfPwKPA2TL9MZ7oorpjoIq4gqACz249U7ZkXc3
wsa6VdxMNeXsOkSMeYrxwS8N3OHU18YlgTkYhAzJOvNTWRHTjn7gLRV+wE45TZu2Cm8IiL3XNP3O
xsCEtZEeyF+qHirJOhTYNhHz2vsWk0Uf9Aih7v5oNWTGKGtn1hPccLLET2MWnvPxBATIxVrSfoVh
o/dxLsN1WKUwupElncvSe4HtCgHY/xp14dHHJ3NKfURwE+L3XcxYe+UQNL9Sul9Y0x+6Rq5H3Fbn
GDX5oe+rE1PG5GwotjjtqwAPSIWu0bU5VlYsKS9GGu4qqOEE3vq3siVUatSm3gdp8mwXtPraihuf
fHh7Y5h40joU5ke49+YxnPIPbPksVGhUebeXWCS/6TAkoW9bcyb2sSCN/SZjGLwPO5LU4HQ9pqlJ
hYrI9ppzhQc3XgFsNWrSfOleXf1E/kpDZzNJ4lzQBeCSVqPaxqimipB5N8LZ8jzlHJfrYOMU9peg
nsQKGoLYtZ7i3JylN1T3fAwJiUQNpAcmwAPOL2MfZhgFcIvNV0aSNNpgJm1IFfV3EbblLa6YfB/M
NV4JH3aqNp9EZ8orZQtaNfg0t0FLnPzIWtEmQd4HZlTux1ZvCGTwLgjoum2pymiHdMskJY63vs1I
LqjT8ahkjed8+acZCsdra6G1IN0BleaOrw+im8sS6rEGvdYiTEDGdSPiibutpHqtWSpzgmju81QW
+6Fvh/WsHQwnfYrFJ+g8IhVNa8s7CdnWVXgpiTTAMhJfgNihypshC5r+u5NeCftxPzvwNhpglfi1
SnuVjEP/ikpt/dD+lmnMmCVSX3PXQVWYZNHRN9ptHRj2U17Y01b3+k5J+UPE9cEDcnm0zI3NUYrC
aPyBnAP3Yd48w/Ui+KG01MHuwKSm4VXQ476JZiKMpgo2WZhdRGP6B6Fzcz1LpLawKgl4CwdrzxFt
28Wzc2gwT6xcWpf04qg6IgKfnIk2Q9v0APVM55inNSC52n59jGW6VqZHx9DkpiXFF2mi4Gh750Kc
4NlexNZjKIHZpJcysfVRpB3j5CDEaN23NsK8YTxInsXKq+EMXWsfh5F1Ub1znr3sR90m/jVAFiRp
8OzbWd/rUab8GsFEXu3cnWIr2ETzuZj86oq+DEmxXRlHJs9AXkwNr4+3IwbSQCsIgsCUvJSEhz4p
7BPWZHmXWjsbj2QjuH3D14ezHO7SyqvzaKvn5kKMn0dCKgQZvyVHeRmGtJU0Vl2fburasjYj0tbt
CJaXA4cvtszz0bSaAxGfVbTxcuu5ojuSdN9NtasRI9g6ID8QTckqCmAOKhPDvV1gvXcqrO/DYmHE
IYpPWEsGddE3pMXjoWrlHUVrsZkSXSEC6IITRR46eazRa6v2NNjgrtrHQn2NAymf1NwsRqXkKMzs
UzAO9o55qLWKcjz3Ll6f2Czas3adVz+r1qmdGKdgSRV1SirQtBpeC9mY584ONwxRp3U72QXN4uZg
YfsVHM1f6O295ZMwz9mMXmUI0iMUWMV4u++3EMqiK3KS3TBjbwZQ4l6srsV4MvTxif6jRRYfqy9t
wZyCWd0dI35nGdengebRjdBgbkCnPEovYgFp02s3K/9G68SJEVDGTAQRWDL2q5v+C92/6tl5fgBO
wtQd749zKKLpXebL6MJ5X7KMI+k26lZvDe58QHEzyGo3RFPYcXHOpO/ZbXdE5NFsQun1z4Y/HM0x
NJ/azmhQwisoQ8ohkS9yb4lp672RkwgVzAjvYBYgVGnib26fzsdx6HCs+vmLtlI2tNx4NYG07RPZ
+Cz3wCRnNWAGj4OjP9bVS0Fin7TIX2TnDA9BxXONffqxl81rnRNibQ3BC90i9FBVKm49JmvaQwBm
pqRBzJd6+aFJqVrwNmHN6+dz3JjzTXSAB8gNM75MMrvhROocw/0VRNCR0VZ9pR42Nlq0l1gzHa1n
uqBtah11WnC+sbk2ssVUhQOsqTAd9U4zXCT+0INTe9+gAwicY+e6ZUo2B1N+Ssu62trKlxg3oDv9
IQJugBMgHmWcirloBYtzOMHx+VArsY38iowreOnHOPJGRgHdsydz9+vADebP2IK6rClOIeLIl2oJ
IGQ1Ocahh/147BIM6sGyZ1BqjXl0SuxPTm1wHiwaJMlVU1mbFsnaqanq+Bjl0z2s53Jn23PwyYlQ
24zOaiiT/h725IiopJFXd2ZX1ki/pzgS90DaN1+BtbMGmV3IaYfakflvMFjPMfK+p6626V9M+lk1
VfPc9ygi+2qGh0798LhuBzTh60HDcGk6lL+dK0eo99q6Jp3039l9/K2a0MNj9NlNFUCCHn3sRrud
3vjDdJwN6jwq7HfbH+yzkZsYLE1R7PlkPhLCqJjRLdjOBOC/jzq00Hn4vCBlKki3qykdbQBNcnzN
W6AFQ9oT+oOxm7ah95p5n4NZAUCx/NcB/MofXBFua71uZiKCHuOCTmB74mrDvFgGjBELwC2NvSBK
U72icYbmqhiPudmyT2obRE0PtnrJtC07zgNZTWaVl6Xz3l8AuaS92he2mgk+hECAVBW/aGX4W6Yq
AG11TniVGAlqsHBFBKOSuwSR3hP5LTvEPOk5Z9h0bN32IsaoPo0MWTyl7/xziH+TCQlzmlb71keq
MZqtsdfT1O7LwHwtmAGcJxrSj/bW3ETfi54Zro/zdZV3QXLBYs3SLJw3RvBvQzFdtYGry+YENxVN
guMRrrPRRCjUNV5Pa09UQkPiDUyEJlFggfHg1E3WbIPF1YRVv7lVdd/si9DHZ2V5pEm0/R5/tbcT
NL82cdd8FW0nQZL1M9MElDurPlzWsGIyPpjIl0NFZeBM5ibzxJVh2fg5U1hQpl2eZQ5HW7IpggF5
e1iRFGYXzXVo2/QEd/mUt1l59oi9CNsaTG444uiwmYKVknnYA5HUop/dItsiFi0l5YQW1BUmzq5Q
jX6WCQfJINHfpsifOGqjyyJ1FsJljvdTMHdx4pEoZQYM5z5s5SmPFQ2zUnUnjsPxReWkds3h01hH
ww4TgL/SjEqQgIM5cRiyqoj3sAAevaZvgd1sHI6dq51DHIzXEMHlYRTil6sn9ZSb3mXy8EU0Np6U
ekqGQ4Qsc2Ma8ouN4njrUFFQNPXzuuf9O7j6ffBYGoRkW++G4eUBguJsZHLj+ysLMtsDM4HU3LoG
U7zq60g/Gap7I2QLUE+rIX16DvFVNTFYfWhlJErtgqEcL4MaTx41xKkCAdahrNui+E2hajn67Cbi
Zg1e80J9zuW5GGTz+Np7+clLffuGL/dcdtmI6NYO7/TvlzDfeuuGoblpXWSVkxHVF11XRJLq+mYR
KPex26EpX1VmqG8NQnRAqWu3nxvyGNQ57CM+efAQu0CVXwbNX3xYD9UAW3XsiluKVWhjhagva1wV
q9Rr3+tOvvVVPGEzmoCd2Gs3CcCEwSBas/J/y40ID1om6qeB54TJrd6N0v/CWWVV2162x1bLMZem
xj7TBQaaLHmqG/jpS5Wpi+mPRmlWOfJYAF5uLEavs2LvMpeuJdGg11pEHHi77DWQPy1gXNjDSZ/1
ZnUgkU589IKvUBS/hSOeGdsdgm0kyNrKLMr+UUhvi83S2gRNG+5wth1C3DHpLJut3cOOifzoCefg
DwjTWDdoDKwcq1ZkrOEIQjCNW028pZKWmGV1zo+ZDMsvxizDpzIqqHY8680ns7wJnc+yV/1NxNlR
m252Tur8JdQUXra04b4E4zPZ7gYKLINEXIIt1k1cece4FeemC6dtM0j1tbditTUmdXTSQt6oRS9c
8qXTjEfaqWJjEPezepzgSlZXK2Z6EaM65lfyN5kDhNHtCzQlbbifTfdXZNGPwpWJ0btDFjBM3Ksk
N60jl/q1HFh2/EZ+arjWV1E4tUc59yPOKqPY+ua0ZZmId3E7nMXECLS36usfIMhFQAb8adwkgSkx
ONCVGBM727iKzntAkmHfd+iMixI7C0k0Zp68+kRkQtZBOIjad+/VpAyjf6vW0giIZY8DB8NM8oRr
jDC9YC5A72ARmufxp+sA55vNxKcjOEaLV3BZ0JsfVRLrAywRrOf9/M3Yw+XB8eNfB9ENJ2cQw3qU
Ub954LugCsBOGpHth6KtToOgWfsQTTIoTk8OzctVqgC6qHDc266mC0tZ5xVVs7cHjt1+RjnFFuT0
6HkLjOWrtk+3IiyLU9+mX7vWiZ84ytcr7Uj2Ls5Nx6hsn4fWl0fZuGwpk/lomtLJW35m6uli5Va4
karod+HQfx5s3e6GNisIGyNtEI673vreQKE3LhaVdkBoEzXm4bHjdy0kibLsd5pqq5b4wrgmsaEC
tRuzfPjkNOIY27ieXfOKidZUI+FVRPKxRIAXw6oB3HS8I/F0V65mUmrq7dgJkgpZZIn0bM6zaT7P
XmpdBw0ghPxCHNvDwL1DIeotxU7WBt/0ADXB0x1Xcw1kw1NNuTL9ITnZoL/Ws+fss2WYaOLNo4wa
kNOX9Z75iTxW2INWM8SMQzBjrLKC+gt/hvlFdNs2jq1LM9RXMYzO0ZgwgNNLv/un8raG2OLQLSIh
dcDVckxSs9k0VkXkntO8VploXjKd2MfcbmklGvldX51B2c8qDS/aK7+bXuZtq96u9x7iBBoVXrej
42u91WxVx4KpR6nLe6ZguQ0xbr6ADQGD+RFJ8/QSZ+AtSIVb9BvxU/KS1QQ2OV1mbVg+7q4zgQsY
6nAtEpboOZqcCyfRfrrRQ95IDcMjgXb6jGaVIV3tTAQdDg13YzrdJC43jMOk9+GDlM+Gx2Jri8Y7
BEBmyAXF0UitrBhFLFduDRUGq2+3B34KoEsVIYPwxl6XbLn4sAcSn0bhEmXcsa8Zgna1Hzufh+mH
F+HOMggGuybEfF9NAPWBX3zpFE2TKXtrciE+iH7GbYr+EaxHdRaq/0HNH20wTeXMLOboxm61sYlh
uzSASnYS1/aKtjZMhdB+0UptZxbO15LFaIq8k+LQRCCQ/a0iLPAdvcEnz6oId/H1T0W/M0w/eIUn
L11nRk82C7KFpuwiOsYHHu2Wgyrmn8CdI6wNRNih4rbfg+AzFdFbTsfopQyhW8dRemu7zGSSEU+7
OYowmA4xGQEheNaCdrqRBNOrrkxun3ZSeLzrjsjMgQi1mZ5U5ITNMx6vd8ER6ElWF0PE5t4iAYRU
nijtmAbV76nqGmLHdf3ZW6wIwVCNt7ouzefBKj7hp6vuU9n8KjpoZGJIsn06GO7HeRILoW42ruWE
9yMdZnsnKL0OTecnHKCM5hqO9w4KUrl3s2Aj3WRJqUlxtQ8BaxUJTCnGpDq9aNTTpyCeaQCSNzVj
kcHPg0yWHD2bRpdPqHIkitchGT8GpTHuIhC6FwIbz3JpjThT33PappjLSz1d0dFNV8FStjHGka5u
N31Iu9C+9xP/8MrmpdX1wGk3axlCd3X/GmHZPDi9yc2xfDtVQfdq+kfbycxbRmp56ZbWhzAatq4w
88+a6co+A1Ox06XVfnDr/MjBf9M7uN1X2wCvMtcjhBpQkcZXq5o+D0BP3iMfG7jne1uSZlXWppd8
Rkbm5+rottCnqOI9pz2T6Qt8mOfGAULsAyPpBL8D+LrO2e5f+O/nz3u/IoVvnfIf+/UWreUebtWZ
QKC795Z9dH7QDRbVioSOgYCzApILY6NNywki3sRrYOxq67MKQweYDuCN9WXwbvHwio69glWsN6hm
9/Zmu71ur5+vOMtWX4kUWJNitR23YqdO9TG+x/f+3fskf4G94dRbOYAFaees8YjybfJSt9tOMfrY
pvnO+zYyrjqYx+w83Ye7eGs+g3ZnGJniiSLHQ69pXAfkvZckgO66YU8vH/cqShAcJOY1mvKJrMHo
LeqqXQMQDbcUg8qu8qoDIMR+HySdjRVf+yQ6TMbRG4ortrvy6nXR56HMR25UZ8vcWn5LOQisOM4a
oEFT9xAW5SVL++FrWQED6EajfJqQ3N27wXyfw2LXDH32kS8SlEllyBkzzj7SSV4rjQQhVVGNt9y2
P8reoWOWcNxMirPE8FHwIl4/Qqlf4bGZdvd22ODIPN1TwFXB6919xldZV4OzUc1Unx4PtV3Vpxrc
5x/fulFCH7HC9ZOIRJ9cqG2noG706fHt46u04dLo8vxiMU47Mfm6GNElp3O7q8VYnvzKKZmX89Vv
32qmI4dZ9ZuEcMFTmbuQPKKw5tFiXrYbM+/l8Sdz4Kh1rDQdYisvTkEiLy4Dwt3jD4OyL051H5Yk
DuaXYRDGn35eFS5NODw4xUD04OMhTIKcm5uH//nZ4yuwNsuyz56d4Vq2ludsCvbrYA7qef146Squ
qCuZ6a5Dq8KG01WnoAnL/dSSz3I2K9HtS/Bus1L/919vmrj443l++1lSA3CydKbXzEk/zEUd7bQr
MDI1Udxu2NAgQhl1caLyKQi/y+DMJPMeHaNg6RERDiEG1SIz//zw+Fno6oyWXnk2lnf98cA8lt5p
7Kc8js4I7sZAIiFNVn2CrqFs6bY8pcsTDYz3/9AO/n+y/z+S/Sn7/yQu+S9k/6L42ZQtmSI/H8D/
44+Fnf34v/6N9vf/hagdlayykVuj4EJu82+0v/svyid8H55jgnnCBvI/aH//X9KD0wNuWyz6bBcR
z7/R/vJftu8DfUK67dG/+9+h/Xma/5SPmL6F4h7qPUNFuCnioUD7kxxIRqmftzYJHIVplFFNTI5L
d/tc2vAztlODi/WMl0r+xNM6Q4ghXMwjsRnbv/tWJyIPf7mWHNQPrsTS+GAHdCPfh0q3za9wsrPy
6+zK3vjRQ+zWBPiy5MxyBmcyVj2zm9rzKBdXbH/wU8vKyZpXrdyJDGikH++xIPQdnG0VddAW2dSX
Vdkqdz5UnOC7iroxXJNUFIpzFfXZLTU8WW2CwcA+1ZcGubu2CSDw0sEWoDNacEJemV40oeLr8Fbv
SbZRgog4tPsMxERIPkmXFV9IPMMC1rpEDGw02cLlmswG316BcLA55aCBsH6KaWTW3IBDHpFxhnm1
iuqxXUg3mJho0HSNcwFMlPbRrSuQnaEKazO/aXi2ZDKxZIYKS3SeZCq2vrqRTsMjGKBkkX1kJoTn
IU3Jh47ygVFjZL/YAwaTRM419WzpWu3CI6wYP5dB+g22OQEIhu1n0VMb9jmggswNGG2btp2Bqpgj
uFnIhvzgM3Z/uAJm0Mxs5krmAE1jazox4JHJpufgsLif3cm/dxjWhg9y8Gr5yl/0qx9ONEYfQn/I
vpuoHJt9k9bAWxKtK0AFilncelKy/eJw+Au2EhThNfdZHIUI5FthYdOOLY7cgJ8x29H5hHgIr3AU
p9QW9nNBHhQWAHoR9bqySqLjmzpwP3QuNv5d0Vft+Ox38B1Z85Ik2QgBhv+kNb8qQ2iJ1GhjNYJ+
qD23TnXHHqPibexMbPe6bqplXCqIhwYrUXKu7qK5mVax0Rd30FiG90u5g2xWhj8PIDdH+nHwTErc
GSs31i5n/z4OY+MM/AkLMqlLlOx2Vc0etGynJ2oJI+9A6A6+P2+feAO9jyoD07wNzCYHTkA7SRxA
1CxRMZRb5rWqeusVL7lIaAWroX7K0D2HT8YYju57oSDGHKD/eN4pYEWRNoM/p5vTbWxWfCrDijbL
QHlGMq6YGGo6WGtP6Rwanyo7n157V8oXC3rLFmMmWx9w57vpTuGFO4BJSasUDS6TltXYZvGPjGzv
N0MTJzUUEJiQRcff6h7U3WgIdab9V9EdtQMK6rzYi2psty4a7C0lalmtZrPQ2yhr5dnWVv0Uo2lH
VUPjxUhnDGyxMb5l2hH7IfbKc+7W7mWMzHTvB0O+CS3CNYPazo9ahcOrU4fBhopyWoNASw5hJ8XR
DEL1bk51EK0iP1Z48uRPOx+mr8hD9dU2evuZ0KfgeehJRwVkVjxXRR/yfjQRbf++efbKsPvWZ1Z1
7MxYvkYUvShxOjd68rKRvwjoZU8ao/UpL5qY7JCECenErQJOLN1JPwaR4yV5A9umQAoShynaWs5i
QO/CS1iSA7pCKEk9ywp5w2tRfClGO9nWnR/eHUcjY9VJsHUVQbVww73tPI0aVp1omPsyaPFRAGB5
aPWT5FLc99DqdjZmgntvB8ZXEQM6r7uyeoff0N69LqHiLowJflkCrQ8V19FJzIy1gdwnpWL7jtFc
QGeL7Pya4ifYREli/srNpHjVXd5cLdKZgXBggXGQbeTiSOib8RFpK7CQ3s1oDEwTJmUzSsHFygyH
e0/rFSp6uBEMgZi9+chle+YnSYngi24I/T9J4AEUBW5zzNDjy+zU3c4JMP45lGIYHGB1H4JQeGvB
3GGf5qRwe40CjZ7TOFgxb8fUQUPhe2eJhCsEE7Mm1OKVSb9z1aNqACRF5Tbg8zlghFJHcHLjUVSt
AVUkMXYkzMtTHVtLdvigmOWK8clIRMZuNUFPa8ExB7m/gKCV+10PNvHXcx1fTLm08HWFqEHIaj94
JGvI2K8hcTr66umWyeFURR+CJpueog5NohAmgUrzOO5bMN9bH6/xSS2Jmwmtd3htjtigwxP7LrKh
RuWT946SIYEDl6gzjhoaHCkGG+Qz43OQI8DnPfg/1J3XjtxIl63fZe7ZoDfAmblgelfeqW4IqSQF
vTcRfPrzMdU9pW78mDMDzM0BpET6zMpkkrH3XutbHrvkMk2peatqF+jLHB8oM30NhGMBuTE71dJT
qsy53tIDTNZla8dbTRjloTErjARu1N94qsazlavhSMbLkmQH/aVnv7mRwqNJX43GfnbHCPCfGJF0
4mjigOBDV7CxpYs52jV1TUfQJkylhyD5nV4TfIu0Y4jlQZco/arYIQ9KVnWWIm8pwCn6/iQPWgZp
Lp0HJlgpBkjLG/jGlRoPMRPQfVkMIJEsi/JB99CqIwF79RC6PWetb95qkUfUVSy83RSkZMj3OEgj
Dcs2P292or2KaJFxtEBrpbaNbfk/Y1sXJyPRs602a+0DlDj62g6Y0HSCfYMiEuVAMSM4nX0iRpXL
NAke3XGYscqm4zDdwg2uN9pQjDcGe47dDMZ0k3tutJrlKHapTbJvSXQq2FYSDBwNqitthkTSCrHG
VVKK9Ig5vrssiXN4WKxhgULmaxlE1tqqSJUJBmxrRJlN80lULsv2OYbphwwQhN64MMXc+TCkNNXd
mbQDD6zimhk/nUODX0Zhl4o05bZbyzJgG07adtunKdCdcgLclOrDLp6K5QAyIezheMdgQXdA6Bls
pUUq1rmM0EulM25USAPpJh11jqGtnp8TNQwPmgaU3ynmcj8blXvoFa5zzSGumWoI7WfLbqazAm1P
497ZIKOQm6R0h92cuSPBhSrrvlZtDctLH+1dWUkLyIQcJhyOTR3fE+NYH3Lfj3Fx+F37Csp/3lrT
XN/YJCnmW9CaprdOBeXctsu6LrrIBFn9WicteNjGhus7e4Kjpvns8yExMGxIo3uS9lxTR0VD269t
GnMXDup5tbKMpU3t2oqWIHCKIdmmdmA0ZogQXzlRHbZi0JR+HkjE+ibm0TYZx1yX9v/bVdDuR7XE
fnX/Z3nij6pWLYKY/j/+frH7dVn8qJaa4m8XNtdC4n740aqHH1SFPJQn+vOe/90b/yxH/l/1jY0K
/r+qb27jpPpbafPrAX+VNvofi5NgsTuhzcNM8Jla5tt/IFSnEvorz+y30sb4I/AcvHMYd1jy8LD/
LG0s/w8r8FCN2ZbpYokH4/DXH3/3S/HO5/brw/jz8u+ZRfY/QwgZYhpLehIFiI9Rz19MUr9VNlQC
DOtKxzkgFcYobavbKJAd9TJHdYaf3yx6ACnaidF4qINKR9vG0H/s/DfWX+RV2MR89AhBN609Hhr0
UHXL7YGVzltmIHc5ZAI63jI6Vp4370v4sk7Q3rMfr8J6RIdu8MtFi0FwCfpu8rHi4DCnN1VPkJTK
UYE5+pcsIy7ZK31mrE8oq4ipom1rmIwBOvNodKTj/Pbt/YuPxPwXH4mp85nzqeB7cq/W3N8+kmDw
W3qcgb1IGoK9MBNrJXLtJmc4uYMLBheO/IG4q6ONnNH3iXhvztm7ZrgORygUyYq/tK8DRq9ByV/D
wrLWx1WHztfMKpfkBux1+ALfFNOnw3/93mlo/8PCuNTRDj5dlyA8Dy+J9Q+bdcRcsgbF1hxoib4V
1HCr2iruCwnSqeiJdFSzcVtOr+zPgQTR4w0br5mQDvhkT2nTDvwLfASBGXyactqLlblxJ7Uf+myD
vYEBg+eszY6WMbDysYZ+ZJlaE1YcWCoRS0qmHNvitW5DDWfO94mBArvU2h+Fw2irjvpTg9BqU1fy
pEbxyi7okk3Q/GLpv5mjePbqnoFDYmAExUc5ugcY6MnJ9e9EXAEBqQkxocHzPJ8pb+c9iSOHQouC
deITvYPaabSZvlkcWLIlvGW2v7UxOJzYHT9UiXTLt1cFj2P1yzHPaDcdBkAISOzI3f67GQNzzIk+
82nsH0Qu4FSZxZ68q9dmgvVsdDT4qywNXe2lbpZK1tQ++iGDE04z+RaK1d4zlwgmykQMFgABxKCf
m4mthdU2Ycq6d1C2+1QiVVm1sqhXPU+CcLlZJYN9bxflh1iETuY07mhr5iTFGF8z9YSoyg4RyHz1
44OBnieMmv4OQcPJ1msbpB+966zoTiwetyJPv8wzpMAIzmDV2kxxbNRFSdFdGhATWz22itCZTWLZ
yq/zMnJynUVCOTdrDtFvtUMKd8WAatUMaDeYexMHBiC2jU9FQAwc4pxy7aRuvkpocNyaESoMjrJW
ZADIb4b7THvEVUsOaMsSLQU/MaMYyUd5LLz+W9T2LL6RoPTMK+Kk/Kq5heQpJ28d6WOJIHe+Fz79
d9bEX4rxmWMWARZN+VIr+51eyTcvbwCMDW+EE/qsg8rvXZrcmzGTGCMh6Cmjo50M46sLsHF2VppN
y6L3FHASbd4wj1s7dnQinoDpnG6/eUmC1dO8NBiOVxVIjEQxgMkYR4a1ARmyNgq2nwG+SuXT+sBs
yQyYKRCz3X68VSOLDlRocdXuelgMPgqRLms/PPOeKoDgkeK5M6J8I3T5VTMc6pThmFnpZobrWfkT
J/j5JWGDKJqb0Ffee6zgjGnxcHCKsqaDEa/wZL36mfeUZ8nR1mb8JCyaYpkWFC5CRy1DTFmhbkFN
PaQuixCz+xLn484W+dbhlxTignnvIdeXHS8HGZfVKjhsY8BOG9HkoZnkBVRfpfs00yMJvfxb5/s/
I94LI8VjaVtfkRLVK7Nnh478E39gcJeMzlvK90km4m0WJaesSXd92zxLeuq0pu/o8H0QxYOozf5q
KzoznpGtozJ68NP6kgZatdIh5uMie8gJse0Xi5FhLgltETPmmblCIWCL88sL/VgCO7Dz5yFTW1cH
D5m6HlnVi/HDxCsWWjICgKYvmUzVA0vGrZGRZLUgudlrqMU8ZN3Cwl9XgxbyzPcKKGois/vUVYsP
YF97iLdrjBDKGcTGy2mJB8GmmrobheeP6JDKXuHVOmCfPqQw+GiWfzOxxmhl/BioHsWzks81rbX1
HDnI9Sf97tfrZv28jtxqS/rbXszp1zwDEcfvW3WMX1p+SjRlDlFOCyjVNwbSmdkWX8YGLxDyiB95
wbAF3jwfkgUxzbiLauN+uQG06xujvtAFWmf20QMZMutuWkbsUbeyfP/dl9ZZ+CeUrF4XiC0ImbeZ
kBAVhY0RNOx6d1U+s3gNCMprhi6cNJ1eWu3uCKlEluK2xQqtR7Nl3P/EFNNgQT0ciHq2sbmgxEcy
szXs6ZYMgEPZG68WUXhpS+ao58GWr15F0J6yxHkDyUnG2oytz/2KSypZN4k8z/AVCA5oN8TxEgoR
++SbdEy5hkWq1HtPXTvWANdpSxBCeZgwSa4Akvorwj4IPbderCTe57kxbWRpEiJqW7d53b5Esbxz
vREeZOm9GFh30qz7Hidew/DR+m51oFHQ6SKwpMkFvxzg/AgXlJtU0DzUdnAuA59joN+HRWy9m0zw
5jqHuw0BLQ5YbGu2htCjqMZQAbx26dmE7jz+lNZwj5R3JUXxzdWlDqID2VfigmhEQhmKRLbbyhoZ
2SpoKj0+NFUUhyofnph2oUDRF/Isxx4F/MDJjA/IEdD3omrtZUj6Pcv5kkkkZGlkfq216LWNySOP
UKWVVlVu0fXuLButUKTDScQfg8dKC8dWaatBlWEQKPtC5MRuUv5j6kgymr23wof6B4I8Xr+ndfJV
FZDPsEh+dViIpD2FhIYlEREvbe2kLzdZ693gmWcUTEewqXv3bvb5A3VEzaugZs8y0WROehSNxObF
Oj1kYl6mED9DfxubEOZ8wgEu0HP1E22778gwnhpJ8jN/A6YJNnitQ09A1Mo46ARPOwExNG71g+5d
GyKo0okL7TaEUu8E2GxUgHw9RDJsfOcJ2pNAP3PwZD4iEvbudHviy7an73OCOr8x1c5U5nPcdsTc
aYLgEhO/iec9TS5HUOEfzX68IR7LjuujWzlWGGm8W/Zb0Yx5Bv7nzmGTuGwd1GNTNLzOUMvYFxdu
qJnnqbcfc4m8sc/6L8tH10fUwcv3MTnOm2iG7zNSIDYl/W3yphBjFvHxtvcqjOIRPwTky97YdJXx
5rX4bjybDEU7/z6WBOLWrLb7xCHNhPTVINfupmF8tzkgrmYbXnlUPrslXfQxbyuG6NWLL+Y1Kt+b
2G1wSroPmjndpnWLADZ7Yvl51Ab5FMVA0xwbUmg0BwcD7COPCmcBPWP56zg8rlBjkBSg8sPyspaL
iiALHv3U/dGlDPAVvdbaS+5H/kLX7kDh4+GLblCj3NLl443b0zpGnxHlQdi3frKVQZAjO/g2j/T6
RTZ0u7ajceNaiCCphx0CRiE8eIdeuiQWTsW9hb/xyK7eQPDXlPXz1Ksvc+MNRwCCe1AWcmWhSwhN
R1UrEKs4iSDES1h9zNM1wvYwEUBNqba1a7dbfyHU1QXD/GC6y8FTbbSKJL+GmOR1bVpHo42TTVvk
a+KJayIt8ifgOeM2NalgMtv68PuUEBpa2qqZiRVOimdTG1grkOlKYqz/lGaMEVHo8jUOACkz/dHA
GFgmJf6idEfmKz9/YzqwLhn2QRn8SEQbwaGiFe6nfPAZ2hGiZGbM5B2gGH6HJdzF9gYirP5QljiH
DZHcN1AXdlnAbAW7VMMOi0lJbeAq7g5SYLjUaEN2UWsxYkJuKE0DXiK20SKf9EPjaafcdvq1IsoY
r5ONFzUqLl7RPMaYSYHd5ISMxPFpINVh1zn8PLSmICRrZnyTRzhF+2SZn1r0UNZV57B6Qg1+HJcT
3U9qvBx/XbyeM5R7aheEyPXGiehQQmpKkkQ/H2Dd5e0sWRkxvv18ius5pUOJ9UbtrhnsGhItUibV
6BzbrV2MffKgDZ6BZjZBQB3X9OU1UyjWysuodzkxlzd0faLrxVqad/QKx22zzKHl2GKevZ7NAKaj
eqmJUPC/yOu4OkZSXTqAGxDFaofaNA4IYvFNex5wC0kUtdcyyaKAE0cOH49wCeDUqOjJdmo+luXp
l6e5nru+hADgRJrWcmW+TLJ925AkprJjElrWFHvl0lQHC8331UznBDz9YfSmTVOINqxT2pVBq+un
KBgE7hN/xqWzVEyAcHcoefZ+Ys+naxoFAghEUn5sbDUkfOwHiBHLa4xhYqHrx5HIN3IyCQwV6JZx
qz9OkoMC6XXmA0Je1NDpALXVQTPDQnrciEk56K0q2Mea7dw7JvFVZkF8lbAbUhq8Eao7vbxNQs+8
qJR2qSK/Yd0+lYxMiLbOYm1D8+6d9QgGUhEk5yRuX/pCk6wSSyCW5lbRxb7ovTXfaQWLByYkmxh5
0RawCNkgBq/fOVKcp9H5Qn/hY26hBBQFq9SuBVKpbcEi1YekQNRua7X9EBvpMaBjFwJkSs5ux/6h
rDlU9EXNKpDsz/eZA5KfEq6R12ML8Yz9LMAja9OI9r6wcYCbRuttjKl9ZDotL9NMMaUXaiFXlQaK
OySRbituDZlQq5cOJhJI7N0YpfdwP1CW8JNhqQHPAFBGpqEbtDmAdVpRnkqDlVjaiO5Z0D8MYw1A
rAG0bxUxdX3zPHFfketJAyCV4L9H8YQS+qfVsP9GirBCTtIjaSabTI3TlyYjN8CbvPnCJuKvfZME
mGkSYs8gizWm558mPDGnMWwCJ31QfU3zJC9hgkeUe3WgbjE13zEcZZ4wiG9ORWR5XdnfcunFpyxi
WizdjojiPklverAIN5pFakUkZLseTIIpsBk+aQvQJStH9pa5+eAAS3oSWodxn9CPVWWKkKrevZMK
vZWf1TPaqJQVK5HT5rleTkbdvlOTA9oZK+TGmXvzOfFcDGBTsU8GeemUVt8FWNKm1CCm2Oq7k5DT
c+7l1ZF1eTTP3h1p0+WQPrQGCb9J7u5jwQSZ0uRBKdRpaesYx6m23xIXkjiw9HE7OcT8xJJo2MkV
5oZmMba55o0BB77tRRvaOSlBnzScbWYbNzWRwKGNuhCMjkR1Y91Bb9L3WjeQvRDk/T7vyI2YngyM
hKzR3YtbxeLWNL0uFDkp77TGj9ASym1cRN/R7NYPxMqt03L0dirGozMzzT1oxvxlbCWqwX4HPLM6
DGV2skak0Q5bbtu50GGsZwjxxzgmG9Cb4BZ6cfkazUb24JVMbSMEN5iGw0YvknXtsUGM82LeKwSk
/z5bpELArPsymm4cSb/Ed+V9okgIrbDQrRo7Q8A+U8cbDpmEPWLs0FxCHCP71I8Mboa2xi08DD/S
vGcQL/HaFNbLGLCSQd28uzqGWrbcJSDxaAhgxgNhOEbcbesxHpgmzCyOSMuiD5G8W0k1PjSCySou
j7YoxT1ggBvQDSM9c3h/VV6sYvzWcAdPtQ8L3SDQiZH0y6znZDaljFCTNGdwtCDCe0/SUIDNrfqT
PeFbCMllx76UFHcJSxrEcWQo7FzVMZYamFLFEn1GrKlb1tMpwY2lf4g02vSAaHS9HjlWEzUkPHVD
2IR5bHO7YLMxCR3tA/cGySx7GYwCO10H8Tq45bOjTW/9aOiX9rVBYwiebFhndDnuInjWpmTBWOjO
gy4YjM8C9kBpg+6FnpN5rM7JjmxZZE9E41mduZFORLiV9L+LolC7eQLFLXNCHp15y7AO/S0rkVr4
tNZc+xn0BZl/zkh5RAdO5mmwR2Q6QpAAwpI9t2Z68cZIgF6aoiPEe7+vT0WFlm3Ou5NZdfo9PcsF
pQ3Eo1YTjPBg4el4y8n1XJKc64ZDstZo3jL/56xsz5TAoEDiWMPvnTJmG4t9SrYvQ3p6SVoryfnM
tXJYKWugbbNwRfK4+VlqBtYCXTOPKf1iBAoILvFtRgVxCwBLfp1NFqAJC5r8SD4HeSJ6dIt7woJn
o3rWH/zWhh4y6YJNQaORhjCAig3yeXXEwwUJY2AUGk3+6nrV9UR1wYscaHVkVzqLnZgQiDxzRM+y
nMXYlxx08vn0BfKilpPrOcI94UiO/fTn5V4xsSIWp1hfZWGfAjFws2BAaH1UR1cKi3oH9fyiHBuQ
/64qmbr4EVm4NC7+eNJeAoaJjLiu10XXpcvnzS7H/o3osnd28y7JTQDUP2+8PsH15B/XfV7U9bTI
wwnd9KoV1KCfD2k81rOihOv3ee/rrYav85DfzqLim+m+iWL9+ejf7nS90tfckSjXhoSyf/wF15v/
8RIkNZBfLmKU4csHAcoKNItJSNLnC/zjEf/qWT7vQjbCbZH0+rZeVovsCIkFtQE9RFVizSvNdfCW
VHG6ud6M5YePndRQCtj2Acq8fnBJPKCo48TDSXykeSr/vMz0usfbFdG6i/Jqg+mF4s0tinHtjqAy
G6U95qX/5AYFYpxFIsjv6iOg5bNxKkX4GJt4dWSswQ3g2nPIm7La+mb+GMD1AZvX7DSriNUJGDpN
AQYLtACQT6a2/i7LGaDY9D0uqmlLiJMrmDWb9bEkVSBkYcEBUoEqyTysHWxFIfCBdeuMzzb2LJDt
9SMhgD/jqsbZyQzXCu4qQ3x1q6wKjTFjEO3+bEHdjAmG8kFHVU2mc+0mB8ruN1QRCOsdf2UU1je3
0+TS8MEN02pfB4O/f/bEKp3rvdbIjwy4Db0PKQlKGXBeCZ9X7xWORu1n5LIADozHcrKf02x6ihsF
d9j0764TBJC7dHjz6QN5GyZ8KiPXrF9b+4cv6eQ6/ngLn25vFodRX4A97YRPJwZzVkLntOTJi3FL
aoLAC/FuLn8zBHpcuIR4+CfPSSMWiDGvNkHMsB/SQW4lCM+VEOWjlpWnSQYr0Gp44bywdOxb0xle
sItZMc30vHlh5vngVB2eQhuSRqKRgWTraxBHt2YjH31jfs6qEewsCNOwDapz33Z7wt2OOWu3LIsy
BL6R2ENaeqiFO96M0U+vUiyLoAgBTKdAjrou7Fzr0ggrX5NdzbozZ/zroeJrbYIAEfEf/SB/lpYP
KgQYp0/epzUhFiD3JqAPETSztfLYJ8EcYPkvtOahb54xbkw/iUFLGaRlvvWuwE8QVXUwhuiG+Jp9
MAYXsATsJq1leX6j++kTXkNU1lXw6OGbUpfGwUvUjxeMJHs3IVq2fx/RAtDe1D6moDlno5HtKmG/
1OkLKqtXsOWkWhLguPNrTMVDRxoI3nBWr8mDj0Bt7bv1t8oqeMsANUZ2JDsrtbyVGqxkOzWus2Xr
QfpuNgZPExDTxzBpGXlhP2QIgUw3xunmAEkANJL5vrG1KxbyYilkSPwix6X4jpNNrmZzrFbd3srt
gEU02ehF1kWkiPMB1lNJ/0lRC1KpH6FHrBQB2QlSjNn/7g35LVw1wpNgPjG5Rz9VRfdmy9C7KDOx
oqX45FsurjMnek4qb1fq3QtF2YFaAjnEyHdn60FFVq5zl1j8wbUkODJqZ7wB+Y8q2WZx9gjX9ac/
6Q3O55r4oxwXxpyxPwjM90633NDu5HrO6pRwTXqyJoar2XObMNVtufbo35uvFebEEP03jaCcpAun
c4dQx0sfskvJ9llNxC/zJwnjL6xn0i09PrdAZG8q0A+DRGaCeTucF5laSYyJLN9zDnLQKfmt1W5B
0XKsHQLO+U+yU7LKWbrS4LQ2Wc/xVXPaJzZ49jRIENeQyUe0XkCDK1p2TU6XoZ05OEIRZCEkY7zJ
FpJE2OhVjM2+IEEqmVDT9LMr8SATjcmogKMZyMxIF2esdcoNyrWuNKCkgiN3PpU0ir90tHtOXQVr
ZPYtxV9LQAK0RKInumnT+tlbS3uEOJrWWVlt8xgRfL5qbZSq3Uy7SXsrpMeAauJ35Xo07FzsXEHE
++WDNNKR+ZdT3FCtMNUiCtZW750TfLT0Q/g2jHd/J1ogqRHanxS7X88ckoD0B4LON95E0g1hz8/L
QJppVxN2fdzvfOQpLdl/G7dASeplihSuxgftE7GkN7IZyaNTkPo54d3ySbMuCxgFweIsVL0HWa5h
pd5aDp083CpNRMVsUw9Ky+UFUYB2jn7Xa9q0Gd3mwySfcJeaCs2nfugYpLU5Vm5h2sz87J+jTzXc
OCdn1G7l0rDvl19kiZssr5CcDYm7Kq/KP+3DjNNzllcf7dJPN0c0sjWtwtPFD8TKGQPCy4kH33nu
PpB9fYhM9dHwC2ppO2uGgX6O1g2yly+R/Ck1BU6jtNZd1d5MBuNdjdY3os9Zp3Wquz8zWgbbumZ0
QEdmhalwH6NP21M5tauCYgbzg09c8ByTa2rTgwVV6HxJDKbGafZh5aR+k2JCRzCtPTy50/3c+h8Z
+9Bac569zDgRJkOou4EMqhjlZjDsr30H8pvfN5aVjveUV3zomgX0FkhlmuHFd0v4FD4MSX7tfPqu
D56tPqbN9auwnxisARwJ2oIdlWKDiHRSTQLtwednGRaYOFb9OLLZR8FOWmRZ99o+1360eQP7RjDZ
GRwN1x6R8WEhcWzleJNIe1XzhD9NrCyrNi/DQEqmrL1NNtzoOrk4KFo30K8u+FzZ8aUskpqZxYGZ
i/114P+/rbe5wB2ruupn/3eFzVUo8im/+f9JlbOAHK8f1afu5089zyIs+vd/uyTotPlX18nfxDm/
HveXOMf/w9Btg6G57Rmuh03403dg/OHaaLINEy9AWbV9/O//Zjl/4GamEeg6vHpgBlAm/zQcWPof
aDE8A+orCRmu5/yPVDkm65m/Ow5gj9JVWd6Za1mBrTv8sb/rchIvaZysJt6GfkWyD6b+fbDdGypD
wGslehrEPOsAasqukABu06Q8CEl2ttPH+r41qfLtmt0AGVcZ8XvAaufbIOoB52n115xjDU3D4Ycs
IgSUAoREVmQgLsX0c6wWAybyf1S0oI9FNm9xrhP/xi5PqJ3y2mETa+ONlb7pqtpmpklHQNKZ1ltv
wd3ZFE3WzxaDz1Y6grq9yE/OHfbzpVHdvRcN2Brcft5WpaRF40aNhw8Rc6DpffvRLSVVbsK82RIc
oaKZ3CUdlQeH550caoTR+nV+nmh7d2GNpRkMj5mm8zYlyDzQovwm05zsDl3ssLJnyBaJTNh15bo6
8gP+0FojgJbRW099byV7hKBfYitNboJqjG+8CHNDbyAz9WSkzojwOTyNI6qZpDjYhUWWOiNLc9Om
mrbpAijQEA71PaM6QGuJx5uDb71xrJij1kDoksr7C0vaiwpIs3ay8aKQVu4ryB9FlDChiOdH3/WW
iLUse/T1b3KsDiixxh8tJKu5i7BtD3B+AhCfmhHhyQVJs24mxqnJvJ2qzgvhdFC3uuZLSSdkbRrq
yahpYARdyxMhKyBM0oMvNUbr1BlP/jTJu9njC62tGCGTzKoDrb6VM2s5kwt0H6Q1bi1fY01ZtV+t
uGL1wr1VH9841RycZPJQRPnJj+wGu5XmhzpPmHKEwrbNbnMifGOtAqb7Vq0Fe9VmRxZG7Y4wC40U
EOOocgyGni/EduqTjzF2UpS/nOjx9OcJljBQwf958Xrr9X7X6/7VxesNkZ3qBJbZ5+sljfwCRD7o
N2l4LzDKv7/G9fnq6y3Xs3OBv64R7sPn617fhp36fcUE9LWxuuL4+S4+3wqyAQXDAZDr53Wf9/t8
2et114uANo2Nr5MlcX3E5w3XiyIV9FCvZ397f7/uqc0vjgtVW4hMhb/d8bez1zteX2YmLhb4PtW5
SUUb+5V+vp6wwiB/avap0SZUoJPIxtAeITuMKuuPTuCg6Rek6BRn0B3ZbyeasjNC54GfkbpXIYaz
F8cp14HlMrZWtENB9uX6mOu1g4+4xfJNCPfCPjpT94rWtqI3ZmLNtNKm26vxHGv4IWTFRCBgUzL0
QjtHpPqcr+cs0t02MwfqpaPQn+D/HadgopROIY73BAOUWUX3ztgTZWqdMYJYZ205CZzEPFP5CBOT
E7LRV9Lr4KkuN5m9SQJyN54jT1MnVs981NiitmM92WchXPt8PceCJgoBMj0sXMqO9WqksWHNZuqc
RamNq0jnM/y8ziNl2howisrlHqqNPtoAcQPc/j0sIvdUF6V7iif890acQXNaPvdZxmQSpjXIs9hC
FJFuAdmwROscxr25r5+v97qe6IAZf11krZnSjM3ewBxX7DzzrxNFzs4qoJ5Qb5XH2Rv2ph84pw5b
Sqf0Zl/EpAkbAmaGXX6QGkNMXZMW21I3apQD2UvJZH/XNlOx7cioIP6wMDf6AMzDmqHJeK4nzwql
xo62yFPB+PlcLScyNZHxGXAaSOORZ7O9w11inQr29MfJiW/iu2SyXdIWezRGY+UcZFIdYlXCMltO
RpmSwo1QR5dg1HLIf35nNWHJzG0zJnTQ3CSrLlb5Du89PyPA1yfaD23ntFtoXPNZU8Z81qnLzl1a
ZIeZNLN45qrr9YQEN6Fu+5Q6y93SZcu/nvvWEMIU+BV+s8OkEV6IE4f91EKdK4Np6FngmrcweMZD
3RfuSvfbrZFACRzHNj9HAe+Evlu6xxoMC5kqA6IH+42zkjMA9GLa2xWmKpStmbUp6ZiHliacXW05
L9cNq7WwzrsxtR2wrhwhXlVc5g6UOdq8FgU/F20kEVtFFkQ46qq4EBtVrSn+mNCCOXOX1hUht/eE
mty1iKE3lUf0aZWxbM1Eh9MtrfMDOqkOtjZLYWbRxi1Vyq6yrPw1wYW9t6L0lqrP2JtLD5PSVsOA
7NDRkmouj1geyqOKCI0S7TRu56lGnd9bNEDT5T5TR0/seu7XlZ+Xrw9MdUrkX/f8x92vF02+nm1g
gW9cXsUze4+Ye2qX642fD/jtqX+dLbELd5EZb6vPd3J9vevLzzSbcyItlsmum5B3/Pkmfrt/W3bG
ygSgvBK60efMu/FWXk/8xd39eRHjcAv7+2/XXW8dRjve2TbgA39nagYd2IjYwVJ4N9bQANLJ5Qam
GT849xvex280jJq1jjSW9trS7h0vQ0roXzYmOUiBN4fwP8nneshpE24cunwrFoLmWqb2Dib8SMow
YrFaujzChJ+GQASNcYIFP8/VoaiNV5QXB5eJbELsnT2TOGnGBjWeVz+MLqVYqR56gxg6EiP4m7X4
VgOKMWT2OnMspkcV6j+LHrkm3GnjisJYAShnWGEguipyaM9JxNiLzqSHGskwjkHawVvF4ngAtwJf
D9N91/P0FSg/14Od5wjzbSpTkA9x6m0JLCggcl48s4HN23dPJFYQL/gaj4MMOS73e7fCIDjZjcRn
5N+kIN8R7ZFbXWjvRY0WgWIxWAnp75s4M2n+GYsSYaasJpThPMDr1tkRhrpOurpRGSNf+wEC3hCW
YxcArRi7FfnTCbKx6JARHckSBZtj1MgDcRrwUxI07maDr8USqYkQ0zrEzqjo/Ohyw0RTQ5bZ5ExO
eslsVTbrpJvI4GUFFi3klszy7jW+hzbp0n2EtC0sMoHozKHFOMUxH8KUf63H7pApZzcIJIOZ9R1V
T7wt9EfXINAUmuJFaRZGp6J7gw8CgDaymY0pSmzFdCbKi/ZQt/C3Ek0LVtqYPdWmh312BntB4+Ud
04Ygy63tthObJ2sx9w75YnEGcvdevlAku+s5x7ClVR2IU1LX3IhOj/S+TR4gHlPW6wwNza528VYF
OIzhNkxrc9JYVEhEaXqGGLWr3zFzxevg4vnTXY3BdINyKz+g0qEPk+0h3NWrPKXD6Pev5OD8iIdg
D8+rWXuIzeGUuodgtvZ8YhbkLSFD/WTMY37p2Rx71IdrAkQoGjAYUntUYe7UR7vS22dGinHACKmv
fnrYJckwHPQTJOtpKr9SnSdrxJ57muO0zIv+HKTuWa+H+FLi8cN0yNGNvhQIdIKUiO0drTY4WckI
QAzaWmNY73JW6t5lWNfGWXtJJrYlOGq4egxSQ3s2UL/Wb1ttfCyGIzRdA1C6y/J5pgPgRICb0Rix
Tw6eA1rkm8aWDhnrUehHVr5LGFmhym8xXflVGKeFti7Z6awzIc/ZRNeK+dCO8W6YBv4W58Kz0Xgv
iCf5SdFgHlvd2g+TuY8HNyEVGjNS6V2EQkoT6McWeuWmMqpbABwydIC8lA5jNt+2t4VIh/1gTXtG
7IMVscrOEWtb+n5Ev/4SOP0zxKj/y96ZbTeqZdv2V84PkJdiAYtXSai0wmU4wn6hOcIO6rrm628H
773l7YzMPPl+XtRAIFTDWnOO0cfLYNHtIJTPx2uFuIao5RL94EppOK2Ys9I1k4G/seDWk2Vm2q6q
OF+RHxLiUCMXKhLH9asy3sGZsiI+2ykjmlrvEcoZMERT5oA4c8Upiq8tDUxhGQQSdjaFWyqU6wEs
OpOjiL+l/92DpYPaYfje42GGpt58Qaopr8jRfpJNdm2qRAk0NKE3Wt/oe2QlystAv3+bUT/zpkjf
pIjnEU7RHjDLNHRTp8cLG6hb048fzcRWXD3Iw7VeBMqclCK27Ti6oxEpMB0rLN1qUGATmIUBXn2e
hziY+ZC/J8mOPKwGqSjZgSEy5ByxDMXPcQIHppyBI4Uep/1Y6bZakwPJ7/07yGASYF7nFonN71GB
tUazQd3g10EF4QMIn9UQgx2vhxfpZxmOAensTc4hmC9DBlJInjWVoXxGL6jwKucg1V+6Z3v70E7B
l9DgWIm45L230bXWIW5GwloGurbL6gTPqQ1OUeHbiMyeClRYvPrmVdT8kEaOooEshE0WDs/MWClW
dho1w4lzlQwApjG08/ZT4UCk8SgNR0Z3ruwIsBS0R0VYHJVC9llr6d46VndonAkcXNzfBZP9BPgT
OImQyPrnM149k0iaMvquZVXjJh4kHcZPk1/GjL9FMKfD0OxPaSaStOWaFWHvEM5e/fYoJ8+7hziC
VPYmtTLv5I2+XI2++BVQwliB32n3ULMwaVhHzlSo5Z0nY07mSQKm6Qox70oVHUcovNCdODWXT1XG
RUk0za8iJEAi5YNGztrpqHiZjgY6MT4KtLYpCR8qu2FmkaY3RtfTVFbTn57GFdAxiGOrshZWfErv
O+ugx0sEYuatT265AQ1KEMgHF6vd5I4GcHyskO/VUEW1DLt6Yl8ZMr1WQ3mHJ/Hsq3d+355ViGlk
KCsBnZ2qOWUJpxNVPPl68kjqBMZTSu7OgK018R/NqbN2mYXzo8vuCmaepemFjDaLfFPQ0vKJo4hg
1BJT5EXumFnPIqXXNjNYIixQ8Nt+6lGeb1rRN0QzhCfPLrO1Wjvhhn5KGRsgXKybukbkrqB5qiJp
rwT64+1NIXMsx6V1n0n1Ns74+ylB0KP9qV+TzN8jaKZ3Npg/rSlQ74TyJtNu3xJCdjeUZriamA1Z
g0l0kbYvzI5aPgMLCXFI9xn5p/5L1vLzQgbXoYv1GSJPhHNT3y3AOSODWo16lW6mInzrS/Fk4aWh
xM5pPCq82AWkQU3fOyU5da3E1/kSFXvvSGBSXBgzmrecdos5VCOlPp/jecLHETzZIQkYMIoxCFDY
0o3sIcgo2vhfi3R6DaYidmMxtqjc5feJcI59HihEZU7Xec73GvjI6Zg2IAcanhv4UljbR5IWgNQE
w11YNmvNz35a2YSaDs5gwVGV/ahmz0BM443Z0L5Eun8Mowq4ZhSCfgScmsaoiHGQTLQQKxJR4/yZ
BHagcPHd2IN6NGFShw3xUd2Im2SsTCpx/leM9ViJ5iGXHoNIoyXj77SI2Wkyz30n0ykxQklUHf5O
aBLuj3nGegJ7oySA0TGRQlpWuXX8cOvERHNn1Ocd+OxojqZveQbdorOYAg0AYhO0jtcjLpc6MY1T
ZyNWwnlPvgONg7JyJpROOKzQ5AGDGK7pTZpGU22HFO1038QC5S2QhTQNvrXgvvCjivusVR/HoKKb
SFuxidozQF3j5BtH0wAr/hzHE8Jdq+JjrsAuExGoDz3xVIgTV6Movzs2F9XUtN+UJn/z0WzMoeHO
qghC8Ba4KNwg1fNt4n3JkX5fo+4o1go9IcJSmH0GMjwIeRCFlHvpky3gyWgiwqRvrqrbqJ7UTRhG
2iaR+QTDQ3xpyh73QylH2CqTdcK0+3VvqPlzYbn+lBgHpY9uQuFrrpo66F6Q+WVYN3c5pQ6gvDN8
vG48xtfeHryFf90b+KxRG9VpZd1j+/il0wBfDaFvcmIj8pBTcbd2IrW+YlyXx9qPgEFTS4YISbWV
uY1Kmy4yk9LtKhTDdG59gzyIWKI0q6k78NbHaNj1rf0t9lCpxjoqhpYwAjc2rjTEA6k0zWM+VYOb
pX14IK3qrCr+1ywvQWlOksY0DJSNbaVPijneNx1YB2soYdw51RPFcOtAEFhEyFis/2ypzGxMfUJO
YOiP/VieKsSbG4SO+DIgtEH4WRFXyVW3PTlRy0VR8aGrFF+6uoMFS7LeSpi5cI2ivNLpQ7eRR3OL
yIRxsPAQ5CNCTgjzq6686fTgTnVEupGRzuVqaB7oKFpa1h1hMLQ4jyY31XGGp7piQn9vVfzsCMDE
MKc7YyqgVPqt9mpXQ7nBV8EMB7DjF7umEkgy1TUCHJsqMAF/vnkDguhkps1ZC3g5DKrOfE5zz/5a
D4hlo4n/bQSOshny+rFw+ru4EI+l0TLibZyOxlN8l2gtQsRiNN3E1ULi+YLnBH8fhOKk28RRuQOi
j0Xf2I1DT9iuJxEVBGdVlvZpaiNrs4JCEh1rSdaJvlVxqcAWnk0txLuurMo8lFoXfWnb7EtS48Gb
zxZFMTKbMzxjX1PlD7Z9p38nwIP2fA/ivzD0L0jfhlUXxAZDaV+6jqK/FrNGlEnQSngU/wtgWc5k
5gT/HqqBw9lBcQIqIPepB0gOyvFjR+36mxU0iMEMOa1pukFqzV6N5L4t45GSvC93jaR5qhehO1a2
dGGzCeTGb2nR9lel32IxawEeFMNGtVOTgAvJ5AuysosQAtXwkKVbusv7IeWiaKHNp5pICavZS+rk
LrMeax0zJhapMOniOdDshnzv1RQXLE4d+JnidRfoHUOXa98W5zhCNMcvGejF0D/ooNErWcu1N+LH
SxzlwXb8emOpoCvi+pD7sIAn3IxDc+ijdA9F8yRzhHywRFIurfrVlFg2zhSBwK2uYMb1OrY9QYnU
l5O9Y1p5EI3/C6disg+BzXMmp/2fEUqC75vBx+Qcy3aCgwzQcNdxLQR6EA/rEo0QBZnmIapxK9eo
UyEa6bQ5u4rsC2LPxGzE84EQE0GyhR/9oFkGsW5lczfY5Mv63Zyp3lrU4siWWM1xgYCwkZdzeW/t
Y9fW2dYORwbBGRIJNNeqZhTYUDPU546J3CEUqTv2BZfAIoI8TnwLsRuA97halgl8R9Lf3mxVD2HD
+09htJfAfbjYiQgKkPkMpJvzR9IxxfBwl9j2y+gXyVomLeNgu9+3cB8d6s1rH2r+etZmqIIsKz4x
pjYoIuiS7rvBeqg8kqa1lgzcolHBGXLqB7Hz5INTPnmZfPS9quUzzqjWOEq5Nlomz2oG+qgtwOrW
AY7xCe4quPhBBd4wlc8GJWutfqRNC8u9rfPzFCojX9H3eAyYzVbKj4oihaYOxlWtlSQZTWu78Lcy
Le07JSEnmOr7scmGgjLg6FGGEG/O5D+OdZNu0oDkLv5DKCWMGVRYp3PCy+NUfiF82D9XQZbfoNTC
DsrY3M2qx8ygapDj7YDRlWwbQUxQQgq5PxCtS3aA3JST6u2wvDwYiGzcoWFYilHqW21QA54QKEzx
9MpUcDJ15GY0jYoxucXYimJKi7jO3xg9Q+hGpQYxDBiJHOtWlNEvPMHXeNoeUM7Yrm3R8tCaYiLB
RkRMuDrXeKkJdd0ppYVxDUzHZjKsCtdP+JAwMzsAJrhrkcJm9rALpX6uVC/CDJgVjOSZq4bQSY10
S3PykaooQUyiuWvmPyn1yM3IfBF6pjj2eLLQqaxibD+wycceX5PW0/XODc/ZhjCyo1YBZxUIiEko
OsBMrRrFHgmN4pfp0FLdqXa/7SPxiGobtQo2IUKRp19IPpD2K7BPSji+5U/P73ZG0N/LDsCTP7ya
UzvsAlLwKonGe4BkA7rWQVUGn772nF8EVw5bNN7Pk5Foey6bgC2TGpiB313zs2hwmCEjh8dIIlcK
Dbyer45yVG4wpDkos34k9Yz2LR5Qa8Op9gj8aclyq+r4VlXFQ48VDEd4nVKzt7+VekwTElDJKtVc
W0UiGk4/NEFK5FBWp6ByYFWbTBX9Sug49zBuCCu6AnxJaBK2u77Pr3EmI3fzHLKseuLWCiP5XiEu
cINCM+CMixozG1VbaizKuswcZ5+2BWFlJPehaT4Ylc3QGvm5L15B5zxUSXudQKjCrz68ZLJALDPK
0sV4ZUdNfaY8uSHEKtkr6X1X/4jg4J9I9nrG4O0WA71XLUQFb6g1usrhlTFmdG9bdBvNtiPRBhU7
mvYVHzeTcqQsqDJj02TSFoK58amCrUiyqOeu6NuE78+2BJhUzLtGWddUXrIbgrCQd5FTtgmqnpfG
GbuQncSXm2t7M+LtJ6rxGvtgckBHvjZk2+/xrHoIpi2ajK1H44rh5crm5IlDCxFnwgltozQKdUk/
w+qUp1uIX2fVGqsDeBZaqL3cFdLf8QdCN9S3R1g14YHUsS0OmxA8EuT5qBy/jg2Bf/TrSXis5KEJ
S5jTXbRxUkEPKpflLmh5xWjrzVWXaeGVUM41viOG1+m1iOqrMaN4iP0I9C6l46Mxwx5q41uOoxbz
qkn/wSJemOGrSXaXaGF+N0p/o6CQ2fOPoWrQxIDcIq6ZfYWCvG/Qd6bKtoy0mfPuEBShOTdNoj5Z
JlAJjVC5rsudK8P6moRQYJN6nh5Fclhlarvh/LRL1eyFmdV5Ug/6pMjrvnQwnZGi5AzKM96R6txR
KdiNMjWw29VnhbSR9UAAijuaVrfNA6jSZvaly17DsQhXZn/Qa66bIHHWdtfqXE7Ez9BqcaXn90aC
c3EkogJekVt4fuMWCvowJcNsWJpjtlaoMihIb4w9akTmoVpN0nScbigCUTdXbyTV0l2mOJhQzZ5B
fWKcQ2E92Ha1M2XT7qoxweDUTaiMZ2g2AcPMoK8sj3Jn15r5xii020yOJzMCgVNAqz+EyXDWZZlt
8PuqGzPEga4WVKM7huhD6BphdjvF+gu9KX1lHwBHDdu0ArCrxSFV6B6LSKj+qALHv+Pc/MsOsM5T
OQ3cKEKhmTBRcivtEAJ8vAlTgmfgHRBfR3Rg6x9rT0kP2hRXe93obuj813RxQGNEkcaoAdbydkwo
VHdlzH8xc87q0H3DZtG4Ew7TVY02z+0Qz1FJDx4ZiRgbnR+1Di45AKFxmGpKqqPy7Nn11qtF990e
rZ2idv1NWBPfJywYYKOKFAufCmKpygbZKoPpCPCFMkLntzuu4jPUaHix+SXQkNg3atDx+6jRO4jE
R8l7ZRIQiUoz/9rOfaIF1NrOFjgz7Wk8XtaXpWp2v13uWx4ifQVB4/KYZX1Z+rRPSBebMAaUnMuG
DFwfus8J9pUi9fsPh3l/1t8eUibYHNSx1jfvOy3Pw9WQJvTlyd8fORODMQ1EjNJInwk8b9/FWGPX
n17f+3Fwul+pkKFJTJ/f8XKsqmpPzJlCUpj5KD68vmX9fcflndTSfAlAvbvLPgGlJ44wf5DvD5wf
vey3fHDLfUGaBWs7IxdsWb18oqqp4Y0xtFNYKV+9zqTY4FCrDKPimYhG8tNUK98grqko3nVwUxKF
mUvHFXOAPoKihouuTtJX2jEpZsx8+4W0XHUjB905REa0s1SB8a+hEkZw0FeUm/jC9Y3Q/J9M+Qkf
yqMSp3Pbu9ATOM0ju+8d2vfYxhWvjTbDiMXRyrKvTlvuRwM9C8a0pAMtCPnenMDAmW08K+NomYyY
JcfZdyL9K2jop66Mfs4tDBzs81ihOBfG9BLX+Pbb0rzqdbFz0JKQv4vwcqtkyhcjHTjfTxrXJ7hZ
qN+baE2BYtWn3o1qcEKNbBQChhnyq++JFpxQGvKHzSbn2vI5RWbdHDZMHmLkHEl7TN3QQDccWruW
XvwqAxE6hFO3tizAhkWqn/om/UFgXr7JaXEZiPyAemCpMeqvTUY4vR/TrrH50a6MZDhwYdsrhdxR
SCOszBpfDGp5Y698R6ejrH19uEKag2gQWVIn1WRthnisYpSwQWBsoVI/Icth5tBsoYX5CLyircC5
4IZ9RctcFI9pYr3mvTFsunJ87e2UNGbMyxwQSEHkcw0kqCx1u+l74OsPecLwtuBMRmQGJsH8W6tS
BR1QplvaTOwL1/iaTLSb8EgzDT6RrGigR+FUoDuSO3xBHC8+eV6obSpsrGthQKVpG86mXcJ0A5eI
dmh6pNqT0n4vex0Juogfeo9xhYUMmmbP00RQOYU0m3YUaT0bv01+jFzUyPsEV9MQsKWFVg/lWt+E
gqxCSpzlUPnkD9GVh8n2hdMYsWKIF0xks9AEsYFYpXMkRuu2mDOPkcDl7lBbj72Rr0k2RhSrJOW2
Gbdspc3k4IqH/X/dTM5jPRVHgl1f0iEkDJGupQiIJB+AvJtaggWyse3tonmyCkx+H9SHv6NKzYK9
jwnUtIt0EkogbBkMldD1/V3QF3hg2cKW4tQ40nRJO+yjdkxnIdSSm0RF3REK78EkpcHFT6rTnwm8
rfSpCqdtrq0V3IuVvqOHQhAkPtSTlirOrRhw6QV2eh3zQ8jt+p5Tgf8fXrgG7OyfXjiAFZ3WqmlY
1P3//sJBd1TWSI32QCM4PmDEQa5BOW81kPeJM7qhNAjqpyDC9tqMgvA4Gujo//2HtyC3Pn141D8s
Q5ulkJJR3t9fQ1iiQx8CuCmINcZr4jgOMQgaTOKdtnYmW9nnhPYSg3QvlZIhQ6seCbAnp/Tp378O
4xMHmma8hVRUONiDVYB71ie4VpyPo6hi24eE78HJlZU4zNkMtcpJsK+j790EJD1PrAdN+uWZlBMY
iRRbuoKsAK9Wzp3TlFcM6Fe4E/uzj2CG61XCFV0j5kD4nKZRhGpnz/YxaJpH2fRQFZVaBzdJP7xS
6ElnQNtdAFkvluy6/UDuSezk9tVyg67dvmqS6fu/f9v6P/92Z/C10Gxbk6q07Xn7ByJaqzYyaLrA
P1ianq57AvDcyIlHV/PtbUGMQiAmcm3KnrklKR+mXhzSIaO/n0wM24erLPW7far2Yq+ZaXcgRZxc
Kx/YalV43Y7EPn3f6v196xGgtrzy/5NH/ydooaEZfEn/708S4AaA4t/k0V/e+v85vw3hz7+jC98f
9oc6WlMN9M7CMg3aX9bfqOzYOP+hmgb/BJVOs61b/CH/FEnb84NUYfMoG2mdzn/kT5G09g9DdzSL
nzAEQ8CH/5VIWn5G3amOw7DElKCzIYQ6iGf+/rMsI5Eg+cqiq7oM1z66DhoaRTvt4mRA/EV/aOXM
kp5Ad+AuW8j5ALVxKlVmEmxYE8sWmD9FCsfAMK/yvhqoz1n9+83cPD16wI84G4/P4AbLo1Eo5dHJ
SqYsy2ImnU6jus29ZLdU79uX1dj2SppetE+WJmmuY4oojPKmTNv+PbMhmnMgqB4woV8WC2pfkA5e
5Zzx4MzZD8uN/dfSsooAxndHDVjFEutwSVrIFwTFEu4AXA36VmoTMj0Pxy/DzcvqsgSrZB1447QP
Z4mXP98Ys0DrcmO2SJ9aYZ5iX0coViMCW27CebVXTGVL+OLVcldBxDL6cIwXZTeiH+qASVK1pU3H
cp5TMifRx+sYPSA4FWRJLIs2f/pDPNyZRYVA0phzOd4jOeZcjmU1Yr5EjV35VSmy7U9+mDWrqba7
zWgqEe5BmW+SgPA90/PoInavDbGZCoqIjQVle1U7KOmC9rqKVH871t1OZhR7bJyD2GXx4ydDByUn
2mGxV/fQKR5aTsPMCGbjS2yidS9d4Cr+DbbNsqlOEyKbk5iX8N7nu07TXrw4dm2sNW4FwnALZZ0M
LJSB2OyoVRoEiWDAOiw5HMt3E1nl12RCdj6dM108Lt+fP02Yy2ohq+ZG5OSTaLQgGO7SLaGHPcJC
VK23Js9IXJptrfye2+OyhBb+j6XLfUbRI8C/rC/7XFYvj1vuU+HzYhJOOrcayTS87PcfDvN583JY
XwfAsVoW37eTgD0hqrs8p7m8uMv65fn++/tIKTWxKdFGXB673KSV+scH8uk++sQkipgQEWzY23yI
l4/l/SO4rH/avKwOWdSv1BY1zLIa9FoB2Mg7IgnMjuE8nVtusr9W4zpgvHpZXzYT6xxP6+Uxy5b3
nS6PFOFEuoodrMEKlrgH/vmwn+67PD2GZp7v0+Zl9bLP5dVkDUAtBVn1Ztll2fC7/S7HA6TlbKsY
Csdfr+ry0Mt9l/d2uS+u9evKskZ+4fNngnHmK2AGfxsUf4J8CoxmKj4vTpEVwCWm4Z8WF9KPMvrX
UatpW90qa9VVNfr0tBv9dyLQ5WgLDOiyuhwrJnyIP8VMDYJhiX972Y7cVewbIliXfX73uOW+9wcv
+ywv5P0Il/XLoz/dRwYSg9QK4kdPcxCRz7Nwe9COx8aCGEAQ9KC+r4M2wf+7bPqwaI5ezi9sPo1+
3lS0+9QId81cPgDiyslizHoCUkPK2fV8zqepmx2r5ZLwYSd/2XXZps6sosuuy2prIeUfY5O036Q8
JvONnKN3lptaC2cJu1K122kkNmDesOy3LJn1gO7osr48+LJ6OUxPhvn7AQOK7Csn000UhXw6aVZ2
x2VpuTFzp1uXckJic9nQ0JQNY4hlrUbrhzP0x5vf3dfERB8RetXOn8mic16WFhnyshRP8/9m2eIz
UC9Ep+3mbAtKfpZoj6OUqPWy8Mvnnd8ft9wLIZNDNBPqHD0J9lHK+GG5ITCFV1/40JHngClrvrgt
NyC2OCnOq8sGLVZQnBb5N7UauoOqBPVxudFtlTJ6FpE+bKKdA3uIPbaeoL7XBoAOtQSFCOFjJTQ8
CjaSaErznP6Ievx4s9wHN/eHmg3IpWYyxgAZ6tjNN5nJ+0Uye6j9ojnGNZCEZSkiproTeXEYW2ke
+/lGG5pxZ7XWMVDTntywTq+2vpjuKi8XxHkjWVy+8+X7HecvOfEgKVKU51fULr8dvPzgsU5T4lPm
8wydOKjMwpYJLIxuwfwRLR+MJ+ReaJm98yZVHJ3Wof0zLwVm9cfSaLU5NksqVSmmhGlNCgUkiEkw
0mAEmB/xF7MeQBHshRpt5IjdRB/qjQkzvb/ng8oRodAmqAqiFUyzMibXQR3khshZVjE0Q5d+Ajip
KXSOSdoqbihnCKTExKRnCGYHvLvVLH0Ty+gNfz7/tUUKd7lzWV+2LDdUnhjnFXqiAxSFWvq+ftn+
YSeYoZjx5mMmiWJtdb05vz8PTZdu43gRrBnFgF2Aa2NQGpC8qs3pxGBg834zoIX3it7YaykeOURY
+rx9uTHmkdeyVBszUGRZXx552adRZm7Ip90v+1RWib+YRhXxPRAulpuJJDEu/PM6vzKa9cU83P3t
9tFCLg1Pl4Skv++z7P2/uG/Z5f1ZlodgpHv1HZ/Ut79ezrJ0eavd0Jso3VK8t/MHsXxal7f7aXV5
owD4zOm2ma9Clxtt4d/9dZ8/X768+YqiEblmVIPFD3a+tODB5Wp2edyyNNgJ17XLYy6b3w8bUrve
f7rTrudP9dPTLvv8y/ssxvB0cAxouciq9Rlksty8Q0s+Ly7rC9nkt3vWpslX+a+3fzjo510/rL8v
fnjqYQbEmAqqieXQ/7R92XUK8xw7/OuH5/j94u+f6fKi41F7GJ0i2n54BcviZZcPh1i2fF5f7vzw
8PftH14OSjVAA+kRRw0IpL9ukr+WUvRqAivmftl4uf+yry1Uzy2m5Plylyca/aibCT25ZXHZ0iZS
e3+KfGSGmNK0Y+QKAYqbYXRIDZtvCCJpk9WyuNy5bEbix2z4sueyFCQk048JUpHostlq58nysv3D
4XRisY56XxTqellctr8/07IeVdMDsmJ0ym3raO7l4cvSh2NeXtJy9GUzX/edomXNVksHxe0q/XH5
r1z+Ecuq8BGE4eBbzjZdhEXpspeaAqL3QkYhXE5J91v4j8EyAoLNOhvT/ryRFObXDvrEtT2UgkuR
ozXHKG/+uKGaPJOm5/WUpCF1vSw6b1VrQh515vlsMtOAxDw8Q8dUgHz8czUdtlEEu0xmuxGCCgqv
4JmxDxWE0VBI9Wnfxla8elzIE4p21Pn9jand+2SnHpGSf7fBLJ5CoMDbRhPgwIVDWZv/cMxhcucE
YgKN1Pzulun75WaZ4U9hFVA/5DIDsxQ3bUuxMPYZ4M6SMByDxcFq7DW0buC75KXg0Pua8F4QSp8I
rp+18d2R345WpYkrLfoj0EWiKr6+zF2XUsQyi00HE3rlQgXqO+34fwW7JavkPxXsdDnDB/5dwe5H
9VLHfw9RfH/QH+U6x/yHoQmYBXOVWjXFB5gBkAPKdZTNDVtqNtZbanJ/lOvEXOMzdAmG17Hm5sSl
XEc97c/64R8Njn+XLKLpNm/gY+eA0qBJXxJVAi5biyiQT9kiidEq4MeD7irrRDOMwbr0qvPyG/pd
LOl/f9/y63Qk5vvVctR/eWiSoZQtZqO2Ig4J5OB2ea4chfQfj+wEaVsdYrmxIG/NS269hDChBMXg
Gm3mDqMobf2+egj6x1wChc8mFFedwcOlpj2lin7gWAV+jKQ9Zln1LT0KekkRKREr8dK2JN7nxDma
4EkNq+2Ik0cITIIzCU/FgyeD7yRxA49D8I2C/GvTBngLAA2ahaRTMGdr9FU+Hr2sOycREcBZdUjI
jTsTkaStGicyj/CVD7pRKdvAU2j5AS3T0GDQEPdnqewj5IuXvkcCLLzB2wA3XBejZR9NlcF8rCtP
qUVvG7SEdqB4thohpGsNVCQYVxnPQ34gaexiQO/NyOKMXztfx7nAlSPt9lqFMLBtQowiWARoABDM
hCUBtOvWjmS7jmI4xk2RPeqRv0eQ2x6E0v3qRSA2fp/dx2qE66912o0X42wxQadCDluhfnr0Zzak
LYk/9PRNTtDifiDqcqPtyXsuTMVE8p59AVHKRBKdLI4XjDzjqxf0zraTtKAE5eHtZPpXwDoeHQTD
eASQQHXVQ2ZZDC4cFfGl2pzHEF1dnyc3VVBS8Gy2U5oxxjecb12k3QNHNgHZFLvaTm+nQj51eUkj
lDIfNhfcHVXbDUCoOXsrTKWGWDkDoD0YJSpKCuQ/u7Ac3X7gdxByVqdpAtYCSTKRnI8qHUv0sCrc
KJVojNbu8R/YOT3waKPYfrbKoDhV6lWdIHOOBGimuHCmNaEY8cwdR9JZqs5Lh7EQ03Ggbz3mxhXI
so2m/sy7Do69+aLYuOoSLo/gyZwVffTySnbQDqnCNkhcYCi1Scy3B2GuSB1rk8lI4ScdlC5T4Otp
yKwj6cYn24CyBjfj0IZgMrte5q5v5Y9Zbhd0bgoyAwgb3xaJcrBSw63LlBEP8mR9Mu+GEZMq2S2w
bwJBV37kLzBUx6IkbsBi4sqvLffXbU7FPLXUyFX14EvqAxDQEmWvWdiAeKl4wkr7R1KlP1CBbXKB
naQT9l3UJG+qqkDtNeGqIti3zBGqpXjJ7ClZMVQw3U4fofJD8h2n16gbCF1obkVn6Bix8s0A0fFW
A36k+8kzgC/qSsOPKemeAlR7ezOeCClqshdZjKRfNAI4nfFVUutetz3flaKXphs1J8X5MWjF/Xx+
RT8oHL40EHpddnbKftg3rbWWHuoAhfnoDnJLcWq88JcVp3ecHgm199Fctn5Oix/DJx5ZbE96vqIb
2BoPaDEfKhy01GYpd87Twvcbmy5vKr6FKQjVKNRvosq6jRvFITMgKAGtT2jqWkkTVN9FnhLeECzA
Nd/RV5qlnpjZtoAkBSR1/hN2NIAczKSJdvscGfFDk7Y/I/5dRI4gNOcb0+4UjOgG4F80+OJU0i6Z
wm8wfbvV1OAhjco+QTOdnJIUcVZ49KHNbhEOmSs16gGpQFPnvbxOfifOaDe+DKHHT0Mv920p1n4z
3JQUBVa2X9t7m8LW2o6/QgeGIG8XxiZ0zLNvyx9IOvqrytwPMo72pLPaeCrlXR7KhMwbogr60nbN
dkKfZmDDGuQq6ixSX2IIt4oJmVIQaHobdn127QEsUZtNoaKgtvToSZDXkhKRhHBxBE+G6CNqRpOW
JuqgVOKckegltOmtSEHpEZa3qweS8HQhngtvWNftmcDLqJyR7CIuNsVISTFITbIRKFRVNg4XDT0h
PH8EXZDKjCq80xhgQaICndxWJlpF5UcrAC5OBNatdUFRJ/HCcKN3qDkK6dxk3sbrFP+YYOsArkMw
qQ24SlNGizSYFEY6smpiGLb6FDQbo0UNMkbedv5rDRO6fNJ5RzeOXvGhHDxTHKsJDqVmYXFrc+Wt
7LvvnJC4FxGj02pXeZC/Fnl/zcXgqvIlg+GAky5cn1swCI3r5zhvR0yd/a9QZ6icpdVbYAVz3lHP
pbL5NXpjOwMeHpCZFvuuLTcgK6dtYzW/oqHBACnJE5K2uArN4nsGAyK2w4TLHjQ8orj4lRMJDr1E
/poamJRZgBkq7vxD3XRU18xVqpToi+F8cOIyr1Vbsb4YDO7X4xDk50BoPwjMvavG8arBgXcIujEj
L2Lb+H69cvDdaY3QjllsdLsmczjVhuONJF2hVBGieIDX1yZCJ4iAsMu9lKwVEJpj750baBG1LPgj
9xsjNvH8NwPYu/TNCbMaICQBHLauzXlTJyfmv5zJ4akBibYD1f/ilSQtMKta+3b7q3BSKOACD2hj
TVdTHd6O6aPUfe3IBcgWRBvYauK78Wj9MgF2b2mlEpSmdxsAjXxMpn3HIXclsAcQlCrOJBV4JZZi
fMalctW1wUktgHmUaeDsRYx0KydzMx5RZ4FDO8nmri8YZeR1hbUXqXGaOAmCSPJfyhZlDfjmL+3o
EJigaW9l57iO0It1bxXfwfyE6y7KftHzXNe9Wu4ahnSo9koUmA0m5roeEap2PQmM4NcqG1V+1VHl
0ysIpAqcolpLoOPhQLQ4sflpeAr9XNmGMfU/PPo6L3htxN0N40hS3wbIek6GkN/gdOzWYb9v5PDi
NR42bdBH287o3/wjUy8bP3TsbPJJedKjKCS5025PjBVg0SbE8HYVLE/0Fs2mHAQpB3H5Q0vmIZ5s
9p5ixQRwpqecdNqx0fv1BE5l0/oqWnrw5y1koI3A/jb68JgNhPRjozbrmi9r1UHkX0lRgDvEwZQY
CGL5/CKS8sq3lgziFYIsMm5CsHecy1CFj1oAuxNud1eCihOGQm6Sneb0J0mvouC5ai2VH9AQod0z
0jcbEd3VELaci/ZqH75mfJPlpI+Mr9L+YFNj3faJ01COBFXV25WxlaZPmoyi8zcCwDiWIAj6iStr
4dtoVWMgrTwvDB3oOGNdMuPL4Cv0WbJBho+ceVBvldoAgV0GzbaytGrXRcFdBovgylQKfUvGMUNZ
qz3zG2AMkhxwNMTw8ZDDkin8atfx6xSpP+rKvieVB5uHGBgyt+1zGUzy/7N3HsuNI1G6fpV5AUzA
my0JesqrJFVtECoH7z2e/n6Z7C6qNX0nZvazECJhCBEgTOb53UZWkpsE9Hbm/b6xrPmLUiE2sYt8
ummIv/bwHPFL3FVJuwDNHX6ak4eJeCQY50RuDBmTZsaJw8MAyI7LE+Z6P/QutO48RyjBjW5nV8oz
4QHVgwXxLLAObq2hmiyaYhsS6VKXMZ47Gi/yJawG33AhJi5G2J9bVALkBNfrunUaP6uJsSZhcI17
ZX5nFSpCd8dOeAhgMNYs9Okxghmelcm6K5vmNs2icK8ZZrlHeu9Rrl/ralBuowixgbTWT0rbhGzI
mN9RIu1oK/mAN6HGzVsSIp9G9GwMOzLWSYF0QaN2eVbRJ2yHtP6Fp1Z9akmPPckWWPmdYanaQVdw
Hy7J44aANc70FnCVDMvxVZlzhbTs+WxavXUbOdzYVtzt52TuDyOvTYgGWbEjpVTZ0Em/nfLUODiu
6LY7HvIQg66cDtl7rWBRPGs9NrKomLYjLqgJ1Q6o0MO5aR3MmII53rfB8jAnQ7Cf0sBZjaoDrtAZ
hNTVy7EbHLifKNQ9eKeHIKnVF2KN7xOofZM2d5tUD6ONnjgwGUg4mVXj1FdTclMHLnkHvDG08tyW
i3o/1dHa0Obo3Bv2V9JxwpVqQtZNp/K5Rqxxyqv6ycLaf1ELB4fhx1Z1l/tFJQamXvJ66xY5qdxe
CW0W+gpOIYGzHd2F2FtbeQLGgB3KyGJbDKh8MlV77fQN8lxz1Qz5eDvqRUlK4jkMxna9uHROS4FE
fYCjBGz1aZmbZj9wBxeO6Q6InzvwWgz7AOWZ0qTjUS5VKVTlJc+zqiqmoz0F41HNUPysrvPE08d4
vIjxg67Cn8hn1EtF+DtRF4ZrMC3bo5yUeTiLKr5+CmvjPe4M4YQpan/SuMbzEKdS7KGqc5nv6vcQ
au1GYk8X2MnkXQv/I/KbTxiVUfsKDPF9b07RcOJBbqHKSCmZ5SMYtuB/5GYAqCqbQ47isNfaV2ko
JC16rhMJuMjZWVEeahMfp74NVDiMmPLYiwA5xe7kROXBzgAE39Q/iy7/oMHrWBsixb+6FQWKSrFL
7vi60EPIUerqvLuinPS1IFNLhLPxwuUQaue8FBmPkQCkvE7/uxkIqg3OztN2jpQ7icMw8CA5sGup
7k/UDyRC5vUY+TcRATuVQTbAWoOvz4hfZbxRCxitDCw0PX1EBLLGqZcTRRyOfU5rK9LxvaHHGEAo
l5ZDeAZSsRWQ4JQbi7aJlZXBWxsoHPhBQluyVanWgEf05Lz1PME3Roa/qS1A2BK6U7mfkWviuqzu
JfYWGZCV0gL/0pWchxNag/jpy95Ank7gYINtg8V/FC3YjP3eInC6JxXl2IqJbGVNZ24wXyOYjk0D
1e+6PDrGmvHXxSdbsRtz3MNUzGstydK1vNpC+jraRh44P1Jz9DxyPBMHoYRE+CTW13vWVO3xhtxF
aCF2YUrKj5xYAqOqBP9nhGExqmGxk4vIAyl9ZOGMgUUwg6jDSrAGKwkwmD/oV2FWDQZL/U/LVbst
KX0PFy+pi9fU1SJKzs8RoeGpl2sXhNiTSgWJiktoV07k7KLgy2U1hVdgQcQwPBYDMXXpccjLg628
cBSGDJsoyN+iyKYK3YgjkAckj2V6hMKbHmsJu6E0AdS/olGJXhQSW63rpT06itMeG+gBzd41Ex4l
pK+YI37t/QzgLavRmahOp9woODcTyFoItF9OZO1btmbJIbrOy4WqXEgNe9ygXX+/fs5WU3XB3FLI
EXo9b95k8/rppTXyQ6v+miqB80vr/UvTrL2MpzjO5XJhMpBynTcxz/nrlkMLBjyJiWzJDYeJ9zDV
mxlbLi59Pek3lWXnezmH2qIB4Ga5ZzRvNemAEO6Za1JKbRs1JL+T+GzLrxSyBZMSTzaD7uzlE5Zo
fZoFNdh5Nk+V0WWQurru3jBaxU/NSmgyOLfytHoup1/OyskoVlxnP20SYQ60Hwqe6Ja4FykzAcKW
WqBulLDBbJCCJ8NsM78jtgAnGA1+rBqGwGqSFejgH/lXs571m9hJ7K033ZezNRwkDZDgJh5Okvjn
yiZl3Npfat4JXfmgyF9TqkQ+NCWlzG0YScfRsIP9yEOSVzjT0ivMfYowNBWgvGEPLtos9ZVXH5z4
P19fzsZiC9mSk6iqvy5jb2x0AbUrAvoceGRxDf+ZD/A13Lk9qWICvyYIlFg3McGxbzMNerynTNz4
uqX2l2OXK60WDSH6s8Ifw5kRHlEgkXi+cANFzV42JwVSPzXtDidz6Ak5rKVjIlpydgobRqB5nPTH
LkNoow0HrPn6o5wYvPV5Nkk+hKbcYpn2+SIU16Qd9oJ0yA9nUX/baqN5/+H6ls0uphSajlj8yFnM
U9NdpmmnD9vJK1vttFvNUozth4tfbnP9H7UGflbklciB4P/GUcj9hE1QvMFW568vKD/S2pW9ECXh
VCtXHRc/kTSTRNKvBAQUidan2VisMNLSWf8fIvM/QmQMVdD//ztEZnj/+U885vKRv+nTGqCLYdiO
rSEZsPGv+GMujXrgCsDoADDIQTyQG1cl1JSA+L/50sJv2rJZ6po6Fhma/b8CZCwTf+p/ADL4T2Fe
rcPlpxip/xcZRdSZ01A0lXEThciFhsbaMHRMcApAPRRGPbHOCvFuCTEPVQRssRC1kEbWGZNQ/DP0
5ktQUvEerJAhkxKgcdKbDRZIlUIGY2cT19c1tag4NC2+8tO7Fg3gEWO76XtsGEeT9EkVPizphPus
14ptOTlfGlIEiIqmR+hpxX1AXsFOc3nWh+3NQKlYLy3HX5pqxsMqTsyVuhxbI3L3TdI9EUNUUxI0
yXUINUoiAQByQ9yiOg4MeXXYVLBZjkTNlVuGM+0LoP2zZfRYBqjlq4HDilFMt54btAevHzGmHYif
QE+Mf71Z30WOHpAM3GBXH2o/HMULNwE5xut4dLRToJvHTO3zewVjHgfphu/pvXvq7RpT2iR7UIgK
6FKMvApdfSV+FH+J5eRZ2b4MwuprWbaUbeYb8s0xtxtIzNCL8ehGOn5UDZnjk7o8pONX/J8wSNHs
luEMtbxx0R7R9JOxIT5hhx3KNhs4QHd5DfIu8XzhMLp2WoAkRKMZ7sdIXIP0nqy8ateVebsxeL7F
Oy3HJaKsTU529bvvtWNTqv06olpHbA0p3EYRoPn/iVF4vG7dYJ1Fhn0aIbPfop21tRMEQOtuVFGZ
FekddGg8s/CFpVAy/nbakYzFvN4rIp0qIYzGw14w7ifHpzbDMCMhSSouCLNcAnNrpSq1Ngboawef
6ZVV4qSG3G+d0YGE9dzhUNVtizbd6J074HSRI5Fy0KcZyFT9ZDF6f1C0+6oZ0xtjbpKN23g3djar
K8XBhzXD/gL/1mNwHyZKfJOlQ4NOiffgkijPgCRVhgoHmXi1zcaB+4A0sl1YFpRwMTrO7quaSEar
7M7OE+4kBDm3JXhF/9tqhuCm1srvBYPbXasWw1ZPKPxnbsQIr1JfQxMH1tAdyQNLg9NCpsgBR1jS
nENzNQyDcWu07Xok2O9kMMoqcTl4TSsXQ1pnHzdWeqKbsMoczzghy8wJeDAXn4AarHTi8Itnj3gH
1QaXbadWfpCrvNemdhe1er4JtAkzN35FWHi4DcZQ7AYlnXy7NrK9amQHe7TUVdA27j3feu/aYBLh
mFmbeQhTTKWK1xKjvrNblli1GM9Ghjau7ounLCy+ALIMfjlk1t6L4dIt02kaxvDUaAoswahhYB0H
JClr4/JixzGdZfw33slouNFGDEQz1Ws3lcYzxA1wElGUA5JF9baJKaYHi0KRM85fdVENy3UY/RXg
1crBe21HKKlx6+buOTL1HJ9Ea1OAEhnNJqQK81XNtJtOdftfdV+VZ0cNzoIkt6WAbNGRCKJTq3IO
ZriAvoqR1E2suOoO05+vulUFjJnjCWCuxTy1Tetj4FK+sGfb9Bdlyu4CL233NrHGh7gysxsjAyTq
i8HFwKEdhM/XsLEwdPGjocQM0o50/GAKhO4D0lRVs7RdQ+qGn+TY8zlB8NJ1ZvLcY8Zd1iRb0yEy
12luu8dSpcsUtss9x9nNBmdCB4OIB31ZlUl+jqjdXyZZktwUVnBoHZPbjZ9csTUMIcauu/OM6Rdd
d+spDWPTzxNq9NU8nPpiolvakVCm2iQIVebODfMTz36q3vgMY4iAu5MmaD1yYogWriuQTq/zslXQ
VyTjxqXscFk/C5aRnJfrr7OXLeVC7JzZk1z1oSlXTeAR23Yi2FzsUm4il3/aY09Xhu6M/sV9l8Rr
Sa/+wN++NP+Nt/2JiP2B/g1hFlLddXfy0582l7NyhZMJTWiPYw4JIhD45MJ//waKJP/JDT4Qxj80
Lx/7wCA3vOTE7c4A+A8T/sOur19Mrv58rJf5T19cfmaCkbuenKZZX/d73Y6U9afZCovt5391OcDr
oV8/IlufN5cLPxyd/Ncfvun145dPfti9PAVgfR0l1j9HXoFw+FabgV9fJQByJ6ak+8v9f/gSctX1
HFUe6srManY8Ar+G1iCSnxmkXLaa8Awl9FSg16lvpx0c3kYPrJukxGwIq09cbCOq6fVUPeSCyuUI
Zhd+2i3978LlcpFLr6s6xhw7O1COn5bLWcnal3u4rr3spZXJcR/2CFCLlynDnammzjuqm0QMcuPB
hTctm0oNR/wyP8eYiERF7PofFhZBOhzS8vWyiVwhPxdEUMgmdbwL0tjjOaDYlCJyDysa6NI8+jF3
yVzvVKcM/BgQM/wRrUaMgYzegNrQZYmv50QoLrexF0y76y1ayUdBpd/qna5zfssT7oC8rlLuDvrA
xcEl1gmTyV9O+4snubkqivlbpmDmuIKVJDzqmcxC4iYnNrD3v85et5Mf49fAfXaAtOJgcj9N1Wlq
WweHvwJvjul7EXnNtmlaiMveQi3dNEYyTO2nErgI2gNAzZVZLOt6craeujUeGcV+HrEVMuwjbhj2
UfUU++g5GNYGU4+XWRiORznB5JY+WplSzM3zIcTxPeTE9LDmcH07qqIlZ6tu0XYDDjnKRNqFnIxl
iqf1zNu8HDQFILFxi1Ob4b5I183FWBQZkZw4C9msY+DsBzG8k2VNOekRwFUapLuqrMpyhWor3tmT
fd+MbXyaDdy8ZoTBFF1cn8Rv0osmaICEMuHigW0ZenjLWPWEBhIcS9exM5LGr3XNODpOaxyVUGlg
+iSqL+uGSYPAVx21ZmUP9Vetsm8aeiS8zvipkukx18z5EFVRpm+MFJs2hHGB8GkNDioGVfOCZbjA
OaAJOCZMEeTEdP2EtjARNVDZGm0wb+AxcqNYPum4VWSaCmbKuOWYh73OG4s0UdnC4oJOVmndDFRb
USfwG3Bl192e4TO4ZQaQIs+/I36EsXO1Q509ypqgKtjejiwUBpmxV+t23MnvgMEXnEpHsJtlbVrO
Z0tB14Buniz6SYWIBR6R76nhLihr8A6XShovnyga/5mEc+TOayM3b0el0LYOzDzOvLi+rZnS6FrV
Z1BrgE3zDz1dXoCSo/5p2dz15MxPJMW74mnoOSUJW+H2A1Vflgw/zNsOgfaMz/Dpi0UspaymXw7n
T/1cHrJXYXWbL1gjystJHp684HIpgLn8DuKSc4ODGRGlKcvl8oBl6zqRy7oUgHF0jTdZ+bzU0cUx
K7JI5Yo6ulyIEAOaTocvuDzoq0hCzsqJPAeyxduE7iqSLEsUlWTlW8o55OQ6O2N8hDlqBohJjlo8
WstayosuTQPUEFsNnMmvhe9EVMPlRNbBr7Mgmlv0tMFOFsNl0fs6mYUQR86GmAftuCyO7mhM8ItH
/Venzg3pXgGFfzGJIvJWJgIPV21dB3vTLHZhC9Ifp+ZG1o/l+btCEp+EVySOHFsdEyHIGXiQWDbo
H3F+ymLo/gy0Syy5rUP3Sio/GXWK+qGltTC/zYM8IJNb2iq11h/VoaUYLGImNCyGfV2ZAX01VM26
YuJNBuKv6ndu4BAVNDhYXc9YkS0zgDGql+w0Gck5jJPnkXAewmorvC0bci4u9XDpjyO0PoVLioo8
nstdoKj+UAwg4AsKpJHk51PvYH8VznjqigsBukq6RRTyLHlLl1/6n4oZh6r4EcfYCYfIJoCuiGsw
MtvsfdJKA05yYZ0cMcFOeqvUHQlXosbbybeaN8ZHDFgLAu+pGtbuPlaj7RD1L33lKduwyUK/zgxM
bIeoyVe6Zp0pbU67JSJwqDOLfue01UOdKnji4SHBfZ4pUKLN0iflmVAnFX8W3IuoIjrk1LSLnu4j
Nd5rVXswEmzseiG7k6HAMifYDES1Vc5rmGuvPBhlvgf+JPAhXCs1t157Ln1eVfS1JRHe0UnwzHrl
hRQqigXDbZYTB+C03r0L+xo7luZ5tHcGw15MLyXgJUKGszRwL3nFIPzGulbPOYaUodPUJNTB7ek6
ejr41eStSnSKeLu3I6KoSBN8C/yMKk1VF0gcLJNrlyQi0bHtnqOed+iyhF+CIAu2WB2WsMO/L/i0
HfU2xLSSQLGY3RE3OR7jegCJafVVmGNKTCoJZoXp0m7kCQCdaOGd6OfSK+8a6gIbdYGlpPyOWnYa
1cOb1oazMIHfBOGoQ9i0qX96mFaKJ6WcFIoi6uPqL7PlXnSbgVAs9QkoNt43H4AQCYnIEr2k8iPc
sw/OcOe4U7JJIhLKCx4oeDTi8H7ZgLv3kNrvzoCYsUtgqQ347g0dbl/QYHi/iGOLqsGBjDG6K5lZ
3ArJ5iDY/gNFFj/reczMuCjPzUuICIvB9qIRloWdt2OnL11kg4qk6P8MnDlvkq7AlB8PIrfj7SDP
Ti4Fu8jxSK9USm+djwhIGGzmR9lyJaP5utATa5R2PuWKGu3kcl3cXLJ1ncjNCD+EDS0Xynm51zQu
MBSkZn1dftlObqLqdkqYj/37w7I8GQ8xBtXrwvqRqnm/KbOs9seyC3006QrJHMkT7tjLjSdy6sk9
WvbJ+Jg0HuRAHfca+D+U0JSZcCijXWGYtLJm73s45i9LNWN3iVsLnm+DTcrpoHDJ1TbV7uoVw79d
7hKjTv7rpomwA0csrK9qgwyzsJlOIIbNj2CCdDhW3rcyR/pfztSUgqF21mbbj3ByqEkqaopZ37Ao
j3DdfmjJbiIA8FtruOoKWlhw50RhcxNoirYu0nh+d5qYUKbS/oJZeLCnxNRvtcEavqXKSa4fjQzS
iTZmRwgCAR5F/Rcku9O7GbU4cOWBcwv0294WbV/Ikss7BM7HQg/Uc0hSJ8FOsXXoFvz/RD3mvcVp
furT95YA2W2PBfkhCZ3iSxMtt3KvnDUu9dgyb7wYHp5FXXglV3Su8jVKzPxprBr9aJlYpOczgawq
CpD7UkUBPnnL11qDNVYUuDHWrbe8jFV0kAcxd6OyLtvYOFdtrd0z+hH8bfGksRse8zPWXORtBQ/E
p2infopmqmt824WawuLZ6VuuNMvOmTptp2V99EYkhi+/VT9HpEYnNj5ZDmxaK4XJeDk7IaSouIuN
+yGctXNhzOFll7Nj4glr6S9zAbuJhG2wcFJlvuZQoeQnIxSCwO4GQVGWkz5BsP4ml6tZDAEwDKY7
fc6Nm8XuMJwRPwQuiLduptZfqAyiHJuI+tQUO3zHQlAeO8Hz5iZuWvswjGr/HKfLo9zhWMEcHCyX
JIq5sm9RJhL5JI7acosvugp1uoYivEHTlB41K5kuP6DanjwyBb4tttuB4hsYf2MB/AXh0FnudREm
I/IS6wM7uJOXndyrWas/qEbrj6Y6x6fIhbcmv35Bgk+nO+VLXNprLVehINQYBsEF9x6SkAKrNxvF
j6I3jySJ6q8TfutbBsrhMUya6SGciPaWW8CpOFi2krwpMfa9ZEvVx4oH0kOrWJj4qXn5I57MXWDF
81sfF94mMmDrRKI6qpVEw2L/dNkPrOLtZGbRV3pb+iYJDfeoeUF7P3cupU2xH2wUN8moDF8zsPiN
4lg5/Ycium8arAblFsia/FAdgq+t51SbtMrHEwMD7Y4yMUmN4niaqV235dx9C2ednxtdFH4eeX2n
wnS87MN2FobtlvttqR3PnyotORdk/94SnYiTqvge/RCuhmVp393WMshRMLtzDp3/1gpaAAXxXyae
AV7ivmelO/kFeOK5taMKa/CGGHGxC2/Y262RneUGatW3vtM18U3XOd4Nr4jgspWDU2AyO9+H3s55
pzvtTep2C5eghu8T8N+P7K8vVGqRP5mjcWOYY3lD4iGJO82ofaeuefk+teque0WJbgOlCc5xjL8n
eSzZ91w5ye+jLZWBsW7Z3VYEw5z7IFJFEKb+PpivcoN2nuZ1o9Y412tzdTbb3Pa7sFNvy56fZxgo
UytV8xNIh1Lk2KmPThhVvNuWdo+f2vC4uMq4GjS7/tkincjs3nyvjRwFd8w+aq7PU8F33AxJrLwo
Xfh42ZsXPVVuab0ESoaWDeHLydEU85aLCQp55AbvLj+W3DQ1OviOfVyTvW4OBF7iBmeUpfVY2gAa
cpOinNYFxdl30yEPvkrr5hZm+XhKrRaUeajqVzWr7+Wm3D3PPfKIF0orCBW4JY714kZ3I9b/9HyK
9rsRJStTHLHBoHZld7byoM2zvqfzpOwW20ienJCSdAGP5WfOVal6g4LS0iz80M+UNoQqN5mnLnQn
NODcXiaZAPL02Lr7MqhN/GK2Xb2dwkk76nih3U2tggrSrETP6FVuufSBucKKTHuYAhI5xrlLN93Q
nKa+7p9GB/Kw3GwOSfIxvfmbQoiNP/SddQPDJTpPvQpGFjjR29KnRMGJX6/y3tShN744hK1ul8KF
8UE07Z3mIEaPKdv80IYbeYJqRnK46i/Nw9CO6QHYf951+Nw/xQPcHLlJYON7DVz1LUB35Lu6N5LQ
pZTnwMS934rb7k3LtZPclErdexwVvCdz9E8OeVQ7Db7hwS4898Fe8hnzDMP80ecNbIBG+ZqSO+SP
XdmeoXKTE5rgNUgnsvueuw9zn1vcf6SgD56j3Bm5Sjp5bUbboBz612acb+S+ok79rSRhQjR55kCu
76d9v/DqdkJk+HxrCw2Nt5/mQHvzSEnZLHY0nZKlCO/ylqCOyz7El5KzPXkttyQ7jyew+GEjPyY+
Lzczwv9TK/76n2DjoNU62PL/Hxt/JS0SQ/GPyct/feZvcFwqEvH0QyLIvhzjAziuaUKs6LmA1OgR
nWv+sgkeDpvWJqcZQ1K4vlic/QWVm+p/esIsXEDpEkTX/zdQOZrHf+DkrgqTFt2ipaHjMD1pA/jB
705b9DZtkO/cGvVb1K2BVwnT3Rb0Ys17NV99ODN/CSf/owANLrGnakmRFuaFH8wNybX653/7ZG5Y
hwaOxCP/DeLtbwAk+6WcfJghwYOFvqxYWa9legpvjF35jG2o+VZt4l/hjpSTbd4jD1y76+g8vmjn
yXcO6goXeBKTFmXTYRN4+u+/KnKg/6Lp1FxXpGLjZInjmqV+8lybNXj8VmZqN44YXVaCs1aIiSfL
I6YCfwprPweff92Fo/fstMt0wEMNDAk/V0bukmIoWkkIgT2ckGRGukW0sUlpXu9JAJaTgUxCkkvV
b7UgyirhOB0NbRGJXxWBRmJZEYw2gqa58nFy9fw0bqH01jWPS5ekhKtA2r3YMS0DOnyNMFHpcBZL
MqD0PpPzgygLytlKHe4Ltx630vbMtqjjlRpYOOpKeFN/JtSukd4L0hb52beSVCUneRNou8oK99dF
jXRAYXwIF8uYSFARFiWqIF71TgUXsCfaeoOghJBPUbizHLLgirpaO4LciFqSCsTFSk0uUAXbcTGH
GI469c/RbYKdMWDULTiHpuBPKkn0V8sTLTnbNuey0/QDFrP1MTcimHBthOuKnNSipU1KRRGJzDBp
mgdFtTk6kk98nS8Jd9hkU/BaZzXx2aq+G4QPT97ASFws9UaNscOQi7pFgafm6oa9Cdz4q0sB9hh2
6W93wFjcFnNykZxcZzXixKwRahmVHsJZxPETAUXhuAvxSJJHLn8VfGrPTosBgjxeeZSy9cFiTnXT
aouJ9NP1CHUojX8dtiN9Z1SYoqTFtSREUlNyJ+GRcD1Y2dLMjO6LhqJC8K4VFcBGtuK6JKrLXA7u
VIdbAoFe5LosDmCyVcZq0FuTX60lA0/44USSjuuhWNi6fflymTVEJWzeSZKdpODJlrw6oMrp+9Ek
OFxQ8+QifnF33Xlc86EnDK1qQRGuA4FMalGHarOlZjGFinPsvBrPE4sqkBLVcY50bxqP4+jQDAvI
5DEvT4otGBzGojw4mjgDkAi1lwRGedmStgmFWNAAh6V/yC2oNR+u1yoBGmUQy1XcMmbCaLe5kd9G
Gh1evpf4cpao5XgC5ZPLArrZKIwEZ1LQKhEPt8dccFnlrJxMYsV19tMmCHooCLSz4puiBqgKHDrM
U3JdYZE4O9srd5ogj8q1i2h9msVXW195XkvGTDKgUBae4YYR6FgjiR3CYHJI9OvfrruXLVH13vfo
kORcExEiMQoGayMws1FAaBJHky25bJb010IwYVPBiZULF8GTtSRjVq7+sGWn/lIGvOITQeFLJbdP
tCYzqZo3uXAOC23ZyKac1NJZHBOoVrKWryvkp+vrwuve5DYQljTipeAOyzOf/jn9tiQZK/pjH9Xj
oZYVQu6RCmdI8YjS8pp+7WJSdxEcYPpmgqHNkcuJbgzpzgvV02WtaS+AmNEsPMMu6yNsrOKGFIR5
KjZ2YpyD2YFYxU4u28qt5DwG+n/tVM7KFXLZZXcfPlMoPYqsMTtpje7sDFXZTongvP/bbq7L9FFk
G2HogmSprHwCFdaRuEzdEXxNy5x3OZeIRaq4Xhlr2r5cNgr3H9m6Tj4vo/zKs9oCn1M4G7msYMpt
iiX6PYuD/9fPyo9d15Tyc9d52fr8r8Q3vC4L8epUPU7DTD5So+q/Ge6ifhOvWSMikWSqsOQu1Dcz
QBN9AeQE+iYRMOhlK4eskKnaDTh4WygaiLcukVUvccMYspsBFySPVkxcS32EmdTAnvvbc0q2JOD2
aVkR11BTqmojUSm1Ih6oaBPi/cRrrsBXHaukkUI6OqzGv5LuJUB1nb1icr1466FhJwZHajgSB651
YVImLsYWwd5c62tS1ClF1vmWCNADmG65TZvuG6djOCiaek4o4O5iG5Ci4AGl5gPP9OHJvDPTND3K
/ySBGkfeQbUJaDqlKDbdyUOhTQLEqmlSgjFqZ18wdoeaBuFRyhyGXHBnZPOq/Gg69KuRHS74kJXb
aURHVQ0/5FlCC1iU+7KolkOr30qdizxLEsVLnfYu8ZYEIKm1Nvlo/e6FEKwH5Zsn971uo3A7OuEe
ltK89wrEG2V4NMMvEVpsnJMQcUhxh+f0uYr5dPAYl4MYwtJlEZeDoZvZvpkSvnCrLN5h1M+jxiuk
rZ3Wx9DuARfwl46+7jyH6TEeT2WDfGGg0rCzwuhQk/p81BQDnFdMFrO/w5GEYOBuRnNaureVW6wi
fXmuc6whkjk/DmP1SMIJ3FANkZ1FAYJAKOcBUKpa692k+Z8gRgkuXZepMSXRFJnUWgKLcnK5AmQz
tjG+clO4cTElR0Ybyq0Df3OttkuDVsc8jwFAjaOnA0597WFwx/COSEtwMyS6q0kH1rN7585ewIYu
ShvGw7/bSc03unSTExNNEuUFOCmXFah/qC5g9F+aPyvYTEUGQp26ynCUrTrJ0WhHUUMsCjdhzhEA
Hi78Mh/mPVVgk5fFqQfKIde5PDoGmKf4ev+9SH7wso+8H9B1wYH3VkAp1hrnWDheYoL/prFcSOq9
mfR4BA+d75g9prvq6IHsyE0rgQfJ7WVLkuJl67pCbnf5yDLFP7NEbzdymVPX3g7P861dFTwJxERd
Chxn5TwXu4ZQvkCzuQCLymWOQpLIqsIcfNasg1wkV0YhCTyyVSop/ug1Xy/rMWt0CAEm1d09FL11
PwW2ueVK4ZWuR4esCcYdGVGpyJcRy7rmV+hi/qYLC2a5yMo1hYhwYhw6scV1xXV2vCP9heRELdtg
3DGQVoqsjBccLoo7zQWB24XJtjNOmrex3M34WvwC0b4ZfbylFX1HoNxzdsuw41HZBB6iAn/IH+d8
FU27jlxWQMbgVNvcEv7cPLY4FsS3YpSUkMt0nIeXnjIeycBCQeCig9xEKTHQdwAUOXHdyqlM7hx0
wTr3zA6asQugqwTc3+ciucVGvZ/OSwKK5efBqVMOrre2rQcc9UbPD+NDmpM7Xq6baYtIetjax+Ls
gmvyxl53PxaQ0E3+G0Vl0+2wl3GUbw2x1xz/U+ccrITctvluhgiSvhJpISjhfvSFlEbk0gpGKlAW
MUcmdnNlEj+wmoi71tHsb/G/MQ1iw7d2jiP+hqxRgmtq8w5adPKlSe5b9Xt2o26r1RmLmndMGW5R
fHCLruP1ciQNdJ18m8+tn/wGKHpvKZNtCFG/t3gSFavpm7eb1u5B/0mkzwaj6DfVr15q3/Wnvbes
ojtjP+y7FRyge2cjAs7uGXQSwX1w/fyGNNrvIBdRd0uOeEcB2lxl8TZQDu24ss/G4FdgPPSwO79E
+O9/b1fGHcXz7fKM7sLcpA/Kbfhr/hm9VL/Lc30mM8paN5scw4KVzTCb5A/futWf2zfT/9Xtl9Oh
/xaQer6Kd8suXvOF6Yccy/ujMe2dHfrv2US5tIG8k0Bnt1bGrsg3dv3WEfwaPY7hBmFP02zteg/3
Gr8Uym45+mkE+vbTkvnEk6g/zfIhitbz17DcKurGNvxlBivHeoZo3z3ycCOB+AelbEO/HnI4FCb0
hBUoj9p8a05n58HjsIoD+RhP9nR0ySfcxAdt9JXg1Vj20JkWbCKw9ODi+ILNa3CO9t6D7hc34ZYo
XHhdP/VzCI8EvwNvH2JNMfnzE4mjtrftsDnxNmNwwJ6ytB9JTyrejeqkLtuvpOkl+kOR7qvydtyC
fyg43W02EW9S8RcXq/m785M0mGFck8mSkvIC8Zqu8Lg27jRvlb7U8/pkPYMSKidti0j81foZ8R5s
hSXLyjsHj3AGnK+ww2a46t+8zidKkZXmyQRm+jY/e9VZN/fqmb7XQ/ZN+4WEn8qE+t0r1gB67ypX
ZX3WyjW9n12R+hXJeYeMPoq9BhWfXXx7GCmv9Ndi1w0+Gnvnxf4+POT37lt9mG6EVAJsoDhz+ysI
t6iGPgFr4jDf/wzXzS+k1SbMO3sdYDejbbNya5o7viG7B1TEQUG7MY7GA1I4PIy8fC9CqX+pN+O7
8iO7NzeQOY/xs/4W/kyfMb6gkgwrDW+DdXCbvtav5YnMZhgh22jTnyzgs9tyn+Ek8pYdzNuX+dF6
UvbGffILiz8oBAZ0+//H3pksN65lWfZfao4w9M2gJujYk6JEtROY5C6h73t8fS3wZZRHRGZlWM5r
QqP0nuQiCN57zzl7r+2KPzHRyfvJLz2gRCw0zXO3Ga7yVj2IuzS2mxc5codPqAzprnVBFXjCm1g6
hh+4MA5cpmejzVoogbLmp3Hmu7XkwtRLWbKp26/DB3SFBm8YLxHRus0Q1GVNfYW7kdohojyXl156
OZMKW6b6Bb5jy765La7WO3KJl8nT3WWbfuQbzRMqJzYvDJDpj6O02GRuiNPRAe+uOoFdHvm4JT5N
ui0Cdu2V+/DYAQexaX0xG0cFY8vJZjknkWNOvraZrr+CbXik8twW24UPKo5V8wG+wm5k5Wn8NcaG
FVBxRMuW3fqJa7rrDpMNskkuHXjyc7iNeQ0DgnYXP2H1YL2tqESC8EKnVnwoMwp3PuPqs7EFEgS7
q90EtHc28DycepO8j6eyIdfZTUgC4jcSKvUqkTTOvZc7ytF0w119DPx8r7+o/M0bsnHw1zsXA1vH
oa78aquwpyDQdA1gNT5ulD7xvudLerQ+1Yf0OTyFm+gLWat2nrJ8dP5sf+Y9teC+RSosG/mQdVua
R3tRJVgtUoLzH6jonWqqrrURkCPFjlu9x7hrvumJydl6q+ojhsuq6iHNIAkc1qLo/uyu2bg/GzUF
WeVfTy0xRtmaDYdUbbFvrEVLdq9u/t8/raQ1p5hWpijptMQt4SelXdkeTOMnKtfQ+DGyeqTof39I
GrjHgoIA8P7s/h/atvoQAOfTRzJrqBfAgxmR+FGayruWzpU5MvtfFiL9/no6ifQeW40MOrIKW2Rb
EQfOsUZLHZrDhBzEQFVFNFfCuksPIrl/HRj8J5Kq3TlN561+V7zfpT1/RD7dXVD/5+umXKuPSDzo
g5phQSEi+a7kEFc5x12qcX/253uSNYybvOkfyJ11Y4mbX595gylPqHTrQiI0PJGETRBeQl0U98TQ
cQbRC2mXRA0CnNXSe3/oAHvXsyD549pd+PNwz33486U8RlylQbz8iXy4P2tI8mVBWMu2O5NS1aEU
GStzEvMyVnS5d0TmZtt7O7hbW4L3Z/raDY5TWdyudBdJl56IdSTVyKI1VU3E+c4V20TQV0RLi8Dd
VYX1uH+Z6nncjfHoC9pkbf40kESTeOE51dcPY9zjw667BUwnnRila1jVkQ9l0PP3EPZid9J65a8v
4acMjslRyRqCG9JzcR/l08iZbZFuFeGhPjOAac8cYCJ0Y1KQW5nbELVSTt9Ge0ViwTA0m8oFuAv9
OnL4cKcEZuXeTbp3e+6fhz/fGwZ0RnJwvDMJpTuQVO3L2SXf/Ca27dmg6lGMQN8OayPu3qJbiY2O
RlSXc3fgqnes+l/N4z/NZFkePjTNYGEV0OMJ5aTsi7k7UPtiitLrL2aPFp+RvotgtiivQwsz9v4g
ot6CZ9J7LXgX795Wvb+X94c/X5qEwPEiKQzvJOj17ZVWLa0wGxj8pBpXVTUjjJrnVan+J6/j3kP+
K8kjDAmasyKOJKs6WFgkOnT3DmsiI3H/62tTnHLvPpz4/1k//w4dqtDZ+Yc5zn+Z9bP9zKs2ipvv
fxzJyX/95H+M5Azxb7okmdIa9CMzdBu/2+5//y/BkP9Gkxl6nSbrmFkZ//yxrkIcFYFyMXhbyaOM
hf7M4+S/kchjmDhNDUkzCQ/7n8zjNOWfR2SqaWB5U3RTXb2wsErXgd0/DORUQZ/CGonBlkzvTRrr
gOQij3Rx4bk+ZltDdxbZrw0Ce7yy5ozSfaq/wlv3sp5EC3e2NoR1MUAwhNeuOvTBhvxNqAAgd7SG
D9LWoh0quIhuo+e1finI6nrMNrkr+5xjqXUUD2lfHlASSb/rg8WYzXLh4vzDe/JfjAGlf81Zu79G
C9OmpmFpZ8L6z6+xCeRZknNz2SKVfCHr4jEiyqg2Ob+NTNyb/kcQaJxUafyuxdLjf/+Pq9a/jDzv
V1jlnUKkLhqipvzLv46WbqqR+pDQ/GyNB/GnfGwunELEj87Pf+hhrxrPH+NJfeQEpx5YztMnwTdP
1pNpOMulrjz1KhE+eYQc8Jmfl116TUmuPaO8GK995bRefJ4/TdICcAc+UeUubO3b6RezkKPyIBLN
+x2iQfQENGvpN4gK/UF9p+9IeGK5Hsu0U5fbi2GjibeBSj3nz0O7huJp7MtkX1uusthS5eBbAKFG
mdIe8yP1xm9KYWWLldQkOI3IYzS1bvNUn6XUkQ7txtwrbv5RPktUI7+SGy/Hn16LH9JiHknliU/B
Vu/tVLaHz9Dcjsf+Ap+SqIfveUtkLQWYFwdAOe0f+QATtLOouoQd9X77RUu1J03ezb8gFU6qK+ya
j4HCVPY4AOY2xjJZ9mgfhLfV0PEctJssuc4P5NpyiNOdxryV1/QbyygVnnAqb9pmeaSpVrzm400c
MQe6XI7wOL+R7euPqRMAPvwh39046YjcOGqHHjCqEJyS6Y8jF8RdK0RSuhlKzW8DMyH0cxI9F2oT
8aqK/gy15tp8jAf9q3wILl15lp84/nGGHcptHDpMwa1H2tpnYNrnkLHQNnzQD0PpzHhO8Is61We2
r02b1OjoSg7vT+IR4tiTpQtS0R6/KI9S3OCcnXRXc4I3WkoVIeq3LjqZB3V2DaR6QJo84tQPy0al
oGH4ZSUeBaL2Lv0OTpVs66flrQ1t+h+XtdSLTvJJCbm0beUKBdWuDR+QlPpkYxwnuCjJBuDd6xrp
STeGoKjv5ppN9nQm1l29iO/y4GmP4c5ogK7aYCdL2RkJE7wNXAl6ckz9jSMVkrxNPvtd4+QX+VEC
x/AcfunnvqUBY8evwbN5hTnJrV05NNt6Kvudfs4vI95zL1coujlMCplXbYuv0S8qJ9nW2+yNEXBi
o0mBjnuyHiyC5e0SMXrlTF7n5Hw67Ox7OKtczYOc3BLm3RckOJd2xdkiiQF5YRvpfnyjdW5c1dYF
Linb2Dsyr/vUtzEUM1vyrMhZ8B84pW9dtX3Y29GprRw9p+u5W7NAbP0X7tj1Bep+4Rm7gabPwoXE
VbpJTvM2qLaqYTdOc85zB5TiKU0webEGKp1LxPMwgLlyet0dsHojaf2dPUceo9L3tLGzjWzP2+lh
HVxvoKBou+S5+5jd7byNnoGugyiG/hRejI7MWVu7BZ/tj4DfgrLxNAy7+RWJuUc5Zl37wKb3Imzm
ZifG9rSZQvh7NjVh/2xdh1P3Hu0pM433+VF8FV0yqEEEPEqXZvw3izPb3z9KNFTTlGRNNRGYSBLb
3L/mT8rZYmqjDrO0DTu3gAko58arGbfuf78M/6dFeP1nNDrUlshmJ+v/Iq5AsTb3YiDVW00ab+s/
Yc3Tbg6nb0CRkCjJ0RWXmi3+/wpz/ot9R5b/8+5qSip5lvhLVMMk0o9t/B93VyWsVX2y2hZvdv6q
zHHgaVORbCsAK3ahK8KHpLU2pEg/qF5QbcDQNj8BMhduQCbsAIMTL958KwPc3Ysp81EDVer3iFdQ
/4rHtJ8uzKUbEn2a1ievRnNiMVY9wodNdKxS5S9LOdpp3Z67iSUjo+NllbQjlCy5FItSH9VxRkKf
GPtU9zlIti9y1WvQg2P4cSKwgKwo0Z2by2OXA2TiLoePO6+h2/Zsls8deKunUGvlk5UVpP6C/8tT
Q+B0H1Y7qyPCziiIUgjZyAKxercGItu0Sxbmhp9pv/pwdOqiz4AiCmQg9xy5c/AJ3V7MU4mx47Iz
+mKhEwoHEtogxuygd4hud7CgxM44Znw2iuEhLngJvO0dy4FpFxbSYtzzGMDzGgOq9SpXhDjjpqxc
qYl/+qZLz/IIRyMuxadUD9RTPBC9Uiw6/QJZriA2Ckwb5q1WN1c9i1P6tyTCxNA4Va1Q+CPNH/mG
C541tUD0xy0X2GHWlS44C1yGwqJu1JoEXipfX5DTNUtZNE5da5wgTRcu6UNsfIZKT1gh+UdQv0Zr
UsEOeOpK2w16I9sOgwxhvNPaHWxPbxqTB6UUflkyf1mhLTdN/gz5e+3SzH83pRpstUpnP1vkSzJ0
p0hAet2VuubLsf7Sx9riqTCmx2DGDqhzSBhazmjNygzR9SdtCZ/EqgEmLp1FM9oKs/YgTb/rSXtc
KkHZqOH8in/gpZrgAF16kVDndmofp6h4SoLwJsft7wShhr1wAzOuwkTUvq7PVWa+Y2x6S0zQspYr
LjITydVEgZeY0j5kSyisnmJJV1B8EogtY4XIk0SBroFwtNKeiVQ6CUQqOKrFO23K+5I0pI2QqcK2
KRsvGeAHKqkIvbIfXwr6PKI50tSrQtMXpu+ZW10UsttUyb8DY6YwLyCqWOAAxXQjpP1sAwqChdTr
D4BjQqKW7Kw7D7wDcxByilgwXp1QAbtVFfr9+FSpNPvBrYGsoMNN4xhkZiH27vqeiQET8uzbykKf
oZCjRJo7gixoFrCyZr1VH5jOsIMiIV49o2XtoMt1zbx3NCmwx7W13Oz6JsasgsxK+tAGwTEa0U45
eBXadxJ9LtPTgqpCmYZnk9GHpUQ7k9GAinZq5Xu0y2y3HNGGKdYPudHoBwX39SbO88scaUlph4Eh
e6axbhpNj0RA6M0eCPR5Qdld0hHQOpVuWqWR/lhI9U7WCzJV8n7bpgGRlxqmCpTLzaNQ4unDnhsy
uU0amsr4UUEsSGDlLJq1itm65iCH2xk4iNSj0klh4jvgFz1TEkkvLmPfaDGg3h/0WZb3WdxwZpOt
LtrUnfkQdDSbMdUyt5AwF6uzUnljJILuUMd0b+ifSbqi2O/fis3XAuPQviQy/XD/jhZZ6V/PBvkX
n4jksGgFeNAQmGBe4/4KG2QHUZexfE5WFuyjXv6uQ1nwqfxj7yF2MijVl2XtBHJc5AhQbU23PZVX
i47IZtUAcfO+y8/LVn5nGtC6zSk7TSfpM6OoP7Spo1uu9bAwMGmd9H1+4rPPgCNypp9mI3ngefMj
0I13m3EDbfJ3zAXqJfpsj6o/nXoAIufyKz9wZEcpAEvhjfdIfzMP7VO0VYnwBtzBOn8xKrx18HOc
nFaAyoVyQG6Pqtu0jnEWHzBCSRxPAY9juUaNTsI8YjFjJ12xuK+cT7t5l1q4C0cYrvwYaaaMQhJb
+zIfzN/mrv6Oh/docdPEZTai9vzg8ENytvYyHulFgUsRLKwfnHroHbrZ2doYL+WNg3z4YNrTi7Ex
NuIl3hiNY7CJEeZ+VX6yD+bthWN+LR/JwjCwbr1S5qQN+5VjM7GcbnfotnihobUMB3naM3LPBhZQ
yzGTM3jCRtuAxxlTL4QePUIq9xVOV6OntAdJZcbGy/Ga7mAFjnhCV8FaqpGGRWZfjYySqY1dmev5
XPBG/UGTnImXd61Zmw65N5JC5kcCQW8sCOwnDtAcoqAZc4RM3V6zblO5tP/Ns8lfrnAIrRK7eZOr
jSL5BYOVmfG4nRGWHtnaRd4TQs4DGaTkVTFhtDXTp02quyNdXoz27oyEHKWDspW5Hjr6dB84MmTi
fEAGZ3fYerz4WnK1OF1+w8dQmkPzVTJd+OLXtBOR9KSS29nF0vcplr4Qzu/jOOwm6104s4RZZ03b
6+8CApUtt0Uu7LjEiAPy8Mk4q78HRlapR0kGvKTBHd7RquXMaN6Mc4FTKTmb8UH/zXTgurwEF+qn
9h13Z108drepcfm3ww+Ovm/FsdoNv6nJaJqq34ofn/VT/tmXjqjY3ev4HE9OrDvWmY8N6stya44O
uRjlc+U3TxGlFnDldz4ByldOsZa4YK97WsmE0nODP9ehpzIBTJ81jqqLKyOfTzyr8gK3eR0MuDrb
ir9/z98r9ifATnwmOUIJ3tQx37Jh+js1I5l6Uz+TOAv8jpfJrx6Gh1J6Yx5QmLZpHsM18NADHchF
NCgkz2njaEep9oxDsDepQE3qGt4pn99Rpy5vUOGKwUufvoTLJtcdnYlJfxC+1MKLH0MJWb2jWZua
g9jZusw5lkz8oqdpNxxT5nahz50L8ESwsfsfemy7e0wHpyR0V8L179lykjfROmbHADGcQe6qQ96k
WOzKL3yn5Fcx1uZswgT/jfsKgvIU2wM5A4zNtzJrRv+F/HZbtFTm0RYltYGF9S3bdLrDYYACjDzD
F9TN6aXbBLkjjG7K+ITUhIioAFsw0bmuI6xQ98ZjTUFeuHgPuWsoUekLeNlHw7SEnD7A/VcqcmR0
6W3YcMqzbszJ+9eSE860MR1l1zrSGzmiGxKQNjRz3pngLWwfu+wU+8pzQV/BM44HcBnL05h7pBOI
dv2QXaln3js/2UE3V08py1joVi7NUINppB1u87PK7x3ewOx88BquVLpmsY32iEQXO6x41aRuLJ61
K5kDXkgvnRtHxKhX+uI5eCTxtXN6qjpg6y5leffYXoT3+qA9ofXo3syrVdof0a49BDRSOCZcA4aF
GJBZtYenZPbNDVhSBtC+9SV7+QtbaPewcuGPjPnO4bn5BVlihjt/SmPHukCBVTluPVdfvaudVkr2
TTnHz2jMt6q8DxXSrbyAyQRja3Gbpceq21Xig35VT8ZT+UJAAgdMhohFSGYLdIctdpXMx3d8aHbS
Gx3/5UJJd2aHoRVCjRh/oVXpEF6GXsSH1XCNHsaXk+duFey57qSRvNUH/IcVns83SfEUQNIX86x1
TgNUQdiAmY6ELdNT3qcgglBml+lVnI4lFngGvQZEOifo/eJEW2WE8l0eqSql3239xanCArLVHdVr
dAOta9qSb17ljfWETYsJSomYFi8PKobYIcQZNf0OlJOCwuEYb2NOBNa5PjcRG9IZhyqDefMHjBjc
bMUOX5df+fm+zKleuM8/6K4wvJU+YFhzLLK8+SHfQJq4hjHC9a9IYHxwDcdT/DFy8CIJEyk8XNzu
YGLhzPQTi38/w4w9BOOtxxAYCj+w4jem4ZXJA+uPBRgqs27IsJ5mD1PrK2kfVATjKXunA6G8SRca
IINiS5dst/j1lcE/EPL8Gn6wL7EYKMqnNfj9abiUjzGE/V+dHyI6eRVFx8TKiV1uTbG2E7Yy1keo
5uzDzAmy56l6Dk1O4Q6R2BZ7S+mzqUisdu/JR4dy+CJzLr1Ob0HwRDBPygF0p3DHJhB9EPV5C0Kk
jzBkikqejVd91c/lRxkc1ZcqfkwezAou3lbbJu/rwRN7+udEcA+O+9htJDvdJ5dF2S5sFK8oOnx1
w/yHwQ0Nka246XaUp/0pJp2i2dSy33+bmtsV8BFcKHFiYvfv5pO4nIOnYktYw3v/3RGNxCnghgQH
vZHSYKK3w7Po5c8GSXAP5ZU8ksfqSKZG+om0pf5R/P6jor/xM+/zT1m55iDxKOoQ1ZyGwzhyS9vZ
E3tefLWc+WEQN1q86/axN3+o2PqeWdXJFSn4rfTGzgRiPzFIYRdRtuaLTpsS9caFhtKn4ovffCGB
7A93BDRFtFinTQB5vfYyyQluyEOKg/aIdEaL/Ci75t8KksLBy781wy7S62IdUsnHmFf4inFGcDQ8
DPouYFucxQ8MZZQKX8MiUpyIthq+LZgYcf7bIJ7LlggiOlgUtqPKSjfKAGLh4HMEquOGQt0z0De0
hJGTky7b6glvaPYGqyE4NcpP2/xqwPo98Jpm9ih4g7vwmzNMcSHQKL4irw5CJ+OUsDc6r2k8K3Wq
d2i/vHHqN9NVRM5aSvlh989janMfR7fhOPw2fo0fTNMRhi1f9TdVo9W6ZeMEP63uT2w0IzUzlEZm
/uFks2eJhSNtjP1yYrR9RDrD6dJFJz+eU44ZDe5/dQP6QEL1cyC0pj7HHth7KEnqb3HHETHekEUU
HtRTvaXhx/JSe+E5ey92yQYJSPuFsol4p+hWkxSBasNmp7iYm/psmgdxM30P3+aZu1IInfy2nKJT
8cu6ITA8MW9Tv6xd/IL6bSX52fXLNPtz8SMtDzNxO5lD6TUnu6KE++hPvwwTpZA/WZQyAAS50QX0
FzF6hMEMZYzOM9E9ssp1nmot3GMVdCINscwYZtJhuv8HSexOQ94JG7GFUAJYpLVhDGPnXh/u/9/9
2f3HjDFkIU/TlkW5lw7WFAMevP/n0liqfTA/ZGG3HfMkurai5IbapLirgT5mbGp3dau6ptjIHlhx
haIqnDZ5pUtuMuWc5U0cU8kljCY+2DmJH3klxS5W7mtsRQe45fxtZIa4gpqLPtAXbbsYaC6Colbd
LmW+Lg9pTv8ITgDYIh9sOCcqwehIuBK91liz2BqRZpSl0ecMotDrku5dSvXIq/t2fJJIyInzIvNr
mQ67aHHg7hhsuXWQTFTCzVOLqdQtA8ByEQlhEbaXcFZcI2tCIAOZ7MqW0Xhj1tA0l4PcV+Ipeolj
X6tVldgoQwLW2AFXVILGJxVlncOzFZZ12T3WnI5MJXItLMd2M2GGziaVcq0dD2rPvl6lC40UczxE
KyU0QOgwiFJwilrlXVcXxFesD0mfYtmf6WSqQvJIFA9CSwMGCutoVB8GRXSlJes4P3JCHsvgiuXk
Q1XSdt/JqKjKVcyasP61i+YT7TWuml+85bs0PFBfP3SVCBqGWb07yzlK5jinEpk5VOSdugtH6znK
yaBPIKJFg7lvjfAYVNObnhYy3nmBOVmnPwTJJ1pNGICW9K1WGWXZgHl2mJNkIwYrk1vYJL2avasm
xQqUMosEhUqAQNSBZgimxyW85hAK3vL+rUWl4Uxi916ssFnUaHES3GrtB7AkMsQwexmijH21Tklo
a6yfujAOEv5+WxACOidIPIN8Bhcxka0um3ht8uVV6Ex0gZOCWkqMfpZAo41ENWSG4JXGIdoG9PLq
fnmuDbKm+0RonVow6X2vwhY9HF/n9R+TZapT3FWyFeR0oCFKNovl6WSjqHATnThBu9ZG8hbj3mTH
irVZUuJl0gL9cSMf+uWVNJ7XoYjOZBp5g6XQbRzK166jGLv/bJ5oP6K5S6WKxRoWRks/LTYIvpsy
85JhiCLtRLx1ovpWTOm2xzLVO6tlWazZdebFemFVjuzeDPkLjF9S0L6WGtiSnIK4QphOznT3XNQC
nCRV4aw9Wl/N5Epx8KXqHI3joT8YCB+lCgMhREm81O9WJr01PR3HFItc28WjkxLehVPXDytKBjli
hJLUseHFWbaRmjzcPUYaQ6VypqKD378ppZhiBrqFXKM1nI0XIcHcPRgN52nxPa3Gr2RipzGLAHgR
/aC825FPQtIB1AwLOw4y02cCvFGVKSwpmUi1jEutxHyxeF2uzB6U9G5rxrVOcHysIz1iAzDCWz+p
0cZQNgN1adINRDII4nVim2pbzB1CfAui5FPD6kz3yUg9s+t2cqakG6Wt2Bdly3KUgb6FECoF2iA6
ejETRJZIT5lrC516j6CYeVvYVxfTKq7x2DxL9by2yRAHzq0Ea7R7tMaWCCVxfM5VODigx6lkjBl+
ccvYIuicZCwZJ4tGuK1mWrC64FdSeVW4tNydcrFtcBpcyTgn6ibtX5My4zySMYthDc+PVv2imJRo
UpG8G53F+CoJ5rNa5BgpzNswJsdFb12gxCmhJ+KmLKmlp4GsCU0QZjdJZ/lSMQcUROiouhUDqzUU
J7WW0CYh6ikxsTBImfVZZ1SuZZQ/Txiv44H3igDDBsMBrEY1rc8VbYauC74jIKkKDm7sHGgwZwDQ
OnhSD64Ls3RENO2wN1v5I5o4yFbdu6gfQqk6M9fYVgYaRrNrv62JwT1KUpEkIkMoTuWsrByh8OQ8
lqa2y+v6SbTM81QRQzSi7QVNMO7ypvldZXtrFj/DEIElXXlcbzGSaKHNaDYZ2Xsq+G3K9LfRolO2
RgMwS+DAQ4kzv3/qszU7GviguI1qB2oVpzNBPnY9XZFGWGtVc3yMzYKDRxJfxQYybKblW6Vm7DuV
ZOKW1lPYJLmf9TMba1pt23bZdTqMYZRneCQE0Kpi9jgN3ftQJbVd5wvHEzmkWOZMlBfDFWfP5zT0
3hwpl3AoYCiAUp6skHejJ9k9oZQE62oKZBJlbaQ7KqgvW8/lZhukAOrgGjM4AxENOsZwSyt/LqeR
b1W01ZpxOJBG9Cwak9uCUk5bKLQk82WMVhE7iQPidVYzWzfTFU6gnKVFfslgbG8AGff2kpECUCyf
ixYfyGsTdokoXYm/WxvO1fM4ZRTRevc0KXRwg9G49tynzqyywMvWRlHb1DX7jLqJWWuoUlYNhrZp
g8pPa4VgZpSLirCJKxp9SmZJDkq2nZJVh8GMnwRe/0tM8zwt0zcwcBE7ccRpcRXlFzA7C2sUd+og
EoMEPFFWclrICZrQtFFjP6oo7IF5UGAGEKRioS93CXxDkgDXsNIEzXcxDBcyg/ZDAotQHwGfh7Ll
RssoYWECeT7TAALFRGmoz59qaiXOOOWZU1bpbhGlbV6aOzXpenwCSOGjPoWJVOquvkzuiGLDHaPZ
SfGLOy2CLEcPFl+JqMskRCxOkAgPs9rlO61SSetAvmYDAfbr0iCIaZR/xnqgjZuhaEXfLGokL+sE
AyaUDm1/amUy0Poh8hYVSKXZPbW5SV+za3ZBb24zI6YH0WjXMWfLrZZ+B/3nnHKJCL8yjhWEUrcK
2WwYWmVZ/FTPLZ+YVnvF5kX+YZq/p4H4PDbRvNF0jUGd9WqIIY2+AamsMgI6t9p8N4T6mwpP0WkT
wdUkMlxUUGM2rE9srNno48x7A+qGKF6nJ2CuPWtNzh4XQThE1fLUpEwgViuq6kGS5ASgjjezwLQS
mtLvPu+bkwomjD5+ZRO3WPtD0D2G7a7MjC9djkW3JX40zOefpAwj39QH0w64QqWqev1Ef00SOLHF
aiQ7ZBo59cSn2qh/YVJhZ0OOaUctWT3d1Opu6kt5WjvygHaykKXnQOxDwvIoFFTUEWXQD06WxE9p
nvQ+AxqIOyaqoJpRdjoggVj8OMN2MTHRmEf6GmFnnOD+oMCQqpMhTrPdW9cAeL3TzQsGgGK4DIov
mDJz+ahXNktTqPs2H9X9/dm/fDllJUzNksK1Tr9iJkOepNTafjSjf3y4f89sZlT7YvhxTz6+P9QD
nwAWLMnLK05tgSS/iz3kvFYvfmml2PpWasnuIAqiLeLs22vRQIcvgnsbguu2V02jO5EJhqiKnmZG
5bbGGA1hWO5Uuk7aSkVN6+w/Hvq5ugo5oOplBaW2yQyeQNZKYy+vCNX7Q1GgP+nekVIae1IA/uMh
Rl6gLlqNReDv8R33NA+NgBfAmeJjPpp0xRSteBCDEV95r6XHrE7VzX3a/f9Fgv9WJChJ/1YkuP9u
2u/5nxWC9x/7u0JQ+RuWNPLgVFVRNOuO5vi7SlBDJcj3TcagEiKyPxpB6W/KGjthyquuwVBUQB9/
j7cw/2bx24i4IMhMlcT/YbyFbPCr/kmlYQHSwKQuWabJf2SJ/Wcdg1w3Ra70WrNtJ4CG0SycCKjl
c2Ux3kqaZnRaEOl20SidR0DmTWj0wBUYQPLZRLyTBvUNJMVjH9bo+7skPRYt5ql45GBJSiVxqive
OMnKxG+BUdlmr3+o+RQcAohTTTlpvjQvyj7Q9J0ktumutnQGMG/JmDcHC9KVXRKaxgOxrlI35D4x
B7mryOtAJFbmp/ozkJKvxiwTREMyKy0N/wJq6xHk44tMeemMglUfshYWHkfbihVLIO97FOiKZdWD
WXTdmWznm1nRB9GGdkP92e4IxyUETnxB3SlgN7OgRkwzFhBooKQu11jSZWQeIKPUfacyiSJGo92E
U34BmhPc+kL9JYzJR63grS9Fc3ioEybLwBl2XcZyLEj2Antxb6Qs/6IcJ86pyUsSQJTklDRC7LZi
w7iVOD+iAdFNzGWIEk4tbskiGX6tprmnccQM1HpxCULON004Ps99k2+LcUPYarGRR35zpdN1ITIU
KefqBC1LcU8g7ltY0fVm7781oINRcd3KGkcK8+ljztK/Z8IiFBGo5KoBlKIytokly6nKpWMsH9w0
iQmlMKJcxGroJJLMVw36DPDZAIuY5RRcRLcZaA0TgTCwJ8sfalxAuVQKp5+TbTeqPKk577dd1zsm
+3iZjHZnTLlvVPzyLEgP2ZpdaIE1VBSnBJT0WIox1y0fFAcae+et2Qu0QRj0rz8x6obgkdhMkHSC
2MxK+F4+la2LyuKhw14rylyOBjqU007ISwY1dJfmRRQm3hQ2p46/8548OlnqdumXlyJCpK0tmUes
HvvYbDRPHdm5YxycgB3oRzPtjuMo4Uqa5dGdNVQFikTBngLBlFOCeNHGbOaByzvkz7IxPVpNo2NP
rJgApPvZRGqOEbbzlpGPRsVNRy7cEQd17IHFS5cayqO2L6PlRZ641Ro123APT76cyQEOHrFbzH13
jyxY6p0SMWScLHMTWvniU4Qx5uf0btA7koloZWzQOPqoCJc5Tt+K5VKiaT0Q2Dk5RpeRArxMyDpo
FkycmVOrTmhmxtzzw/il629VIg1PvfD6f9g7kyW7kSzJ/kr/AFIwD9s3jz67k/QNhHQGAcNkAAyG
wb6+Dlhd0llSi5be9yK5yGAw6G+AXdOrejQAK7O+qebiazotuhCtoi/iG5ecim6+/Ltm1Ll4kwET
v2QYm7j77WtXUlTnyo8uKg8kCOgDFFNzmiVvQdg1wVk6/Ss0g+EW4yBi1R0fHO4EzyAgt3XvjMew
Hp5lr91j6oKin8nCbKIaflxVlTH5cJvwn9VSFsy6yiMSJsryKFPpHRO2DlPLh4dC9XGkPNl1zKmv
29vaSJePCG0VQBmkwh4SNF68ViYnGnN3eMs+nSF47j0eJKKvXhlbsht/lWibPSEs6i0RbfVKcc4m
WnqiGdFY7VNNRj3mLeVapv8JJRNPEXN9Jc9DhtKdgkNphVipWVIZ7nZVtpa5zMS40irHqykSHouK
3YwzYq322+c5wr07r4zcsa5+iZH7TL0Uv2WGkdDPurdSYedIA7QsaoFouO8nFGlT6V2kSvQWYH1M
ovAYHX3y/2Qxvox04n2OE3NaYLGZiA0B+LnqtsCKhA2fc/2NxteqIvhVeaQMx973dnD9PqwQzqyJ
HXp1SJJO1j+lTVrK4MhyyOx5NRvnXClQAtEx6+Q/sWxObQpz2LWR1HPxy5rrZgM44IQ66Z5D5XAP
keWvXlm0tpPEH4W3o4p6ZSWQ5wpavkC9Wz7KoWNZmKd8T2fAc4GOD/RLXqs+Ivy5/qY5Y3kJ+Ji4
Sc343FXJsYSExBUUkWAq/H1xWpnOn67H/YJ+JipfF+4WWNPe4tV0NnkLNhs+Co3cW+cmRe/oaBJb
6av6XjoJ3Snc7acpxSYh2/SgG3IjlI8W20oqzNUi+6ew2pPW60NV/M7y8Y4iMW4xNI07yhD2Kl4w
5EJvQk4H3qfARw6jz7CYgWb1LRJojcweShsPUNgEwSEU8R8RcakOpTseTRP+UK0d3jpHuYeqZg06
e6lNAXzHlZFCor72ys0SVs4tFeROtTdWh9oduid3YdHSVNYp69tnbGjtYzRa4tZUBNxU7aExqWGX
mOh51vZ4nviHtziDa+T05XOvWrxKnCqWtDqcYVb6DJjgIfEK9qmRKA9A938DgrxklgtwayC63Wn3
j3GL4JbW/BCNi6Tpik7dO4XCaEoeTQNfz8b1ud4I4e27WF+VnH/YWbIcShOsHwMiTgNSJouSegRU
4K/nlmYfkxTqwUdDQfnk9y0d9SyMxBbOglyGD3moyRfMmGlSkns1XMti/ePmenyd+5+jzQZnLBFq
SKGxpra78qDh8W8jKV4SM6wGl7tesv7IaMYPLPJ31fX5oR6wbWU2qMC/X0aDKXuEx0Vpe7qfJXbA
IM72bembkz/SFVAQjQhn50flZskxrJKHKGVRkZAEVVa0nRLca1Rgb2XPo4b+RZpQiUEaMT9oek9P
Tph+xT67IxyOCI9TTFZgUmyz/OiU8HpimCjsExrby2BRUODp12iOjn5YkSCfBO6dJPhp3BjwOAua
ZvDQN+OJm68mEBv7OAWGchzXjnWuxc2EQ0w5fziYfcdZHgq9WBgz9UNdOKflL19oYNPs1P0Pzxv4
YPC0LdP2ppxyOfh/GdKL86tOy29wGN1byli4HmVe3gywHTEatwxIwdRFIAG4XjuregLkimKb9OLk
pEkmgt/pkmC1ESwrix9K2JTzFuymB52/Jb56wD6bHyaqR7c+L+72rxVshansqtb/1lpcgyYLOLiI
g+A8x489ovhdOgGts+7FJuCteMgxmyB18GDY5xSL7av27Li70MchmrME4iwUxJORlVrYSjdrIZEe
6LW8jKqnPSZm+D0Cjbyi8vqxV/SYVWZJXpAQvmLjv4ZtOj5Bsz30qohf6uZVDph6uG8rdoiwPiAG
bxId3CRnc83Z+IIFl5eoHBL22pV3zIaDsIsEE3oknlq/0yytDU/UbBv7fbtzQxbYfewl9N16v4u0
Ma+lvC0z7G49U96YjW9/f5na4n2BovQwRWp882fc/xy44ynNugpAmGvgqqXkQnrs7wKKahDyJw10
fjxbFge9xI2Je5RAI3R0/FONd07bISAtYnNoB+kbR6J8oC/aPmRj3u3RqqM3O3Ojc+lHFY6tkpWc
gX0A/olsSWd+hHOQ7J1msfZwpJ0XZuVNUtfBmx0s2BnK8mA3jsJkt/5fCczRZrKb64J0EeSD/1Zm
fDkUULCTBJ+5U1PnHmk8XvZepVlN58P87lh8fZ0qXZ2m/Aj57H8FC4h4Ss92oUueoO2+VJsEO3d2
m3tjtzh221BgUHIvfbAp8GVi1LkIQ94jnHFyTHZJWz1u6rFjuQ74IJKG6hsTb25dnMcvjmMmOtvH
96piiSK9ftl6rXNgV/i8ROVjpJF5LGNd2qkHzJM52UkFIdSfaXgjDUbRGE7rcBYRyJ0VADruJ52S
kdZtimdOfFTZ0mMYYXFbW11+4ogTB/zODp5l59tks+LNp+7Iwg1tWkt2SGm1t7xVMRvd0+Aee0M0
IOvnTaHZHiTXpu6OM6fW2Uma92ljzccSeTFr81OgQywMvEIO48KpYWXwwIXjuUGvqp2IQy8ZbdxQ
NS4aWCc+i/Gi1dEhF7FP8QFC4jBGb/XMSnASPXGlQXbHoM4O9OwusMmcXxUPCnyKAxESDwxFFfpX
zfcGcjsCbmPaQ8P2JeYVcYItCk/xXWgW5L3UxIvagXWxsK3NTEXoMuuBmoal3Njz+Lv4VDBTn5lF
8KjwYY7L/hZ4b2GQqGvEinQ3rBPKaLU3EFZvTZ10j52h8TgPfjGc47UGYsZbrS9lMv1SZes987i5
9vSNbUtAVlsA1HgXnay/cZuandBm7nG902i5xEiw8iVR+afOcSDTRcMKqStf7cI9usFCwSyWozhB
r8u8+J8g5Lthc5us1ezuVIej1GJfUE/Ps7Dr0+zy1WU3JXKPHrrvGWhyLxPqOK4lA4PC9ZMtZtcz
xe2CpnjFcPs9bnlH6rIM9yP0JC9ejWVjdm8MeMt0rF5BwN7gH3/GoYx3VMq9jk1KP98y/M44d80U
gbqDt0+4AIdpxwW1bJGnzNziIc7z8iTG6HNp8eKMJAbOSJBmH/gkkqxB75I1+x4PZYi/j1uEXcX2
zWWQ4KfLWNK4hb4JA8phsqKzig9VlnkvANzXYxDj2hQzy2biTwtnw1VmPHYibTcdi6g2/x1FU3Ac
Khx6VezOpyIEcAwvXuEO5ehOy3xirQU9dztXXNN8bOhoY9F++gu91ul7uYYMxrI/zwbjhiin5AqG
aZto0Ocuh8TbaOJjSvBht0ZRTulY7wDd45HJ2lvo1APYY/8HUMVNKHL3wWfTcypl9rhUFSkoNdzR
NTHwhku0830XJ04SkUUy4SNGecEHRf5kPPgqISGxddrkSXiKyDWf2Pdf7Ui9ZSVbP0a4Hqfu6hkp
9bClbISvvG99BE1gHSe+XNgPeFwIN+fEr0mk+D2ZhKJzMCo6PCQVC3Qrw2bcUIBydEoM86GTs6qK
EE2N696VEeUt6H+FkR6ufq7vXhdfREHSp3HD/KFxNZZZv+7OieD5oKE9n/Wk5x3S0kSZHiN13FnU
vDPllQMM5O6ecx6d+USmfEKde2pFLPOd8Kwd6gEaZyIFYmGwzXTyDvOVBuXA+qcp2l/GmsszD+Bw
6/KN3RF7Z6E+CBeqAqymOrHfgu4L2hHIHaObE0spVH/yhlbLXw4W5VGqkP3UCuTgIuMb1nWZIVfW
OMkFXBja6eS5hzLnKM80U6Of+t618dVT5mpn2/XVDylwfBBnpz9VHsJs58Yvi1bhybcjua96rNVt
Pm9yGzOhlilRPFpWMO0wZ5sMxNe4B6eMSU9dqSdMt0xhjo1MmEEr6XdiBG7TscuNKsV6mjg2cwrc
R6mcO3qu8/wASJylLRUWc/JnXPgRUIqfOy9c+8c0/Bi+3GmmkaiAR+1m3IxKJh7ANpBilu2/Ajql
3NBnJDd27mzd+VuV2/ZRD/PRcVDQeiAQvW3+8V1swiIUnykDeGM1yZFx5OcI0mEbeBzsz4VMSRMQ
vI0bTFBexWUiUDFPDeN/AXff6EL3ey9s1dbOf/mguTZuPFs7bTGixfgd9p4SBwNIbs/Vby/rrD6M
+nEN/Qy9vIbVXJwcRqFd4StCeU7wZGaMYAV77m3eFR9CcZfRjAb0uZQYEku2AjL6xJLS/ygfG9/G
XChxOUFKHw7G+soHZCmVfToef0DCnI8NWu6cCZ9Y4pmniJbI3Yj7gCwET2g35HKQFQaDNYuTAjlr
v2r4zRxA0cr5CRzD0OQpm62TZe2zqvhFPU2ydW2kmEUW1wbS17bWLBvQ15DR2vRtCczacFR/+3uL
Kzp8wJb3kHKYHU224OnE8u7zOv+9SsQq5U9lYsy796GnW2CWEayeDKqFeZ5cZBtLamurSCUtkwDv
w8Y0KzqM35Hsj/5ARcc697eF4VPUpVeuZ8EhHfj6dkyFq4Zmm97b1Eg1ddS0J0lLA56sHDRlN8Fj
r8PxrAb/V2GNXO8n++Ln3JEbV9Y4d89R9Wo5wfd+wdMHQRDTfke8IXR32SpVLmOPw5XO9JOpw1eo
EfS1T2x1s6pzThkghSWOsqsu6qd0AY1T5aulU9XtTrTpY8XF6T7KhTamNPuaKK24pKp69fVSkaos
noeQQC9b8luv8IAByHD2qCSEWWZEF7p7lpfaE990N/JTctWoVHtVYo6vMsR2u0gAwdrRlzRtq21e
48D22/lVGJBhfEZUAbQrW6A3x07wnwzm/7/B+L9uMKAT/Fu08X9iDiSEuf+1/dnLSjQ///sW4++/
+l9bjOBfPiwD7D1hELluuIY5//cWI/b/5bkrAMF2yEICH/8/rAMv/FdACpQSjNj2XP41/q3/2mN4
/+K3OnHiMhbbThL8P7EOgAevWft/A4L7CXFM4OdRELpkjrxopSH8G+0gKueuZuEAHMwO/GOIAzeI
l/RoF+O+aV39XHhR/pwV06Xha3e0B3gbXmt7L0DI8Z3UBrQeW/JyasIX0HjJ3ii3OQgOqNu0cLuD
4xo8jekmzvCJUsJ4yDLGNmn1gMfEVN+UbttvXn9PSMmXwjafqYaiwB6+o/ixaa+lAZWQFWphbexE
z11ikCCDlOAykf8yCzOagFPvJaaB7DC4jnsNpEhA3gz64HSsXNycR0g744+Ui5q/hsS65zHLdSpx
q6vfhNXJzGkNWnqZvtt9v0v53v0QcbuBCh3s2x4fSlGH8hstDzOrzAgJrwJMQ2Pg+7xwZcitpb3r
wQzvrMz1RnIv3LVxG25C28nfG4xgdVAdq9rUVxArD4t5XtLchwvZ/UwiaJoF8qvTzWhRIoghhpr8
2GuLuw0hh8F58HgsJBzM+yjERG7q8ZbUtzEul6tK6QHmxfqwByy0beidgXi+ybD29lbAsBqG/j/W
FMOB4z8HnRKUGtUmdELN06ZD/Mi56zRmetF45nBWUh3hbkXm14fGdtTBgsp0pLahUDr5sK/Fs838
/pRprNdTPR3qGULxUgNOW3otT0iJeB0OamIBljiI1fPoPFH//tL0o/NQ62Lm2VzlR1zkxg1vFst7
7IkdSRiy9BwU9Ym6FxcHoEg22u+LD1wHOx90NKXnOOJ9OrBPrf+b71F3KovaP2F3IlOV4MtDuX5T
JRI1TWb7Oc7VY+zWLp7QlLwtuif2HHc+toA/DwFvzmFI8qNvL6s5ye5hr3XgsYrSYrxcqp3F+Ybu
ypLbaoP86kzWH6nsX61lL6cl67xn27pkY+ohkTTJjR709jzzh26rlJFrsMPs4sGTR6/pqvVYtg5W
WiTETmJ67jHmPXktYZtkBMCYeqRIPJu8w/pLZIYr3kVxyhvNeFziVinBYSTKu6AfYWhOXkwVufdY
zGAIvKAGJ+2X2BGK11K0B8Eniz5FJOapWPAqp8WT8Cy2BXH4PHt4+Z2csShUjLM9fCeQWk21T2yi
11wnJqIQy/xUZGQkaitCLxxt3n5EPUtSqp4btLBBLh/N4lo7iqarbYRp7VgAfgxr3AtFWqwJdWhk
3hKOhwgDs9NCBH2b5kZf5z7/RW9hde47w5AaDsSNimon7T5eR+sjwnp/WswL4ty169roKbLrhiDf
+uPTpr1pPNmfZouV3eDHWMLWD2ubDmInG5xhRDyxlY5lfBVT+c3O/f4pke4r2M6LSD3v7mbxR26l
8lpNOXtMU27GMJPfa4mDu1cEK3kC3/nufAuGDJ+24mbrVObZzO5yZvnLh1swFKVtfvAsDyRlIyvU
rzRk8KS7vSjIEqEJm429VPEurUq+aD6PiV625Nuq2X3whOjuhZez92k+fZ+pXrJzvdgdK7V3K4Gh
4At9l27hwCrp43MCZA22Oz2PsUCWh09CVyGCNH7PyMG9qqZ5vNgm+Q7WSqB5R7Avg/qHk6YIVH56
6GJL/hAFARzyPrrz2nvGHfEhTOb5pRVOva2iNr9FC1FpVBvuUzFbGtR03F9WrR+HqHef/dJ+dLuh
eYyxXhlTWuSqVlU4C8eHDlNXHXfRL8yt+04G56wtPrKJGzE1CPG+obe9KM7Yf4KNdkpxHiMgv6pm
CKx6IaCRYToTrlWcitb6RQ53IjLtPsoqOPi5p++hHa5L717uOYfkLezRXRb9zV548gNTjHLMhXz6
9zQj2g8qAYvTxMSuMmxuLPLops1033Ab8dMLWuTW76Kf3NSSDy9d0ge/d6gg9CbKndJpNeMOZGjq
+RbWFhlKfAPcdIpDjcXmyeSx/CyCyX+MPOt9sb1rjfD7LqM9CqdP7oVAmesU48Ee9J9CJBq/I+HY
Usn8FtCmwBbciFNd+su1i0meCec1E7N1jVNwh2VVvvXLVzumjxpW+Tub9e91pK9tGxU7g7P8gt6i
VjOPu3UDXtq6jjhpzVpclNeXbEFmNtPyaezmcwn5nWNd50j1XQJKoKH9N1tYDlOGdkr4xO+GNOmf
E+vs+d7vTObJR5d1mODt7EnE9FnqMs5JdZWkzxfxMttld2x6/tcU1r3OIdawRdk5LeXOPiaxk+ia
72kedNuprOWlLYnhjbGpj7OxCrJTkE7DHtmHkvoTpnD5hk+PhilVz8RVJQEUjxQmBo5D1COlBWNg
YzglaSIxUh9jE057FtrmnMEO28W577AXbTIKbxNicDL8dB0M6WPovrNFhlVZOE9G1JAv/TB44abq
Z9N0CFlDXIbUAVgYuIAY2QTt3IoAEyrpHxrvf9a6dD4W52qPTfKxVNMLg9FP0+TNFt9asvdL9Z6N
CSLJYGt1Mx0Q0TL+mfvLdJHW9L2lmcHxSDF1dINgjSjvru9c//MgiUhY5DHhzgXn/t7vevvUK85E
rZEgq3pw6OfCA5D7qn5Kqgp+kPvT7ezguZxs50ypnHdzS08cio6TOvfZp/mqiU/9oEnIUjz3JkVB
ri/mWNfuehGiFfJUoSJee1wQZ66jDl5RUItpRT8pTlRqS77C6qVKDajgOYX362A/77vSeSkpLI2G
Mbl6ncT42icU4EGMjjCLat9+weAxq5agiiMu/SLluS0HlkzSuo4zvkMnD8l1qVY9qyS9JjyAbogG
eptzoz2qXoU3DOmXsAOAWrSocpQ4/NOZjqkAm8RWT89dzSe7zdQMUpXLM7Vxbz0xsmogHUbi3j7E
Q3a0IuJ0dfFZeWQ/42H53dsB5c1JinOCpC6aa3GfDctChMGWv0+ZYSCwpd6McZVSCUpIrczqz8kP
44NLDWk7kXUJYQQ+YCxvsV32xCaX2T7wTnv7OPsRg/zi0Si12rOGy86TIU1uyKyNMtaPY6gZHouJ
RgHuhOnErVn1gb/zY2BE/ejmtzCQ/7A0Sw+SLQ0O/pWD7WP1pjjlybOsb5PM6Zvt4CBb8nUNOTFG
lDZNfMZ5KWpqne2OcO1U6ub72GE85NFmGRYo5VdUMHb4rkJmaaM7dUYYMTMsy7kBwxElP5rgxcr9
6RHhBwN6ro81bK+4Q8dwCvXsuOFmpmbuGlcEEvBQ3YhLDjjwrrhy/3hoI7chZcnTZIZDIRIeK/aV
60vt5nUA/KhFuuwhQOZMa8XwxDp1BkBAWK3QT8ysBKF4FbdhNJuNDyL/lHtYV20rX0gJZpBoo/Cj
dnGtW6WBzyhpUnYj9u7zaA8UsVXkWyTbawosMZ8u777S4ui5ABStXqzVL+IYFNNjzuyGocqcm5aq
PDPwnYc/gexhvRX64qZx/z1CTmYMail+eWyJInvZ9JywXj2XkAV1IU926ae7xFnsSwA+Y52wu4Io
EYMMonIPlCINR5rH/fYjhwlU6qA9x1C3W9GalxJbvy3y5S5Fv6GibX6SGaYcTzjUQPreGXPxPglj
XDG4Fsk3SrUfVWmToWt+NyudJLU8cSubhWaSZY0wD5H/QIAE0XIOzZFbFzKFBTi3y63ooGKDxXs9
UVQ5fqv7wj//HYb4+25aOcOJHNpXJXS73gLcR5OtXmmT3KKS1AYmLYJmbsv6E+FMOKI4dHn1XNZ+
ceefX6owdnaQ7OkcLulgh4jSAych0dmQ+QL1wFA2RdN8K/JM8pK4UAOGIrnaU/1ZSGhgvdVUt04X
3XlsbAgu1iqzIjc13In2SbS02Iu7ZZ+4iXfSc4FrfyRc3rHYFXMVvPYeiLRQok3ZnJZ76vb27taR
04uXLM5DH3F7Wv+hGOOcv1a7MXW7HJuUXXUS1C+0rvHd5XGMmWU4yywBDDYSbCVzlZDkgq4qqK5m
qkzOlsfgqwUztdV721jUYOBqPpWd5QtYtO4pGkATJLj1+JNR1u1xHy9xs5f6c3SZsALuAXRsgJX1
5z9RTOk9PaflrhrKLyBHfCG9FkAnQBQkPlK3DazSbabIS06mF8ckQd7muB9J/dSXKhnPbgZAVKiB
kHrrsNWRXZ6eCAbwEcjJXVZZ8b2g/3qfqrjiiOUxwFu3V9VHEXbmURmX0KmJ+/PQlVuTZyDM5DSd
wh5WlutmD8nUNG9O23xPeiZgST1gxsDIjo9nfbrM+dWf59faDsejHOz4WKVQi3zGlWHmwmJXbXTC
MPhmVLlsRdnLQxCF5PSSGT/UaxsqDeXX8BQtNaazPoSbE6Y9uXdrhCi3QD/rnId0YONZsVjeJevH
snfBN0+0FbCfubdL+02wCeDjhzs9bjxxbZvlh6pHsmn+Iq+os+EhViDfJ5PyhuK90tS2bcYkFLtS
G3Wgu/mOu5Ao5wQDAmgu3CQiaBd/Lq94Jrqz0wW/HZbvlKTjGJFZCF2Bqm2g5enEuaq83TLKkjdp
9/fCLeIFoN1Qvy5LySs+On8k88t+LMDv5tn4tQQtbzfdlQTy4tvA5XObK58frqYBXIciudkTXzVR
o2JPi8War4tAx5dY90rs3DsiLt5hcdnz5H1MhqNtToS68p2IbNYprctg54TYZ4S8W753CSOmFV+w
SHZ8jbaugi+BSSu1O7l3p4w1bzr0p/CY0Gh9zEuO+4HnNtVl3c8wWL7WiAj3zpNRc3JvR9a2smmS
eweLvp1LtdZweDsdefOL484h7+EyXZdWcS0feAi39HQ1rknvFEt+cnPlN1RjejHx8A2vU3hu3WB4
6uVTI6Yjp/jwmHIeHX2knF0HbChHtDpqgpumSm5mAg4zsEbfBMFQHey+pHcD8X8nlPknxpG5m7uZ
zGPLJaxY4lvlWs5bmIXeTcQGbHHUdqRKJmJ5TvOSp/3ZC9zhkdYJ6NlDlh/DGH53XKtz3zzM0vVv
Lo3AZ9GkCl9+YxHniFS8UQsd4Q6+4FWpFcc6LaAK+oD5SgzyEGMaCE9De7CSGcRhnn7klN1ruy0P
WZHoneMx7chGsZ02N5PUR0FelMS6NRx1gtW1rTIbLqhh97XE2AU9lzzYegTOvWvf0qR4D/thpgGd
c24pT2bpscMNy7WuoOkUqXoLMZAqD/hfngSrtf+41nc/DbP90lbgJovko5wZuuwwZsGUpRjmhpqH
au7ALCtKiOzppnXScctxCbwzDWjOVvitRO+yKeSaWTf5dLZM/OzUynmS8eeoCIXYk3xqHVqLFRx9
aepgZ3EcnB1Mo732rxC5rNPSLLTfueF8KFtEqsi3Er7G4rw4d811mBz89L0aLPXRxQbBoPk1WJZ4
9SvxPS3G+pql+effE6sAbJwqyE9saZqDNNb7iBBjSEy85iXPF6/37qVLQDrXw3jkIYfjDSx61hJX
G6qP3CPfyoJx8gBjyX5hlZIRuRaj+8h2EMeRSrOj5EM+HCab9rlQqlOcOM6bYSnORYRcBXGt9ax+
wMSV7HFi2dyafXFOimk4ennUncVyjGbmvWxyltOUYuvAL0gXewGAr3SyP6GJiCdX4cn2LChfjIAu
an2gyZaziomHAu3IK7NDPFdoU768spb+U/i9fWe1vg/qvNv4SLznwgFhkswuIoayyWqC3tLAhchz
qJBoW9od2Z6zWRWmvIoZ2y9bCbAJcxfdGymtEz6wV0k8iYBHaZ/Huj8FVIgfxzyBcl8WcuVviXs1
Be6xrVbWAIaXLRw1/5cmCdX55zaY1HdHJRvfQdWkDN084ijPT1WRMuKDyoilldxt+Tueh+MMF3vb
qyHe5XbyI7d4tWL0GaxASAEZp9uTqp0X2wDx9zS3GSab6an7jH0jccn0NEx44KvTVN7q2gpe8hxg
tLK/5ePgfWYW/AZLX4UXAMEO03PoslkpYhoS8mR6DBWoDcdlH4Qj9FQJnvOc4tYOIi1iTG0/E+LO
N62IxgdcXOeimlBzySy+Nlg7EkPCHbj6vB9TPrNyFWu9Sb0EokfMxLLOTJtHe1NAG5J+w8PCbj5U
+TyHC/mUIPxyvXzC8B01j74vUSOnN5GV0aM/nTM09FvCuew6E4A5Nddbxfab4RurngnBuI31jH83
jtMjwjkqVhPxHykqfZlT7HHZRNbXyjLrJKg63jR46Q4sAeNtO07pxh1UdsDNSRx/VSyowgOoMUX1
0RJgmxD0V/u2VR86OqEOrZBQpviqG4lWHtX5E/v8F+lxG8dO8qBnPX5QWGfOnM8Pkx9/jQF5wrJw
EqhtKAQz2kTsP5F2XLaOYyWr5EzQoA7PFstJ8Edp95oHA5Z2u7lPWflNVVx7eVxCZENneEYf2cpZ
luyf5hpnWdgh67PuJVp5asppZ7EguCzOkm0s2Mkb0dXHeHJ/uKjmGHDCva4G8S2MsH6U/UdH6e6I
eeivg5u9+J+QXBySJfJHnDE553Nyplm8u8i2I+I8Mdhi13wmJvkaYqo6Mn3N52rxHxh1snNml3SJ
5Him8pGmYIKttE1LLK1p50KrtVyyhdq5BETV0YL71SpS9CfstH0cNcxHnBWFyy5CNerX2AJtmlp2
6jQKPc21Vx9iq/kZWwQATEkr6toslrKa6C0eyX+bxGjWXE5VD9ii4jwiqbbtsgjGKWi5yO7UZey3
2EjX0hBk47J6sYgfe2UyX5z1FxDCAmmwBvHvRsTzBxG82kgohyFNP61utmgF5DFJAxfJ7xYjJXaI
g8VvspoCIL/OT0sd01jUAYdRK1mfQNnhb51apHw4FhowpiIGj8kJi87A8RUp/JqUT7obUSRM/qF+
1BlT9ZzHh6BIFmQjsZ89wAA6y6bLTOdFzMuGdtuXm6jPn7hW7PoOu4ZX+9QPJcHBLsIHpeFBTaZ7
9lOXC29F0tqqM4zD69+zHEPDzxtwx66GCkQWr38i3yMt4UGSy2InuiPwMZ8YqXm4SjfApR6sFe9e
vv0aeGhfyOBRZrUY+goWwi8dnbB/f8kY10sZ2eelQxycplLt62yPbSo9sPX/Jvvqdysl2ACFQ10R
Dmswg1y8oPoTSW32OiMZi9AcodM0A40+wLDKJTpOc/c1Yy5VLI7okLoVffLDpN//FoK5JvJPICc3
wVpAEK2/ZHQjbbJ8ge6zIu1tK4ZEVc96R302T8X1FyRfCmXYv+ysZBkvfiDLI8nAW7lS65cZkpvM
ARnnSX/I3PI1Yg7aMu5hjl3WvYRPYI5u96ypJy4NdMC0jsM73ZQvzdKTuxUNjZPC3oQE6lAH5WFc
0Qymrm9LTOsAo65HQRswf6J4RGtmFwi2oPz0gGXiF6bI39I3x6GN3kxR/ZPiwiXOTauTYZHBKRny
WTkvVq4ujkdYEnfOR8pC/eL6ELiWcfkMqLTYtMmOKbA6Eh55UnPsnBfgLiBbHYSb2rosNhiYNJtB
Iiy8EV3zjrPb32nbBkQa+voSz090AHIEyuD+tywPfuF/sHdmy40r55Z+lQ7fww0kMjGc6HMuxJmU
RIqadYOoKlVhnocE8PT9Qfbxdpfddj9A32iXdpRUIkXmsP61vkWQqQ1OpWYqbiXVvEOf4MUThi+D
HMQzaRsS8qm7VywCB7d2F55AGYBymp79zLbXXzOSuS2bk10s/9b9rRVP5r3h9ek7LjW6Ujh9KGCM
x8pST5Exiq2Jw+doFtOL0KOzoXMW752nJGOMcJcaGPJVH8q3yaHIxjKPoRWQV09RuVGsABdXjE+4
y2DWkxHMNewC4cZStBH0ZQj6BZ1+KT/Vy4epJTrEVfP6l9elGDtWUNu/MaTzLOPhrpmwFfqfqntp
qHEyJjDpc19/c31AFk3j98DnHbqwcJBAa/k1mtNa+h3AbBpQABSa4AGkd0AWpu+q7fDdpEHHXEfa
+6pwxdHgiyOBZUe2/I6donOXzXhlxyWHIl6UeI7QELdOz739B8cU37E3QHytdWzIW53JK4rjKusp
6TSk/80T1YcZk/0sitOQcgB2Hsf2MofjB+NolgK34oKjhzejqF7bH150n1tOj2n91myTEJLbcqkW
z43ZPkrXORoaWWYarpXXr8lxriO2hFWAFuT08BIsSM517j+nFIQEhvcc8VePLsWD2k7SvVpK9Mag
0hSKGqt8vA/r2j4w3eiP+VLfMTlLpVzbMxHqOfHOKGR1vYsKFG2GzCunA1/l3eqO62BtgcNRU/ng
pbjiBZMkyudE7hM5wy+fp9tohgOq0yhFfQ+vqahRIwqrX+Vtei+NG0EWbJjixxD5ieMLoVifbSck
/rOOQBzclBgwF0nDPLpYJfFqwZXtx89k6c4kIxJ1a69pkAyMgkcfQYSb7PzQzHIfNZD2Qi5EltPp
vT1lq57I7d5a1p6vrkczkce+rkZUNGHsXZBsoci2Dr6R/aDZt6sa/iSvtc986ScW4cyZOReaSz7S
F/rAynASLpW+f0eZ5RsH4nA9BvWZrHZ57L/aWkaFR6YJzSWS1R6zYHpnMsEVI8ELpKaQ90ZgJidm
KOGmLQGODEs+2a9ozpwn83YIYPVynkTD681daJfHWUXBMa85Vo8utjJnHF9zC6SY7U0v1fJlQUi1
ilfz22mNB04IoEWy4Gyy/vzRHlota7uMk4ISUg+0XgS5KOLxBYAoG0mBNR7+x1opltjA5kBcRtaa
kNuGta7mriK4F1L0UzKhXn7aOuB5j8KFf1bkZ1wL9SoPOPSVPVQvjN+BH0J97c9VN6c7J+WNnpbT
N08vTXXM0boF1/y1Sy8/+defdPZtiAMBUmAUK/JdbwwwcSYV+csIzSrDHQnEp4JaMXHwrTjOIM96
wUoUAPyhpFRyuEly98p+pWF91le/TOSWS+l8VCZ4N0puMIbl7p0/WiMYg+FVuDApQwcWJeajlZFx
/M2FIC/v29/95XSicJWxPNsFQzXY3VQYBN4xLS3vSP9QcWjwiklh2bve0i9KsWcsBG5Axyl6vE+A
vckkFQkYBTeZ5yUgLQA6Zn7A1pWR+omMwT9mlvhVS4VtHh1znO3d176NgNUfjPabbRpPMh7PRFXC
jWcHpzB09rUlry0+nJ3busBzu3RGLWOK4A7TuW/p0cTlPpoOw8nK2WG6fJmGJOTl3dyn3XiyUYRO
0ow2k93Iq93AwE5wu3PYHW/5TXYYAfRTOOgzJ9sHbmve2lPQw3LfMVZEMH8pWrkBZRABMiUExjl7
9Xgn1T3u4GCY7rSs9t1ravbiMLeTuyq0zW8O3sZGmj9x5nN6KqEnsNIFu3hAzNOw6xqugDep1zZn
FNEmiLmytN4+EAWQtqyiJbsfd1mGG8xdhDnbXXiZT3VClK6IogfWiQBZERlDMdn2ULYri5XRIoHb
L6mbFgBI0rmEfsIyv5Q51D3DMXaNXQc7lbbZPrTw2aPYyZXAh93nyjyYXrstwha5IPfe48xLD6bF
IcadzgMjkVMTk88ocNz0sT53ISYADiZZ038LkuK7ya8Y1McE8MTqCcs0zJ/1UH8UjvgwiH/ZnTqZ
FVgiM/leWFhYyonCddsz9GFU6eIYsdpVwc16VWTRyhiupdBwGWAtwYZJfHPYytgWG/bHYu2no8Fm
4BIZm+0XX8tpb/WfpmXsW0sEB7vCC1NDIvKxXiYJT17nps3OIhZ0E9bJk8vAdt9O/T4dAuuoFVy4
ANCGDA+Ku+SqcQgI+uWvpgwoToCiVsGlEG2UfoAyBWa9SjhBUpVeSMCQ6qdftc4macmBdjhjA5oy
4yih62AevdUQVweb8N6GBxBuTQeBTCoCaF4h1gxAAdH5FBHK0RxJJDsvvAjgZCIIRW0luB9hDKBH
Ax80YA8/P8c6C/eiu5oD1h0DIO+UkneOF1cpqrMJ1Y8D6zJO+eFgrF2bfKIBmc1xOO0yiNskAnqk
RpM8rQFjntf9wVeOZkIEbzuYdIjS9NjAGT9gwZpWOBnae5zJl9BttxUo49y3PpHv1cXr3Zyr1F03
W916CCts2jFyXd8iumfZ2eKCrXLHWbdhSC5zSPZeCQKEqzQArkOVmZ9BQxFwaI8UtPmQ9hh+kUVV
xS5AGGK14pRiJmtA4x4ux8B3h407T6dxpCJQuhBJGugzI3muvS2xjQlZrkua5siYUaXZKbcDxO/+
HO7mzRij/zV0AlOHSY9o6dD+6czrcWMyQNsGifwQzZPt2g2GbzwK8ZjIZX6F8wf3x8ZsHUJliFwl
RCuAZA+YK7wtuPCGgTIWhtzbp9JgO0rhNktuUGom5lqOXON7ho7dpJk3EitJC3kazeW2hkMHBzZl
9uHJMcs3d3TWudN/FRe6NUEtztQRtw5BptVm0TC+GFJp/p0+OZhuyw+mKuAx9TTdiiKQcIXqmqyS
+PTQg2vzRH1ZsQmj9Cmraus0lWpl11R3ugMsp9rgkMw2R9/cGjsYmCVCHZBrerCq9ZVbHpu0mQFh
h35l0Y+Sxf10kBk+oAbY/tKgHOW6WMXES3KEgrUdD9/BwTzOXTOskPnXVZUcgrPj2TmiKWMjdMdV
5vcHk3ygJ8fmWLZi40xmuu/6wscpQ+tsoJkeKpz/0m63Y8pzByPkCmXFJ62U7KpUHRmMZqs6qHaJ
NKxdAMdHjUSe8Vmm69AFGRu21g9Gv1ifK3z4bUJydhbjxUwSTOTXrwpqFdOlFoh4C1rmo45JEJdB
TSFhAmiuvAv9tmF+I79nGrO+p0HI03sNXLEc3jH/gP/s6DJIMv/EINjYZU2+8fiSbeaNV0LDPSc9
Cnfa5btox5TQdohvSFxOHVwZpKBDYhvVg5MXlyTr/CPzG2ctg+lXaUbj3i6cOxLG5Dx7xhHcVQE0
RGy8aSm3IozOqYZ1HHQSArJ4zLPhNiw868aWQ03fjFxVdaUB+pcMmplbrEOKixqEFBBv+SY0wveG
KtSumJ+rHC91vJGao7UWAqJgUtKR5LIXqdxE63XJQo/QlvGN2Wtm4uMmJ5wyFM5bkU2wBtoeo8v4
GMKR25pK4JJulw6IfHk1tC5TeNKVirBWo7t5Y5rJU+9Yrx7jI0JO6CvYRD2rjHjPPWf4ELdYNLim
8/rARGa3D3bkRSfGVHca4yHZFyfe+iCuPSd4jXz6n/rO3SbhGJ8c2RzTXAHVQ8XvCDtt8j60Vxj2
b2ajWc8WE6N8WgoPZJRu8GVd6io7B+5ID4jFy8aTTYC5rza2dR4f80ZH9001vVMT3MsfdsbbdaqK
56qrmfIO/kdMaHMb+fVNHmUENmaIlSybp2zmalEMHe8J3GCUfHN5A2MMkqw+dYziY8G+DJKx5jwf
v8DnoKnZFoBJQ3ROU3VHXSzvxJEzNGsfJPp4KTqsydJ0p8p5prerW/Ie1dFdTtdfH/7yKQFR6pQk
jUYxxZbGVJMnwYKu8zyEi7BoCl8frL/96f/1/+UJc+eOi+fsZ1TueAi3JKYKGFamuzJH7pmT04My
bgDcciVMS/rN+gZydgO3IUk6ffz6U/S3P319+s/+39df+eMr/tlfkXLkshAr6ryklbLS1IJ0SBOd
IyiXm9CCu2CWHc68KaA/CIZIGs3JpoiaZ6nlZ9iHzTlOYr0JnNS9kbV3KrwIdcSheURiR4bpID8l
uJGbjtQEZyU8RNURdhKC4MTYte9QC/WQ3PLK27HEiu04cSbp/Wg8a+hWXUTBQKEmuh1Ex6QSmYP4
CHtTH5+oybyZInzH+FhW/bxHbAs+PixChncy+8WaOa5Kk2WubydFPq7bKQlUXFjfwsTu11PQhutC
oyJZ0D76BfDMnRDx3TqWgXj3WDoOgbMuRvujEsFlosBi53KFX4bYRq+/i4o+gCDuwL0wBHVcdKFJ
Tzw958ZPbDRD0u/DgKNION4NjE4OyIHx0ue/zNbPH7X13lnTT8TVaD2bwXNYk8VIaWOx2646lmkK
4BgsHeVoQoKu26VVLyEkcLPXY/lJK+YdZxe2QbN9wQ+NLj2zFExeds9xAQoixsto4SHGVn/Ng5U3
GFdcRLRKC/WsG4dEeQyO1zJBP4r4R4tAQd1vTHzEH/K9aLynwogARWuSU1ZPjJv78tme83ev149j
zsHBVHR36dxfUGpkJ2UYnrwFhhXPszraNoSroffUUZbeUwbjgTMvN7oxh5CPXETca5xop2ma+6zv
jWPtuz2Mb0czGP4Efxswbucb0nBJh86YIGQ9hCiwtds1p3I8C2bV8Fc3BIcyNpp1nNNyMZU+geox
f5in/jHy6QExMzEAA3HnG8MCVOXkhEi8Ka83rSrkIWHcksbIqdrPdl8ILOTmPZm3aecvhG/fFweq
e7LT5JebLs01uS3ueAPkOOYHNF+GDV4Jv+S5sMJcnKQ7v3JRvJk739qEvo6ATDTHqkrxfI/Q+ZfH
bzVnm2Dc2hzBJATFUcwTbfIqf3XT9KLGpQsQ31v0IgNcQJ5ZmdgSEJYRpa8kUjEDID99fSNf3drO
At/SSM4RvMkOzWCIGmePbwOS+IwWS8QQJsvkBcfOEBSO+3pfR8OwHya1s5U5MbQSTNXLUxpTbJbd
J0VyBF/Evzug6U/w+F1nZajg6NYGLxzOw3hcuf2n/pZD3jsApnMvCQjlnh6oeuX4lqWkfeM7T1mv
3aiKle1T/VVZt3biEKt03+ciexvpfNjHY7l3dfBuB1HAFDvpHwcbli9JM5p/c241jMykLbE803XW
9sGbVffm1rUTxP14gjYKZrNK0aOGxEg3QUJjtWdG5mOp6p9m7u6aKE2uPUaGG5O0T6KznU5lfC0i
Jlv9nL24nuvfGRnnda4PG5eJFKNpLzkDWN2bBhB6yleju6Rz/ANQU3Pn56guWt6Wo2/s+7hh4ghW
BWAvNVVtdLYguh/UN0dA0weyWCwIyNq9jkg5IRPHClPHtp3oJ19uUdolOyhmfAsekwfmjhRGZ/rJ
y9A5sj5xiZkzdSgr/3tC+gA3V19sLC+bjmJ5+XUKqd5vedoJLtPO1fanSAABClPULZMT6SrgnLEL
ivY+Ch3mVlXymlRAEHydFOuvFtfZ7djF8ok6OIALrH+Ws6BG8QGDY9ZI4ZuM8MoKqIDPlUaFLP/s
stGg3//osrX7UaMmAefUAt2gipu7whqGncUkwrMxBWU1feFzcgw6YTJGqB4GSx26ZaDx9aGvMKio
hVo3eMHLmI50OXsN7esq7jf2MH7mZulCrsfqDMz3xJGpJLDfgSmgpCkkS81BkeQE3TII1kenN5Gd
lg9zSaZWgeljzacc2RLxy1zxd8FUs6s5gsY9kBNz3nyKOC0QV/kaHABcrJY1DS7BL+Bj3UrH8kUS
XY95aQAKtJl5Ds2dh7/pvaqY4FUYzYpgfG2WCXYJcnNt6vQTu1R0GLzKPA8t7ne3l4iBMdlauc7n
IL5gMu5WoyE1t4tUbnXrtOyaI3MAEwoCyJ5+jRwXnWbj14Rez01Cnpw2ds5UE3EAna3mpwe3apUp
4F5SW+wq9pvuGRSbJmYspb34nMr6Fv08I7WYUSIj+7ucn77xi/IauOo7BJ9H0nvzu1GWJ9/V48/c
jikp1GqO3pucmfZsqJgJToU72UtIfIfli4CBmcxKb4cEBX8iMjBHDFF9UcVvovffba2az6l9dUn5
ZYV5CTtJTWGr1VoW9q/AxYwK4tGgYcpLNsEguBsWGLZssihrKwojNO/gZzqDLAxh0UYTNsCwnIu7
ycUi2liz/+guFnC/bLwPSx+6qr10pro6dUwYsgkpsvdouMnrZzQqBlfZkhYAMYUz7ptKLnKMo6ei
sZDRYxpXGOrzzmBlc+vkmwAKflIBbsqus/stp+zqoEJMJWlZPpZ45KrAbPEXtybX2fqqsY1K3x5+
eJ2n2Ur85qmKQHpzsr1RxdWZ+u42sOZNPVnFMYmtAK8Axq6prkISMBahKH6PTuRWh5DQ+iCmn76d
3RZhsitTLX8JGF9eg+Wby7uzjTVPlN/b6tx7Fo3fQdaDVWmSRzJf3HPJNP1U4d6aIfzMnHDXbjj3
pzBSJGZ669IorNpjw1jRdRxKk8rdVOr6bojIsPZEHHepAEE+IrfdeY750GGXxr7cFndQKpmuJoip
Q2PCL8p6670VS11qKtyju4wpvj7k3AmP6auOuuquoB3vLm9iZ+NVqKt/+RQhf0cyFCgFZ5VJzvri
ddFbNJHxyj0mPH0lrokX0CjmD/ip6rjaZEa9xEQgcKdRtwoM5bLejSl1hQDZ08DpDp3bvrnunFKe
szznFcqNTC15W6fGs+qFv0EHKDZd9MtynWWLnF4YBw3cUSEYDRK3tGIcDAPP4NeDy7GtUkyu2Xxs
IxXcD/gB7Ewf42hKL96jdlIsRIoyBK/sMUj4Y0Yxk7VpNXZMwhsciYVES6oIzZQsxnsjL7yNF4Dl
/ruc4z+pcFS/VwcTGFTkGQWxQeESHvytHrmPgiyuujjZO6IlxDO34m7ozGMsOv+Bp2sLoy8+ptKm
1AjdZuNIMuMeuNebuSCUwlEKM3s2xRmOluRlWCrDyzwTVLfHxh77CgWgnkMsWlfUtX9FoWyK1ldl
42brsGr3QEKS48QRHsdA5jx1mQ9D0KdVwE7x4QOJNRESTIBcHd4WUQXvWWHruxZG20H09rkK5vDu
jw9eXrT7LOyfQqtmriU5Jw044ACCO7QB9m21qUzr2rtw/f/10yh/b/nkafRsi3kXNZiAMsTCl/y7
3KWOCETMgvKTTrufwIqt975JQCnbCQUowM9QOIb4bX6rphbPj5vZa2R8+4rbUWEHycpDLzP7yvy1
Pbty3uJZIMACMZdUmBk98sYljNOD2pha45D6zQ3+kvBCS50D1zCjbsxxfmRWA+LFiqMHQQwRy0X0
kTUZnqJxzl+seCzWsoRIwBLtrrB/Bveu1R88sGA0OOBTE+T0ZFsfyKjjBUCLefEk8/N//TzZSx/o
b/lU3/Y4AgqHmKzr/tYVXdh9UEb4AvZAUtZjQS2YAzWy0iUPNxETR0naznAcdafBxMoaDVvwiuZO
2318QB6+DwrfvI2YULhT1uy/AmyJ6mg9DUHw5MwbV5+qysOzt6nHeXrOx/h+NPORuiG8jEaQvxtJ
MjwaWp7w8Pzrx8a/+08fnMMDdLALW/I3iGgBGqcvhhnbu5NlB+ylyKdbXdrxR1SBqZNhWfNW4hfB
9Epu7bqluM2IDarPLPaukkNwk1Gdm6hsU3gMW5mfDrCxevO58ZVeuw2VhSkvKxoaIGIiXbXn0Haz
v/tTqqJ7V9jd/dRT4WOItPtBuQJJrKl4dTpaJ7wd5p/xSCrXup/LtliHoem+B1V+yCXTuGI0X8wu
eY8pDHzmdNPvMhIwe+n24pphBKfFdMCIqScHi7rxiurjPBKVgIKQUMvacOcAsQmlu2Zusp8y5+DY
a9451klEl8YTNMOElvfIpnfEWk7ZaZ1Ft5UPu4PLLAtCQJaySeCitnXxOrTO8HNg2BXI7qPspwmP
O1ZQoa7dgI8hdRUEfNXJxwotf1cB6Tl6XKihzxEkzWvsfG4/OG/1WJ6tZlY/WVr3qJ/ByXEoe3Pi
AEpP74VPSSCzTW8p556YHYkLI98TuozZJ9Agoy37dgO8gYiK3rZz1b4Te8M43h5475Lf1X53KxJS
LnJgO9JN9Va4DvwnTAp4seQxiQDBdwCUdqrDijkkAp5S2dmbjGNGFJTW+79+Fdr/uBIp17WUa0PG
NV3r93cYA57YsMnk0ndP2NLEumwjbd65w2s2iEvsBuD3wsbZICaKU2alJZJfGu6x0HPj96AdNsvM
MTbF91yh80pmdzvXZE5uwuMe8mlazz7xDuoJinW/uOpnSnjcrs0XRONGtY23sUsf/T6I3jG2YdpA
HV3JfL4zO/5m5mm1z5lV/puH/Xv/MdZCZZJ6c2zp2pZp/bawGKo25l64EYUw5TleigsgAUKnzYz4
PlT9KS8EaNiweCqFj01+MPsnbjRnQ4O9mZq2v7SQyXugQUx/VHhHSYiziJU2Nhkyy9WA+zvMB5yD
ixFyHr9ZpP9ubIMEYJgkz7yJqHRjJpY27b1jR0dRqj1ydLrNxoD5tFsr+mNyta1h2zP/Ws+Ms/7N
U8AD/of1ByKBVL5D3gP1ESjy/7EJuYNZkQgGqDWIagDtE3p3fWMzLxNvjtt1D3PoRMc6jH+4Eu+G
jKtXaK7rxg3HLaxlBLncr96z9NwN1mM2pbiYc2E/5S4IprqgZZNN5KTqZnj14/cAm8Jl0MP3ejTN
vagncm6GNF/sxF3jSOGd1ibkVaby3NmgAwPG2FGZvRQM3s5z3LwaYUdxWpAmx9Zo+kffhYdRVE89
itC6zscFLVlessrUZ2D94+0YTh+e2Q7YTPNtW024w5Xz0k6JOndCyjPr5VsmAb87wuJl2sXdFf+Q
fQtr4F7UkGS7MCceoo27nlTRag6lgrw4V+eWUc26m8Tdl7eENfvQZlz5B3P0sIfU87VS1tXrq/LU
183VtjuArxiirjmXwcqfcRzjl9wxaz0ZZUXmpKMQ2usVaQp4TD3tWp1ZMyrQ9MMiSz0oq6ee14H3
GHUh1TMGhlRiimElcaC7lXcrVGtgWsL+MmIt26J/fLqTb25IU0MGAwWz0n0WXLLcOqM4ZDuAQ82m
8nASt0XYbGKu7xvTymuwOy7mO8tIaUFKQaPH/R7LKfa9mHt5MCN2KwuCMMiY5ISnm7IIA9FcRV6w
sWpLwG9JWQpeOFxx/stQ9IyI4HP7XVm0YANgw8o1D++ma7e7OcKEQjKSs19PwLEqICkMCfeGZo5+
1Zm44Nu8s7BsnTWQ7bUkYephzLmpuXZdmqynHsdV9macEFziyUoZrQNxzl3cFlMMS8npyocsGsHW
OXxlFDic1WfvBafYje1y78Nh6tzm/cSApwqM53+9sljC/8e3lQsU3LE8aUnHl78dkSPoe7CjaRNk
mkqZELOjM9S3YIWje6mrpHaUS/S1qJJgPVlttqlcWRx1ZH0MBa0t4M9IygGLvCt9f7y0hogOPYj7
VR75T8r34n0DsmA7uNra27bzCgRsBawsv1Olas8AFrHu1UMLaZL+Zj8wVr7ySi54lzFKo8sy7nvg
QEq2whI07BS4fgOG854pkp03wB/Pu4GvC5FTADJn7EJ2eueUmB8Gpfu1Jip9p2TO2Ly0YNj55TfG
5ijVXnnXRxEF6xavx1hZ7r3IunplO3ELOZxapMkiup1P3WuuhXvRKdxm0mZLTm+bR0dAwe0Pd2oP
McVtGC0vQnxHvhj2Rsm0HA76zCHi3uWEy06i9R54CP4TJ1lrFuQNWNwWp6RD3UQezHvbCS9dkWC5
4QrGaG46wL1Q668cvHJPtoOslwXVvM9RbEDwaf+FGO1dOtXQKeRDMeO54uBtHyPlEwfs3HpPfJ5S
2hAqlSSGfTNDgTynNODMGJNu8WGuLKPisEHQq4GQhc2jdE9OEdJJnXiLqW1xQmCuxu+inhKSNzCF
qVUdAryYSQoYzfdSyuLwg8xgKzYyJIyHSzIJk/yHn2IM8BNYo00gTsIlq/j1iv3/mJ9/j/lZ7l3/
87/+14/xP8Kf5f8F87P+lpbd75Cf5Qv/CvnxwfU44HhcAdNNKd7xf4P8WKb8sykdjyoD5bn8hx22
KGEH/eefpP9n0zTBjEiUPFOZLqvEXyE/Uv0ZoxUwHr6MyyE3gz/994/41xt6+9vn/wPczqWMi679
zz9Zrk37wt9doiQAP2m7BJD4CRVrkv3bWUf6HlaV0RW39o3IzOr49QETvs2py6ZExHRBNS5WSQPK
63H4Mnz+8fnX/+xMgGkDPtF1i5n4ODVYaFeqOQ65tA54Fw1Kn5tljdOTfaNkP1KUW2IkunEtOskb
YNTbMTIwbKGEfn3Q2gP8EtuDf0CW+ppWhg3H+H28OB6/PlciONljHe16+poONVd+3JTXgkZ10o/5
C7jtj2iyr2aYmftioMLJmrGrxVgN0HcDqnjwSq6LhMk4af3nNpyfclP3QOjzgwHCzQc4xEw1rbYJ
TCA0K6yvofQeNNQPGUR4CmewJik7eQ1jFzRQ2XMukfvOsnJq/GhJKMkiMQiuf9gsUozW3Etlc4Hw
0mtbhw+T2b1mCsCvUJwg7CzZwEqAY5cTMzPimAo4FdzWRUuALPZ/QdbNG6pCuc/S7RIz6i+q7g4i
yNrL9Z3sQDUbs3qt8+mMa+rB4pKoKCtYZzp/KCp3XYgAmJF5dfAE0JjzMfiK3Q5m6noMQUWOYFqW
b9hF7SvnEYyRuJFGintRXGDY6yWItCCm87giW6KIsQGYpfO1uJZ4DMDSQXGEHy0T+zbqio9q8Rsw
xc5XqZMF7CXzKYqb98rznkjHP1p1c/Fa95mw2gt8PYq5dQKh2YHzFPC8s5a59YMw4EhjnUjlAOW9
Oml2iXUU1p91h+2mtItPsp9jiZkpm4MNoVGkBv1DayzDNgjBfDGHp8Dyiw2OVYBripBCvB2Namub
8UgANaAYzTk0JsJYawE2HAoVbEpZ/xKCG9dk0p8T9cwtwwffFeess34quq5EVj3lAzalrpjwk0fq
FyP2FX7FU9JRdti7izivK/YAHjRhpDV1djyXbs8Lr4k+Yl0zrnLLaduIzt669JvVGWhrevEqBeS5
0c25KN60aeP2Y1axgjLIoE6Vj9Yrqia931ZO45t0tuYQ3Nqjv11eT5VZ7inFYPJIHxg+Cqqq5+wS
Z4dCG2fkamYGOKVd5ywG8B/2rLiyxLiz0I0Zkk2fszXeZw4zx7BL0HCBJ3YpcYqeccBg5Q8NJXY3
tZm+NFbwahf+fdfjf+zNCfeqoRitwiIwKvEpO/Ni9Ee3oxceigRhYC/ZK8j/oGQoXB4prPQqEGLa
+ezLlvRzTiXIEOCWaCivNRGqFAdmfx7PtoeeW+qyXgs7JkOoV3XtwNNp5aVwvyiowb3K6n1O/Kj2
6TLs031jt8yVJi4oIr5rvO5Jp/CJM5/GgoJXsiM6kHoOR9AuRHMAS4svhAoVveqqZN886oG+w87F
GEDyRU8cY9jF6WJx8Oir8KEb7dOcmacIYZYn1SyQ3r2UiG5WTb/4B97zWF6MiNrWtIm/k507mEPO
TLR5DJzkO3+O0TkccLYEzwCt9umhiod0awfJbVyHXN3XQ7/TA/0kDIfph1EhvyiBdm9TjbcSYEhX
SkFcmWCPECA+txYsgbD+lXSw6f17YupPXWNe4bPiHrR4T1NNdukpn0MaxX3XPjh2/KIliaAWN07d
9QdtaOfGLPVFFNPVRZphl+DllXwMNhgQgga/Wti1DIlTgpXGCL/SfPQTXsxCYYfi8vPTVPeBTx15
6J3bLP4ZWKNF7lVf0Sdogiq6J6u0+xsKPYjjwlChRRHZfWZLifrgcYiGH61dXs1q+Bgrfkh7Lu6l
wArckTnjka89V14ivzjoBKHc7fNvxtg8WxpOsZDPJWmCVs7eihRObZHrGzLzGrAJYPz9BTrjSWuY
+3HyawyLE0DdrSGqjgwPu0nH0GeFYRqgGA1vPQ3d2B8SUAOivOdsThhCLbHZ4tnk2wvPTTZmgL8m
tQkc5s6GIsYdfan+Dydhreg5NHvqxzzJcUMuim8SM6ViCLpRQETxOhQeXRLyHu7QKcyKJQX6Sk3P
TzdYEBM0GESz7IG+uLeBGLb+qE/uBJ5myOdLHIDIMpsN+Paan4k6jxyrtsi+RXprmuHVXI6HeXdr
24cxzS8yD4icuhjy+kptmt4n5I+Jt7NwCxcP2ZD9xEuCFQOHmj+M3zx7NNfeWF6Gmhq85d01zvUW
lNUSr4t+zgqVXCt8zCgvGG1B8cJAs40Pp0WDTlsfhR7LS6gh4qdFv+K8ck+j5o+hmAtO6BXA2/l7
J8KXcYyvoYeQNyQ4icBO7WPkzJvWNd+KgH4S8CJkCb3pMNY2ICsYerQn3Y5GepkijhPgZLm+ktM3
aKN29M5U89XickYGF8J5UGPLHfm+qbwzC1AESUe0LHH2FaV6tXJfGTJEq+XVzgjQ2rUevpKQmvpw
FO8hrRMLj+F7bjcPRB3IViaMz9+KyNy70/jTX6oScMjj/nsm8fNYjJgUSAO/J1hrdrOnj+1skxcE
IlAS/q1DIMEsDQfw9FbrYYQb/zd757EduZJd0S+CFryZpjf0RVOsCRZZBgHv7ddrR2T3y+rSU0ua
a0AsmHSECXPvufvgq1maT/YizhC5xMqAKWtCXg8a94ESVsT6vMgvngNqQUjvfNijiblHnLxWCzei
jlAapcK51XSMSJyK9o4qM+Y7IMqLEtT5wvy6cLhvBuJnTdgN6IoWgfdd/dUZIZBDw4nXJCio24dw
dcOQYj2WOr0bd4hlN/uoyA5uZZ+QJp4Glx+MwvMlmPJzg2ydK/4eG0N8TBb3h0iBNnlEVJNR+wxI
Wawr595JRHAcU+u2yxBRtXX2rRsdPD8rJootJqjp6K91HcLJSMnY3g4K8xw7Jm4KFAVUcfHsEmXY
IHT5sOzkGccGyENN/dOaCXL59YuV6gHsdKxliyy7IaNkrkIK7ifdeikHHldR+a8eTiaV/xIPCFYt
L3wD8i22jmjeTT+7h2aMm3KZPLl5+LMoGn1LwQZdUALKZSZ4TdVCbGMuqMe0N2O3svLp06pAqJqR
fldZn0tprGwMEIwARYL3nt+Rk2MsgHKAqDotYm63z5hNMG/L9TdsSqT9EHdCiJ57aHmLXvpvYMpc
Bj/eSgfHQlBzPKFg6wA+QYKGxbgm3/3F8KvvhL6sQP82Ov6PFvs9Yh8jfH3fXAU2+UiBX2tZvlDT
hDxM6A8tBVKrBNWUb6HWNaHHrvTRphxjMqk+i+7JypL9OfY6DmNTGr1jMYs+I/qo0+VOWMkTqZk7
Km5uwSRCuc31s9VCimgxYsdXdNeCLiPxO73OBTVp+VJ/WXzrW6G559JB64IRxZc+c29Kg/+xnXBO
B2QI6vFhLKM3p5wAAaWCqJ5Fu0vKgOZvoxX2M1EKfaW5xPRxIdkU8fTVSTBzzLvqIWRgzb9CpekM
EQFIIZ2QiO5Lh7jSlO8D8+BkCBYM+E8EkqMc/ovuz98Tqmf1iFKUhjDEDr0D9GnnzIhcs3OfCEMJ
pmHe1WP4TAyrg8KuVzibxLd6IJONAiKyhwuqhRQlaWngZpE9ySzuKugivkByYqgC+CC79ez6CF5x
mLEoVoJMAvvyLTWkRK7+XrT2U6KhQswy8TH541dPDD9Irf80F1eqbz/jgKq5SudciRCZDylEstQE
AYJhP9gdOOiwh7aR72dnvGH+fnZNJ1xjo/IN0a/PuKPZxeWemHrVJmDxYu+rmeTnsK5/iY4udjay
b6PpbxzDP6BiitA3p49GjycXekzw0Bo2uMV4a+jpfWAMFKML97PLKBoovH67pLLDm9b042Uvy0XH
RtZW5kffRYM16zXdf/8FUdynlUCmo4B5T4MLgA1VIgUTqW4z/kfiS9XC9J0G58kSzioIH0f0GCll
BEWHgqJEbAuWLN14af2IrIeiQYJ0B0ENtZO8THbxPEcR3f8avxvKRnL4AaDoqQGVehstAThhMlLu
HWdVOxOxUZQXJeCYRXj3YwiJkAqozVy3aPAmJkEtoH0f5rbZ39Tl+MVExUvFSHnoF3Pj68F3O5qf
WitzDk1fP8yj8apXPsmq5EZDb8OjywPmE5inwHGVQfpaljFfj5p5HGKeKTD+KEeMx1Tz983UMx5Y
4htR0ELVwatpAFopW4KHVkxFje7Z941FzqczXlNPbF3fAcEx4NEw5ofEy89T+JyMNvSgTI5qbfAw
bkIHGBMx1eLbHk3rDrRLv7ZKlOAzbVQQkOwI38PR6I49zvZGJJAQPms6fKqCYPyqleo5N7+xRjQs
Ye69WLZ49eF/lKN3V3Feowq2dJn97Ml/GvVwU5hvtjn8jEX4I1rGr/ALPnvhvkY24+3Ax/RTfwAm
9qtOq8fQ95FBxtV+IiC6RuYDsZ8aAsP5DinhaBjTTRPfk4DGUSgs935JRgTCmmH1h9pksICJLZS7
cS63sUv+KCqrZ5wdTl1CQC4tmNQGOhVrZLE/cqhRPJyTxoxPvIvmHt4eHq0V3XygQSGL0ydzsXAd
nsXPBEuNPnp26PdMd/u9H438hEjEO1AAsVLF12oBxoowg1pNoOHgD2vEW7WZ59RyVtzrJLRnkjkV
FIZwltLcGn2zjEQE0b2Ia2Q8Bby1oKp+qPdlU0RwvamjDQHbf352Kb8e3ytSVm4TXb5P7ZugPewT
bUKYROnqSX2CL4Mew2Agz0JBTNWJ2WC5yD61GHnSIFW2YHjdpFzl9egipKghJ81kOrdaHMJ5DGJC
CgL/1WFEehm0gjycKoHuUiws5qU4ual/T/AToMolGDPGKXVM6aqTARqSr/D7BYrg9q//tpD/l+Og
NNYdJz918gyotQqbTZIFcmeQTzmZFxMuFTdtIJXgAUrllHGJXJWLUouKTarta+LcdN5juqzVv5W1
mr1sf1tVr/awalp4atGVX1bJJGzdwo0P6vumtiVh28ph3RulNyd15i5nKcYYonSk+h6J+kmdlbSj
z287g6iL3KfOv3qHWlP7LreD2lYLTKAzxvriUFPR2I39k7rwMeSvlOJRboTr3aCONBNaHJJOuETK
U6F+pDk0nJ8uKkFydoQ7Zqf+xOwXf6iMnK/8ELvwBgxxbGuXB6HDXUcIpOiOkSV2xVKCr4UaQwPL
C+UiT1wPfj6+Q1HNZUVXL33ZoCbAMCzK//LFv/0GtYoapFgZppCKWX7i5erFAuFoMVjmZpI3h5BR
tL4B9uACvZqesP+LLyd3ItyXgkn466nB4DSc1+rk/XkGrVrcUbfka7C3cK5CTpb44pvW5/r2eoZ5
RE6m58Ne/OsGKim/QIg2oJ/ntwxUC2fuou8q3YH11eY86KOp7dSvV5+j3qnW/tt9QV8t5BwwMVJ3
Ahl9YgnI9NVPBmflHYBNkHL850MmXwA1jRfYDIuraCaTwM079c4I30iWyeOm5RGWCn35pP233+uW
2RFkd7UOCrwJ1Xerr1S/dkluKYEFb2GVLqVk6klT/7EKc17vLrmv9OytbJEcc/G2oQfUX3jZgxdp
3IjqzlOL69P62y16WVXHF8KgkF2lvpan9fKWTjh77RX72d3lqhZ11O6xoTlen3D176m3qH1qM5J3
oT4A7u5STpMX79QxW93s6hXX9/95C6ptddXU2uU9avuy+sdxtfnHvsttW9Wu+4+mp8wZRTmZDVUY
UFVmYqWRzWsd65/L+TEDp19FJmzcmQKyFiax0zIbkld8hCFETvAem61HLwHpVpIYxSN+ofiuG9PH
wrcOY9OfncGuTsQaHynlKVsIFNDBcLAoKY08WBrkNqzfDtoMfEEtShT1p8ZogJKqbQ8rHoqy9Qht
Tel1jMYobvaLAY8k2FUYQsjX//1q4eNQP/rmF+jeC1KQ59lOxHmUizAe6QXUdmi6yDrVam9CYYwb
KWWa4ExQrxmd1YEooqNwfVC7OS10LrsltQhkt3HdvO6brIlTrA5fVtUhX93219f/m+PXT44nrzzY
jZlMN87ULLvr23/7uMuqJ3/Ob3svX/3bjusPvH7K3+27frs6OrnONwyc4G9YLQXr//6fNuXN8cfH
L00RgVDqXi4fdz05f7zut596/RjIwhMyc+ZS6tXq6xNuLiPT30VB7THQUOJWv61Oku5h5nNw6MFi
63+lX4ypoXRbLtQ+tabyMmqznbBfhLyy1/sYDgCl7VSJySpStZjVzghWMDO0KAJVKLsRVbvFj6Hx
v26neeWuCVQxCFXtfqGGMXJBJpl2Txm7Bw2SpdIyHlVmxslH+vtOtl46HRwSHSY1jWrb4NYxFvMg
AcsGzh/r5DRdcjq1GkIAaI8OdupvmS+TESow0NK3KqETyf5I7wHoxIWLDRTVbRkVh5wvWQB3LXRT
m4iZv+XkDraGxCCZ8qFVa4wk9qNYGiKVcbQiux6Dh+mZmTeFTtE7MspNIWFAvqQZVH+t/bGvaXSY
csmIoXNNBqsz4B6rxYgA6nTZl+hYwuXgGBZ7pY4NdmDvBU576npSkF6f1JrBibmsqX0IpbkHHNAL
85xA/m1aRr+OQ5X+BEIQMZq8/mrbbczXsCzDrUqvqWwbqW9OiLrC1+zbXDXpmtk1EWM5rqvlQq2p
K/3HPqopWwKD9fdEde+XDNxlXV3ooSCm1vl4xsrLqS7xNSPnqq7osi07LHdh6FWglVTJuFiVK6rV
WRUdDm1XntK4/kmte0WdNlfU1sCb/3ZF1c6kKInNMlbtNZ0zsIimxfnTPmoJyD5bXttwgHfBZJBt
AKmwavPsxZGIp2zoyvFclUl3nN33UA+aE7Cq3xd/t48IzEGLW2MvDKs9zQgLLouuIAzQehaeAX/t
m+uoI8tOdBmqgr1poqo7LfGnFQXVkRiksx3b4StGzjyD6jpF6hKpVSrRXkIKdSEpttzr1yuhLsz1
6ojGYJLqwUdQl+C68GTjdN1UT2bQueU2ndOf6jKoC/R3l6qX12fEmOyA39NGXZTKDXZ2lbt79aRd
LpF68vxkcNYAHUmJCNhZyIzWQK3mQxoWmb5OJHFKjs6PjobyT8Ff4rT6HpJJ2I7yPEUGpz3zXWr7
1fZlNYi8AZMs5s/qFOryPF7Ot1xTm4YNNAS06eryZCSmD5vCf1MNpHp2gnlC96dWL89S6cZHtyR+
Vvmkpt3cn9YWVx/mCRWxQjNMHPYoyBa6mR5we96SvyTQrI4usqUIMXLeukv1qu6l2gbyUsrFdVOt
qX2OppF4YACh7jQhT4MmP+P/pRUFYrj5f5JW2LCd/5204j4li1Hm/yqruLzpn7IK+z9wOjI8x7Qg
0FjYCv8mq7AQT7iIvDxTR3Xhc+gfsgrLk0eQsSJp9H34UP/ineQaDo2rS/GCfK//f5FVYC7wh86L
HUg0zACYCMIKi6/7V/lkM6Toh12D+yvGHb6cTRjAVG57IDiyULyODfnRCe5UReAWD7kvqW9YRLcM
GFYpcP68A7+LZGRdAKUlTpCCQaOaA1yTfUS3pZ109PQElE9FEzXWFsSMGIv4TF0r86h0bcFNWo9N
9znV0NzBmpHlZ6Zt+cvGng0giEG6Q6vinxYrh+7vR8MmEaCqzNL1TpXrvFZOngL5pK9vdM1lLkEN
p1q7LjR7PWFWDK0t3jge9YbqkAmJDr8x+aZ6LD3K8qN2BxjvNchmE+FU9I9FBMyE6vAw36QOYwa1
meY5gGiqRtbXF6sDahHLd6g19SlqbS4gxwcOhYcEnNFI/BKtxBf5OD8sepaf1QIOGGmNJURHCr/Z
nU3zFKCcO13WuhKDUA8rtQUYd2RQYx/2cCGWJTv7mC/S+AfaY1/H3q4MbyBFAIJqmXX4FpnF6yIh
W4LjZYr1ahqS6grjwdlgFdGRujOrM76DN4QAl217l7sO+ewWRV2BHoVas/zBHP3vbkXvONTLiOlw
9jVb8mwj4uqb7wMACWbvMRyTZqMLF8px4hfYfhfuqokgs/rae+8L5MOYlg+1lq6NYFoOJBhucLCh
kL3pceGcavM26kzjdhpnm9LvDh1xELn6LmkoJKWM6Kj5JDrMNqKKoDcEbs6/rMIobocgA3K95Lf4
NwGbsM8QfHpMDvpt0pmf0F4HKkOxeC103bxFNT2sjaYLN5ZTWrdV41DRPNC5xNnwZSY6M6XBfIOR
bLBtHJSAkeaIW+In3J3dgiku9ToQdKwDKOz8Dioe3qB5M+wtDKRskCtDt6KYat7bmANNNhV4lNJS
tJ6PN6gCbIqoMAsZJyqKptK5wf7P3Xs+LjnyWFCNnD2gJ3loDiv1AjeBbGw22t7gX7/FW8C6NeSv
7lrxOmgy8IyBtjq2yBe4cX4/mw6uR/ry4kboBztCzqs5LZYb4FfzDc70nA8nI2ehffeWLtotWEGc
RmNJ9s6MgU0Pom3d2gx1E4zTdhRV/su+saFSOb3DW2EBsiPyMzxS/TBrzQ72HjNNOX1s+XIGtHJV
7bwuJLmWSi9sh3UQI0p+bNh8cwJUWm2ZcjaRQh4k0YtFjQtuXgYstnXzuDjRyxQTJObeMM8l2k45
1nUmHhb8IB4yaesmS3pj0NO7NBruFJW0d5aKfEkDXr6GbLGClmdQAfSQSnZelfiQ0v38mwqHjOT1
D2WAnaEKmV5iOWoVdeumoWzgoONfuKy/Zz5YNQRi48mUCzBotsOV8wMgbIXkHioCYjMQuUS1eVC7
gqYmac2AYttYRrOlSSDeLNUNcTWIzeiSt9XLKN9ibYLpBm7SsEJkj07Jxfd0GoatkAP2RC5mOR9T
a2rf5ENUTTNU9gY0tzb0HVAiVK53BCjxD1u2dgVmwguDD6sJsl0rB4jqJy159GHEjbG9nMl+BNPr
E9dmfN6coApuCO8TaQo8FC7OgpGoYTfboECCg3cGPtKyqk0nXL+2ZFjRUyNnKJrVSUFDEYFTCxOC
vjIpCNQLnWC6lR/ALO90Ki3jArdrsBS7XHNnSmG7F0tW79eE8XdmSeo15KTHA1qVXBsxAQmNkQiG
XoDfI6/hdhjYjDGwS3O2grXXQjCIipt2qMXOibUfhRTlxYT/+8KBHKRdwi/YfdFVqIiTCnRdg6dj
7cPzigHllpqOzZsMSv4R1mvL8qnTe9BLctCrosGuE9NdqRgxnt10XsjoEW0lFPF7kCtjCRTRJGQE
3hamZVkzbaLOovR8ML+b1EJvseKiKGppHxWnvh5bixoAkoTvTvszkkN/TGZmJhxyEOvhpcSTWgSI
iSdDWGvhu7/wj2mAivDKDBLmZqoCaHby1WjaZnw1AAWGSb/18gRU8WjGKJ26XTMfa5LZxxg8M5M1
De+reQZPvdhvZvY01tNw/ON/V5vDJepK9eHcAtdVp4FqrTXmq8tBbamFilE6kwsRf/4cJT5ySVyL
aZJVbJ3KxMZQYiLNHCP6pBbrTOfuSOUNmkLIXebFWzUmsPSwRr6tgHvL3eRZBIE1gzAf2Eu/aG5G
iZsFuS9WvYunbY/mZxPKYL4Cr5Lc8GImConRTCfQhtXkxKc5YBSgD+KL3tFA4P2IA20yNqtq8noC
+cPmCuFdCAwRCpMzcs8hfBCs3YTZlBjwcJST1xzjiySNw0Pm0hdUWNJWMrDhSq7NdaH2tUv/qEdN
t1PNm1pYUqZ63dRlk5fHGoHByGs2oozoW/vqoJ7+SDdoDdSqWmBCjr8tpecIVLsbtNU+sTxcXdwp
HE9q0Rk9kdMW+KSkA+NueesKdB24KBBpMYd7Jn7LtrP1b+p7VXurfssfm4uM3BRuDtCVmb8XrA10
MMcwrYjDDfVsw8HN3loHcDgkIf2kFq0GfqfNOSOlHtm4rNf13uwQHzL+QnekibNpa5ulqKYD2icN
wg01ZPLOFDArS8rvMNFQKS2VKaI4m0JaBvKXOPEY1nhAOKtkEMYOJ4n3rMaQhTfGPnHo1jNpmGsr
PSPaS/cqZq+SFfkyE1e65i3UkethIz+0fY8NisxpXHerNYrkqqM3fIOsxBkA3QBcn7ZObmF7Sp26
DJNdNy9rlpseLXCvfe1GBnhoXlymEeF1dR4rxy2Hc4JfFdkWsCH8x4VZTCc7yfSbBLSKtGQ8DhXp
28jDKSFuip9xPhgnQ7OME35d+FYFweMs4xYKjKrWEhl/KuKGGb5aVTuvr/m7fRA7MR/QonR9fbFa
A/neHEi9bq77/3i/OuDKWIla6ycMKDXNsi+PXlXlABbVU1g3bkFseaKeGf/iZA0IdQODZ1eHenZQ
RO5rF3rdVGvDYlOhoA6rbdXNXjdztH1YroDvmJoY03J92qoux5SdTzPMzKjV9iifI8f2kZa2qGGF
DAOoha9PMAh8aiEPQz2uR6vqb9RiQva6memRwdDH7aYyKirSyQzRI9NEn+a5H07hUobtAWFkuJ+j
dtvXB3vmbLhQ3Je1WoX6wzAZTg/xpD8O/faquE9GfTvlBAbUqwqQX2V1XDxan60KpbTyabiGO8lZ
tf84UqUuMUR1iFlLTWZYxkMXmVDB2KzMKbRndVaR4eunmK2DgsqbhuyMkV66KVXmwlDZksuH/77n
+pGhDFGrT1T7ptb0j723Vrv/eJUg/ztfjlxW1bdffoh6qdqOa49Xqe3LN14/Sk8olDQDtyvOngeA
+o/Pv/6Ky8++Hr5++v9iX5mfE6/Wm2HHROi4hDPCnFS6xxIb3kA0qqzloI/z81TY03ohJErten1n
Jzp5UCyKqHQrXpMYdWsZVK8p9BUGs4uzK1Bq743Qe2jTqfrKVPgXQ/SPzhP1diE+Q2GlhomIycuN
EvRlbjr4SbXiBbqPvukTDNXdAAMyJN2rPERJ2+LPsM1ibDS6snu2ypiexiezhKF9B4FheF5GBGp9
rb9R3rQQ5jVQDHnnqEjOmsDjC+kDvDP5b9oTs4Cxb3eZRsfngjEY53RbMz5dT10CDr/ryGC3QGmH
psr2VdH9DF0R8/gibhT68G52E+pw96ufdIh0qoQQJOEzu2l282R8szTIQsNuKGHEmzXMZOwkrKPX
A2/ncTmkbUrwi/OWtfaZUuCepi9+Fz7OnkL8GOdPAKyw9OCVQiAadlEh3rqBZLBniaNdMyEtcEuM
LGtvddW9UUUdl6qGAx71P1wqnys9cPZmSEQCxdUuQla6he/2hpj8h6NtGlcGMPKZvpW3SnvBpxSD
OyvdOfgCAq3I4eRm7lZk1mcaZo8BoYnXIf+EaLftGXLdzz2qDxwRUIBIoJv+UBN8JAtgmdAsvQbe
WsGMw+6rdeR+WwJfB9QStMcypeBQz0CzJhaQeGbZ+6lBWY+om+ILMmDAhoN94Hcf+tKKzdREr+0U
JOcU6OaawEm3qZg+bgEBYfmTwhrOne3U2NkurgQUe8v/SLjTTwk9NXzSYdnpAuuryXgJPUADlamh
o2UAmjNahcJq7KcuPI06Wi9RTeQSI+OLPzb2HoORo8hr+ym2/S9+ld2hbWL2HsFTQKNNagTPxXoa
QZ1p24BwxibklO9jN9hrI3rkKO9v8CAIf2hDe8MfYtc0xVhkbGSVNQ0cGLyWYheayZh0BjUZm6Sk
ksOxs5Oz6PcBCcJjGnXNSfeSG32Y5/uAoshjrmV3VY06EA9HzHcQ8dnAkQcMaMmptlt7hPnp94u1
m0ykc32ARDyx4abZSK677lNlH3ywo8exetMAxxNdBadjgddN4Ks5OQW+RdE5t5jUIY0bIMmYBMbR
cg0QnQfvCdxWMuMjnIGdKZz0a205n07rPNlUHnyt0NdVNFHYtqX6yq97fT1OS7M38Qu41fXbuAXU
4k2kxW2zbHgVWYPMgoXZTHcYnlBgDhQpNR7dsm8f5uIXaSD4OK17pmVdQSyk7Xv2bmo9SJ+aqjzW
0WQTwNKogTBeizjcZQKLkApgl5tgzJVHbocjAs4Wc9rG62Jof4QiczahHXxxvLo91Oc+ae29bYPK
qt0aCV0/IVLTshE9Tsjj5pwWoloM83wC5hXCeuo22gwR7Bj2PxnkUjUz4Tsb0jiV+dBuuwz6be/p
kOGDU+6LaVc6yV0dGt0W6+JvJKPpA/CkakXWoA+j5fNqBqEdcR+zKppdKsI3oGcJwmhS3Q52i6P+
pfK08IQxHaICwBZdbZ9TnRobbQJWlBhjCr22/TF20FJC2iiqKPJ+K01iKxvcVdy1dwUST6oO3V3v
UjbiP4891L8ApdzGN/UfsWuendlC/zLGH8uYyXoPfS3TH5TWGOGuCIZbvD5ercYBpAk9YofHNlPc
12HIflVxi29I0HiHEjyFo3H7Vh+EKfifBp2zY6TvQTgdFrd8NgRY5LZMKR/xonW5CAqWpaJW2Fb+
JcfHExTeBgRR/5B5N61FugM0+NMA42gTwQ/ZjlEHPBmDnF0wW5sKm5WtMJZqG08ffTR+m3x0Zsv4
0kUZth8MLKc2+xLEw4s2kwvNzXQ7teI8a9N9YbqfQ7GDFJetYy85BQOWBzWkk9Ib/c2k/xpFpW+g
Rv/ycTzHCBfzr8AbUPtw+8UVMLe2Wu4MeYJgUFLWT/kcoPoOvqtNzo8aHypEqmJTWRChA8ZHm6mP
P6tx62dlvU36AUochQvUkENXY+rp01VhJB/0t7ih+lsLagMia1xd9ML4gUsueu74q21T0OJQc4Dh
2fDZI5TCRbziuQBJGAsDL2YypOa3wavNdVjhlEEcqiophXB7+y5q422oR+Q859mnnmntdk2EYtPF
a1AT77Zzu+QhRXYoBcWIKMgO+3fbSiHkQ09sRufcu657ZxTittHLYhUFlKKkmX9HvNnfJRJpFkWY
ieF7hNvMXD3WmXGgF0Z319m7xMNC3UyWN2AvyK+Szt0OrllsBIPGFUUz1QqL70c3Lh10kMRIxPRh
w4reJFyRts1eG7FMjBnNn2b5EAE8WNs4RG4me6YpfMXy9dx+VCJ5sRftowtiMrZhT+XVMqRHpqt3
c1iYDAvEvTUYt7Ywir1T3eeF8eAvCJaLIKl3gzZtl6Ar11EXgYC0aYxFWAOAsF7gvpbotumXCSA8
2Zr14oU0kFiz649VVPT7pkgswjzak12ioMp7yruGKlr3XR6vRQnHf0pAR4uAauKufUhhvZleLG+I
5SbW84epxLs24ZLlnnecIxKJAEjA9nveWSsicSxhbCPKyEDsgmMGx8DIr1tHnvdSpc25L8SDF9ft
mXK+T5syKaMCyGzHwBSgGFDQSCxQAFd1e6hLoaFTgNmF3w0xPfcL51FLAE1nIc4K9GPIAAKkD0HN
CHYwnwzHApya3C1QLU3N6ra6QHZcAdXZGOCsSf99ZpR47UBAjOjL0IwG7bCyHB9u/BATRGUIaAXt
vT43+WqqrPVgeXtcuraRU0Y/mXMQxQdaGLw1WvEUVNGwMux4JiRcQSc4jUW5HwsvO5lJzPBJp5wg
Na1d1Y9PzHLpqHnqGkOjhXMQWiP/hjAW6WvTmJ+Z7H3BFCq9GWOMQrKYKBkkPtcOboWchiz5E6i5
DELvsDH8dLmdrerRiHXjrHUY2xTauU06lPINgltKZ6mgWurqMRgaYs2+sV0iC4e/qJrWTV2eCYkL
1BmMbj3mfNpXzSMC1zL3Wqd4Xq7L1N8RbSoeojjw7oFiTF0ZfKM5gjfMYH5XdQbu6f1k3A1Nem50
/RQE9OCxEeFCMBRwR7OYDAzO2bNjHUtkhpU9Tw+epedbXTPg1iRuLD1QcZ8jMnmwXRLsRn9AHrbF
P6g8U47xy3PgPfb0SRu9L76Xif0j1hhrZV6vUUhDQGjM9Ol+hA6YjuDrcKs18bjfull/rEZdgNAz
KLqnaaBBDPTHEdtDkdaouH3n6NrEdrMx2DJM0kCepQ1Mb/o+p71LbdEw95rGVTkQoAw8XHE1vY33
4Dg28IGa42g0yd5ym2zdSUtbWK1uZtnrzozdXUnmhr7js3dzqAMZrXIMkWzjtOFNUkKPd0PxK25v
E2yVc/pXhpHYtuXVk+V+wTXHeA4bYzNGY7sLfI/y3HTj1PV7OxA47zvz1TYZ3Aee9ZhHzltltRsC
eI8GaDLmfUW3nYwFFxTMrzd6ueBYoA1riK3wXDjjs9A6Ij4RNRxVf8im89CnEBE9qGT29ARYFjVZ
OeZgZ09eL5K1nZsPHYnOdaejsy/8eTP4YwwugF1aqIUrvVleqS5nXhCa+NoUMW48eAyNWksVAZk5
o1q6DTUjDGHIi1FIQ7mmIOVPbzN22fOcN9Pai/MfVuHhdUx9BfMxkLRGjAS/rM1TXf+EadBRThXi
hJn2pxi1Utm48Dg8Qr6pKCvqGPBVSDyUHhkSaGY56G16qAxWfpu5fHNWOkgkWwp4R+tehwPGqCuF
xbkkm1SiE5K4/9bT9q8Bc1EemLrvTZf0NHg+NQS2x8PUf7hT95z2waMN3mqqF2IMBrVd4bJtWgQ1
1jx9zAUFpbkZvA05Tgu6p6+WqnbBqFZM18SM5Uw/bgmknYGuCZ7UnJA+AaDcp8i80eR/aa4iJ7kH
Ku8NSOvaHIeX8xDHn05M2cnQUCDpmK+Ig35hrbNLnMnZudHw056XuzyVF9Ctjlwzpm027Mu8mXcj
3mVQVgB75MFbuhj7yht+9vn0YooId2J7z7D+I0zFjIMgg+UicJ900Ia4Sz2nCcYZmdYBFuz3RenM
m0IWyOr5yvF5IEvE7pvBmm5LSKVliER+8j4waM1X1RgF26Uy0UDhtfkaqRLuqDRuet2sSFHW07mz
70gNRRt3wWJDLPmLnoacJ1mxY+XWZs7me+YuRIIc7dwxJqUVDgjX6F3/umA0fccsxUyxT2gXTlk1
h1SiNfZuFt138ra/RL/IQwQeI5Nb27VfaCV+1CTPdlVOfe4Q1TwYAjZSQKsdOvhILlN0M2gDnWhE
ER+ZdUqRSS0EzrANtPrVjTD6wIEr8p94ekZ8d5mlhHgV+CT0sviHvohl5eXOezmv8XXFgSvFszKI
pRMBQT/uydbTJnIrJv4Mg0d8ZIkhexFMbJvyl1hwTBZiPoh4/jSKzlxjunAMQ/kD9KE4GKLpEZFR
aqp97SOpC/U8oMj9m9VZwPSGB6vQHsEZ3QcJVylPIkKp+fjdCjBe7eifmMjXPU69cSxeIi+kSJZC
KytK/ROMSaqtNMEMWUQPgVkiS8qB8zELZQQA0HI7BPgWxJ1NhJlWbUbkMhU+kdJgRuPN6L2fCk5I
SBdp61RPlQ7c1ojcjZgpS9JnsNwxzIeblAhD7EgMgzd+gIqDjo3j1eICjq1QuWRj8jobH8I03qMc
R+6udSpQcfTOnb2OB6O9A+HqZRqJksm9NS3POUtWLdBWzCltQGyNfib6RKE72vhD1ur13ZCB6er7
l3h2wtsGV3Efu+gBbguESqr6+6EHXSz1YPTIc+XtjE7Xt0Oa/sJ3kcRkrWMrhBSztQQKRpwx1oE1
YnYxowXLO4NIItavGWzYXe884Y/00o+/AkHU2zVeRqfu15gMfdOcF89z6eWsAYeV0juEGbNF8kQr
r6cF8CK+v8mSeE3y6ygq786pdHwOy8i4KWYMdnpGqnViM3LALXkqq3httLQgeuetc799EBpJwTq1
aR6Sh0BQb9jrn0YUNvuZn7CuDFo+frOw/HJbkzM3GI42gX4r56gwk8KVERo1DyT/ElYvbz2CfMC+
BuQr04Qw6zD8drGBq/yHuNOx/RizTU+B9xbO7EvaNr+6vPwlNSVOHt8PBQWLzFRCKTar41cxBv7G
jFFzxRmjc+2rFQscS1tnvvXi73aWPzj54hzBkdmrnHHnsFjzyqytW73VXlrsOVeTWxQgaPSV8ZqH
PRChcqAxpqDP6MR3bQCmUKOzYnaPBVb1TKd5a1XLo4cPxTrfWvI6GWkSrMfB4n+kvmA91CZuDBF3
CwBsfN5iE0+SirFZ8GSNxjtmqMEOktHGwk06wfZWWN4XuO8UZdm3/8neeS03cm1p+lU6zn2q05uI
OXMBbwgQBFEgq24yQFYxvff59PPtpCRKlKZ0+r4VEgSAJGzm3mv96zeRAcUgxoc88PwTeBxCqS46
WQbjU2gWRdWRlxxegnY8ozd+8IJhG9T5sa6SFcbtRqR+zXgLLmbEVvGao/PyOnIHjZHDS7rrA+wa
0tFaicZ0JFaIE5eC1lPuie69qa72ZVQbsjXGZt0g+Q59q8Q+Aa5cIuTL0hcbDXxuyIcWH6ZZ+Z4i
wtvF/vqbPrYPKt+W5upL5Fz4ND7a43gp9B7tH1FKDC4pEOlK51bYJqs64Ygp9TSb20ZJmDsp93L5
bbSsbwhlgRCUA15cb03lfNOa5iVNX7rKtRDZyHcJvvyMkR4KidguM31TebHxmL8R+vIYG9kF6ccI
Uc4huCa1XhyO53UVNV9TCmyCgFiS8JiPZvgc3+Kw3Jal9ZgGjIj0GKCg3+pDit9c/mgY5LSR1Gsp
1WNnJSu/Z1Sc2e6D3Y8gy235FtnRg+NdO7LO1ErCDCREiBq/5jJTpdKS9rHUrKCMkB3h4VlZtkUy
NyonX6hK8SQFp3wMvkZ19SPxjhrRLes8J0XAq+1DpuL50fj3Lg4heLzjP2i8GSRXY8kiwCpVw/JR
zebM0ECRqLT9fFlbAZ7eT5pebXzvuew9aZvUw4Pk0gpaeNHHwXkM1v9L6PuPCH2Gqf6U0HdCY10N
cXtLgz+T+t7/8FdSn6X/YjoqnRRbEjjFH0l9tvyLoVB482PsVwzsx34n9enqL9xlAg7+xgX83StJ
c37BvBI6nwJ5zjEFFfCTN9JPvZJU+c9eScyzLF3XNEuRVd1SFFNQC/9ozBsnGiVPLmN6EeePFIIo
2pLwUR/o1VzmPxU0W09S7jklcd2VkWZjlVytRO5ulSI8dZDxnXOK1EqUWnWnk0ldY4NMWNcyMVEm
Wz0rgBm3/V1mVQ+do5JRK9XwpnxMRm1fn/t3CWL9GbQ5rOIb/tNg+HsagUaEbbB8PqUuPDg3GEF5
ODV4rMhf2ZqE35pf7/RjERvuKXsJS7T9ZQTiBn9/NnYOSQe48C8B65GrpHq4qFB+LvSosdcDBnTz
KvKesABXgFGMZtc4tMUlotU9MNKX0D8HYZmvB2TNnPHtxlOtrz4YylqpK6ag3hsG8utK49ylLJnH
Q+7cAXYgIlZ7aSbF8Y7gHEBdEd+c4OMxL0xinyoYSeiXXeyBglQlkk6XZ26jYBhKfzCXpT7aWmr5
og3BGx7vxSLTpC+mBWI0hnI7awZyXNrY3iatD9nFVA+WizaPoJhwG+i4uWmHrmfcEjFDSH2oe/ja
kOlBPNuCqAgbRw3cGSynKbYjYV3o1qPgOPj45YSOs8vM9sBAq94r5kvlgxRorX7AOsM6mFaczPuw
amiC8mhdon+cy6h/Fm1v4fYyOaAiyrWGoiaIIia8owaqbWXdnukC+9TC4ElXDQc0cKjnmUdUECOJ
apGNmMiNVnWBv7xvyw5LuNze+O0ssgmOk6X61VXw2oOMAbvLvG8cK7k3dMp9ixTyBRYS2KpU9WGM
Y2kbZ969kVENWYGvHh1Vw0ZJ/wrfvL53vfwOoku+l/CjBHdUNpKsxYsO80mNFPELnv9YkeNfEyLT
3g8jgvkuKrdYgzKybNwvJHeQi5pZFqMJP1kOAPMrcqbY7SOfOBsTdqDtFSS7mXq7SWy13zRxxm5n
dQik/e9lnC3KAH8fWhYSGthhjFT6QYVVzaMeFT4EfFz2PO3Mxut3koU7BeaRasiYpPKg43R9vpLN
WMFkHezTqTlOqPg6+FN1szB170Ta/bjserXZjnnLuKK1vtUgQRsZi0ScfEwSSIsa5mgtP/dQSXBb
Ue053MkDaPn3DmHRIuyrR8fMsG+t3G/Qp9h500dinzji0uCg20B7QoGdYkaBrleWF0qrPTv4G1Wj
XC3g3I0L5N3b0sVQuCQ4fZ0N5iG7BUTkzFrMHWeD+jiA6228tHtwJHslK8WmMVV1UQ2Jt44D90Lt
8sPGWWAW9R04kDFslVBdW0X0SHRbsUxquaL2TN8SUrhHYX7gj67G8UIph8e6rXjlncF4cGaXEI5T
3A/mMOb2vFjtgU/5JQjpJ9NAmeO72Sxj1XoprGwNnlLca45zQfB2V5UQouBQh5gmJvW+jr44EcQh
V17rOSSj2iQMLvqm9O33iFHobOwZuA3kHPuBjJsSKVqCaUYAC0kxoGNj+OwWCjpvg+D4uZ+OOdG4
NmJ51WWgp+9dG7MeEGIFOwvy44dCf9FMnPAVCGlp3xbrzqKgIAwNzafqXFLos3RoASPjSKGo00l8
6oFgIyxCg0JhGBx4EKdicssy46HUoDOSdpBsVIPFCEP2dTcGm4ocEeIRwVqd9EusVs42SwoQ3H3U
oBoHgyUVHbsXZ63bqrrBqXoRQPolLgDzFbsjsC3WhE8LMzlZe8piqpgaWRaA8OBvOg3zDkMxyk3T
Mw0NWnfRVQHNPkOWZVuR3JVaTI6N6jpiVCR39aU2THItOluEKLBcjIm/x7XHnZuaoKTqD1arYgze
kfbhMVvIwuFLHuPhKYSh5+cx1jDsgdJMIOt2aLF0Sixj3suYMvSUqYMmR4CmO03wZFIH8pO2Ixsd
3HaowQQaLztEZmAuauMV7REdMc7nzpBg6ZRYr5JjwDdK3LWEhg2ARCaJsybunJADgqJh6JnuYrSM
73qinGXmZbPGDaVlCdBkoh9iYBm8jDVy5SZIn+qlcHmRQitdyJ5CkCBgWe1C0XU3Fn2V3AbFstb8
NVw62CM5mcIZDnAkDG4lHygAQxFWmHqhedpbYabXyGDBGEpKcq0EG1NqgE2bQrcxZMB5Jz64I24C
GRl2Y62SkFNqj5oaYF4KgjIUBULPlPOYQmTdyiYMnNRb5BUJOGMzrAyEpwN5hlmBr0sOTz7LBg0+
9LFu3YeihJiZqJibOhxEDFZxMP9aMK1jejT4K8/H40BS220NCWJHx11jGWCCodqPcqbUwPgqME8t
0ArSjUbbVldajh00oD4dzMLm+jxI+Yw9M1uTgJHNTdd7IHtkm6r+Uvfzhz4et1nIIYddSTz33eBb
i7j24EF+DpuIt2I0KQNywU/EOgnT0mOCwlyqUOpriqLNRgdbFfwmOpJ4ule7LZgl2ms1xA5lwLRv
IKtIK8CHjQTSH51SVAyvuGJ4i1rzAr6ebq04+qL2otfOsbYAsOa8MJ6CwX41/ERZNOW1sjGfi+qT
ondPHmSjRVhU91J4x6LgzhULl2MTFI4XiE0rA/jmIOlgBpKpHQovMreEiSaQMeplylpARgaTwqoe
lrWLxT/VxjrO3W3Qbo2yIJ5F8IDtoXqhjUwCEjwxCdoBxN8peUE5onurRg29u6TW7rO2vUZD0s6C
3oYrz8FVa9ohc31vHUJWmcuhuvWy7Ak+PX08q9scmS+h1tUXxylxORyi72pfkBUmafd52n4ZQ+Yi
GKaRjWIAzeCwuffqYc3BvbR9QmaKPOd7x4lFRNHmcXxOwYfSomDcb66iBHdKh3wY4ivKWWxfdEcE
ZZEY5eK7Z2KzPMM4K5/pER4x/Syntsq1spwlpIDMGhOlIFOUnWynXzxb7rQNOzt4nGAyTRddbSSz
Jk6QkyEFyEGLwUkBcbeu1/W7Moc493Ex3TcxIKf7OAAoOc0W0zRB05uC3aeLibpXypyykreaGGxT
PnlgGYxXptucnPEW/B5Xi6TauUKtN7YmJNMc/QJRx8M2zB+TqNGJyAUMmajUE6l6uogE7fKDY23k
nbmY3og0UckniuzEGJ4450ONwlLHTXO6fxKCT9emi+k3qqZ4RRBCtJGgHU93Tdemx3h/zI+HU3KS
qvb5EOXbsHiZeLdZ++gFsrM1mfKscykirSfFWCjBWWo3/QLxtKSe2+7W+jDJsMcU1Pz9KYTlgNuE
gCvsWfNIiHNLQYItE+GrP12d7vy4+HTfRAj+dJ8LuS6ptHLz6f6Pm7YbpES8EsqVZSzkvi8RDCqU
cKW48CKUlrnZWeN8uq1bxhWTQwexI9TIj6914i7Gk+5z+ppjMvLGd84jSVHXJIrdZTrdJ1tetqkw
2Pj44+napwcsI8YWpuVj/SwUfR8XsuAeTgTE6b6gMjCrsuLhD5RM4hs4xqYHfL/queaTGmXmcuKb
TpT06Vo0kVbjmmy9Wmu+v5NiY8Ldx67jbDVTwOHJqUA4O3hKRaCKFaKkfv/a3h053q9Pn31ospoD
ujLpSXtewcRhntjJ07UPxnJXH6I8kbfqqAM6vjOCp6tegXg7RrBO5EDE26qfptNourCskG8hF2dU
asB6twOaGiV38KdwOHWIHEW8ihx6N92crsnipt6GhUwMJledFjdwVa6XmD6ZG/SSX3H3afZZ0Hq4
oZkbaC3libvnlZSXFwMSPCafS7UevlUkgkfD2J+V6k4fyuhsB8baKN3n0i3jnSV1wbKglF5FdVGu
cssNYYwwdtXzS5ppxiqycZ7VGGQbUObWfjawXZIzKdZLmjkzGJbZKCoPFcBSx/p0Bo0JK0c7DjfV
aL6qClGXbWMuNChPM2W0GCaH8rFoYgVcX7PnFVZiW4VUFgLlpC3MvQCiQhXtO4HsKq2bHFW8N9aF
iRVXbdFaY74bgSkDbBpefi8bTAsNWd03ffu1VVMygPOYxExchpdhrBLU4A3RzuzSN87wi85GTzQZ
fZkkBfiryXK8ShhYLeJOiKBJ+apkMVQ0ve0gDToGkC6WTUK+5LXBUdWoCJUSPm03EUgjtS5mY0ir
mQsW6uQV0E2k0okuOl39uPPT70w/nZwFPn4vqxiYlXY+LzXnMP0snuin09WxxQ0i67HNzzjSRhuG
vCIuppvvF7QlCO4i9vkGwXVIO4MCaURj4strM+9BKJ3GWRQmp6HUOqdeHtvV9EBQ0XDMEI9WRtCx
o3Lst2Z/+viZm6bFopWiDlI7v1WIFl8eIGOJP2zExcdDfNxMgalRnwTJogpUtrIIztVGEIJhjKS7
PBapttPVj4uYCLh1Z3bbMEZEoxspio3p+LdRbAxxWogWVHm/7+MH07XpwiwdKAWYP+TrJrXgq3Pu
TBc4ht7UKoRN/PtdeZXrc4U6D6Ucn9f0uYS5RYK3qzMXEQY6sI3uICkTCy74vdP3YH5YanhJ5gzz
6SuezCNkzXhSNCZEqCZVobJUd0OTaTuVqRCkUTTZrWORdixiQUtS33ZdmKsbm8JpyvudPAGma5MT
xKf7dFXBxrRTnXiR6e7CE0ztVGy/hM2ItwwLpLDMALe28QHL6mArjYTiBhSR3XBQxUo8WSxM11qR
ORpL3cYTYinGneTQtOqGxtVblpwas3fviekVjNOCCHD7qy0FtpKqEH74uDDw7L05GKss144aEvZd
GEvV1m6/DWHX7LqGxM9cVtdT1LBqBuVKt+0HTWhAJiF9GcJq3E+3+7jPENUJ562w9zC6hX+I16IH
g11HFLS1ox+TTn66gJehJ5tJHi8nUlnt8QjM1o4c77pJMi8usLvBitLi457Skqe/m37aGCR4YjYt
RA/hdNlEJR4IpM+822G8/5Z4jI9nfJfi//Q+e5JkfDzPdG36u4/7Pm5+PPTHy/u4Lyw4WV0PzKyy
COD6eOTpl61Jo/X+2j/+xo9tYm4Udflx1/uvSCr5r6aBuVwDC3tHWG27w0TDXOE5cT9ZVWSDFSwb
tl5afE5l9C/ZDvDKxwVGCHGmO7Ox/9LVtU/UAb6sY8cIRggcMi8LFjp6vdnfephMh3Rv2cfSDdRV
OYa4nHUPoYZqzxZqgQCH3VlHOA+al4RRU5rhT1CLfTgPLTaTyTBlehFy2T52Ktxl2xZ+1cjkTMlC
8iVc0W2byY+dKAGeZjOM+eudlhTB1tfL0JqT7RRuEyE5JETkpBDRTkzRZPiBFHt6DHZxtEzdaNTr
UolZl/x2HUBMx+G/mP3vYOE/Giwg0Qdj//+HMJz97PuP/yJF55Z+J3Nheszt93//S33/w98GC8ov
5KupiqkxKFDtKWmh+1HV//6XZCm/2I6uk5VtMUOwCEH6LYJB/YW/wD7AtBVTl7He/H2soPNwuiEr
0xzC+J+MFAg+YmLwxwg7m380Wdd4Dbwu7XPAVlF6TZk4TrbhqExnMEK/gQqY8mWwa3Utu9mJgVu9
HLSynbcpBgCd08NuSkPKEUVZNbF1xE3cS0520V7sbNwHqvFsk8w004I7uxIUYAWP9+iWuNHByrDj
lfSZHR78JNtW2VEzggfgpmOHCA/34n7d4uTvOAiti8y215Y7nlF32zslf2BasUrA3hdj1pEH6Hob
L4mPMd62i9rGlkPV6Moxme2wOJWvzXiwShvkvYfAXUj6LtKw65JC1Igy3vZk7L7VhbxPJRjNzGNj
X8aWwzw6KS7txYjWt04ZSsIoyFpAqlQN38IBKhixAcc8pvVUe+UUxfGm1q3vLRB36YjGverUuVnp
GwfikYqUIVJ1PKu7dVE2l1rnuXGfBRr/0Q3DWQLDGH3vx0AgqQYc6hIAZzQd8kbp0SLdDnFSe4jc
bO9VfJpWLy3StH3o5PgQ1PEhS/VNkxLSbADNFDKREcMpKK2jFMh7rIf2mSOfHFe++pKx0dLh5BYw
VVnJEuVaShU8nnJZVQNc//hQ1sGbArnNkYIntxrOgd1cVN94biKGQrvKrZZWZh8trSfOkLCdKLwp
xrgfOt5mlB4gGZ992d2q3taJaiTBzQp22oEd46SHwz7EM9spo13nBLsyRKyLKV3AOAoTokOuIM6A
+w0VAyn7ImAkoMYdmT7RDgbysYNhllkkVgzVypKGkzyah3p4kmPgS0f337SE4wAUak9iBPHzJMwX
+qZLveUQ4lBKeheuyjZx4jxzVrnjLO6VBVN5+APac9TGN8+I77xu6djKKfeNTV77uxDEFFb0Ti6j
g/iGFbe7NpWK12r0Qt/0Znj+W1H3Z/Ex5tJ4JfzgQMDlRSnWFKCvg4yNsIKDhNyvB2GPQHBHnEbb
Imrm0C7PToqTeJl1+9HMAdBU6Omas+uV7sTQhLog2CXaLFKMYzYaR9XnE8z7veLrG88b9oEfv9ke
u6HMJD/oNZDl6KAZkO84JsfC2Mg4v+qoYV2jf7Vz9WDbS+KiL6Y/nLtcf/ZhQ4+dgmdNdChJ9J2e
Y2iiWT9opwqSKrh+PG8K782tbHMWp/3a6+ObJWO9r1dLArR20N8XeFSgHz9k9XBqBcYrB89GE76V
UcUiUa8S2OjyEIOYRTt8/A/JEGzcDD1aOVzFkD7B4Ja0j1MwRoeog9UXcqxK5WOULduwX5dFe9bj
5lJKyaEVy4H90vvj1Rmbc6fNMq8/q3wlpRnfqvYruSe7uhuvVjFexTdIIsReiiM40slNfDDieCSK
4GwF3ULKxms1NORJgBN3pJvwllzSu3qjnGmWvjFUvhqpGE9dJZ9qtVvjsKz2CR6ZJY9XLhzeT+RY
OEwS5N0ZzxUGm8jCNihrXjAMHn3WBFdvHhsy9MSxHUX9Xry22GMt69r6EpCRFY7qOgzTQxiwFDT+
uDeNZjHicD9rkmaVVPFbr+vLIHjuEGIQT3cBnV2JgwnPgBUeB1e3hiGfXGs+Ka21nvsceg7Ev6us
byvJecSacEWcMY5CwjCNrisdT1bZn3yjJ1zGWNTpMk/6k9QMVyvs1sRos8pkwc0m/JKkxYe7qjeO
eim/+ogwAtcj6cBjMimbR83qXx3D/ZIioAAIfCN9ZA8pZY7P8V7ygmU9UFHBryf6TTq5XXanZe3C
xAR/UOtNMUaCfnXUDVRthXyC7YsQnasGmvVxr72gFHmQs3BXlxqWvfEBH17RMQpbbA4JPmmToWz5
DVDpviHj3MnrS1WN0GrRmbv9HhzjIP4jtmZFJqmkcXj16OAMT9kXRvNauf2pF+J4vbkUKqdYqOdr
14e5aUFNZ7EKkBURmNKksG5iYeZ2EQu2zsgbB/d7h52tDserEia3uii+qO4VBuVFcyGOBnr/qvo/
qsDZer15FKekWBNkxzr6Id8dJ1Glco4pCpT21rOfmyYn5zNlp3H056IxNuyJPhyk+mzqnPMsVLOo
PTHFvtU8R5yyuqGq8IFKZp1mcqolt9DpOD/8u9I/iudKVOs4nXGEqCgqoghX0r/VkoTYwRUsa/8e
LBOWX0izRSARZCKGtB5q/V0vwUTDZAEWsOfOZQPoJyxuEHNbfGqUV4LuRa4RABQI7Z0mGIRqZ+5C
ltg7GKMx4XaDvITCp0WWuWO7+xIH47AJW/A/v6igCEfPSd+fnCwa9gOyzFqpUBMa+kxz7RrgV2LT
S7shZZ+tpXlq9M6MZhH/SfnSd367U0QzNumNp2vTfcMYDOsuwYXaMh8CP1RXE9L5gXlONyW9/BUC
hU3By2aOLxpO0YtPbbRjeU8tTHQIrPUdNGd3J+NpBLcgdue0E4E2d8pR2U0XnTBRSUK9XrkkHCmk
TtCJuDvXTld9Fj/58LqXXo1G30YEwLg/gjjZFqtBDq6KpfjbgSg42x9ZQhp5U9QmYyBpOabtoh2j
ZUoCB9LNGXsA9hTPdvVmloDv+B4IF9iQYKd+VmDSMVjcU6t3Uu53y6QCYy8aScDBWf1+0dAo7Hlx
44Yp/dFiRLiiKKInQXjpQ9yPJf+UZnqGCEy/2jMnNm6j4Wx8doFl4ds34roJGW5aexekzTcmEPMU
N7IlknSClSz492bPbhzrV7O3UC/mXTrH3QMNgwFBj8YHiw4O7DFUX2Mp2pFldLT1HGUUyqOotDdZ
PjzTxdGocZqHJYsHpwBZwOfEGc9eOTDkxjjFpdBBD/E1luECyOGSOBUEizgZs/z1aoG1cWQ9W5J5
NJLuopbDJdIzgoOY97n2ejSCW6BvpI5QSJC2PxT1v8aW/Smm7K9lsqOikTOZpzJYtpRPYaRBaOpo
uvGJYfiCKTnc//iCQe/FtfsjNPBRGvYFdVRvFct/eObPGdO27agO3YNm6LIOh/9TDLOjd00KiSJl
hKKc0HowoieJOCa7gvWFQicIq3kPtURyzKMolf7h6QWj6M/9gbA3sy1egaw6lvzp6TvL6jHgz7ON
WlPEs9akfr2SihzY4hwp3dnUgluVbev+ITAwudJZ1Shs/XB4p7a9Z9v93TfwORKXz0HTcHs2Kdoc
8X9e6B8yyT0IMvhHuikyie5i9O3ZoDKJpb0NmW7IKQzi+myhz7MLY94o5TKNmzMDOkS27D4xBauj
40yjk2f59POPSPRof/2IHNBaC7KXQvz8n19ZTtzAGA52unEaWig53Wu+9iBVEBj7TkR7GPCaouZl
Orzzivo8Hl6pxC5edUJbeZOd/lXzWQCm8tA2xpO3Vk3pCT+ia83WhVh1bg6UIdR2ZEPCtOjXogQx
nW4dYV3hcwKIKl2GKW/H/Tnxw52dyKdRI2mA76KD0g6ZHoZ5ew6bcqnoz7Etrwo2P9eG2g/aVdrV
uRi6TVxjic9sV4Fe5bcIJ81yJYN7FhrT48Qjo5RR6yg/mb1+RMI4t7TyZCvNmcTtt8JpePjwViJB
YQ+bw2CDwsxRM4tlzDVi+r8kAx4ifeTilzCbf/4t/N3hocOLMxRTkQ1V/XScqkjpk0zV042vVis9
k09wxHZJ/DJV1v1Vqcvtz59Q+Us2tTgiIQqKrt0mW/Gzw57TKTa9KWemZw77Kg4fQzxVQu0aZt25
YuNb2Xp0G3oWtVHoZJr2Qru7K/Rkp1HXx62xVcZHv0q3aYZ6sT07DpM4Nb2H/8fBIFOQxu1w0jqX
RkK9rwiwqe1xZqZQWhq2ji69G1kPG0ox8bidTbQcYbutudEpQEVXEHMkOD6+EWq/dxD2DNZ4bemq
EgOzpxDeTUKckjKXmm5Nf7/GquSQBu0qqF5sH2qPEjULx2T23yvRQrXyTTAQddB36KZCBfW9nuOg
BiFKzdHkxygJbffg2i62z270qtQNdJ/2oiIkTxrvPo36a2e5lyBo5i0tGBW49qzioUpDtIwN7WtJ
O5rFwU0UrXXercmNPyZDxbh7eCVS46KnAS27fy7KLfG9RuNtgX2RU4YHNCkH39afVVKqu3aX6AP5
TSH+DDlCMmNhe80KrttNid2dpcISOKHm2/iDgbfZsG9r+9lslZNo96hY9sNS4nQ1rPc+KTM3ajOy
7Pq7In3oVTYt3gcz/aNjeseOxCgFkNJS2n1ny6+urR8tBZjg50faJydHsGWOM/I5oX3almrYnw7t
0ZKyAuFmCnpJBjItXc/XrlwJonsSbzk18036D6vt3636hkzJaduW5RgiT/SPi23J8MOKoV1vjIiG
rKIxzf55S/2bU9YyUYngg0lMsfqZzBr4wg9NRtOp221K2kwFiBOPl7KP1oWH8xdQ0EMkF+dxpDbA
OrhXUHn40ZuosktnJPHQXAaas3QMRSAtG0dSjxFtT6vqzxYLIck8BNbzN+j0qzB8sU2epmijg01F
p4PSioU4Svpr4yEFD1mqyzLCz29c5gQWw6VlQtmcNb7/xo1uqjPs67reZ8SziL7M0sar7+jHKNex
vKEkRzdlWOex6zcGjY54kQZ1CIOw46CZlwzQAn5fa+dfkEZRLMJ7x6tOCw9O11wUy3j2kn5vm+Eh
LbWDr3pLqRr2om0iJ+MgjxY2leUdh8d+9O5tF+ijAi9QS7ok0L1Z32ZPSgPDySWYpekpvWQ1eDPY
LqSBniSIDm1PEILqoIWLdnasoSrSN+Lp5JKFpg2N59RsLklVLqPCesbTDVZofXb6GHtnb+m63UWs
4Dr92s8PbsLs/7p9cog5uCtQXui6AbP6j8daSjBez3gWnVPM9pkmZMYUYYnoiL6pJMiayZm8z1Ci
zRWf70jqA6RxWHb10iPEqZgA7vZY0ua1tIaNbh4b3WaKcjWYyxR06KJ1a9tTlfRnX/LuKlu9K+zw
qyOoU/hHz5jqMmB/GuzoFqo8vqXykXZps9VxY8gA/lKjmTUqa14BBNBy5lONiqKiKdFLusZRrKrF
2L5iHQQtr9oHbkckPcUSixnuZgc955kGeycR0o5Dz1oBXAC9c6X+7NjtWWmaRWP0qyT7JppUiwz5
UurXxlivcsCRSmvWiUG1A/7CLPRa+IRc6t/6TkeF1a1FNeZGRDHSzCEePKbEjirNTi+rc9J2r0PT
r0URZFQCsoAJipbbJL8UC741tnZXrEAZr3icEpr7kAPR1fZLZKAFz+t68fMv+m9WMQo38Q9UeJDt
T18zMWxWXHfI2To7XVRk9BDvA67ZdWtxkGt1f9LNnZt7/3B8kf741+PLpnxmh1YUFd7Cp+Wz0DWs
IfQm3dS+cU3K+CD2ObuCnd0sO5kvI04OblcvBH4Whe3C1fRNScGTDwAvIJwqJ4pWGegT1UVKrKso
siNgzVLGkodaDBK2CZCiZ+VM1Es2QKnFDBp0I43s59apVsKJXiwZXXBoJGldteYaDpLV0Q/FMBjd
ZHiFL3L0GfvrgHvhUELOig9GIl/Fuhty0IVkHELJnZU4xZANUoXJYXCaBQ6EZ4+ih3oiK0acB9mM
Ur7NUL8zEQfAtjykyINxtTv38bAnhJ7ZMOewp0U38Z61Ub6OinwNR/lQNHwv0YtkxYdBp+3jb6MA
hwqrXKomqy+sC1HoIBHY1xz2FZ0r0a5NER9rtAGG+wweKFhD9rNAKLxWJuHHZ7vVyX9K3gQcYrdY
V1CZf88KZ90m/UHB+1ZBzRqHmBYlB1On6hjG8ZUEF81lJYqkOTlrUtAfIUnSG1LWjUZ6G2VmCt1w
7/kuYWk6Mkq/UGYj+q2KdhfDzN0gE8Jky4c8BokNrSNM11szWEeBWiPzmAu0CWvwFWSJpQDh6L1e
xZt2NCqWSDkVUrCTLdC0sDmLHT7g3Oha40hC00ncztVhL6NtBC4qm+CQAie3KBPh4sOxwOwhiCA3
uYgK6ljfiNVXIGuYc1z0ur1X0MOLJnZoLvbQvSpZ+DgCziiN/CjtxKqLEvYgu+GBqMQ17q03PQgP
StrQbPo3HT1HKRms0KCvSQtbyA1hu3h7vKWfBdKWpPwCZ28qG89s4fswZvugusz9x7Aw70TBpMTD
FT7nc+j5ywzVthKNr63PVkc10aakGbXhznfAER28X80RtwYGnt5KYG11HQMvFksYVVS3uzwf9tMB
z9BDlJEB23Df8XmyeumgAiTTokqmAUPc6MBvAUOc45e7FZtPqtd0kMaxFVFT3qssgeuLA06gryGb
at7TO1QFHKI+YQQBvFBZ7TUmFg3JMDtpweI/tvgGgTqzHAuccMzdHz9ftRTtL5IbW3SbhAvK5Kjr
yIL+vD3Fg4a7hW7gJmgNJO7xQY7dVnO/gHMBeDSkT4hm1G6SO2BMZjQdktJ0IbBncWBVvgP/s6YH
qHGOm2VdfI4jY1q2pwew1JcipMAtgzc4Ga+hLTHS6Y9s3o8OTt1QrzzUsbDbwYO6ZUX8G/bBMsma
fQBLQ2/Zc9JS0pdyXM+cvhk2WpEnyNibU2LRpHs49MlGTslsj4c0C54VgSKZI6dJbyblSlGLW146
PqmkpDpagBplBhZaZ2CbspZ3s2MqYm5M8sZ7FUcLjDMcUG5Mfa9OQYvYvsmllmOFk7yJ9cUfcXkI
QxKNZASw5tHU6/1SZXESa84jDOAjRltMuv2bTCyT3XZXTUY6FBJbnhMRouzarFyKPTwmGsxFhJOZ
9aLoKPXEvtvEBzhNK3H+VZbzqGiPLXONOJRP4tFEmeSpojUOdtG9VFrLjJmAOCoiC90RD+KA95fA
ywIZkBgnIP/ZiU5Dr9qLEmHOnQ2v2BEsG3D7ZMDIwFFWmzKnCsqas0xOsoWcYujIFsX+P8Ufq6je
4rq5aFCOxAldW7+V/v/9J9jjXQP2CgZWIh+tP938v5cs4d//I/7m99+ZVGQftw7Ba5lV2Vv9099a
/8iOt+RH9fmX/vTIPPuvr25xq29/urGcptsPzY9yOP+omrj+TcsmfvM//eGvM/J/cOjXFHr5P5yp
4hl+/UvxFv79r8esqf3/moMmxMH/Y+9MdiNX2iT7KoXe84KkO6dFb4KMOaSQQrM2hDKlpHOex6ev
w1t1Uai/0WjUvje5SUmpDJJOd/vMjhX/LdL3n9/6z+Td/cviRzGNJ7lM2A/t5j8H7674S0DZ55iJ
ruea7roh+QfTb/1l6iQgyG0Km7gTLP5/IxHSqf/9vwRTeXaqFgsCuH5TyP9Ros8U5r9uizzH0i1d
ohrptiB1+C+7kz4206JJ4vLAgxcBGBwcbjQ24pLkjzO9NYyCbqw0sNemYQiUNKwLY9UB2hFRAtvd
X53cK3fSxXAIUSsEtEXZNcn/UjNOgoFZIFUYbsP5fqZG50DY+XeSMDdhsSU9M2mMd2h52sTrRGq0
pzKI7t0cKcNL9S0KhHiZw8wN8kloO2Ppw2CyyQvMqdh3wJgCK3JdP6PuaCeBmQHbguenO4iSuMCT
g1nyRq7oiCdIb505ZXLmr3nqDKpz+EU3+FTKLe0+xbEM45M7TVPQ6CPBhSby9kUVUzUivR0zL2al
nLhbkE1tW2VPLFMYzaGBHRj3H2IqNoM6NqqzPsHvqUcyd4T+96aaXlAM1wbfpLlo1r6f3PhccYb3
Z29sPzQxTeAXxD5KEg8YXCzvw24F53O/rMbL7yZlNFEw6AyG0qS8Oe3pPzaI8hi2ZW5l3L5nZXyZ
B029djRrJwn2fhHXgmmddzS5qwDWOsaJ/uZfDWwC321rGkeioxMbFqXLraSatCY1AbmiyFV+iUDA
9EDLToYkKB5uUcvmrwX0Xi5eLA5QZ6GVxjYJx5uApHlYMl49+LZdwsibaHBitJr8FnagsVOtlVdY
6vmx9SKsioouhjBy9LPVa+fUnrOTSrv4Phk8yh+96oUG424n+rkOllhZl6wqoQYowD6w4qiQx+kE
YQNmybhrCgmuvSTmWS31RW+c14mqMV9YSEVzqDs3YhVBNmjEUet+pi7FhpzTD8l2HgFC2xCqSHtb
r2HPO4ZkO0ii6EZMVOzqLPHdulLbOi8edPA4Z2HXvOXMOAVZYyPfptDeSSU9NnTk3PhAAwRvFBGi
9xXVyn7rYVPRMjgc2ZDYwVJB/U/TErJ4GgnAkd8G/90NsrLzIOECbErxUeVG9TUDA7xk4VA8asMK
ptXbwW/MwWawg5qUoBIVlV4EpZNdHVBIW+ifEfe9DcS/nu9y5RDkH54BhFRnNeU3tzC3cd89SQ80
+tyoNWqhzpVhX7w2FKdYG61D7QjqFCpgymYeHY0iojC5bi7xxOtDdFIc1WKsPtJ+27lYJaa2azaO
1bfnTlse63JID4uX1uflO2GqfXJinfNonj8BqCFlG8+PZRR+571LbzNyPteVCnhwmsVO1R6749yO
N0bMELQesZVLcwq0qhgPGgf3sxmeDe3Tmb3nOm7qaxpycqitPRdKjb0bzIl70TwQFKVBeQLTNA/L
bfqi59LXLM+74HO96qtj0xX9dTKn7Frso3sQGOfSnpLzJFwNuiecDZmYp95wkW40gpagK8YdidBT
OFX9Ph2YO7WT2VzHZSJEWe88UajnxnyF7QT3AsJboRvxPUhtw088gCSG5qzm4meWIOdhHHs6OAQe
zCJs/bgkYoJobl9WOmY+VGLr9Vi1lS7tfVIDVXFTGq8Nu77Hvelcyg5aaeZqoz/HWcIZqNcIVTKm
qurxlMS2ClwGlv4Y9WLLNhhUTeXFfD7mJ3MB6Wd16u111X+3jMYiMM57LcrSQyIQNjrZ/Dg9Y9MJ
PGTQMZjdjombPwSAJt3z2GgvWRKa9O6mhLAq3ImFDVeonEuKJSPtYWGksqWWdm0LcP9IL3xthMrX
oKXYxJot9+UbxVGEhN0o4tqGIb/3dOWjJfU457e6+MnZq7w0vbGieyBlcvDUJQB5WeBvB+s5uaPf
RclwbGiE3mohYAgK1RmRQlJZ42EBTNcscOafsCqgN9TORAhJLbuurd8Si0bleGhoneZrvKJ4x9Zb
b1yCFz6wiZfC0SGmTOSdWyu8wPqj9FIvfi9ufeoJndHRPf7OjSj3zZTJbpMMAMNgT5VZthWGA3M/
M/Zo/+BmoNH6cQ252egipvXzDqWShxL7Fsd1zlwixYa1QBRcHcI7fvXD5Kkjc3LnIqU2Ma1QRECX
49TY+ql3QHEVCwsHZEgmHNGYs8zDz1wkhO5We5Nx9DITBIdu74nj7BFsncdf1pRPZB9d5AG7zY9i
qT/MaEEzz8LHpsGALocbXhOmldajS/4TeppBaqAbWnzZiRXM4Dnp4YgfG4UrYJp5NBty9EG/aNSX
k+QOJ2szFI63M9JoNdUj0dN4ccqMjsCh9DjnZPmqV9y5g7VcOycp/Kgq9INbJL8WyjSCEXl+s8it
xkq3L3UXV1k9U11jFfe5JJrc5fRok4sgMUq0FzMq1DerSKwtEXPMpUtNBaic8XdJ8IqieRMcYA5m
FxtYF+Jim4zFF7AlQqJkIJYltdbIrRWY1sRdwg2W1eiMAARIrVYPtp1EL1OuHfJpRSVHC/kK+T07
jrpbEiWAp1osPt2fOXeN56I96GX+bjhjhX4Vva2iRiHCaAt7EMTgTNFPabXXekMTiDgmYPrWKiKj
bz5cO60PdUb5pVeNiDgWxxCndey95yz5k2F2xzTUwKOyfq8oMeII/AcEDq1Hz7a3SaHF75TQEK8O
D0Rq062JGr+TxRSe6Lbs3tIBdEo8PbaFod4Hk3SyBeCoSnrr2Q21F5YlND7VvTlG9K3k0Pp2mjKH
j5m3eexgADOW+iElaxOkXZ89EQouAc/Bb6x11jy9FrmfqDZ8x5b+ac5dd28wqwy85GJHpvwadGZ4
ozOGJBONe7fG5Kfgqm4IpDlflnLfwyr8opplPOoyl89FDwy5jICQqmaRz4PT4Haghgno74APuY5u
FsPDTaOIHS9zZpB8pUsJbRJR05puMh+GOzE0RWAuWnWwcVouofqB7QL2xm6SJ1DKPdYsw6CpSFjX
ZOTzsGRp7zzkaE6g6lilo/wDPoClMbvQvvKDGHNxlFMd4TRywoUyBJUwoi8xnUEEAeJtoKSeNEhA
ztx3F7u4pXkzbmpVnTyCD8/emge1kGd+T3SQVnaNTRHOO7C+9ggAbEuM/4mPihlXGwNBI1u1s8OF
CqKsic4udrc4cmw/qd2ei2JhRzPqwJpi9WwnD+s+a8gBZmTkHR2F8cLL6xfevTu6tKE81DEKrW7d
+qqlKekYlo376YaI7i0kpCf8FmKLj6K4i1cFSUX0AmUgwJCPQbpFypddqQVVIZZAW28c7BDJNi0J
YGrOmvAtxJ+kHa1AdZJml0J/cBW7pPZNjlbzLXrvIzSr+F2HMeEPgKoexkQG6WKNO4G8ZEfl60T0
BAGF3ntds+JtmycltrZFfYQPhYjvQmecfqKqPCuplo+5FU+aY/1qvaK8UaUCLLS/Yz1iBXEFCFdZ
Ixy68dXgttxM/djt7fHdYtJJspNdael7FcEpo/kJV5O5AxTs6g7yvKhcw2v0R0BoONcYy4JET0pf
I4lH7Bj10HBSAG2axJ2LyA7/LIwfbBnkUay9ur08sY+jKset9GsZauoIE/i7ctM0aEdjPpTh9Fbj
A6krKsu9efE+0qG5C2t+/cRx9INFIH6K5StF8Z3v6OYfDEITQAQX8GCv9ycRp8WOY8K3AKSZ2mZ/
RsfBFLQyxEwzfv07hcfRA95HCXjCWr/n728cZdOflMwx5+R8LTv0pwqwIRbklPnNHmQUAr2uXgu9
dHw5TN8UXlFMBX+SNbDDsuWGr7YOyJCNx3DqI1B5f//B+ky2qXok5KkHZbYgt8VH1+GOMzEhl8Yw
7NmA3QGKYPRS0Zbyd0HC339gpJ1O8TB+GCXxbglqE4MewTAGLI4/N9vBLsdTGtmIY4OZQ/pELivm
aAl0p6P8s1lbFqnywshZVQKZOXkzKB7b9V19r7VkiAxrKnyVRnDXzGqNNPbnyOmJtSjZcuKsScSt
VUymm82nkb3lFhvuum22f4Fg1Rj1El2gnzzeDGH3XE8zJBc35ky3RLvIzAApwJYPulk91pZjY9Hr
XRxSt6V2buVAm436ZadDeum+FYZEzg/JNbd6y+/ikYy8ASd2yqJjiInsMtHZUMT6Pu1szHeVVHeG
FkJkSBMaEtzkii8EZ5lKwJgnzoY5p3c3LNlrqTBNT6mMb+mY7Y3a9uFmsUFWaXIziDdXVv3jAQh7
0pIQSDaZm21WIN9RqkbtzzJ8aKMGNGopdERX970wcc6Wf5N0mBCMPJJt0q5GYgS/UXRPS+J5PtzA
j2QqD3MzqINeZO/Y5j9kwhSgMi7OqH4pywPvl8s3rblTEstXBykLKAUuioSX1hAu176bP7rU24Hx
2OhjFnH80EQQ2eHJXVc2pc8rLPDIweScFgnjTTQ0axPCUK0zMyBNgG2OU3GDZnco4KQces3ct7OL
k4131gYYG9tdzoAEssjJ9HXlZ8peAav6VeL5wlV8GfJRnkRffw3J0kNttW5aSw7c0wnHWGGeYlF+
TUcXUqZ44Nl9KPr0LRSVffI6PAiTfi9tpDs29n//III5xqGu0kMdkhhtK14clTCAPMNScJY3M8rN
c1jyHKvG5Vg4dKE/lhV5gvX269N85BSEfABK4Rx6nnkMG3ihaz5sznE01pl9akYv2zNDuOIk9jur
oLhwJnfrrDE2lEKHMBdsYCMzhyD2QI7qc//EwvMY9/QZJTmbSMragFxilZ+2YgSYN+bXmMQ7uS0q
sa/VlBhHoAzaCdd0dCYZFx617lsDouo3ntP7RDQ1DoHNvTtBoY5TCLFzDi/87/9/rhk9p56VZe5a
Jylqi+TjYmHYoEPR4udVFTR7iUvd19f2r3ld07x+fJJL/pHZ3dWk49Xvx3EOSo19FHsZfOj0g1Aj
NeLaYQQMOuA3u6GGfX0EllVZe/wzL+MUgtAYtFsR+gnmHdhV6TaliHwzODmQjuxeXygniJYq8Xm9
vur2DLfAVncUG3znLgwmxvVyp+l7TWevDIqWaAFWkw1DTzKYTBzlAFlABwnnjLEKYCb9jMVHC+3h
yTR/7MV7zacYe3UK+XioI/RyAfttds19pq75PJK9tB342Fp57LM2CNVkUOnR/TJq48C8k6oN09l3
pvuQRMZnbwRt0VtH2esfHRrgqXRp6Vu7prq+Tw4lyc+wjQKVIP4K48tDkdhYdbfvWvpzATByipnr
yY/Mn0qrvbv7fva8TxOlDPp+vdqyR5SxyI3OdutSFdPCZazNDij+rGOsjCS1X3i5UzFeu0kpP4bS
sLOwI05xnlxMtvp+17QR+jxW1qGlMkhu4SVuqIUBY24Z3+OU0UjTrGcAlBHuS/scahRixwmoaVqv
6+vIVyVW+aJXXbIlObCpc2sJWjoGKRoYJj8D7b7VJIBwpwWH6jKFC4be7IMwxSiTlqVggjZTt8gJ
uOa2PjTZtK2W7CEtanx75U/NWRfMNsVtzuD6WjZdqxfldPtxwq+vmlcPOy0JmeyhXeHObfxpKtrU
dCsD5bKkeyt3XlTHglYihSzmPc/1Lpkpvpryn6rjdjBFfZZhPfuUJ4KWHabVIBRMJigtCn2YAxdf
Or7lurafaj0BGcKgKA0F3UIS+qIle8i602EQvOU80RJnpikw5xjn2NZW6wj6OBbvhZI9i6DEgPNH
LL/dRH2jG3oqeZrosdimQnCBmvfUTj+I6f603VE2XDmjrnbS6fdWaD2C10ZmZZRXKgO7BHOQAkBJ
Fo5BqrQjLuhDpBffblMfp3Iqtpjl6PSlvy7BcgG7HTaUbpOS6vSjXB3THKrOeqI9VCUu+6q9Rs1K
iKyeXFXF6wq/S9jfsDm68Yx0UfWI9erHNvOEbaUNloQ6CZsPB4miSaobAtMpNrVfcSjsDbO7XYVP
QHd7INMs82DfDyF9HEad71jUtA2DrIems6kmmVhxB0lApnxbvAbfofyBvPCSSxsU+ESeYXxtKSb1
iul3HKZUcDQzRnrxS5tqppK5PyTx96AbN2cZA92DCJMWH0Nm0MdSoh9ZKcx8OlQmjfGRN07fTHQJ
LnU8PlwHDir30kQ25Zhw9GK73GDJfxG2dZyr9BhRvgywfcOE5aOsreeRU8BYJruMxRyTyqEdsDhE
8GCUtocLHSinRHXF74hTWnBBoTWklZH4IMK+XeUR8TDoyaEdDtkme6WOi98xbG8OpxCdXtNNx2wN
jGQbzG71Cxn4QR1lzihabLSmuRPNyItVTynZG2ceKjmTcal/dSYAKBBX5Wghq0zFK+l94JwG3MqU
fVmno3uW2c8sj4UWcodn6+nGzQ+z3IOx/m7C8UMOtGImBvvHsoBkXxXXeoFwJh7A5JN5fS34v5fQ
aDzuqQh4aR0HYU0Abhm5sGlobiyAPiu2tAPjCeUSpHFLH4FNnxUE3ExtaGFoN0TnmYta2lOhOAWF
iXxNxUsK49cjHVWXfPuCBt0VVO1FzfSnksDJqtR7YXhIb427fCiXBJsViuUoEpq3odVzQdWfthD3
nQWVokbV7t0eNkMPHEkVGAbKnxkdbB2FxVhecZK62sHub/WSy6NOowQaB3HodN5KSN+vVn9rVz9R
5g7hsfPUXZi2ilN5tsuWsNiS3rhSTsLGFDGnqONqF2ssvThubSq/sFsMumBuPDSAxqdfUEI+C3g7
TazOIDtghYaIKgawNXemKxvxFO8UW5iDrGpmxHpYcFaMgiQH4K41yFKy4qnTejpD9ITWJY83ntty
xmwUBNZ47pGqwnK+aDxWZlaDb89rNFkwYa1TySO2UHMz5T0bzxzXT5F82Soaj5MOyTknqKtx6zPH
hQeMeTTemLFlX7C1icndULajIZjnCPwO5YAue6Aef/1gvUQGn/J4b1vGV5H9pq1XvLiKCUFDLZQZ
6skZLi5RI8eCMlBGBa0dUFu0jIloPzTga0z2GAa6pJBbVbDTKoZE7FoTzmjSl8jlsjtGNeJnjcfT
ayJtq0KwN41VgWpp+nvruvS/9QqC/biULm+5mW2jopFPm8tgpJFqNvUVQHFbKpC6rYMkoTuewusN
SRFyF4MdZt/Q/TYxndJ73ovyYE49PtEuJfZoAY4SYfFKf8lDE0XPFRmEjYI3mHYN6tMorwOLlmfU
JqlE70GvJX0rWF1Nl8Gu3YDrxm0h/G6wblULJHZWkmNLOvxqVPTcwdPfyDZi3cHTQPd8s9Xb9snN
OpfVwHMCYM3YkjlMHjv6SODb8lwlFW+ICqGegDdPp+vBtGulzl5EKO9B4qOwDHZrM7jwjvvggueQ
9ofOPKTEn/i93D9F4uV+wVplL0aBI8E+qLqk2y95a2atepCRvTEabsOOVCJVCHi0cww1tBXFng4Y
3Wx8p3Kw5aGJsAPJfvelBqPAfIlSpz6mHocwy8sh1kfLZ2vlNve1KO8H1ezyrH6hK7LdCQtvtTVT
91OMVaDl4VfVLxATDewyg8BlVc2w0ukewZLNebseXlH7+2Dsf5J2Pk0ip3ZnCFoTe+Ki2R/SLq4L
RE+7rPb1ICDSDMt70aaAcbziaXL4pfRH16FsiEQSO176AOWn6YxPboGE4RmUQlUWgkJEaFYrlnrH
qaKmPyyvJjuQDNZ3TQRJuZn1aqPHu0QW2cGY2gMzfR58TdvIbgYcFoJXeQqRdGJI+wBwOMDplPrm
Ywg/13lqRQhdkmd3AlGMjAmBMhGBwzPutebIWTNhGJYiKDCHuM2NBBbnoKW3Oq3vfDHMzT/5/G3h
qXf00KShgLEfNIebGRN4oSw5kvt8Tu6rvPlsxo47Nvuw2O7a03SBUuqj//qVBrHRsp2YVXl4SNez
gcBvRfKxy9/sickhlFD2XHr9A+qPY0rOKQW5S+xTvX80p/GN6SJJHoEjwcFo0/9Z+EgGS/64U0ZT
dMVPGaNDzr0Xiy+Bvd9M82/wZVPkPcJsnHzDhK7pjRdTt5m+ht0WMOtjQ8hvaVPfi9KtY0cYP9vP
1km3uAde2eXJXdy7mKGcO81OgqiB/7rRMX0MffdeWeFp/VmNhWeslGd2rHuSsrXXEGNYR07TyeDd
GstxD7/pHOXX2inePXN+GHX7RvQBWt4ewua7aToXriRwj8CcKatJwqAF1CljVh9BrsnYmyyRwPBx
Y5TWNmORarr1fKIveEMWjjrVDMubpTLOKTKbl+e4Ld4nhI4O/t3kDJfcrs5iLF8y+cynRt5yOgKq
3vbMQ5rJu1pjf12vV0/XWJInV/7Je1A/emk/hl37OVaoWksyDBuKhRCOsFGtDXtaeAjH8QDPNcGG
3PBqwUi+kWjrgM1oN5jrRzvr32oXGkjT8gYwb6btbrQO2r69PNi09Tai3DHO/kgs0YJBrB9b77Ew
1liOOjbuvLNVti/YFm/G2nqNe3NHpgQAV3FH3BDOeqpRStjg44E0kaBUaRC3N6WiZCTLktdJm76Z
KvpZ3nZ+1UUPok9vANaApWTDYeqIPWXMDVpNBioN5aYa5LU2cW316rvMGLiqunKRyV7RnjG4Gs3f
6Qzy6rp5te9D+Ymwdc7mAZMjWSy4TQfdi/bFaB5KTsn5Eowsj7J/iOxp23GPaMZ8F0tjHyfq2Cfq
2UzYeGtit3TzPm2rQxhqO2LmMG2ZulSAxqqJqRJdvm6Ipcnqn0JE4A7OIMvufpKggFkUL2YZb/O4
eFpv/E4jpZyhevBOK4f7EdbgQD1oI5x3qMLnRvPu8VJt2859YdD+TjoroBPjzAmb5arW3wySCht9
/lMITFRT3j7OPPIbwwbVWg6j5o9GcWbrcakHeTT1Zp+3Bu7I8NlEfajYv5S5eT/FMeVj1Rfj6492
cg8G1qeNMvO9M/4uZEH9EixhbQkaNi4Ytk9up/1ajPa7z+XLbLovFKZz6srs76Kzn2egrJpmHu2u
fmWO+bmwV+zDT90KH6ls+pPW8PeKdJda6SMz5+OYL346M2jFX+EVyVWnLbCsCXT3AUOqXexlv0yd
ObAtngoyuHAVfyPDHKhbIdb91Wj6rcnaj5ynXiuqS6+Sd7MaP8aOGoUIgOpAxRbVcA8LI1hRMvuO
TIoiUl5AOUjc3CPuDcnZgYtjRy+mMB5Krolw3W9+1009Kl+1DVzWF51Jms37szbyh2R6Zr70E87u
fR2Z922WfmYVwzgnOWQqusTLdO/S+CO04m4R8ox37CcmMdmkw9nS+nfBQ2UD2bNnIw9iZqap/pi1
8QfFKqesMdHzOOD2LCY8YG+WZl1o6Q5o2NtUDm60uLpXjncQA8MUvRuvYqmuo9mcukXcazlZZMAH
3AogDdJLb4zPiEtPDe+UzcJEpDRoZpjpTy65tVk9LUNf6z1OIf034AGP4Q0DnrahuipHirT77kzD
H6evptlmYCidqzWbFEzQPshBe1b+erOEZv4QRlAEmp2qIMrG6FesM6BinJbWoLBAtAIeE+Zixj1R
7crVih9d5ZAdvK54hg2yHQRg6tISWPIgxunVNYM02TtPIhmPFtFdbDJ3YWS+W3Mh4DMgATnzk2Ov
aswIuNFqrssg75LZfKDH5JeY1CGClK3y5RIyRW2XtTmm/cz7+IYLzVMKjqTjYIb/DL35OEESKLWK
SYphUmaQ3kLfXXE6Rv01ErNo2svYtu9Kzh8OVSF56r0ql0eukJtMtt3vGZ6pRAVnLLKvgIuSJGA7
JZryOHVmEGvRIXWcnNEYkw18MXjjzqOHFpczjE7Lu0Qt+zBlj8SKsbUFl2kEl+OQ7N7guTG3vVHg
xdYqeARPhjaTVneMF6Zbdx59N7gDTpxxDrHMXuXAYz8uET99OevIDzQmHQqj4fZDeLLkA3ven5m/
D8nAet68m4yrXWPKy5p9JB6nJX6DEvZkWxaAc7bqeo9cTq9UBXAvqXaaphCo6TW0Dfln/XfT2X7U
hXdWtbpTQFw2jYlVZ/0Hc2k8URMTB5RhXKaov3mqOHHsONCY9GLm5q4bylfHh6Z6Zxkq2oST5BwC
1iezXGpfmT+vXzTl9VvvRBz34h+zVUQWcvIlZvXYq52jfNocs7J4crGUyH4J0tz7RWk4pGZh3fSF
gDAlhQsHOKL/Ccow7bGtvbyu9RKJ1e4qrd239HbYElFEo8+RqXwFFMVEYG5TDd5HDnIVjDTNWIfG
Ga5AQpEJ5TEc2+usOXdzJI64HPcJXlD5PvSI2PPzQN/NFM8H1+2vMv6IVilzLH+S0f2F2nq06aFb
SznsCNqz98KI5hCF2U8o3btQURw32/XR1duvJbRvAO+3Y6+OboGC0wuynoxytDYL5oUlssrTPRKe
j9n7EzKTHlhMyLOsPBnpyEcJ2nO78NbyncLRAoexqp90FPUO2AaYQBU+nYHsbXPzY10yo3Z6t/O6
8Jn+UDbXXm23Ixqe6PWJJLBH92WIa+LOAqoMdn44Fdp/JL/+v/3z/2X/tM3VZ/1/xy69IdD922vc
gN7/74UO4j++8x/3p/MXiSiBk0h3bc9gCvVf9k/zL9sivolfQv6DZPqHvKT/ZQsd0ygzIVu44FP/
y/7p/EX42NYxlHq6ND3b+5/Qlwin/h/ucmE7hkuekDoH6Yl/zZVHsxyzAh/+cdSsZOea5U8+wE6g
yPTaOuzpRiGyLYY8ncB//9Xh6oLweElHo7+n4FpJ+zhir9sUEaWtS+KzfQgJM+QUKI/RrrKdL/p7
r/2kF9sSgi4+MIJ1aV1hckoUvr4ovIttCAJAKmf9ZAqeHMyXmt+bTboNx+Vt/CIkWG2Xvnbwpxzc
vhoDJ6oOoz6YflOmNcB7j5yJCJa6ZpM7lUd8NnkwzOSRzGL8ciKsjdIdd4nNudsgQjBE2XIZAWcu
Dg73SNXIPgvoc49qBubMirnLmJnG0VOt2hdhcYewVwcSC/jWMJ/Y5MdAOXvw6XK4y5B8Hya7ZPA4
U7Bat6DaW0qvN8aceqxblbelI6YBN6TyvXQZ/TF417dZnALkNKcnPJ106MRBM0zQRlCdfLP/amb6
4yQFlNfEo8AOBD3s7QS2IMNse65ok6KDC51RC+w6pRxOm5JNlHV1ENU10wE462NM+5xSVRKYVbRT
yzw9i8G9Udrk0wjL+8/qcOdZ7R1Y4I1xyCvzueqG8aIr7dkwDVAP7SuM5UdLNv4w2rvaNjY2Psyi
oWciflvWGjFv3ta6dh4r72qXy9r+86I71Zdcm7Yr3EepaHZdSjW21rnH9W9FFrGjUlSbFRyCEq/0
rSLiUJWjEuiGvO9iDBe63fEOyMoz7ljDjw3iDJoyUDzs00hP0GZmjh2VVnZ29eHOHPT3uKR/YmGr
G5CgLXcKebqoKcBArA55DzGFwkVk7NERKjaPJCJCg0rjhBRLOSgGCK3JmIMbHHoedTo6qfRzH2f1
+yL8hqL4znEabji8xrVLwVhlLKNfM9cuZxPQNvYBasx/d3n0rJsULRq8EahNBN7UsAMKdXGrDPOS
ou2bmXeF9MWUYfyUOGO2jZG84zdtrg0tGFR94IAES8Isis0l+Ittn0Ni1VpvFzcIkBP0zktrDTjR
YrUbOcOmOpJqVFBJPVTLRo7eXswAWWv43vShENzpIxS+vn8zoYUfI961nE8bFDWHx2yi4xje2qZq
MNg22uNg0iTl1M1VifEOx+3eaIcRXKaw1s34Nssdd2vE6ilFnvLxP6xtGgbDe+e+k3lNoxb97F03
vqhnaVa3uLm5uantSyo9MDngE+0ocStK89ty6/swnDlN6DyLss33fcZG1Bkwe8xLg7HT7dT7aD2E
DBgPHhkTKCXYW7rQOajB57F5T5JbbYEH6JGbBgfFRBDhcZqk3rF/85v5rTCmn1kbnL0iL1Xb0xEY
g7lzaBorLc7AS0p5mpqGh5nS06AvrcIfXJPoLUJhMvaEQL16/zdSHmajp4eP7XANzRZYj8eWi0y4
QxchC4AtfLMysXlKp/aHBZxuVLLv96weD06sH9gt4BSxaEz7Qmmgz1J3gjnSKWRfL1C0KAQUuXPC
nq5FxVKWIB5qbjHAC25+96aeBTlWuX3WLEfcbOYlGwfq30R4m3DRvqg8O9XZE5ybEvMUbrielpeS
rrhTW9hrpF39VEzFDY++yXhsOfAK5yqicDhNanx14MNhK3kNbfpV7CmDSOUe41S5jwPZzLSiLW7C
4e+7qLQBxajUWiplbcequ+Su9WMnf3B8koRaQebgegIKxn6ghDCe1um3tmf66yz92aHFBGj2b6CT
4z190tQEkLZm+FzuhGljSHR+oR5EuOpcUj2CBYvNjUhcwnwVK1NdLvupBNPc03P/aFOH0jd3nTaz
HYwrrm4T53smI4HdNTgUNO/f2TuP5cqVtbk+Uf1RKPjpBral3XTN5gRBtoEHCt48/b/Ae66uQgqF
QnMNzg42ebrpgEJVfpkr0e4aeZu7KJG5eYOT175JUMLbxHotNUXaZqKbsMvOy1rAKCNd49WF2pu0
C11iQ+zKFL8dsWd+xu5w15TxayNPncf4c5yOs9YMJjM6EEaeklEbqSv9qqAqoKGQd5ounS1ow7X3
tm2HnfAV5R3zPp6AjdkY/vZNXrK5NJzQW6rntoA3U/iMhdbc/3B8dzyVfwmnvWck2gK3QLaBJ3I2
TjNjCRqxl4cC60LhOKxwLC+9Hohh0A3S9iZjAYl4LeP2aDrkriIqF8K0iMFORRKcgL9HCuLaSd94
FjRBlMv86IqYutzEPI8tj7WpbB7NvPMea8OCqFMRkUBVmzkw3DgJWbDVTXGzVTrEK1jfpo6+4+hi
OuLBwv+aJc5472LgQh6RNzAmn9NOmJca4DGQL8lLMZVnuIanBLe5nbl7qAwY1ppXePAvecSFEuc/
EsZSO/axPwjubj6N5jBpvPs12datCelYxugbk+mfmcmsJwpCWFfhG4nukq7Ngwep6YqBGb99YDZu
e+9PCxLC6mnsv/x/7erTtu5fV1Ms12ggzkdd6e+BWAk9B7QVcKt96HZ6wt8izl3M9Q9vCwM0FyZ7
jumUMk0M1sWkqmKn6qHfc/2i8GHhqymIGoDChPWkKSLQf2o04UOzDbSHxQmcZvHCberWjhYdBXjY
DvVEMhzd9TJ2yU8yLS/t4OWH0bKeYjYgGL5p0QHCwVwEM81Qe4GEmB4t/W3XciY1eRzRCkAcBDGR
h8JI8OI9VfDtVnyvJZXEThmfEIfLB9l6e8BQ8UfjotGnhqDiZ8SuRWX861hHNuQN9UEzBl0vPg94
mrH9bv7htLneKw6eRu7+sIcZ4BQ+40s9yQhvjIEJpq/UyfH74UCBc3eqDWM8zOmnTefFeyvjX8yt
KygczJmUeeM0U8cNxE9MCjC3JJNeR5R/N/WcW0Xq6eDHEz0ors9jzFZvJZLazgGsl/Wy3wGoxzIM
tdxusFsKMT6VS/9GIGQNsZ3FYQ3p1l0bCr/9nuAKLIXVHV8b34w3sHgZdJPI7+oM0qbrrvoOxznm
McrI9JfEtndvclLC/gXdKp2zy7r0RHaSKxke+ybX9qeGWLY32vWaMlRP7Thw1vgdpz0rYvPhtIJu
2h6wJsGmHYNRBs6z6E4LhuLOyilXKdYr3qdh15iZfY08429Zcpa2iGywffDOLdunoJ3cDO8OIRcv
m8M6+gE73D/Q5QTXgeIGdivFrQeyz4bTe0wpOD2UXRPv+27Se48G8CDNxwX5ATGX4XFMWchhdb+y
nMjkPBX6SJ63yNWXENR0jMhuaB/yq4vVh6VqB1hf+lDwFL0xSqpKypVsq3jARJgH1bTqvViqp6hp
HrC+MzIfsqdsvW/q5BpZebnvHbwzSWFRkOrTumysdK9qxBt3wvPbWdelalUoKZBfGomy3smneh4r
KBKQj5kmtr7Hc2xClLPVtrhnVnNct1PD8GTLjS9St1fXtG+9smdAu1pIpTM90cLh8RI1OBFFh6vA
XuGbz6M4sSLRINKt7c/San6w5WVv141DYI7oPZXuHsHToHcbwqcAFV8wPqeXvGcqx3ByIIiMCo+B
iiZaxc8bT/hO83dif95MRMPrDFmFbTmqWOrNEdJySfRNMN0B67bLZzM+9+s8hVGmhksh/rLGEGrD
tfNhj9h2jQuEx7eWeAytPmxSLXUPgs8MLL5n9CD6jg2SsctojuHsE2foaBcgqxvv3G28r8XqHTDI
Ib0JN3/IIrmysR6aj0Yjs1MtMJzWCAuAKZg4ohLQGQKa0krd4+pWdwtDK3yB5YQ1O/s1euxGs3x+
QMv5M5idGWSWE4cYeR5B91m39sCKkjLcKGPKbWCZnuPtQ1x/dWR1Z2dKvzpzvJEe12jODRAmhfpK
iltB3crdIuqUOrLmB/L2H9XkT9DiiUoJqpWHWd12dxbht6qp7irD4mvqOiu0M7q5OkGnrkwYpQ9Q
hbLmA/gHWu/Cc++RROKlG0hH5f7VGZe3CSVIMtALlbph9ghfkBlKXBlUWq3+5tTHQGPRas+UQeJP
XuNiDNYnR/tP9hx/ImDzE2Y+AmyzUERB2vgzEsPZbzffOIYEjjeuNd1hJVMkO6AOjRC6C+8iC/ec
lhg9CGQdbSsJnc45MeoFufk6rzRKcXobZ/2TgXBgOP6r5c6M+fb+7L9Ei/+L3edPd2QNseh0F/qn
Mu7geIbgQ3cZjxZPFpwNqkfYAm80njzSDXtTJfqNROFei60yoHu0fCqi+8J9ot8pJF2GR8SoMubW
OS5SImvYXbp4vGz/VFaUV2314eiYFwPXQ4h7EH+xmB9sJ7nFhvcI//O9autTNk2BPfYXEkqnTmBe
t+sb8kn3RBvgx0K627EuYHwEDEpr8WGO1bWWxhutR6fC2nTq3P6C+cGA9G4VntylTf7iW+ZdptuH
hUCaioo9lQyDrkmA1LcxbRBuhwe9RfzSOr19b9OKOipTvmDjOA0ZqzJW/lo5LN7Ww9xaH02tX2Sn
7uImuoc1pYRgU+ju4zn/IIrIfq+xv4bSv2X/qwIAyh7NZcOvuaEimi0OfQkEk4owx/IXdGwEHCyt
bO2crLp31cDYM4EmOl+LiDFmBL9OKvfR9rAW6xFAFP3XWx5y+9WQNtlG4IeyPfk4a2qc2EI1z9gf
csAROWqw6zOJnwItystcq0vvg3Yike7Z6oe3DlOQsbZPPJG2n7mYPPLtDD3j5CXSAGY1eNtjWqll
F42UYNW2G66L/zio6S0eNX2aTG6jjFYn2sQs+5VtxRvqRcE2itMztV+PuTMe4oxJhTVa9vOTdpIW
prQx7GEXaKiu+WNOxvZsTuynUFzuQNkQJLe7o6zX7tzjcBp1wg5g5RzFuAm+tAgL6ZxjsoqZ02kO
yjTqmh5+8L4aLrHZU/woH+YBBYAHF14xDTZjEs9prQ4iSduTiKxHGkHakBOg3tVFPxOjjW6qeN5o
Yay7fsk0uPlTO3wB0TJiRfEO60y8sWvcH1Csx1PNKSIBH4L/HyQTDmb8MWK9J562y5mSqkFzfJXJ
Z8u2Dif6LipqQKOGd2vSXoFyxTYuNu/tJBsO7r3jQRtmW5AlisN8csfe8csd8ZdN565lG5dNPC0c
gkQBV8/9spjEDjii7eYiPa26/tLpSKDX0mOAwDdtDp8DOvijjsmT9qL+QbzoZnaZbEad/GrBYL/I
9KHZZox+RJFx1NsvVkxGNmkeRzPbCq7do7uIF2cUD4M5vakOCabuUKukJgacqgfXxl091OuHkTeb
ap5Yh95buNuGE9flQbWSbu3Sj4EEgY6VnnefAprFqEXRKQFWvCTJReTFYYxyyAgNloiC6842uuGY
aPVh1jWbaP3L2hzNxNDCrC7ssylhCysTxmZef9bR5rwnSLu6tzmt7PcyTvuXKs3PW89EkrT9TYHi
GdoyucTrUU4Js/LRwSnRmcXOyeOwMPVNZeA4mGOLc7sx/S6zDku3y3QdFump0ywbtN16TG2mW3Ma
jf1MP5iyOXLU83OWjCHbrSgoq/7D8BRGNzY2E8aEyRLL2TYo7Int/mZJENj6IXqPLQcbGmnyKZeH
yu+ISLSmcTLa6b5OmZkIG3EyXWvNieIv0W0dwKriJGmP706/jRynZ6pBmQW1VN2ndcYq7nMqmQrX
vIHC6hyUFtehUFXI/53vE8XBr7TdI8Sk/KQwR+0IoJ14prp0ldF9N44dpwQ2Z37Gw3Zy++Kc2wDf
ZlzhCenxpnT3lhVhzu2QN0pjGZ/m4XdtTjNdiDU2hH5CraLvDZgUmW1JqgxgdK0G9gXlfNtrhMpC
d3Dr20d3ro8GUuxumsd534hDbtDrFSEF0iL+e2VeRXuoIoHtGb/cyP5TugyupiISu8Fzs5tRy+fW
705S6A6LTPxIsp6uEXFP7yRXNbj4wFoIvHHKYS8IHsiAJLDL4+xRF9avtPOz0MvG27SO71YjOjAw
225R2gFbl+a8Wtci2BqKKvUSrdV+HV3+YWpK5mWD5yNfVll/LWrzZRA14sAiPioBh6h05aUfXTyA
DY28sRR3ERbziGFgKh0K1VP2bZI6JbuE8Ooe8Z+81V2MHkuJr/YJFlogIC1ldkFVooxWlMYM3T6Z
Wv+3kOrVWVGkCAbilrPHFafxcIrG8hS5nDsEWLad287VJe7To9689q6Bb7/Cnd7PAzWeox+s6txE
t4XR7fq2+YWJUdGEnE/bkenqFwuZxu0l7rS6JFlhHxyjezTn3jilGXPIPGNvUTvuZUq6f95q45Zq
VtjGrBtECrlROBFy1gnpKnUu3y9lQqhgsRSw46XhAvx+Z++nS6BMbvWONZN4DwB8E8HqnG0VNfFg
3CPI0DSzdc6Q0UxCpBlACFuXjLW90J/8794uXM68acaYY1BhOGxkxolwPMGNdKASbR1P05ZvMLeE
tTla/1SUTT2bGm85Ux/Lcu9gxqivpdFQqNORVIi+S3a+PzujyJaZaBQ6VU0ZD5q8h5surhne83V8
v4Uk/s9b/3kfu1CI7Vqduq35Z9zCE/Qq0hm69QKpBN0HGVpdqi1I+v1Cg+qMM8n5YRrU2s22jdZV
boVD32+63zVEzVY85W3dRGnP86dS9i2hRpdNqWXfjHWaHbnz9KVPk+aS6BEiaUopn7FRnL9fBu6a
/aTk53/epWyPXqEK35oakNT+8wG9mP/8re/3ZQsuqgWQNzajf39gqhlgmA2bOSAtZxRAZqBWTtvP
/3jxKWot+Op4ZwqjqGlpe8987gKv8/tdqQZxdAl70ANMHUWs8tArm2e3iEq8cOyHRyru5gkBuykj
KFyVPHtWChgVXoYxEA6WY4kTrG+BZpdkaPPzVk9N+oBEc8VhJfMxVDHaFLQ3pleqGYHQL4N8KqL2
HjQVbXo8SyH0QChjn5Peulm8WXYQeR2VUzM5On+wnfYnaiHPnAns22FJj23vlXuNKiXmZxVTCF2y
u0WFdHaxRSqF2zA0BKrikpavS9bByVnIEXNR3mSW+QvS08hvFAUiX7IXIyo0cOocgd5N9qzRlyWe
t4cAvi6b8icwU8OjVfjdjVyTvVEvVLZV1YEAeMTzxsxOPdJQoN34stKjHrDMkYEkxIAMI+egzOWp
kstwqaPxZyOwnMyd2mPTqin8GabyyjnRDBJbu+eCPlZnal0qZR2TedBRZAMv9JHSbfLF2bd41MJI
sTQUPkObYKisKWwr/btR9UMn72NLnRrgb61J0ZSL7lnab7nRU3Tdmn8gXj+3HKqLRt8UxVKczaVG
+rQieiyyO9NUr3njYwu0d2XunZmgUxoKRgI6x/zSLe4ly1+oekNvIS0SDdYT7JPz5Gf3Ml1C3dRv
iPGc9yvs5/igXxcSpuYKxXAcxo+k9B+3T6s9g1EJnmPX0TJM0uw3VCeCO+PWPL1QZCz3ZQRXTsjy
2bbcHxbRej5M7DKR7yQSFjSo9vfUmu8936GdIYyQR96Zg+p+Jgsadq2e254m1BTuYmxg21uIovLd
BRZyA1W8znqkM/7THWMcJWzON28K0u6FNDI/pvss9ji5WUQh7BcdbWQobo9CF9Ux0vK16efjqKhX
SVIYCVPP9opzLgo4z0p11tISN12Pk2yO9jZWWdYz76yaFKwY6fyEQQ22DKwcafkntyxgBA3oF6y4
4HPagOo8npb2jHu0XXemsbxo5f9yYrpKOo0GZQwwy3OKHx/EQgbInxr2fZj3epG0KA5HABuE6gTd
xGbujacmSZ3HChWzttdyJ5llYKrAsdn2A+nVrSGGyd72o2NQZH5ShItVR3zcYyVMQhUxhHAH+104
E/kg59kYsiNTSotSGDxMI7T7SKF5R8aGwG/uWiDa+EjhMNcpOaCkxWZdd3fG4v0YW/nJWmmGlBr+
hI7lcZble25w7wEH/kUDmKbBfo91Kz72EzZgK2pfHIt0BQNRNjbmA2B2fZgmShLRa3JyRfYtdYbj
yaF54FL02ddSecxCumvqdH/dHCGURD9pMwx5sQ0II/VXukEZREh+i6E5x7sqMT9W7fHr8T3wDv7t
6jdP0WD+nkp86F2E5loDvNA93iaLN7YPpSkOrTzvfquOmJ5nvTm01QRROnI71m+tazz4ywgFJB+n
fWuJY9GAbCY6ybzfC+KCImprarOzH8VBh7twV5b2CxN1i4sU8dcHU46nhUgQ/HUzo0Et7Ua2zrjD
mp9yWMl60xDAdcKvxGtvbLf+IQVVF2lZhMgIOI1+dGNzVhYpLiM+pERKA1N5FtH0gWod2ziByHnJ
Ers5eE67bVMZ3nnCOlLMwt5YNCychCZIccx7Xx2XzkEYUUAhvRNq9jvxvPgQeTzMb3LXuG1b56Nh
CwaOweRZmoeR9p4a3/nyXCY3XDaVOfxR9XrVzaOr6v1iIQPOEdfi9gHKThkEN9H7dsG3tFgMqb/F
v86mJS5zVyNODNY1z91QLNknfXUn36kPfGk0vztocYCgH5cIJYbNggrtZX5Nat0S+BBPdKbe6vFL
xFFLxq8/r7akDTyzAnLw5s4yGB7a3t7s6Ky2SSYr7dHh7PqQ2sQJrNA9OtXVcZ1Hs+iv1UB/buWQ
bjYfvj/v0gNUkXmecNorDq1bPyWdrHcKV4KxsuW2JG1LqeNG0AEUTab5chis4tVNqIUoi7jDTbD8
EX5/rD2qz2c0FZo0Edls1dAr/dS53EujdLEuthUWsOjJgVptLhO+TuvTR8fdYeD6pVm3aHS4dG3z
mjXZsWuTG7sS91jlL2nCqjj7j9RWIfYjFMU9+BSmsJ8dYWeBowgmwF+v+JI1HXzMzuh690FxZpSv
ugZJO6burTyxuBIjaVFYZwmgqAUNw8oyeTAuvf5YsdCKqvnM4hKgwPRAq2dQaGs99WNUhGPprnv2
ILfYRumksF5saf3QNT+zkm+AveU5pQqCAnT3Y4lxMywo7xorhWYMg194g/ble6avlwzoPOPAT0lS
luiBBlc4X8aUFvT+l4zZ4yjCQFN3LLhPeNAeC7iUkoeBkTCysZazrpGJIX6BrdIGvVoG0/ZWcIxf
mInpTB1b3NrBUlMzlKZ7cJuwJ+U2vYpu6gj4JO6EwV0KTonMUqQNKFX/zIbxR5f3MlBEfcwEi3Wf
pdepJ1PnoSDl1vDuFbBN++6rWawPjFdvoPoaksavjTP+tNyciGo1X9lrVAfOj6Q6mpSo1pR/Jr15
8JlO0MHDoKFqv2x+n3QzKG4GdzfDzSK3mp+85TnORH/Nanmr5xD3bBMw6zMfiojaJp40FdGrcQ1s
bqXaDFNYFDs9zDOw9ZQrgUZv5pQa/ofGnZpKBl54F4WR0wuDIwDexI6xmHnA33snYXPy8IRDauOQ
ZsLL/FbFPzvhHOTS3EAeZnjh8aTEQnKD8vqIYx0cbgKCxPqcRnrSs+XFW4xPRDOCTRPeX8KMPC+r
X9v9HWHGDbqeavO51EGpgE7MlvNiSfc8JiOrj8MUbjKXW9tl0ua1TrlzFCmuuBhOsdvbD92QcwBV
4lcNqCCwxRvB+Z3sqAlzym/jqPUDa8DJAmm7lw65mQTJ+Hu77/a/lYM+1ceCrjZB1cKcPFRk1IOx
Ycmkf9LI+1/C4qvohPHVEe1cxRSuPtbYrNo7GHkC1do+tg7jnPP3TuLSGOlrrqrhENe5zcHqUeZZ
ejMwKTHLbWy2MpGpGZDW0YufOtAwmAvE0Xy35NFbL8ctnJvvjaa7gT/R8Vn0n6Why0up9Vpl69FN
KfHtSKjXHIdQFRiF9B74CjPD1eR+ml267uhtDl0S3QhJ2d7J51NVGnuLCX9gUG0UJMgg5IBNeMHC
/tGs6XRuuhKVDrRM4KY/GkVGn03kMfIUUUiVX9kC4VFY3HeMN6d2bf2A7RZuVkmcmnYmtIVlb8iq
gbN2D9hjPw44cmfpfNCwUuwpSslCfrnA4QTQ+yZugOaRJJ2yg1PHD3XSvas1M/bTvIFFMCZ1PmU+
EJeOhkmTFdOTix/3/YXpTeAycWUYdKM7ThV1Z99vmMEjAKNXLgWoxc2jsqfpjO3nKtzslY45mgAF
j9q04kHWkC3JZng12MOakM2awa6Z75wl6lzhHYoWdJ+uIwWuuVd2S0P4a3QxOS+OT3w6q5oTxThg
W9NdzIEQ1g3j+YlxqdFbEzqB8+gvGENqO70r0K2OzJzlcTTyJ1ubXzrOs1tp0y1333LIvg7GekNU
2TwzMuvlyq+kL9nZ8MAqM/iqAAnXs6VhXmhp70iw45VCzdNDyT4ykbvWn197ZKFJVU99PWH9BwfI
DP+t7+oyNO13X/+CqdOF1HdQ2UB2rkzXp8pEpmuZWS5dPD1F+dWr45sVTcQVyGI16r0zFBMxRvG3
BVZ/XtKJVMY6+0GtxrNtD3+VXzphES10LMhXS3wUufNHWmswVYq6kArnjDmmt6sRr3s/VnAGpblP
p+peQaywbC7rin5EgdhGdjckgw/OxEmcA5yfE6Xj9yN0hdBaFOJgDw88MdI9erS3UznxqdUEGTEs
VZiYPEP4rbG3yc7dgLEch3Kw0Hm01v4RbBU9PZV79OY35Bk0QkpGD14/flWKsUypo+dpdt8NNRNd
aV6HioQZXpj2KErnfq7oIe+W30aLIkuNQhi1TG1ieraDcsB77IvzqiVwN2+YdsYU2yHPUC7TonvM
HMzRSQ1tyM3HQ1/ZdE6h1cde9rkWnNqG8h36GBf/8AFM91D1BOqkjho2VNMdA/G7ZWZyIJvYuTKb
dc3qj1MRY89xjQfDMGfhxPEzXuH3YtL3Um8LrY9GsPDIJranHkh7sdFC6rTNQ0I6lHa4fKdn4wvQ
Gw2O9H2XcXbi2Rcfa+N1oMEXPiCbvbwoq4Mpkp1XkHuwSVKC07niPX8e3d/wuUPf94D/REjY/fDu
wFLQbXlX2PRJ9/wH6gGrA12xxyhab2GqcMxV5HgrZQHgwhqfOvveX9HSO3ni1CfQ/fYTB7F2Jp1X
vqbpsEtKAu/aasE5SNq88aQTJvrbVJTp+UNs0NfufNFypXd5mTn7MTWeEkv253miMrhbnPfhy6sB
NuUN0yQkxgHkFeiEArmn58hV6UMScaTNp1fPbqgkcNKjRzNgv1YUPzevadQ1R79cnx1F5VPK/cuG
r8j2vdJgwecEDHUxUOtrekfV90zWqpNh9lPAfOt5jclf2vGDTSwqNKL00/FUeh7V+NDBMCLFNYxh
MZcZ8LoZTIBlH/1qdJ+EDfLIkbeZMKd9gryCnbIKhrrdGhEh1hjFiWFOtK+XiQ4zcVJ6HK55vCVw
sxGH3sgMN9Z7oMO/v93H/9+o/X8zaptyQ+r+n43aL3+q6k/X/QG7/ecbH7yV45r/+lv/mLQ9Ayc2
mCZXGRgabQtP9b8Zvb78L+yDpsshz3DNDdL7H0av81+OZ8C/tpS0DGnYWLv/zei1/sv3TMf3Afva
nul7/2+MXvm/MXo95fsOTnFpmI7ktv1fEODu0nKfT3Z1TgxXBN+10t8Fz5Nl9udevg2N3bJfVFCv
V8kwUjQ1gL/tnd8f+X4R5TJy5xvTP++cRdL9Tx/+/sD3+6qBQNQ80OjlupBMNm2WQ1x9kd9C8fef
//WmZ7ZnbK0cKRwADgW1TRXhjAtaeXX5fuv7ZfiWVUGhLAfRmA+ZZ7I/6zqUgO83p6j2OQBv7222
z5JbGakzw9TMZLb4BxBWCFiTODcMVwI1k4yyvPzN3hrtG1K9ZGAhHa341PP9XELLMqSLmrMSpUSP
rAxSqLimVowC+GcAKEENBz2pDlhxPwlXoy7O+rU1ODH1uftLPJiW/IlykdzzMKMVe2aaYq3RKREW
u9wB17DWxQM7vsfJSiAzLVMdLDwa2He3IbC9XTHEKIFjLKkkgvtAf+UJE/Uljef0pu/dA2UrEce1
5F235s0yxxnoZNOgWQCMSIwhR5jDdS66Y2pRhQXDoVnhwk2veTImh9JmpDvN1mafOShoTdIpXlCx
1r0T+SCUCwiF1ewyoyyvYOhyMvLMTiyh7YPnP3sxWikOAA7PBtwoti5as5bbEdHlRQJPHTFnGiUI
BblgFk475nX1AIJ8atk4i4aFFW9NLddX9oNTn/0s4EVU6Yr5uCCPR5oyzM3RONCVikXft+AJki+c
PGGwsBMTju1nJk/WSaYt+8QUuOuA/9Uo6HACtl4YkHZort6QWd4dOKb5ZFnGX1EJJ6xS5eN21RgV
2+aq8os9QldftkaWBRxNLF3r4JVTS36OvuPKMAbG8euT63fk3jrIDosnjmnh38Q9p/sZ4+iOMsmf
KtVxkDMeJG/lMSKKnK9p+1ec5S7P5vcqahCsUwxCprd+YANMD4a3Bt83yvrcMXMOFzU/yopJDB4x
Uq/phLcnsX6huFHyarp5WLhcNgzwz/gIkGXK9tgN5OV7RjiGlR/bsgDOJacnX24EuSbaqjo2mSVe
tmj2YU56P3RyLz/Fo7lnDtRe5Jge7HY6rzCedOsQCBeAdqMrG/6z7VFk4I1Mqlv7WaXjVzHgR1rW
+tr3EsjsSqSXB6LFskaHveJIxdbdALRtRMjwpsCW5qbdU9VOQEXmNKAtDQEZRysMMG7E/lQ5nGmy
AWDjBv/JdWPcEFV8QZKu9qkw0NZPjWX9RnkC3JOX9snhnAso9RtrwG4t5UjqmfUXVwc5w2FK9zJ1
TAAHdYKkiJIlMFOQAYF744Zp2r6PyDzEio9CI7Qbpd5FeWXdGPgDsGtOB9ykxq6u5x2ldaiiW8pN
cQ7rBGmU1T8VqJromO0RSrUP4VlfaQFm6rK8d5OPb84yFdoWp96GvHkwmIxO4IN2TPtfSsP5yCm4
Ohg4N2WIVvvBAQdHGRVADOgYjJqHCcXd/UMatD85Hi0VmOmr0FIW9qK84/CalifXhMRJOx8rFEqt
qCQh/IQaBQBM2r8jL8SvB0Vs3OJodnXMJNiDBC9mSFIxo7caF587Gb+bBTkVdlAMic7QTCtYQEAl
cmtA0IRRWT042ydhynZcx0kck83aGMm7jdsVmHNrPw7S+l3YrKl0kQ30Ps1j2t/j/FqCsW1jMN3P
0ezHb51rQ6RY0vkET+Lcco1JPCcU3aLyJorZ/JLGy3EEh7DiibN98jPTKH+pnD+VMv6MBTYyKyY+
CUNmgxuXBTah5GmJIwEQnZVzlGBfbGDhHDG36ejeSsyF1SMNiEm9mTPAJVz/1W6OGY7MXqWgBKAf
xEMZiMqNQblD4VmnhgwzwiwuXpIoDVxS3LljRcLOnpCdsbP/sWaWlxHW+GmhFzXQ52EZCQM71Vlj
26y8tny3rb+iZO5kCJtAQ5FiQUpBTOq/Xl2pSx6NJ9EayBVT8TKXUYalrW2PFdXdYQab7tEm7k9h
N501IjqvBuvm8Fs38GWj1XxDIcPVlyOy590Evrvy1Z6resS+wQ7Qoqi4WM6u+5SxR29FNATQTLtg
gmfEJYw3pVoYBpZGiToGU1cjLedmb9+QRYSY+zGOzYfZZpsmCvegGQjpShhRuA2qL9h6n/Ny0AAj
gwHzF9BpyGPSp4oMfcL0H6TLCGep8uLsquhni9vm7CUDT5kEE1aZHG0bs4DVV25QmGtxEsUCHRWS
zWQT/vA5yTwKjXVP2hYJF7VhZOrunCwOtvS+pSzlpjO4Jc3ZiUJSMNdlzsage2sx6VF3ww9Pr4yz
kIaOMzZLuH7MQTqqYM2MYCc1kTnA34dqo8uSl3lpSp5Fq5oIjEnyOTlC2H7K/9rxyCxkMgt4q4sb
ZHJQ5w7IrD7543KnB+AY3rKAgyh+eNKyA90MYWG5cF7S6m/lOwILKcnpKoGsQ6jpGnfLA4T3l9bp
ehyO2XI7UpnItqFhU2/iz+ZEm4kVezCt2azT96nD+MU2m7fW185xoaJaZIexo+5HdPIhzehk7YE+
4arinugqznWO5TwJYZ98u8m3MMxh275c6oV5eFzeZIYkWWI/c+e8y41t2WhN93SeXDijjf96ydlI
5F3m7V31pG0vpOOcwUIysX0YOcw1Sd2FGVTgspnqc7n68sL0S17MRH2UPNJDrEJ381C5exsvSrjm
xTVBMQlgV32AnmcWS6h0jm3zGMWS8BWD3w2BYb/Ikb5fPOk/pQdJf7JAXXkJTCkYBZxsvepTp9lw
Gcg+XcZc4ADqy/IJAY2AIEp2nFHjnGr71DCxWd2ag7P/O1o6SsEM2mNSIs0APjz8LDPdXEJ8seZ3
B9LiD3E/2oe4Yel3hGUGzkQCJ3csnlk4LHZt40FRWsB9UhCDH23Z4sNAzDj7l6I4E4KRWDsCua3f
2QQRtd3MBaqiG7np2ifTTxka5oqjMJ4zWIWpa5IyaCEImk9QsuNQONhPWvhNF+C3SE18zk5W8lIi
3OAS4c47OhuARnahaxZk1LZNLPj5FzMzHJB66d03K9U11Xicu4zyqsQ+TGiVswkiFR9HG9CGQy9q
VsC4AHjZb2xUaygaSMDeU9X1oLDS5yV5g9wGZmCA2/P95eDA31bY5Oz6Jc3KI/qG0cyEmiK6uloV
/MsKsSRoH8JgT+ir4kDM5SXzc77bhZ30YZjF3ern9rnEa8i6h81627vHGhlBLiVaZmb8aWxBTXaJ
paOhBavBzoO52Ygg0pEp79OxCWXa/Td757Ecu7Jt139RW3iBhEdDnfKWRbLoOwhubhLeJBL+6zVQ
5+jt+45uxAv11UGUY5HFAtKsNeeYcNGCFoXiLBGJZslJHnxYiniiicWysvIQXcOLbmI+bMx610f6
C+YftUHljO2phLubIf0e25z6p9Xs4EEiEcJ51dTOm0fp4aBIOV6Rc9gt6iycDqWuO2vXyz/yGJHE
lBWHSSNV22Ud1aDRscPiQ3bXPPG+6dIqsKQl+AyBF83IDr40n4eQagRy1VhqBtrHmYqrZvpj4nz6
MSKJySaM2/f45vUxgH2D6MkquZxEmL1MfgsxBChSmPtvrAPxhxnJqSyceJOW+gaO53cH5Jtw7UMQ
piD89einGbKjaEvzUOlPFXkv+5A+68GaNxHwCjeRo2i/ePS/2hItJG/jLgufxgqnEW6ScF3orMH0
qnKhoqQPmrTlLHla254ud5qOoAbxo1qy6EMtWqhxn/uP9YiwqJoPffiVuUhz0InnG4N2hkkCDM3k
SfhbELtElxAginy8xtdgqy21/YMFImjjZtU7Kwp/YecMNq61ahprjoSjelHnk0fYX/EsGWw3jrmK
qrE7xrG8dj10mbJ1u6PmDZgEPbEf2507ZdpBxc0nq4eXTBIroDnqaPskKyD93+TpBvUgOF/H1xep
j0OrjWzr0EKKjSXwfIXiDOEVxb0qzwxkjaW7p3mK/WxAtYzu9XZRW0gwDGmAXxp8pNXzWWjUmjw4
Vpluh4yuZhCWYuN2Hy6pE/ugys1lrmv1MmyzUzYAjEkczWdYwcsR5gNXt5dQbW34FwWNwYJvBJNW
++Eqb/MYOgGyy4CUp/E+t7N22Te8nWuGT+UYOpsmaaJjm08O1oB5yZeA8HAI5vUj9yV0QelH7jRD
9zlJbHl0CtjLGPyLLOZ3t5WFGmJMsGsiRSqV/0KuDOsFgU7odpqPET0uBp507TvvboyHJ0UJCZb7
lBji6Jhmuzbr6ZiF9DDoGgNCI/f9RnWtdZbUrj3Ui4qqc5p1+4gOF0pJRCx5t5Lezw0WezugrZ11
Abb5AAGGc3Teu1ph+fchq9qXrlTDBsf43w9JB1qNGXVUtuZD4LgU9bOwPem6cVukrydTYK+Z5U4y
bA7YpwXkTPlpmxNMzRi4AXQhXMCT3azyQtIKRbxyyKaIBm/qlDv6UXQgrQbfCaawTJMUal9jBqND
MOnWIcbI8NettHdQG0pGa+YhYqBt8kTDQqcyqIHVAz+ioY7q252SsA8RA5KGLO8Bk0ZbVIXubgIv
7UrfP3Tzc38Ot8eyhGZnqGHn8+eXgLoNDg52VAhL7mYYCUo04wdjTm4Ii2D8sii7LMeZrZuUKRNo
6fh3cq7iRo7OzDxL2BqJQB/iUnOwas+jFVG+9fSumBt8BFZllC5FrH9XuyogLKalVoCsB25GVkPF
A9b9wFZMHihBEXgyH4J5lhQRq91ENtPhdtAxPu+K1liZyskZNmjPD24wHW6HOc7F1GhyzdPan4dp
KFV0tQ9jDh5Knw9TWz0VjeWvqZ/L1Rhbn4FKw40IjP44uZxUeK4IV+Ac3YV5OUcy9MfCmZ2ebUHL
rRoy+pxOhu8XQjT4wcDwN4wBOrMLci8zyq372yHX9F96W15tWiDLBpMFji5U506wjtGkjHNPrqzt
fNEZTbWtlXEYWJRuVZLhapTTmThGMOgiRCaSCuukJ6gkIFeloxm+D8UjLSHyM5159QWQFyLbJ10q
QgyyucExBQ9RUbvXqmJpoHvLCkrqljhHvMgoLPdoL383tbYN/M47xPSZltKaSrpRpKIQtVBiY++6
pzYyEXdA9Uuh960GgzZNbXxMer73Ur99LxQOP3QtZZWYr4ou9gIfJ+5vMy6PqS75ZyFI7ZG6LVtP
H/a2ZX+j8HmK9Nzf2a0OGMbE+NqzPQuicnic4ng/FcVnkOfiq5DlgaLA62jkJtwl3D12QoKDERrR
ofe6BZun4a6K5W/d9yZA4mwtywZkO4Wd7tiX/t5uDPdM+mO58fMRRK7X+6e4+iX6jMbdZchy65Ed
iAEzDQl8HfsEezEiluNU7RODnW849+mnsAVRGLKeGJ3C2OByI6ihIVdL0oVLg7o+9cEQnEIrebT7
z3GI0g/DGuikEaWcYIh0fOfTe81CAVrLI+iobmzxBFV0kTdQWQeSXxZVVIynJpvUZtJ8Gy29wgZS
zv1q1YhljY7RD+God9FwqCpbrLoqHbeu+VOjC907dtJvJ5YjbEA8bZ2p4KkEHrAOgTngybGGs1Rq
XJuNQ9aZ1//KtFhd7EJhUqW1fFOwBppOCdUP3RVVS9aB8ySMAKc+jDR5IfSqDa4vgRUXtwDULH3O
7J0OXk1ya6klT7eHWAuNh3uZ+S11LQ7j2CKZ6E2JPWnSV8Ch6gMWF9BR80ErvZWvbC4+slxNaPnL
UnACZkIvIRiGz2mL8hMzRL8LzWiDF7c4+PNhNOp7dvX9Xw/R3KHoWhkODUiSRw0ke4fbQZ9vzT4f
eLOE28wzjozuVVyO+9vzN6mvYnuWobxirZDr4AMcQ7G4dqagPBAz9PfBQHI5Bpy+uk7WTIsZJUdM
05L8Mn/eQHG43cpEkm3SQrzcdjol2xo3j8QW4kOxGzhRHCF+C+lFWwIS9mAF/Z2GletohMhRMRcv
Qp+yCkwoyi0jOW8VHoNFN2QOq1y/3fHxKIq0Wy4YBCEBFgVHux9EaqJqbAQRY8SIWIPz3Y1wvUfL
O3peIij/Yblc9C1JHo9RSCACkocD794C8U2fnMlM2LxQPY5nQrIZoO2pSnlJJL+rk5bgYN+HBsyF
LnBIKxj74MzZim96LBkiS2MV4YWK17U3RRevWVd90W1LwNShlyEZoshO+WjOjpmHmvC+Nd37pLPS
dTubKaRh7N3EfUR0/0NRC8KQdkiHYVNFUAfJOqCJWnXPaQJ73cIkOnokV9PW0BY1X8ECy3C6jkeC
wTwlxk2dPGex+U1DtmBzBG2oD4nDNKC0hMM29bENkQPTbGocMQbFRYZHTL6SKdpVs1RqS1HDJOoc
Rz3VxW4NAHQAyzf0B19g4DJxuK+qmH829lyoB4qgisacNek2kArvlMLIAeTi/ipSHwhvdsK33NPS
4OP706vdzyLVtTSG9CL9jBodIYgrbLJygWuvosi74jezuEnJXGjaeQybCN0eBbb2droOAl0Ui9dk
ncRUrxW2n0ya1Ql0JaVNLRGXcqSdamicoF58QgKEKd+aXeZGv6GdgbHNl2eHWmmmJd+DTk239+Vp
oB+wNOv8gxAIe2fks6IoQ7jXTHdCaccRo8ZCNtqVQv91LQP6L5V46xRl33kZC4NGZ3eNwFRXj/kU
vxFAZjyqio+tZEL1HFPpOWU5iG//OgvhzHMz4jML4W2oqdJo4TLjTbaNnTV/cozw7LIm7lQTnYf5
i0aqJBFcY5yF9mo5xpcrvWnjNi+FnzkL0B3PtH5ebEuJNcIda4u444xcEZa8AwWdcjOkPI8wxx5q
jp2IhP2cu1eRMHZFIM5ZwmxWaCm9bH3j1cNrm8TuHvbik+dlG+GM/qpizGJWqxEz2CvSpPpditOB
Yr6oNq0A00eSxS6znUfUMFw/nR+s9bBfT8I5O5TilCJxIcur+pAr2A05IVZpcG4JE1tMRi3WOl0T
PSBSaXTgHY7Y0ZweMZOGVHOpi4aEAlo9uW/66ENmfd5v04jujAKrT6iVuCKN9zC6j6ChYBbHSml4
M+IhFQsKJxSwbKI5bGdc8rtPIjcNeB2kI+doRVhIS/5ZOoMKGRda/WHX1s/wVdAlXECyOWujbp/y
MHotki92qhHFuyZFes7ZTQaZjtppVVT3ZAtCEPepWlnaBgZk9aQsThB3ukpb99gvEblNgDbMmQ/g
AlxpvYMcwnlLBBoEMZrEm41k5aVhvWpxf1QpUoOqHDeY9nEh47dn6jKBWlJmQRzm2XkC0PUN7U63
SgBwW43xK0Z2scYGluG8Kl+KnFK5aGeto4Bh2dblphkGlspUE4tRPE2Uw+txEwZcc1VrPQWxX+OL
AXpapk9I5Kyln0zFykH57OS+t4kSYIMGCJJQDPiTbYeKVD0tTTonSyEfXQojPase1Zj9xikIYImZ
sGBiLeNqNxVlt/Jc7ZGshuYK1OK1HP33Iq0Gqm6Rv20Y0nG13BlB/BMmFhy2Hh2oV5EY56FOykTB
bBSxgkpChTliBoi7GWsPNUYHldFTAFqr7dueurE/olVyTIKLNWR0GMLxzzGxJYss1n4pmHN2EGAe
UPBK4woZxyCstVfjkXC7LeuPLy72VVTrfI3FMKedGGyuI23pGhczP3aCK00mz3BWkYgTA0jmGc0K
FYoXMufjLXvmPUCKU4i4xJrhPq4BK5TAdiTCEzkH2YY1zUUZ3ho2iLPUTTRkTn2e2N3xj0ivsjJ/
jBpyHi0Tzh0Ymm7jkq7ht/tcZufoCWEio+HRsQs6QBLQAFxsTLIQT84BRmKlZR8oX2drU/NKE8Fe
ooG6JBQHAXlrwEIAuVgTohUTr0eWNReSJPAVzwiYNC/dzQRUGVh+ZRnYcNHO1pGzbNzCXA8IiDUp
S4Lu/K8mANUQTZVzDhP0cvMFpagRBRpCS58ESVmxHYDlhTvDAflHqbdgvkQ/G4qFGtiDjji0rBQj
oueQNlYEJBk59BwqFBaZ+0F180uWBfTbGHd5v3eFrz/FpUs7iDxZc14khthCxuaYjqW+Z6xZTUO+
d3R6RL4brr3f7hYDDsHQhesucORTMoLWlZMgE+n6JTOSTzpsYIQaCKtU7+2VpSVXEGMOqIj0sRs5
xfSBhl3BJQ3lGHwyOlBozgXZo44CPOqWhzyvoahJkmSHiA5khEcCXG7N1RUxqLpeubHHRYxoc6Jv
dEDGvclctGPWSCFHZ7mO4G7H6vdNotNhLQiqWnbiHNPgBNP2aX0ldmbeGRUpQG0dL2q7tPY2Gqqp
d501kgRnERWqXNsokjD3qR/GGHcpdddbFkN3bEK6C8PM6BBzbnc0tWswq79KSlTuRCs46WuqPZBT
AzDMYi4dlp2FBWKLTzjaBvMa98/BnZfBiZH8X4/9eYk2CYhdbMegXhUKmpeNe6loZiPT7Wasl/jN
qCJIqFh4NcY85ylmNlxpmceE+Of1EHfof+fZc3X78dtr/uXmX283v7yciwmOweUh5reYg0DFJCa6
eLNzaj7cfvbP3b/+iD+/71/e+h8v/+v3jT3Or1BMDNVBAut7/i39XM0J5zfv7YRF9u1XCwduGR6o
dpGHxrM+mfHWJb9jY4XNF0WxcdeSOb6VpVfuClbX6ypxvpwx3XXdayxLZkOTmNAxKskvrQ/A498T
giE+ooxhOnLdk0euxU4zJipWs6/Ov/ns/nmzmF1/0mOD07TtRzBvVVg//X1IPAdFyO0+qgNfrG83
I8OXtHnmVyndTQ65Tb0XQHGZH//5/O393IKK9V/vks2/7fai28Exkv/zTn89aE2sLZ2SlTNz8J/X
/fmz/nqvP/f/3Wv+3WPWjJhz1VbOBXRbIa/vKTWCdBjN1e1uNJ+n6j+fvd26PXZ79nb3dri9wZ+7
/+5n/91b5S05vwleKdoFNEdotFFXom8Q8mk5wef7//ZBs6rZc/x5vpx/KP7zQ7f7t6cdye6HqLJ+
bh2QoTqhgZ1vBqU7/n3z9tTtAE+QEpm2//Pj//gVt7um3pv/Hxf6l2jsv1WhCeu/UaENn+q/KtBu
P/G3As03/4PFHlnK7GaIdDfdPynxKMyAgYKs1z1h3HLi/1WBZvmO5SPXAMT+XxRohv0f3ixl8yw2
Mi70Uef/BRNKXQmdW1VmCC+KWS9nC2HYFuob10Dq5pjWTaH29fkYF6H6X/9D/E+90bROlkyrVlJj
3VLdVXaYSpqQZU7pspD34SMbQfWYz94dfxpJH/KpMtlEEvASA3emGUwQH1kx2h7dNzv/rBXCEE13
d1U5bSK9AyEC/9z0oweam9e+wagEaQ+Hkb0MuqglKNd6TjWnXII+VCfbrD8L0m80liwSXfgAOcHB
L2jG4iASOihtFexqViuEB74CGGL7GRWntJpJONKm7qnuiG308Lf27G1ADbKQIRKnJSuyUDjCAXPZ
Q3M02iZchdNEk/6LKL1w46SGu8DgSQIUQDBXGKseA2RGItF6cvfEweigOQWQpnTatqJ9ySk+T8B/
+WDFVtPiJ+Wzm+xd7PpQ6xeT7BsMhYOBs3ZcohPfeIH6kJ7YtLV1am8ZO0a0d1z+H5CV3e4gkPp1
7sh2Ueb4CTT+AAOMJsYi45zno350E6qX8z1rkMb5dkvg8NsD3zt7riXuJvbL1EBjonnJJudTWAqJ
u6Bxr5lwWIdJrOjHAISyy/CeQJ7wvpTatij7CdAmM1UN1IM8Fanfh5NNbA3D31932zKQ96O1SPXY
h/E3RjDhY+vJ7ajUlm6HFSXvojMAstcwKLQLfH92iCEbBVfzgsvtgB5Xu1RGee3MXzBoXMQUbgOX
JHMghYclyZm5sa2snMf0WgL051tOYg2PmAmzbTGlqkRGX+J3oyNC8HnhUong9IbVkXqnnqXfqR7J
faGMf7S7wT2Bga4ZLgMcNVkX3Q+1G9/FfQaVsM08cKVtu6x1Y9hmfXHvO7p2dtKxvaoxjrZjGCvs
G3ZzLWrbeqCD3/m0VUT9rGslB/0jNKfgertj2Cxc+7K7d20QO33iPHe5h1GE2F+Wr9nRxIpNc1sl
b+jUKwR5+KdAR7wNpRqfArN56YKy+5WA6wNPYlkPHUz0QymLAVicjqYZKDiFCBJ/tVD7lo7GCTxU
d50U1qLLvHKt6yFVQYLqngzHvPOdpLlz9J6Q79q4EnQ3/vYklFDAe0C8ILgK5P3vZc8lnvmoEGjj
LrzBeYz6NPkQ2EbZQJXedUxYziO/izaqd3wcad20zxKywCTf8wP0wg5MmWd/eFO4r2iN/qJuP9u9
L/7Q9M/KLaddNEssPWWqt3QCNBo4COID8LY6LrbtoNkBXrM+fCFIisgxzK1rb9Yp5akJmt4OdfZ1
POv3xla0wBMTy/V2adWOr64Sr2OqlffKogo01CrdewEkN1up7nf+qYkqeExBi6Ixkscs7/w7NaDK
CqE4bbMh9ggJRw5HFb96ihxI5Am/OlNCW1Oy6Z68oFYHpzOefcM608wNP3Mtlos6tKb7UujjGYhw
AysdrSYWqvTIBs49DN5EoSPzh2up9cO1MIxda/vZslcFwsz5cVCGBADEo1jfXuGq2icaiRAq5BnL
zs3Hh7R2hwfbavpzEceHPw/xXabbUI+PMfJ0dlNF9apXJnIwDzTx7e6IWJHaecBfldOV6LvsldD0
S1Cm6gH1XPo8lgAE0/7DoXx07hGVPakiu4shClxu94awD1douLAGcE0MuB6eGIFYo+ZjeKL2rb+i
AFt5tW0/jUPf3uOwerERhbqoVEk3MLKHpiy2Ra8QF0GkWJO0l5+tesiAEnUEp0Ms9kgfnL0PZnwM
DFCyZs963nM3JdiSa2U5NX7DQH5TGWjpWpw66RorR6ugcWQpeDE2KBe+P/aBXRfRGAgKIkTKlxBk
3FUrRH5smS6hYhHt5YKh2lUO7mQEldj/xMXLdO1roGDl7PHdj68a8FrK/Bn7xfnuquwgrNatNPa1
sty3bK4tRiJ9tXzfZ/uEgozti/cG4h+cFKfXAumAifo4LN/aNVN+/aZP6NSyGEmRqJqfTuN6Mhxx
qXAtvziaqW30WOT7ugvA/PsK0l2oBcS32HNKHX36ABTxyuukdV+PCmitziUsC4+usZ8Xq64Fu4KT
pXpxgcUvc7eJj0Nc3AUlfOZ+Qj4XhdAN+JOTZwBDLMSz8c0IfMK7rDC+5nrZPnhdTryOHl1lj7HZ
DpxqZ5eU0IykOaXS6+7J10Sh6SXta21rFErKAmUO7shB1f0SbqjCFRUTJFBLCs46n+j2LD0bN9VY
EeTTPgx1XMn0h6d722kf8BsR73t7bL4Lk69cV7n+QuZwc/bmw+1WX/D39J0N2WEgqQNSEJvZ+Rbx
mUh4p4qibhSQkRoy+w4Fw5NeKwf7SRxRr8csmZAzQo0Q1ikoop2bqh+h62Lrdy1MIouYKaTnTINO
doiLgL4mukXSHizEyr63M5F7ABph4+XLd9MR/T6Nwx00AKovkO9GuLBbPNqscmo3OFXYHUXRJHcG
xbr6PkeW8qAxyi7aMBW4pr7FxILIYlLY5jrO2dRQ8tilVQbTRr/2QQxJLgnEbgLDt3K92sc6Xe1N
U76Hfr4lQN1YD13a7+y+/sUgPKHn0fwLHHdKRmX7Kt00OXfW8GlJiIct8i7XZn5oUzqj1XiNO+La
jC6wFiaWmC5FduxaFh1598sFozGBUfZHepAwtxeqHh6ETdYlXuWfIGab0db6il5/QzVP3FMWpaNu
dL/NAfhLPagF8u5402g2CCcrkTuPftqSuvMbzssFIXc2E2lmbFxnJrzGVbCIogTKU/UVqhRZUlC8
kGWEn8hc+zYWwjHM137sQ50zvkSunRtXv9N0iG2t9Q7natsL76EtiZROsv7bbfEe04vBhxM7z2Gr
XrBTbhXGBEAupOBV43daKSo5GWz5Zni1g+qrK51u6RO7wVLDNWGR6qO+IqNz0UfRQziVwEc3Opz5
ddAFH6VPDnLxe8ZSuCkIBtAZahu2ATXoWmwbUM7kxkbkL9pq2cXhLInFzprbDxX9D5l9oQh8w0a0
IoxrW4xAppAnnTD9HmRPqMhki9ey0a/IPh7R3PubHN6Aq/9g4yNf9yUYzXUF06UKbTJdtEPYNZdg
ouc3Qh3IoeOz/pu6+0F5mM9zcECR9ggN4jPt1YMe6ntFhSrRHBCl5S5lJAaEOjwhRkLsCvRpkbYl
+r4W9h8q5jKEAN1lj8iunox4ylcIeaKVmUDApy67IJzgC5s9qDGDSxIiggQjvzDxoyGb4co2HdQl
5EJbkkykZtH4zPUmDXN5kXOXro7UifUT3Ca25zPmdhADxfreR53Zq1XdLaMAmTLcbYkQ2r0ov6IQ
by4LtwiOhuTWvOyOiTlc5+Gb3QbFXeZ3724uj+VUfBWNXm2VBoON63HV1JBtLdfc5QbAfzx2C1ty
Ifq6WLIRm4VW470YEZpCbCiWjRfg2uTrIYHxOqb5Mddx9xeejs3cROMf1GLDqR5RWHMiCJP6i16a
d5Qrqan5ZryWdvI+SZOQj4zPrbxw6cNAmnxA0BBJX1Ruvqv5fYSw39E035ktnaLRI9pujL6hWKCg
0eRXV8XUa1t0k86zm/sfrid+Jd5vZoB7uuf8qRU8FxqYhYIEkI+/aPicjIZELr3IYZDE7X2qbCDc
mUPAzfjZmd7LKKzvjsjZMZYnKMVKIePNS0IRimhvK75yQkO/Ijt+IIIZ1ZFdfQq4Nic3Gpm+EH7r
zEVdXH04Cecy88DWs4ddGUVnFsxvdEnnivKjcpw7r/IfMvLYSPyd46KHd90jik+qgyW1I0sj5Od1
9DsStLnnE5B4M7SEpdp0bVLjlXUudeoc2wn9jL1wSEkIIQ2UMDCDAg1cXxecJBNYXZNGXa/195pI
7pPK+rD1+D5k/nU0Qs/LYaIarVqyU6yd7MyIvOCYiNxVUuf3XRdUW5qPyBRAg8BUvoQOaQnIDWuU
tpgjIAtLYvsq78NKUZJhvvluvZ5w01QeFRJfol+iJAiWLBoI0pycdGfOQRmZ0Wwd0d172PUJ7SG7
qN2XOJk3VicIlVBqUwzxuZXg2ZpGiC0E3ZWw4IuPkvgwDeBe4bR7i6bDopi5IOz3KRNWNesN8JYW
8QpMSfwP/GmIzhYYxNFX0b1bB9S/6x+YMib5nVgxzWwTWJb3FT4mV681r45fxE9pab4GwM0WyO21
lRb0h85W+YZVltrbPqdU4bfo/Y3iYsnmVURWduprA1t1PBIF1q+HekUUZ0TLtz/TsNQftewpxhKz
MGx8lhl4wmXbXdj5EUU9MpqEHY5J6cdwtrHLCgcbrOwSe6sNSN1bRP5RE1Oi9oqLC7lp0/ko2PXA
PaZ8a0eNT0pnc0/MQ7iu9Oyiab2xkrZ36XtPoa7IN07iww61ahqPOk0Zj6F/aWoDXGa33bNP3GOF
DYgR9/IdUYLvcQKVs87ZxRdKJx64RgGXafQX/BJusUlTycjHTSYa+aZwcuPuXY9s/K+0jGcbmfNp
mCZu4JKx78PWUMZ70QzL8Ng3O3z5C2miiixj9yEaA7pmsGxk7T06cwcxrM0X3XCYLmsMzFoN2Krx
LlBXHsaAAd7N9LNqYb0WSeBRXD32TK8U5BvEIhYb9GrUnhWZvlrnExDix292ltF8sftzX+g/0Yj4
vYX9v6vSPIQ9YLGxDv2NmrlltYOkA5MCgrU/928PQrd6TY3JXd8e76F6HBw1Uzz+8brb3USPD+zG
5Pb2o7hp+aAUI/7x0tuTesCK0Br00+0tbw/1EgeEdNHUUmheBmZYHHXUOmSolQzL/VaZ9r6vy7tk
pJBU9N9RzmK2GfW3wWBsgVGNbRxo2L4EmWQ1oIEp+9A7QcrUOm829qa0mr7dZPyWJhYRiO4rEASg
TvvvCQAsvqDoiUnsmEdL6TcDAi3WClgb9AUg5u9xXLKnjFZ1Jc7lGCOi/D1NtLoy4rYXnS1OsiIw
NEYjQYsWwiB5wUsFioSRE7leOh+6Eane7daUkdzR9dIlvcVtd22vkz/Dk7cDjvh8M/X2M1wCbd0Z
8eeN46c32a7rLVRRlYv0HT3PYDTgHEoAEboV6qsbLE4aM0vO85A43+7fkHGQn9MmeyhtoaN9m8mE
ipj5gGrSSILaIXWyYpZlkCRt5K+ZNUWgwWd/JZ4eegfJx+TBSe7M0DjqnYlraz4Y/3nLof7HUirk
Ih4gVngdzjKaHhjDk2s20/eUeQel6rfhUIPTr40RvmR9eFRpvmpiccZX8YWA5NlFpYYF3zaGO9AD
fZqfepMoYw2JsUATlkxnU/QlwBbjFGpybdG+M1p9FZfdFi4/+xlox2x6ODfYpGA7MY5BSSNptgyR
i0FOQvxwk2+PLURyd9342geQGGYGt7iLB/93NRJpodA1sESwiRFe1BDj/QyAg310i1lZ9UAAGhod
eacBNPfBLQhd+2gQ4VD7Y4mPmBypnmyjDzHpZ1PSylJT2FGjQ7+g1w3FBv3eK3y5ih6L1ACR3/Z3
Pp5T4BcspOCxK+vYbTynjBapVp0wexGQhyKqlbj/PeNiBMklnSPfh6R1FjUR0x0banq0KR/T5Qwu
ZPZUkl5OD+5gz4EV2dM40rJGNPgqtG5LkB/7i+HgGxfLrfuNnjW/Ao/+U50E9iqusnsjAeza4A8x
q5+0Gpc+Ymxv9NTRaNqD7VAR8Ao2P4Nf3lUM/IuBVQsa0b1RDCPUtK7aKztfDx5I+KY9wQ58LitH
X+lWivIJ1FFZXUar8La19T4GwVXLSDBjajqUyX1ro1RtVOUuIzuyWTcKVKTNNgfOuMDEsunL/DVo
vfUgTBTwcUSFNYqfKmvb5u4sqWIXwIKDU5/w6aomCh7iqec3JKU4aACUNT4jFGcc6SCDafI9ouzg
TeuAHdMir9WXVboHEEqgmeLkKymBGlK4pTI59iujP1tp9jEEbX0wFSdnEdYkhFe7xokikh8wMpdB
9HtGAd/FFqtHk35zyjSWef5rkqIeCNr2KSHzxnXaiRpRT7s2XiZN9t076lVYyMnT6atBJYxEKqXl
a7iMDEGPJ+eaGdDxfb1F1jMQ165rz96cQmVF5SEaW4MYGvuoxwSuxo8gUC/IjRdFMz50YaXtRfNm
WWqnNa+tG2PrqdZ9K/d6Zj0mBdmkuivuyOWKl5mMZ0uA/VNrJjGp4AhkcikBnrBCP2eBEiA5RpMa
CvmY3TcomXdgrqaQr2gnKkQrOfGVhYPB0WFEs+0GsUl08rsgnIneX8JJ96bSToPVXoLwxeNCNDtW
IR6h3JUXPAhE+KuQpQjI06tU+qtlJ0d7KK6hka9UhtksS48TSkNVuxg16r3VlJ+pJGlbjwPsnCaa
9CZt3yPLRwA4Wb+CBHgQNoZpmdvlUxSlVwILfiIGCmOSPxWCINQjD5nOmAPcbFCBSwnz1xQPvwIG
BSHyH88X56atDqMLtiqpPlpimxmnVsqC0FyV1P47UeYbtNdLAHQoY+A1vNfWkOz8aXpSnriiX7YC
a83V9Yxf7iHzvI8qIGNazf7gnuYpf+B09oZh54/Pbd54m3Ck1z0vVYOq+Gm0Bi84QgQzMJ9rpgDo
GBfLp2GI2nkhxmJTTu5mjNkKJlN4ZurbUG17yJDUaPaXwRRWYRHkDH43xV3L6s0Zi7ty6vfNED6g
8H50LBZlE5XilrKHDSWnT+/xrfR8FO0yNDkBNQgYfescCxyWseleZQISpAbEZRL0VAQe1Wnx3uv+
IxkKcIZiY+2yNtRDtF29xLToZnzcMpv4b6cJ9ZCRFXS2dkIWPFM5PMz/4javnvwMUIzDiEAO1cZo
oi+NfdlqrEqWOXyEiC62oKasACmPAkNV4j8bgzj3DncKQcrSVDN65pO9t8GaePFXp+zxbMURZhRb
e8vi7N0kHZKtlb/ypvSlDrE09c99UZJQlseX24XUZJz61Q+Lj+c8xi9KQMiKWBH2aN69dCTQu9Gn
2q4ZxtIlBJjaGWgdfXiFFZDRxWLNrhGoTUWKaTKdzoZgX+SkJ9pjvBfgQ5MzhhldLtGv1Nuo1f83
Yee13DiwbNkvQgR8Aa/0FCnK25cKmW54FEzBfv1dUMfcPtNxJuZFIVEUnYBCVubea3/KuMJJHd8m
g/WJ5YZFPqxvI0tz3qMnm1TFWWnzATYpHexlu43bB0ljZJ39Cpy3lYUX/vtHjHYEikW0Q4wRX3Lk
0jZaPFtRsLCjAf9Bt2s20nvyajBNXk13x3qSMQ2OfvhNjQvB88HDJ7ZLyJ6Rg682HFsEvMJ/R+5H
AkebBMYGNkpEHYkit3FZFDLslINvIhELdtk43UcVz0/USrdD/8UF1bY/C+TBJPpdpZMnr72uexpy
cDGtWV9mZJoHjSUGb9zJzqEB5D4bbcK3VwUuHlqu1KUtzSeTZL3eYug2r1HgEtSW24wOywhUom29
zdYHQpzniREM7FIUpeGyQtag6sb+w3eA5gCYI+Wit85BTh2aB4WNB5mXNypPs44S5SK5tvYjzBzb
hlwK32bi+oP8RVhrxl47v4MD3iCKZyCC/YQGNxFkKeb5SqM9Jlf9Vhixj1BWL63XLLjScYDqBrBe
msRPTeeMrFgNUeHhy2xOe2fQXx28sdXozhPnXHQj8vCutemSaudB1+NL5YTkfTDLyGvjlY6tZ5aw
5Uk7OmDLAwQfJ1xnuaAlyfSZxNOBNCNod1nze/ZnjE09e1bmfOtphLWvBRcCUK1o0rzwKJNP2vaC
U2henLrr0rHf2qWbwmXjewxMsGGCf1ycZeQtrHswqvcrv0VdiOPuOXa7rdK8gD42SbJtFnIlmUNW
oaKzgasUaXu/stQy3ewJXK4LZ1/jL91pK/yivHmKZna57Wxsom4GP5xPv8dYfxUNlPpEULuGyZKh
gQZNyp1ZOuqCS//ZCtk/de3NWAB8lycR0U+a1HBjqNjZdP1CCABZmjfZk5gRKcUbiqXOvQi/Hk+9
SdJ8joHrjIyW7QPSxGezIs6hHqJwy4QNB3374c5gwSOoY0L21+Xooo4MCGbWMbQtvAIsz0CDCA1h
asMGq4WXYYyPZlaB3WDNCwljIWIPS3ZIhKHNOCmOjroYaWL1v4KKkAaffZOV2itskk/jABwyqdEJ
93G683z4DpkJN9GaLpNqf5XY9HYLh8+lz29Vz5ZmLu0ngmZeknxWp7EtSOzoTbAGaAvTG7+AQJ9N
wa+uJR2oZ65X0q42Fh5fVLiMoIctL40QigU+2/cF9PUSzWMVYWuywxd/5BNvov6jhKq8ApYWWov7
2OkAgipz27bijg3tYyyHDzsLxGrSMDRLUJDadN6aQkx7qbto3Y/NO5xJppOER2ImRXyO04yLk0Xc
VbIhUKxaxwErn0O0klElOyIr4exyTGZMU7a25JJOyV4dWhEyxGl8StA8OFRzezV1xOMV/UKR8L8H
17yqOgFrhCAaKAWkoqUI/jcIpoEgFyNMsvRRkP+3sukErBviLFboyhue2WYisIGtQpav0b57hBbj
naEwNqW9DQF7r8lsesZfJFl7bHM9BMgl/TKYNkCcvzrBTR5p2gFJ5OtgxOw6FBsaY9w63muvm7ci
RmYQq1MPDn/Ro68kgbtry2qgNKCmr2wDTaua77GcyM1kzcRy1qXe2oFfbIbEXEQFFJPeixTOnTsC
MJAJXcLAwr4hyjdFWGTYPXdpBwoNHvkB5651cghbLEW9c+2O2vZRVOiGexaYq2LOLywPu4Sxvn+R
OWcykyfnkAoDPlvkmvhMegcnLxeZym/AWGXWr4TN3zoGuReH3q5RKISAagwF6QMTTM+hHQ5FPhPo
6pLbGnKJS8vmSC19pzqGPelAQAiQu2OSj8QBhszocvMY5RbK04AyxHddBK+AHsNW7g0ga17qJLuy
pURwm3EX9ECzsXoiYffZkM+t8aoagTlPZlBzNm2tTmaEtNeMaKg4TQDdcEohuuc97utsZi1S+Fsm
PX0C8ZhB+fc44xVS6uIefM68rgl3ll02MqTlxICwo1SanUuZPMhuoPAAzkJ7lq7dQp5jVHtI4myX
Mp1c6aa7Zx+760wzxNnMpLYvRX7Vl2o/kzNkl7deyWChYp+9MoL8fuij8EXqK3o4qvKMb7pz21n7
+5zMWWviMuOGLaGQ4FZwQCR7nu8D3yOrZt+xUheM4120rk5ffpop8XBtGgEWEayxhqO3Ex0RN0ov
HowJLqH3lfCPvSgR3+sORoqrFLkN1JsSYMCav6LZJr7Q/5QHjzwXVnUAABbXKF/BIFc2UTceHZ+B
eWQkrM/SiNpTVxk3NfB9dIJPwWQyc5d5dmOka6/JdxVv6RApIn/ZlpwMNyeUJ6IdgjTimNX2GsnR
DFChuJ06uHACCjvDnZWp29uiyRh1kJBn4Qvi6kBareg1OXkZO6YGcOycxQ9OUDrrOiJQO08q844g
FEaJhvNUh+q+jzW2HDgFrGIO/LZ6N7sw312Gjsd+yfRoQnwB9Px3ZltAMCnn29y4oO4r9xx3105m
XBAVoPwYG8iEPX0J9nCIdxJUf7PxUcfpU/BKQ/+UG88DEFkHDhtxrB68z5BLj/nLGUhf123+jGj3
pxfExKHDngFhoEIhhLzhru9BBYQZ/8nZGalcg8Lfur7BeNAZXno7YPxWOjtcbzXilvmQTtVdP0Vw
XqOwJOsckouj/IA+UnBZXOs7GMMgPcr4umhycTGArUbpkvnrgDGS3VuCemg/VcHIYS5pVFybRvxG
d5CdiAZc6pNuZHfBih0F2eBNvGXy4V5yImuGbs3lwj+QsonFn+GygY2lbzfappPN5faEkNVaV23/
6SuXtDu3xhXZv7K2V8wn8Ve1Qb1OBUknhWMSwxJ218U+kP1maOKDNAD9jBn1L0HH+zBXNdXhduoS
tlQ05WsHLgszS0x/NrNRAnbl1spYsT2koE1P49vz0dfXRL0StYc6G9jwaawWVn+HJBSpycEV7e/I
SmlzZb8RwgebRUodEF219evkCr03uoiSNHn3E5jlTegZV7aVbuWELzpI+iet0ofUpW0ZDynO3+Fp
4t3YvX6fkg/taQJL0aFskelvYl+guQUMCJTP5FDvobGAI7zXTuHvC/Q/4KKweIabkv8a2/3iIXNH
DT0TN3uvBPnEKvu2Y6Y8pq8epRwPyCbeOsbvqzZjIQprYuHTGLb2yhSzQL3dM+9W6jeDqmdUwizl
PD9dWzzo3bOwxmsy3eROTrTrhh45eqngtCT5hz/hPkl9+xTa5rf0Sypaan/q2+CR8LG4d/ydSgdi
a+tLGGof4kJ8QFjTkTtSVutB2e0+gG+eEUvF5pMKODdFfdfV7ikRXrgtdLarhSGvcst+0PoA4T9j
UGimXLTlC4OpZkezgv+Njmk4ES2ftZiRCi6eLh0N8IYQkAKht2q5LAXxyLoPUobrOOL8dF8Vfbs1
uGJ6I/vJyke4ror2F6M40hEdhFcRoWU9fbpyCnPyVp0rf2SyPTDsQrUE4LvngOOhWRnS1t03J1/U
dDrc8MGIc7I2+/YbaRebKOwUK9uf9H5yyHZhfLXkCIJ3SCg2Let5No3vJhrdq7ZSx8YMs/vgHDxa
Y1ye2gjTp0p9+p3Rg+/88vO0vVXpfBd1MIAAE8gxHi/jvOIUYcfVZg16Ow8SvT9D18FIMRf9tdLg
pAIH0F4SRGSi+xowRqte4DGYr7Ac7hvH+1Re9hoVlgS2Opk7VrVe3BN26OwdABwnpFHwSGcKTlVq
75rMTtpSbrCmzdRsTAHkI/ICrK4vWTuPsArAn5he/anwUlwVlbPuZHerKwc0qE2JqToaPlVjkBih
q00UeftYI5Gc2ira1rW7Ko38AiA3O1r9NN1YIj3nEZQemTTm0Z/NGxoH9LBBFDdqk9ZLvFzc1Qft
AiNKksFcTPJc1PGOgLFqKbCH9kw6ivyOC0ZsY11h0Qj3BmkWQGPaamPaxrarl0jELNmPnrwYAMIW
2I/i5E6J1yKLQEnn3iWEPBwal3wo6yFhFnUgIj6iNJVXyvOtfQmKomewf2UF4bUBp2gDkebJokPo
uf28y6RpLCwgiyzr4CPFEryeGjff4VhneIhjQ1kklrmQ8YiF05zveEjQd2Un8tSfrbmNNzLQUNVd
OBisNKWP921q6JDJWO9xr7Vri9DhIxvhnjyMsD2iAyHtwn/PkVSsi6E0dszeG5KIGQPxHaTtxLxt
6wL4zGBh7sg/eq+2bizc0EPxKU0ve85lfpfkzqeXA1atCghEOfaTRm7J7Nh18XCfcyigqNUkpv/s
fo2NFD6mc/1i1CT5Jn65kwLeV65sb19zXTar5ht2EIVpiF3e1dXNoG2ulP3VoKp524NBYJ1iN1XG
L0NqsPo6SPuKUO7HZcf5nQS6vLhJ8lYprssF7WrIW+AF2uyq4KA+OIF7ZaJMOjo1tfWgxm6DQcSh
fJqi+d1hMwzQau1XODZNxRQj0a/SbpJtmOm31m7kWtLCw/qhfw1Nle+ztozXodbtBtIKlo+SArkb
8KYKsSsMjtd56FpEt3j2zYYXa5fhOoICx+tPGUOIU8ViI5RLDGZtvphU9xuB557wY72qlzaxq/Db
dko/FkmoMc75Ez0nDwtA3E04ovi7NJNXk1cCBGrjJ0J/irWtwJVVttOvm9kodybyfiSdcU2G+vTR
6OK3zsYKoZS4VY3p7v1w9nZ5xd0RrjxnCSXgMJfPRHsQwed0RDQKdenNmh6vTQpRUA2PZg+Bod4s
oT+5wy3Qo7xszYjqiH9+5I0StRwWY8FZTlLRz3f0UxBr/v9vs9m9Z6u/d5yWR/j7MBWl0NqvY3KD
LSjY6587/tynqn2Edj8/08cPpvXfZ5RZxa9+fk6mmF/9/MF/fPv38f/8BsgFzrXj//NV/HmRf56R
6x1J6v95S+TKdCNqPCQnv3E4PpZ3/fPsf17Iz7PZWCKKw98nroyMEuLnrnXmz82fz+/Pg//c+vdR
fr4zxUi4Vs9Begz792hhiwRFq45lMdpHbYGFsgJoUD/fYWIjgur/vi2Y5wRV1//eJ0VkRVftf+/5
8120rNR/b2vhPOIQcg8/t/95hJ/f/vnjv8/19+/+eRgPWAiszshaWz599G3SWRZ1Q3Tz94XUtsEE
4uex/uNbRYKcuf37aOTX4vcfvaesIO2DliYkiaCDUmbUmKyWL+liYIqXL//c9vfHn+9KLc4iK8Pd
P7f//P3PbT8P8vfHmSqUvU+pabf8n+f5e79/bvv5MaeRRQd+ufc/j/Vz23/7k1ATpmW1XrymA7L/
++R/3u7f91Z2VTqv/3mYP3f6bw/78/TZHF6FJNHufeVrYFSUZZZr9Oy++FFI4LTe8uWfH81Rg0H7
59eDCX412KXh0nExgaX9/NHfL//cZipix5wReN3fZ/jnaf7+7T9P9d/uZ4WS1/T3sdAX1lfN1fxz
888fuNXADPCfB/2P3//zJD8//vtrIyyqw5R22//6Efy31/VfH+bnjn9f6899fm6LUZBtBwG/YAlk
Q+eLjNBihLYqB83oAwt3o28jPSS7P8vF4DwbHowx4DB29fSzGqiFdBanSh1dJxMwy5buQ4FVOCNK
bmDL5jvGchEDvmBZHxrXwZ7pb3OakCGdvOU7unWNyxbbr7bkBMAGL6qLndE6M4Pi0ZRksBCVsc/G
/rHuElqOSxSyIDVvNbao/zo/2lUS0rilrj34LUs+0bBpi+l2qvpvFx9yFqMncFLN3oM5LD3AepHr
TgD8CMAubVPuC8v8DvPx0arCbBfXiCKKUSEuarwVOOJkaxdUSVF2XZAguGrwOOKeqeKzjwrqOlrm
MMppmYIUl8JCC8AQ29uEAFtOJqUwU/QKH66WYOm742hOAgjpbN65gW+TJ8Mr89mujuKF0oStjc4s
JOwUOnaAezqBydtAdzX6gq0+nylR7eherPTGtaHiMfMxthK7HuUgUlC8L+YwPzlufiQl6hqVLobn
1n2rh/pKqQnAQNcnW49rOxXKmcAh2p4xbTd27GrTlscp7s50JdhjpLQBDRMAYpRa+PuZAkjtJruh
5rPztHOQQRw/RswQ58rGfy+DdlOxMW+D6Sbrx9+t4IMJ+vCNmTrj0T48R9CG1knO4ywMF6uCxsjs
7Gz3RCjmTsq+pYlf6v53SvQ6OAkqgnH2gr0kBNWo9EHbjL+NJgDk7PNJu7TTq3Zwt9TGz9SS466t
TbXOdfstktsiWkyjaG1JVaOVvHeMabq3DcywUBmozPN5LWT23vZhvGV8XxwqgwZB1cXNLpgtgvEI
NArQaGxtlzceoWsERng3Ls59kB/meSSEghmSMsAT8o+udk6M+5kZJGb6KDAZG3AuaZudfWz81rKY
N814vRxBdurra1KnfzHCpkxuGQ/ULuHbQl6U3X3VhT2ubU6/JR+mX40TUrk4FtXaXUK4Je4axhTE
2+ENcdt2JFm42DkuKYJzZqJ31sQa05BlhmPrF5lkiPlJxkazRuZ6YfGCeS4fJdmm1HNPJl8/YX30
0NEZuyJq5d1kAZSsg09ywVwo0NHH1Bs7HcCXGizqMsu5pp8Qn+ISK1cYf2NohhcCcmhrjfNrWE94
9d2DZfwSIbA3O3HISbbMAr6BeTdriRueKAIZ94+TBeYAQnYXUH0rg85r1sPIMbKvrLa63VxTGNN4
rHZG8Aw5DTBuWkhcUmW3cfuSXoihzjOn9HrQBA4nlnUTkXCwLZi+duaHV7uUPRjOIYY/tFn9hJg+
X4d0Kv2werN0f2GGVqwDR+8ISXpWpoQy3aZ0xiXUNVTw7DeI31iFEeksemLckYr44LkGaaq1BcrS
fQZ8VbvY1vKcPVJb1OamTEnvDKxoawK4tRwEl+QJvsDV+ZBR3TA1Vt/p/DrbUAwF6lAziZnd209B
HT9hhC9PZaIBg5+gg5t+H37osQs2tKugfwBjVRTkvrR/lzl6atN/Swfvgi7zBUjAGepltC4s2Mkm
+js9u+l2oTDoqj1L9CG0pqZ9Fsc+ue5lfJg+/X5PLtVjVnbvVlcyF9LTrZsam6HDM+jTScQkwdrt
MgirQR5ZZUeDtSH1jmNi3RCZXGXpR8+HtGoqhDDYLI7ViAULm1a91uwRY5OaXeD3adXJqXZN4ck7
1Ch6O5B1vF5GyP5IMkvZsRAYdBzy/HUAG7ixQnJd2oZ2RNsWL5VHAKSnJ0IjQB8Df5w3fmPSkBmZ
iKGy34JgePZT+64fl+b0S+8z9a2TDCslgojE/lZG9l0k9ldbY/um4bruTI8UaFHgmOko1wqZgYJA
SBPA+1nFU/RqoVIYC3Sdw6QezLS+1C0YE9hYVUejs6VhZQ+84NjehS3WO1MvGYaGT1/TrG6YW5Eu
67sbR0TsW6PxqCAT8h8pM78iLDalPaoB7qfWsWGqLlqBeShXlyKjseWIY137xAJWWzW6t0D6io1r
5ofYEvUqklpvukGi/wiGK5Bpq8hfwAZcdbedky45en228cmlXMR95M155bgEuH0FNQM+2Y97J3GY
DAxolARk3bF5dC0SlHTh7pVr7715uM7i8qkczR1Z9AjRY+QhU52/JR6HmaFeQ1OlV/06ioOVV9X3
aIAf4TQ+TwuWxW3aR/AkX2r0X2yFrobWcAH0wY/Ga8CWIqPharVIWS3fv1YVMhrVMklVDGV8tz1m
EoVK4u+HBBBGglLtjan9exjlj37VnUffW6XmgMA1P7Ru/paNHBOpbnd2R23g9Od4RkQEj31rNjS1
ssq+TYgNcBrOT7KtvPzArhv1Yc6sLxl8JPZqWnNuvk96fI9aZoIiRxJK+A/0VSa+RfY1iOTJqcc3
UMO/Uoa0feSAAE+OnVs8Ml9lImeq+wpXaZcYTMcziy9O/ODOCFLUnPRbYE4diIp574bRRxu0x6jD
lkN3c1sGBdIPLX61bjtvNFdYoOtIGEp3iQdCbmG4A+R0k8iyxSOkS4JOYMxYCCO2mKL2I4imt6JN
lwZZcFQjY3pMatHamFxF/ibXZsM+1XnHflkuRC5hHxYddV1JAt5EdtLel1lgPDKH144XdTSrl6TK
AEFN+XPYGCdWvoekkUQidIKPPrpYFWWCZ+91OhxGJXftAfL2DuQeAah0UNYJlqvVwJjwPZ4YDHai
uiTBol7Q7dYkjmYzhudMqYe8AwjLUAiTCmfvEMhfeQ6oORsgMI3NC6qQsx3q2y7I16Ib7iodvXsF
YoIupA2VDvmbCInCmjF7rtuZppbj0hueOTYW9hXhcJQNjUVsE1mNgWOeOSX3bjfNR5iPUhUXvAGo
bTAD4ZnhdOlefE1bbs6DEaCMuslTGiS4fPg0XfScTgF31M9/VYtxpdD5gPS6e0poxB+amKkKgh6B
awGPAbrzMupPSLdiwD7yHRvMhiXX3vlFvRNtf+004bVWZOgSRuQbeYLni9G6Y6ArwEJdZKhTg0gY
ZMJ6NPkdPmTBxygEDoICldWms0W4avGw02dhslo8oKeuOOYQM6GhXnltk9zrfqulrx+5wFFJ3oXf
5th1ZzDIa6gf3iGQ+tFY0satsHtH87uayPbCLtu9N224i/qAqUZCcFeIZC6nSdMwFcmVIrzBNDh5
KMJqNIF1xPiMWR+C1CIDwdEHxwAQuKCor7iCk92MDpzaGAIXvk6IOWlydvFj9dFwM4Yph0ud3BOr
JjZtx7kmZcaYsD5Hifot2oT2uMW4PHOeZBtcEJx8WiOqlLlpKb0xCckk2DHuve4i8K4UixFNtj6M
LpQgq7Txru0ke6bWfg58p1p7kESQ6Y5fdKUYtgT9eAlCLjX+tAG1+RFVhIYK/86IUtrjfo10u+bs
GEh4oHfr9QXTJj/PCPKjBvNzd5dGye9+F7r65CmrWTF3N1bWODx5athaNpDwqTC4tgr2wX53iw2V
Ya+R3Tr0xpm5ftISK/eM2W7qemaKOcf9Hl2uAzp0YwXlEwqiT3bK9drLamSvFhN/wUFj/Lal/ZGo
7Ch9poNJrE+VeykqE1ZUjJg4LyhEZ1KtQeUH6xBTTjp7100XPhZG94vRjhO654TMXSTvZGogsMRq
tNUkZYLAcxGR1G9jk1515Xw/O0s+ePVeuwZq1RDRGAyZp8pFMjpW8ikgqGFVmxF1J6Z8tLIYwAO0
HARAwveG0eHPJKlC4Cm9j7Qj2a8fJgBivr1znenRNjEvpZyBMZ9w5ibRIjn7RYAhWVAAZdgjxpaP
EmR8h1fH3OcpF5ylRTHUBN3yObmDe4nGglBAhH1skmzKsfa6zbwXA8aAi40MuWr/arcnw9r55sgY
wDMeXEVOgct2jEVKYQwM8IFOz8Hi3R0kTPaMhc1wTjCh3vrY+bR9Y9pJu3+AT72dtAUUK8rBNjZU
hF7I0a+MKdxSmMANjDMKKoeLBZI+lTm/HcYVK3/sfjHU/lk3yU7w7PVkm3cJ6vpVXItNFjK7N0KO
EuHZH14Q/EqYL2EVVEfHHg79ZIdMHqz72guRTlnEqofwx8xMecsfbJMEhC8CrMMYZAzG7WltIYoU
Vh9QB6TV2gqR8CDuAHBWHxupTwYCRXA3QLuWkNC8vI5N/6pvgDcp6udBE0aPebhe+fli+Us3K9XO
F1oBr5X7PSFJqoo5BaWFmMxpuztRDm+iHb6SQh9mhtq+bb2j74Qh6AwZucn1So4Ntr6ZLOaWg6dy
H/pM3HUMQ1dTWlz3OJYMZpQrlYZvqYf+BP3To9T3nWsyCGXrDq8XKLEJvZehEnFq7tm1mHxmkd76
84hRwxQ3FbuOHrAEkTDmbegOT3ZvPJlhV+6ieLrH4dZvQBvcFaT29H0qQVzOr0F4H9BrR2RSCCh4
i2FBpxTYFJi+wJeU2mozDd4VsrFV33R7LWL0Q7ie86caB+iVCWSPY3JN7quzHVOLnViP4A2/AQE4
tk/n+aqNMF1aLT6/KCHnr8N7ShjAUJuvRp5fQSi193Kc9mqUO9XnmF5q0SGp0l9xDdfTc47UF3jC
KTCWoA2qSnZfw42ZHamkvaOxKE/6JEQh0/s8DTEceQjq1wlfy9pBgxek35OIX2Mdb+GdkufRd846
DW1EV9OLcpN8K21STexgVfYQ3lpcLX7KaM/tXrOSCbtk2rmRKf+10G/QwoQDbkcLC6c4cLd0EV/5
2dM4cvX2FILWCiDfuvf1OgwIbGYIUCISCq9c9V1JEa2yuLroKN45mZdgeh1PVWbDe5WwddOOTRt6
5Fp/JcP0lKFig6EahquaMx5MEjwtJ+RUGob2Uk67ENL0RDIKWk8N7yyLGIUq0itruXXzvgJM6zMY
kPRCkuRbyfxsCjRNbME8tvVetZqT9hCPSq8C6uxVo+zvwcHUkT8Bli73CN/eBWoWMQOem8LimDnV
NzHp3k6o/DvNsfoOJFfXdnyZI4SqNV+WxAmiPOebJg4PAghs986pSERF+ZHYcmd7/W+QLBcZ4vNK
WKMs0WyLXjyH1niaGgMlR80uXhHE0TcuujKmf4LpVUa2tLG0wuNqOueILrd5QmZqgoDRZ9hMoNTw
zDmKGsSqELkMrr9tyIvh78g87KINFLSjlZtPeFCNTcL079m10Y4MtbzT8Xc4vtSB84J+5lEUHdUm
1BUPncW6lWRnI+pAkYSWUrBboODl3ESzq+p93fg7580kFaW2nOex6AgQT5p7xYdHU9C5M/Js2mjX
ee3hflgRIEmSQJFI5mF0xkLwGM3+wVp0b24Uk23ZEqKCYCRgD4tJEX9X5xT04XA99vZtGEd3RLvK
rYS1OdTOeYz7u9xlp+Y38NvTAXyca77GoKlXk60uXj48jugUdoQx3KZAFJ0QHVnATNZlDLthEwgP
mcJzch6sD6TUHwLncmtyYGbes4j9B9uHcRsl13E47zONBYVkkLbhbImwTgfw8R3ztdPepyGQhPC+
jpiqdrhxacakXP9BzRNkQAZo3V2y2r9uWQBCl2CYRltvctm8BkZ0nhu0GpY6Z7Y/07hrv6p6XLQC
z4Qfo2WIkWsNAHVMkxzDQnK0UMV0pQoPs4mbymOCTOTyZ+n2d1XczfABPPY03YPI3RMii3bNkIKa
Cql9wMSSF2YYG7dIf1EAWAxlbL1yU/UVF/Eh9bKrBm+xmXnfcdDQp2qaauPmRKKPyd6eqkvmZ+O6
qfNjRZz03JmALZX3kVntVWMziQ09Yloy/Lepdj5jWd41ibflJZy6+EZAQ2jn4VySlwxUHulGAv5i
cO6lNnBnyN9zaTzai2cNx86jkb33aBy82SYgwayouWy0nUW1cbT1JTp9tMPkASJOdFRl9q3l8mHH
+ftk9S+AjVnCHJzGreI9J8NlyoZrlSYPWCg+KCE+zEXmLFS/86rpvauiYRWYXMiNIswAKJJFNdsC
eXP306kc9yNL5obsW0r+xL5CtU43IX4nMCpZZqpnwslPqKDvIXa7K2Eab3M0nM06vIrD8tpmCQeK
stdKITEYbFQ1mmTX5DXJG3f9u/aqL8/JP2VVEcNhq7vCINdWFCwuPu4YifkD9NhcDluJ7dWno5dn
VnVy8uIBMeSqFGhIStQv04CFKbbkS5qiivU6yC8wCQnecx3G1IjpDRXt/boEDb3W85iuBJHIuzkS
p1yVH75bvyMdv+kLGWwTjlPOkBfcDmJrdJuwVNdJF0R7u0nXYiATg6T1tZPOF0MSNJj38772nK3X
QfrhkmdsvXwd2JxdqCgJ4exRmC966jHAYre8qcoJ70dB8wZME7tyKjqO4vLayZ8hyGziXN02sX6N
e7SvyyE4T7W9KimPdpHPgUIv/4Ldb09H/FUKfaFzeyNbabJLICgir62tl1an3C0edGy/FaNPsoqO
KWuHah+QdBi7kM77MnlAvcB12KQpQ/O4OrAbewD7+1rp9Ivd7+MQaH0U+EGccl6CAvJXrzo3lXyj
POiOcUyJImnUn43A3TboqNaI7TNQTPahMVzaeinou9Suo3MxGWclKuPCXvNlLOjtzp3YNVVCKJXn
L0FqCHEw1NAZd/PsUDbXpTIYEPAAMKyI5wZdNXX9o5vI4DDOxqViV04cWUYTM4iu+mRg00hQozO1
xrpKEd1XUI+ntrCujBwtcz0DG48ywUYtiM19Ia39NIX10TMC5PhTGKxxgBX3xtSiqYHMsf/58c9t
sjiknJdLRIzIyTNsysrmWqU9tvGF2ucxUSTl+Bq4yTWDn27nCzxVdTgdlSgyHAfi3aePbGGgXgmn
Mw68n91sUah2rqTTB6+erc3znDftvqdCbwauYX1DAzLRD9WoPjoNAirxufrMRHK5Vh/uhfwtBEkt
U85oqKZvPLd1j1wSFUGLN8XoJo2FidLeH6xfuIE5aaiwCyk/ndQFm+PTQoeq5IZY5Anz4D35LEsB
2L9hKdliA9FmcBBSfMWhjflliWFnEZadPDpzcgZTD3o1tF/Io+6QIuARvq6Xp0uWCYzjk3M5xO9D
GDwHLkSMoDyQLIlMfUrPs+nfF9VNlYJhQFnzUEY43DEyHZvKpaUpbvAwrhoRfDcjUGQ3guTl5XcE
Ri50x4K24dicXMDNuCAczoiwnLadqa+6Ht0j6eDjSk1I1hC6cVo7x7J3f4VEhO1M+CnoxOssphPq
y25liarlyHLEyp4w3oGQumnS/hU2MuXQmGJrdIrfQzK31zrT+4j2tumxU3aikAssLOQQV9U2jM3X
ZBLXYfQbFVR6MpvFi8CGs0qCkuUxfSiGZ+lgS+kD9mhxhDxWYf0etUIlrFBmhCl7Z4EsD4bMPk1M
6yULWa0zDaQuo8XyP+ydV3PlRpat/0qH3qEBEgl3Y7ofjnf0tuoFwaoi4X0iYX79/UBpuiWNpnXn
/UYoGEWRh8fAZO691/oWNChnbxFw0tN9cbW8psZ+dM3ipSP+emuABt5oCwRFZMAK88U+WaRwKYpM
DiI58555kHQOaVKh06TtifF3zpmVYGmuSaaZDTKrnSzbowziUeJsMwvbmb77NmNILAZalaFmuKIj
HtUtjDdFjHJl2BCWypx0ade1tuGsH628YqNqNziLIf2sbBpWTv0jS5vbNiiHQz4t7qIcz4iQR1Uo
gkojBlPdTPPJ87K3niYfq01lYDalY5ZX8TH6zDGvxBfHxf9KtzLa89vtrVmgWRoE8rZl9BR+beiw
YFwy2LuqC8YBTIMYKiMykckA6u9CMC9A5mh29qYR7PW1Jk9rXRc98Sml07LnZ+zh6sE/9g0dv2Tu
B+ZlnDCBHZGMGZNbw/ZuNbZZf9cUDIE6p+PQDBURiulV5MBVAEV+GXPkyANtTfZSBFFoLDRUU/u4
kWAHyJ69UozdcZRyE/OEh8cmuSqleRPU0t5Ls292eiKvpEkxaGTlNhZESM4Ri0MUye480G/PfCwN
aTY+uyU+UFM9MTXj+JczsDk6smFCslde0Vanbi0wvrrn1ta70rTb9dCUyUV5zE+blqZ9bY/GueUs
hgEGLFAh96SAeA0CYlSdZf9ZKec8k9eecSfNE1DdpA4c8Jyl3MKq6SS7ZSbUmsaqtwp8W17Wsq/N
ndUCDidHkdPCGKQ4M28sFBcaZZbrPBc5tjHPKsM1ARalgBLhDDW+WS7RribFzw1v8pGnyCYuYTtv
SZ2V0kZF11zw174ol882tJQLZS9DQ8NlvynG59blHTcOTykyDGZjBLG5YyTj+vrFCRwLKXhx8WlK
nqPqzqSFQknGoJujso2zDsojSARygsIbq552dsMt1Fp2WR6znq1LGsI6jfRBUrivTKMwtqKX5Z5h
MZTnchcgw4xjzfM1b6Yr1X1BCKFOpxdwDJdaexpqQlqhp8RaUQLQ5RatbsZk5peMD1kQ8uU40bfa
JrDQ80mXYYZK4zAQQQvAgra5W/8QKucjmtJbvTh1/dB/zmPtH/ApkW5CMt9KoUHdiKY59OW5LTmT
nRDXFBcSZJb6Sk7Em1VjSWqDwNnJtsLhnJO19YN4vTdTfOhx/tGXzV1AVIHjNLdz55J0lmAs78I3
tHs8WgoXQ/djCFlqM9bcMnN2PK4x6OuBGbOLfyqN9baLjS9BK32kCq255n6HpEAaHqEQ/vc4k8x0
GHuByWenQ51DKgs7Vuravai4VxbjlG1Yto+pHU4nFyvOKqH0kWXPZjaqxh05j/u8Th6UkZu71r8V
0mBjaE7PegRQ1Zl0hcf2SWkmIu6A7y4qOzBAxKS6Yz7z6qOruFNfYKN3HQBzndz6VPsUwayKWo8v
UlAO9PjVVnFgsGc/tJUT30QgvY3KZmzAXmXo0PNW+gvwCDTd4VXWZ5q0iR+DT0O/TmnB68h4VDQF
CHgLVpEoXZof9hNJH3Rbc1Vs0YK8GZTubexNkMMSeSzS9I4454WWD93Gm2tiJwP615am5oMaR/O/
Lt9Ne/imtMmOxR0OFveefVZWsD7zbzjKQx6LucTwqYyF197zjlLOKnxFbe3k+9gG4wl/PDPSQ2HC
FmpD+7bpgvRUoUte2w18JLyAU02mCU5eOPl4bWI1DNc11izZImQZQWfF/ds0VTessCm7YMI+6yqB
iVqiA6l3U1p1ZOtSd2DBqm/Nuf6RdmhBVJw+CDMI13FD6zWuSLOPGxonGOj6m9JdJ4XxnV778NWI
DkxfkbEb8lp3jNnmsfzuefBBPUlp1HbXzeLMIZhy3kdQ7W6S5YtD960wAtjly3f4VL5rh87DkkvA
UuA/Ai4YDwUC8VWGBIIGUbbzjQCyYKunTd1wHw5r6zHtk5TzwHzp6njYWEJ468g++C6eMTkHL0Rf
AJVp6WlXXTFs25BCphhm9kKrdqyaYzN2j9qr573AgLTVwJTGTEbMjpnOwQJp9lw8uIh9LErKx/tr
MYljC8c91kVlT+WVVVu77fprXfv3eckHWs74VWurvVaBIiAwAUnJ4xHAG4rxRjOkN2040eSnzYij
8NvQWzBJPcbyaW89227joe74WjdluI9HDNYV6LLWuymYiBF3KpETo5wPa2OnGbFaudFtKqBlKaat
0NVYw8k9b/sRwHkDPCy8Bkp2FbnUKpRl6GBreLEGUQCVhR46qEn6S8Z3brnA2Dz/1rLbu6bPaMO4
kDgm5p+SdSnKFZUA3sxQ36YhrvHEsfVGlQUhrDn4t8byPzxH4z1Uz6NCaSZJ0lt7EwrbbuL+bM8/
5EjonQ2dNf3wXE7Quci/N+DjaX4q9n4Gqv9yikher5/aDDGF4uQS3eOYdeegReGDT3OLzvzJyuAa
EPn8XeoWn7xtgZYLhE0ImEcqeL3Kmb9sdeQeAyQ/pzodn6wZC19E9ImTV3wAnvwBN2Dfk7eAUyQH
vO6nmyHNHyFEMDf1cPIjI0dON91om+mBI8Mv8S0KFO4q63CYt71QG0O3V4DH8j2yjOOkw5u6Y0Ds
0YvILOIv6Oml3P6nl6J03tt5vJLgDdilkoYSnzEklyvOTgNBULfLJD6tbNmdMUe5cdMYS3fWYdjU
9qFx1NGCmNQX44MxzdZVjxZI1A7LQHKAS+GwebffRWaDM4YVYVRqps+VsRjwuQlSsxtET60fnxWz
NHpub0IqdUH/yd3en3aGUsGmg6McyAWHn9zlxJevI+71FdHi0jq6OmcpB5C8za2atOMEa92IXUkY
75HTv2Uy+6YgKnP2i/3QcFxkMqxh4mQ7d+7A1dKETNNiaxgpEzQbP5+oQIJIXGx0GJjYOnzMGs0y
wifusKdUpU8c/3vvW4tfchPRL6BNS9O/C0x8h5RVTvQ+duN9J7z3Olcv/tQ9MIWAQpoahMp7irkz
7rImpByQ1qLeYY5q4Ll2JXgjMw78FVmKDSU/qT/Ijuxz3VjfrHAAs1SiE1umWaUiRYJKDVhYWR/1
6J41YVzkC3tcQSXqvYIbd+gar3affLQCJzYs65GIDmRtIe759r30uhdCoulGl9VNI8m1Y+Xknk6S
bXAopL4aAUrgnR0Ynmx7P0FSZ5J+GbFRbWov3zqLzYWbzw9PvDPQ9LfxHFyNSNI2pSW/50V0h1k4
PsEQOo3O/Gkov6oBhLFxLy4uoMCsJLpbTY65RTZHtiqNn75099YwRpdO1c0u6pp7fGBb0yHXps7k
qaUojVRD5HMPeqAIGsUdHiNZ+h5DXMO0oI52afC+wSlKly4O21uKMDfaGtOABSIOznQ21mNXLutg
QqK7Vz7GdXtrk0gzAnXgZSSbAR/txqdbvm7p+bkAc1cN4/J1MsHQ8+zskrrNXQTrdiXGmonVyBBj
JIIG5dSeRCQAJfWNmk0LarPe4ZoAr5axKau7Q1WC+ujpCScl5B01lls/nq8S+NVrkmfKrVmrU+Sn
R6KIEaqjOLIAMG7h17wkFIv5iN9Fd2wBVAQHjk0/AIgfEQO9JgWsEERGsjEm8eaq5kaa6lAQGLxV
FvvdXOEOYV9tELlZwdoeblVkf6vlObK5a47J4DEO+wjQOFTSgVipg3dvUm80v2TjPzNB2Y9lxKwk
O9sUpXHENmKMxI2XjjdEVt8kA0HavXWso7zYWbQH3MK9HQVmONpT7b5uTLLebNBmrXjpRng3DQ1T
pwCzonS6Dkr3upzth9BO7yX3lJ1PfF7WzvugJumSlVz66bqvGJCRi7JNU7qRWOBSLBKiGe0NMkq+
8yM2OzW6mCVl3lTFMalAVWsSI5ViV0KzMShHJABGfpFj+yNM9Y+sY1ZBFJXV3OdN33PRTFhhqld0
9z+S0XnvdbUlbm1jm3m9N42ReRnRalZD1e7G32jJMrDHQEbzzLixq5nAPu859caDSd4tpsxmYyhx
SQiYAi+LRqdnQXQ6vLaXD7TU28asWTC6dq0DuXMaVlhz+IZk/TbPvkl7ARxkR5q6d1jCBMevepnD
YNOCPsDqZD0FVYsaKfgS90jbmXReDDAJK4R2PcLZ8eIU/gNeKxrchf9ktvrSh9XNT3/7j3/85398
H/9P9F7d/oLB7/7xn3z/vaqnNoli9Ydv//FYFfz3+Zh//s7vH/GPq+R7i/L+Q/3b39q/V9dvxXv3
x19aXs0//zLP/uur27ypt999sy1VAg+of2+n+/euz9Xnq+B9LL/5//rDv71//pW/Sj1wTCE+P6pf
PqnlGX595PIW/v7T83tb4GH7Xe7BL4/5NffAs34GvwlyzjYtiPKOTezA8N6pv/9kePbPHFvP9FzG
p6bluDxTiXAw/vtP0vkZKIC0fOl4po1q4ae/dZS4y0/Ez54IrICfOKQiONL738QeuD/9LvNABI5j
BYHHCwTPLKUp+fn3f2Ue+Li556SCvBK5wXe/X6IF7lDbjrhZm1+TM353Cv2NOdltlZSKyAR7+WO/
CVhAO23ZvFPSHEgX5fPwf/9kYa8bQVZ8eJhaK9sJf9kyafRjFnrAbQMcy/xBUNqxJxwPvHhQ+q+N
MR7zAsVVoknD9ug95Mzg2wHBLTrTDSSXaCMzbgZ+mTzRv36sGVStXdc+J/SDNrVohk3fMjCWiDLG
0YNG7ySXKvIPQ8f+waAxQsHc3v7mDPj1WvntG/W8P3mjjmv6JgW1hTjoD59q7CKmsjM/OEwRIgHF
PttOfULTEjCyGM8zCzGDgxASQeEHOYWHemk9JSUzuJASMKkVkMXiQCTqRyGLS57rYeNneG3cloDM
UhTkzIJuE+SuiKobgHzS2OsxeIt91ufyKHz7qJHygQCV2OeVDf8jI+WuZk5mA7yobAYs5GoGXvqc
/CuEOC5x9TNZN9eSXLG8RbVjeLDbHcnLVpo6dPBMNLgZwclepF6nhi5MHDWH2LeeSpZL5l8w3Ok6
HlJk8qvAth0eknxY6XQo6+EWbyyAHKLINwLkxvze5M1tZkYfTEEQf2XJQ93TcBhGzY6s8zeTzL5U
zSJOQrKrQc+uCxft118cq+Wk++NJ6UmOk0Orliv0Dyel2craLtQcQOk3fO734WNqZ18DhUsX+SVa
UeyEbQkNnjxXZ4Mrb5VVaG/Ruh06w0OVD/ANieYhymwfslZsHlpyqkKIQhuRDCdsm+7WafzXsUM7
ICjaVqaeUPinBQqoaM+eciT1XdGhme6sF20imhQInJw06KiBqPgaz6bMrzjvG21s22EItrMMvuWx
HE9227zCo7sAVPCB6jkpik2aYk52LkS9OPZui4oTzxuZBk76Qs7aV9Cct2E3YUI8VXo4TsLdCCu/
TkPjhhLi4njrHHeabXZ6jQiJ+bNwodpwFGXJ9jT2gzvTGhjMTEsrP01vgmDaeJC5xi77YMtw4kDd
FwFnzF8cpz85TD4lmEWEjPRcYf7+3gEUpO8nbwgOiV2jtjepZf3ImYCkwtMUD2DwXv/9E1p/dhET
V2M7kmBpMlv+cGI4gJyolnlGe2RH7rq3s89QWS4Xg1v2LwyXrqHEMGH10W5MC7YTjSLeTYGnpmTi
kEQfxFFGTXTQ/Zd//9r+7JwNTM9fSnxuMTbrxm/v2nTYy7IwcmQP4hJ0bH28mJfGSkZX1PEctk/A
SMu5+Itj8CdPK01L2o7n25Cz5R+OQcD42c8Hwz8gNf5A4/1o1twP/Cr96BqAkdGYMav1H//9e7XM
5c/+4Qp1BP/bc5dl6r+tUWlkCcIvXP9gKpQwSXQTDehA4yG/hLVJrkpt5SupEYtK1IreY4YWYdWM
grwF6OKWFeBGx1oRsCxx2RVXblqdm5SbTGgSmkwMyiW3gv1EfB5ylQnZk4kNpM7dbINZ+VYuaOV8
Sl7K1rgrpXsqNR/15EX5htD2bcPzbvMRLT+4mV1aD4pz85YMRny7Lnv3LC+OgcsCENnn0qwwbX+N
JqZNXhkxmIsBY3oMjpsK15rrt98VupE6w1new4MIF5h3CBoVocpXRYRf5vDKhszLNlkDrzpEIcpu
mcBOeIrElGebNFGYdgs0txn8MNRvLjqWabnx5ON8kRGLgSkx8UwcNgouwyWjLGFcR8Lb9Gjr6olk
CH6XpXUV4M7xFGtOY2hz1SfBI7BmXljAh+s09qs7zXCyl9VhIoB8aCBviIDhTpwdWoIFKHtIKZAk
Diyt+b84I4T8Q1QTYyiiCyxOROH5bhA4y7X7m21LKMK8j4nzO0SLumewd2mpb9AXz3sjZIKigzvs
RxPD+vrKthH4xsq7mofZYHgdHadRBhu9zbVvL+NJ6IW+ebD8AYhZgSqqQMQAiVAzh0ET0oOjMcwe
taWwnvq0s9DSZ8xldj039I3qUzhHUgeMltDkwDFMvCUGnoET02GxdnzyRIpcobXzHMoLb93Zs88K
giYrLqYPVbonTyTmRjrBN5KnWizyQbUobEDFoAJUe5HJ9or2+g86jwg8w+kRDSgyTN8BDUTTGb1V
PT/YZoxWqbz3G38RP7ZI7CpYL7UlXoM+H3ZCejv027hjqCC2Cm+J46PTn3u2WBGBHGq2GGkRnIyz
p9/F2nihTclcKp72fmE/0Y35EkJpRZDmvJDMgcE+Tx7SFB1FgwTMDY0NFjGodTTw3M64bmY8dWSQ
bLTy7nhegqy94BD1LeM5fyJ5e3iw0/pAt3zrm0UCtnS4ajFU4m308OLwUclnNeQ02ht9XzbOB+Nh
WhwoFcqaWAEMgenG9Xjd8IDvYjbWawKKaIYSPpHRKF7ns+Cx8YQ5mV48orINn9WSUs3A3FhErEzi
toj2jgYd2brOjuNYcCbz2DW96je2ZpDPgdWnasqX3am1kxYwLMpIYq4YyPtxc+ojF3tjtzDC5qRc
ZykI8dSujqMXLFRbTomkhoqLAgUXQIr01Sa8CR5zCnkyEwxUHPNYL4uznZD0msdq68s6plFXvNIj
WaVjEz8zpXtIneacELOcurFYNxmkJ1B9hwKABbHPWBbq3UAKRCw5GSY8KKZXkebtjBmn3aExKcpD
v+rXYgrugsiF62DoBxotwZpG8FPB5QoW1L6LB88gzTQ7W4Cu0MKd3Iw/w1Li7utQPjuNQ5ISeQSd
FRvchux9abK6NGPDXVBE5HrF6BQd4HNV8lRm4zm1CC8fKtMGFV8/jQJB2xzk9DbGyl4VvbX3sMQd
ZMZaGmdgwpEbjjuG54A0kGuVALSHCU6tnr0beAfnObZvJt1va8N4KwBxsmldsdpAY7AFu6exoDYP
9RctyvvI5PgXrWmeST47dZ55FJodqsNupXLqYlf2xoMdcmdG73MTyKg8oHZf52lyl/ol15M/3HeI
NskBwUIgDYFwbMmMsLiq0SEfpiyhVb4aGdYwMxyJm63DCazekF5lKVEKWbFvmupLa1fdqksEshy0
KaB20aSNuf0WqFMY9z9oTA/HduA6DsZu34EQyZvmofSd491uCOIrCNi03o3yCggULHi1qb34OSvg
2HroJLQZYkOqCXM6927zRTX9Y9CJrzTMsmY+NRMoxSSoQNZNHk2CtkzXsze85I6z6VXIplvtkbZf
z6NiKl7CUEyR6iB/Ifs2Lp7aXCNayIO3zG/QhmfjQ06nflUgPHIRui2KLr3LudWXBnhn1ebzZtKx
2EZZiNx0tPbg4zMMcx1qlvyiy/CRlsh6GKuZAQwypVrkX+hActzlc20OBdbWpFoZEEKRpgwvgWA1
MVIzu6uNoDx4FcFQgdXcoV83dhXVAfLKgzEqnBjTOqRuRIUwIUcQLj12CTGMv4lCvkPhaOv7Bkdq
uoht60ogbJXqCRvknQFEJLNVuikhW6SAbVfK97c4K1Bhzt4TOT7lcS4LSUhTwj1y7mr07/gj6OYc
fRXnWyvA/Iv7+S1MHpHoqvUwcdOM7buS2HOKrn7l2ns1kidrxWD+Gu6kaeuesoVoRCaMIgwwoFWX
QZ4hcHDjeNLbohO22UqiSx+GpzpAxtmJHtD03J9otUHQYrmdDLDhHKssmL4ZyVeu8m5LPmu6cYLg
ue+CuxFT0yoKsqeubvdytDj8ZKKt7sy2iI5uV+yzJvG2djxVm7huQLvAPzUL82ISOr9mH8mYrKev
OtuvdUAAjUTHgSgGTy0J0ro/O26Jsiz6bgPGyqPvhcQIUTRoQ9hNPYF7SdaKXPpN7QwnEXYvphF8
D4vk4NaowKbQeAZjMaw8q9pQ6+tmW43ZoTflK2qkx4LbC4Ee/g0tNZDaXn4IdLDJBsrILCeiyvtI
U4EO0295obp6GRaNqYc+ZCjj68qOX8PoFYVJXtKmNTPJbN0O9lY9QkKLxeHzsQPqZTqx/a6DjDyN
aArsgK3BYDkT+O41UzxmQ9HwErsDKkuDDEWd4i1sPcmIqJ+fjD7HsabjA5nz+Wbk5yVWp0llH452
kZDmBBYBknyp5iVhw3S2opEku8vuRMY1NgJh4jn1/fPYBlB7eTJyy7jUovw5rnEBNTVooCZ6igXl
mr0EJA1flFHRKvZeRWQ5r0Z7h4Tnnhlhu2WogJvXmIP1gKcNuX5RfMkqY48tfjNMaQoB1B+3Ts2g
xAis9zg121M/vZXKvR0GAxgJXYSjUY+vyosuKg7BBOKoKY14XTnG00SaCp54MH5DjciWDQ+IoVlu
WAZywDHyNqsxLpZH2aLyMahcO7kLXcekbRp3SwHY/vLFmRmVyKpgJuc6d2xX511lg5j1M4Q0/WzQ
16GRjnYXqRxvtz+NhMMRbMm//vUlWhoURUq6j9nrYTV64XzSKCVh/vp7lGZ4fHOTgIeG/beaq+tp
zOYTtID5lBbkTAX5DFtk+ZO+Et6+RwjVONFB+sE58kknBLZ1HVtkBmdN+dz6BazHltyDJBSsHAPT
3diLG6KtrX1vi6vaMa/gvW7KQZAupsRVKhBCZcUTpzjLrswwokTguvqI3YjDZLkxwCUh/z3PPgOl
DlUuYsp3cq1vh7kg894v3x0rv/LIA02oPeaJMMpwvGKbNKL5j2+Hqnsqu+yhyZIzEZTv7TCeE4F1
0xdvfu9+lSd4jq+ZDhQzpOpd5NGtUEiWxFBQ/mCAT/FHsMu40r3Lut4/jT0+urY/62bZpsh4k5oz
Sx/NMITLaBXJLzGmjJup4lnmBNZUHRRfqfumk2P2EwxGLAYaixhWLasoEARwuYpSHjVKyFPN6GAh
rPQL2sQV2J2cvnp22QnhaIqYAHOgye45g3uo1kYCkGwBxZ0+v5QD4H4zya7Zd8OOW8KZ557bWD44
e5o0cDxMkuSZ7bfk0LfVY5ophvzsVT6P7ue/Ps8VAlmtTTKF7LPtqCfT24KzRaJNcfr8ly97mzaP
i9EpDtD5BY+uAM3nFPM3URUWqrP4CDgMXDzdn0GXz6Ef7suloWGm2Ueqw0cKpgNsL4xfpYMnNHoK
GLrtJzdYxNrOIRlZ3UoEpCssdCQR0N9Bn0HhqonU4iI4fuI6GVgoZu4U6xLMmQGzYOsI5tHTcPzs
Yap08RgyBI0QSvnkLa4IRdrNbf9K1cb2yCQ7yJ2vXBIwUn5gc9/cQua31iEfT6vSDy1pyC3erlGn
DEta3oASMBJrAniimSmSZIt58igvSXTjQiQ7cdu4H9myrC+tv88iMURFVbuIRyReI7+SFsoGSu5Z
87etBJNZodURN4+/GZenS0L7ybKmbUAqHdWLz0CXNheS78fGzL+SNMS+Fk7ZyszT710IFHGER6vy
ozvy/tL2OjYNez1EyN2EaRKsqsz7VPj02NAKIqa7MQBXroKK1ZXc8XKNNs7cErUHqBcK5BjNux5K
oFbWvLHcIN644jZEuMPyzBYuTeo3X4UPTlsCtJTeurWzg5f3b4U74RPX4khIHsP65JITikqCokBW
WYp17OII8+inwlKrqKCWMwbToLtplj6mOxPVEe+0RfcAklaN0mnEgD0l68j0HdoItKMZwKEvKM38
ODpc4/3SVhwqYO/hMN4pj/GUS0egHKZzbUXs1zWNCjftXkK/3iNWoBA1q2cLiSbjOZgpaTacW+Ix
8Ouxag+t3FY2myZ67uWmaD1gmgYvyjXU7ajJlTn3Fhf35+GJudMkMfQSN0y/Kg7EVs/lszBZylI6
g4NT3ZA7VBJtOw9LiNL9LEe0LHPN5ZHZ14btI3OjcZI07Kb9wL83FnX5CC1zrfhUvJQuBuP4L0mf
3BmkVPxy1mVjjHXQhJU9sjsZRoK5LPNjntk/xPqXRkjWcvLM6J84vdDTLP1FUBKPeUrgHwISXMLG
ErjXHX0HwwFPZcdLSb10YpDx37UtA+h6cUnhlKaR9J4Y5nUpH2KN5m8JaPr8SJMUvCfggaVRSSj0
Mj9OlgDA4LHKwK8XFRsfHV+8YunjGiQkuB3sCU7w7aCIYxjH65TZOxJUarkikQztzVyQ1jUrhnDW
VV4jLKfZsHJYKPAWLYub4rh+NrdLmnF0tocj0B6yBejwGG5RbitUI3h3iyWRK90K4B+weGVysBRM
lnzKaBsVzrFXA6SYKf0aSbowlnHRFk2JNq1OeSHvQx/5EXgCluPYOzeDFW+ZicMn1lh0C8J7CYBQ
hyB8iLsu2cfhzEWLLp7yq+wrgLxple3ygUphDsajlUzH1nBeyaD6oCrAeVKGJxVl34Yo00fApilq
6vmjMIGTcgI7MY01I8i+JgMG6jakPC55koy+GVK9u6H29oVNd84E9ruenQRgJlj15cSjf4HTPDt/
zmRyI/2gvcJhHvzHJBfXRKDd4TcQWzZQXV6orYftHYdNtvo8x2aJ7RAFHBoGcIaJbsUWletd10kq
gSr7MGfutH17ZXOrJHCjEJtwwoKGnukskPdtaNibBfpAgZFv1PkGYBt9NaM+TplGaBxz6IKq+44b
5Grp4obZRTVYGnX0YhZc1KOLs2uJgAh0t/TR2AXj2j66oRNvJq5n3mH33hCMuQZfenaYGlOV2NYh
lTRIA4z7IPi5r8SzRf+BUVsRadLXgjrcDsl95o5vbaNPLLGbELwvBf8S3wyZlY4hqiR2iSNlDjzr
cC+UcRMh3qiSY9UcWlOQEF4h3Rn2UQ0alEnBSyLVnQkRu6IjZYk0IqcKuYxH2QGRO+Z4PLuKKJQe
1PRmcL+0Vs6gI5+eXCivVuG9ad/43qqKUAfLkOhg511jH12LbWGSJrSiHHvdUt/UIn2pseIimhi/
Ijg3Vh3kYm3nl6ywqGtKC8HCYgjSbrc48g6OEo9NW67B11+bDUGBU0LQJekVeZFc5iB1V2HeHoLW
jM5N5X6z+vyVHPZLkaBLDxZyQ5pzPnoLmMFEFW8lzqsVztFu6Ig6CmSzp2ULhnQmQWNBzEvVa3bC
WXUeiV84ueoukfQzwaAeprmYtsKx38NZND4xKw3xxBYvNWTKf/r8EplNj0D4n99/6puBfZyMrvLP
bWO1e9uI7ltewckq8mntSe4hejSmcwdHgHtJs4G6Q0N0Ns0TaQATMA9EzqfP74MYhbCNsy5DqE53
0S4vIQNZ0AElszoPeg2anDgR0bYcTDSoZLROhm2dVJbhr2DFtE61E4nT578+vwD5YmLK2r3N1SRO
n1/CPo+pcRHIqDizf/l/nz+Y4+RCz3/cRil9wrYC3hbZD1FvozPeRECqCq68bInooy1yKEPmk7RM
KY27RdTuk+SzCHwrVu3VJ0XqX1+cAGe/LXviuwnxhsLdnj4bwf9flPCXogR7GSmj3/ifRAlJG6Ep
evu9KuHzQf+lSnB+FtJ1bFcw3vKFbzFC+lWV4Ns/u0hgPRl4KAycwGYM9KsqwQ5+RnUgOVVN23W5
Iwf/lCXY7s/8NdtfpjS+EMJ1/zeyBGZY/23YxPPbCBNcDCqOafp/mKGDya6QSkbWQc3NHXPBBmBC
mW69i6MStrIRzBXM5nuv4VqfvbNaaAaa2MkCr+aqsCHbT0vVN1iTDQT+utLEUYqREn1s61NVt9lB
ZyQqACOGOAxxBqbrhIN9thCGOz2WPOqj3CYCpjchHrl6E1rjvUevKur9U2N2D654mn384R16U9pi
V7kFQd+LrzP2Nu1LHY5452pzZwcsgFM0fh262+SZbTiUpuEMlob+hai/pl30bUx6sMdUI2Ay7xPh
XvyuszawM9AmHKePpGs3jERJXuxKUms8T08Hzw/WwMS802BGwJQFCJawdG/YoIpTV0l0xl6/yYi3
ZjRG+jzmCv84S9ZH10PZF9UEhQTTvKHd/+EVkCMKHty02OX5pIfNhOsgHfMQsEl635rPefDDdth1
JfoqTYInjGuYncWoTnkHIZLDd5+Eut1FtsDjtXwpnFVhpMgNHMJQ2gLubQXfhtuw4a+rmDmMMEtU
cGDcF6JdKMHSnFzMXJu2LeVragzRbk6TvZpDuc4SXr+wbXzWnPZoGZvXilamzMszo6cPtp/1pU7c
c97wtgv6tidBm8nBbH8rehRXTliSduEYzA1YwndlEB3sKUpuClP9qAfdo2ZOZygGYfA8ycmCoYS0
bbJwPrBwUEdbGD9DuqlzBAEKT+3BT+9gKopVEeBIJynzRk9tCOCKeYXd9ooRxO20NDJ6g53ibNM4
qcuneuKTCiKoy5QuvBQZnXUyCgsrHwKO0YdBNRo8Tuf7aolKQ+HHyf8VEDblT5sNxCiIZycpY6Aa
pM0mdJGOo3tI8DCsiXVnyrT0RNL83RmCx4GwnyGqfsy+8Q0eU7UbBCGnZjixJZcsnZTjXb2eyqWR
75cXSD3tSVglkUqxf/Lps+FMczYFbwsRRIbN3LJ3WQTxwAAEgkKOZXKQjDomZMMte3TU6da6couH
ek67HREx38ZRDNtUpO0p6PWFUUm2RwelT84ohw0pi9hccr+kdcOXtoAtNxtUtQJ+JA2lSbDwWAgw
rP9L2JksV4q0SfSJMCOACGCrO0+6g1JDaoNJOTDPBNPT9yH/TVt3m/VGVlVZpZK4QET4536cfslu
+eIwXKM7Se7JMBTHEQ5W4/90TNqlG8Y5Hei9vPuVet4u7KAnJQ0E09bxXM5DI2dx3AKs8Nlf9CD9
n1s2bhnolcgPVGn9ztz8vclNNIdsAye93Yx4TXBcMDsYgqWl123xIvIlMLJDPM3DTrZTfWwjtz4y
HJwh+jLsKteuwSQ1iQwmJKhve79yiYhzYYy8viR585om3T5pRiy/zD02Sa/YXizcxQD6Jjom0m8Z
U2xRmu290QoeT6KePZUga6Xyua6lsVN+tjaq5ObWDQEOGTFjId7eheGALsN+xHLYQHXZfOhKf9uF
ZneYlL5GiU9rHdaTp77CFDkNubnJBsyltPLuXW00zOwcTPkOuFZODfa26c1rzYmEWChgXlfTlfDv
54zlC77BAYM/QN7CxHlhl0QZ69HYREP05UUt4ir/knB76lnzdNoPcb2af6PbjEdr+RLM0BiHRzp0
iOaa8ZCg2Aki+9F2vecqdLm0illameQHxiWrdnQnuAXcI7Uh2KfjW4GEVR2hqoc718A+ZhRfQ04S
RU/iFlK4/qR5FZChbb+JwsX0gLgTGSpLci/Vd4nneW24fEpQ6dwj3l6831YyPUiInqk5jFCBjHlH
G2uomhtzA/uZ8SQSoTsDl94obt6tNzbuca7CH000FrvMJz4YDIPLGwG1Y5jIAjsQtCN6xCxJp8I0
APigQG4tIdidaOWIl3L5bTSli4W+Oo6Nc2EsUq2nsBjO45i+FPDXdkGb3rEZNc8II+WjgTQWiqZ5
m5qS91bd/vz3d6Acki2o8pm8/vtQWIISt9Z55pzVrOrMCHclbTl7/MfhqghCrnpAp3fomwZTFOGc
RW396fromDdlc0+pL3CceNV73fxlReVz1KTL2MPG7zU0HEVq38byop48wr+nyazGM/wW6lzT7qKj
2N4Ws6WXQwy5scyOR9iIIsR5P+CxDyme8CaLbDioI4z7HXfdGNBV7BhLnyc0kpbJEg17yj1y47ew
/JbiCUKZtzD6doJZnsp64Us0ldjQ+3Nr5tnjlV/H3HaYeBn0ZZdyJO4WJN6KQ9ZAAbx3kJJ6TMs3
MBKzxW2wf+yAJpbrYkzf284xz7THUmFF5PFcdkx2EVjSNeYjXNXwLzdBFjAODOGmWW3ypibykkxx
x/VAo8mRNR3aOWlEEEnRu2LEfQ418a4qppoqrQa1H2k/PXYlEZERcfaF2agTZBTqFNWVIq7yQJJW
QbvApZJyEFwFAjZ3nv0ubFYReEAzJnLvNMSOPgjks3gQ5n5gR8Z7QpeIyULuMwMxTACYv5h8r/W/
P+ASFsthecdLiaFLnN44ONySWfcvhY3ZvmzDhzYCSNWMtp+VXxSXikAYKaXkkWkz3gam/yMM7YNh
2G9BlwbYxfDpx/SgXBpBoC1JXyjhPgrX6Y/eOOs1XLDu6Llx90WmPDMH4xjNbb6xybPvEvzd8SrP
NKIwyVuzSU5d7wA76ys1Pga7PbiucUuG0r87A2YMpmHNiWCNHeIAZ1qI2G/jop/4VFGC2cYJfw8z
4EdJJI0QASMBb8q+DO0/OOnn1xRijpY9EDPPnc5FdYa9wdlTBtZRu+PF7Xq1jhr812XoXGcISlvg
GHq0w4Pn0MRNgwV8RMW+rAqGn3r2wpuglKewan8jO29VVNyyQW+/8BEx0lFndqcdmf6KRKgwPhCj
iNf5Rf5K2QVmy2QX4gk4B0MKxXRsZ+LbL1hWDGCVA2iUACbnlIvyZLXOizRhLiFsG9fInKKLoXi1
ep9TEYY3NhEmrgECZ5p5IiNm2AMptprKcPVrv2BO9KIEiTbWr9pLJe9MABjzXMOm4WmbvLJ+zcXH
rEWzD5n9HEv6zKLGvYhScjT1Fvac5TpwawlwAyeZX7o4FmcgiOmuM0vrPbZ2nq3Vye/I2At3lOeq
i0+Gb7H46i4/J7QcB0VvHKvWQnwF4rIl7MO6D14NsF5U7VC07DODM7kPoA+aowmRU3a0JXF/rTD3
TJtIhV8Nh5FrnAwAjMgX7pOQmE5rD0Riy7hEm829+9g3Vz+Z7v3sk+SLrHGDN1JfUtcIj9E2aYzs
VCXUrVtV4r4S4P/k1fdkV3H3Go/d1ib4yq/OHccujGzyGNb8bZyd3Tr/lSSlQcM64Yk50fIDmG4a
fhL77Uk8YDwA3EBrbuMARmeFvE7afvgTcTFe+PA7KL9i6BmprcS6u2Pf3OyMFszChP/2GC5QSAPO
3x5xN13PKZFoq53EC0ofrR0FjF+wSO9dS4jXDN3q1bSIGuS9E/2WPaRo4nuvzUyvHrQHY3Sb1wLo
DbHWkbd6PVc/2wR9qRBGeMKVZ9FwpZC7+vLbzZv+GNIxD+y8kDTZ1DgzqGYQ0XcyNFeJ9kfhQfkM
Vkyhj1UkCGOGv9ojwV5noI3GjoNOovRblKfmIaDjaC1lVe7TGRWCtx2vKfAvAWUHoEv+tExwV9Pg
snliBmgTZ4Adqrg7uK6GgQZb5GySg+Z9AiODFS3kKEcv/LY3lH2Q+eRQ+ct4P4nIlvtzug7zAn6i
dr2PKA9wczNAnKYez5zXALBskcH9nLoNtx6fSz/54rsEp6JWSLcusBxYhNbVjujrif0BqspI5VYw
ig+i5E8ERR/hGBKWpIkUYSwCZ2ia7UEIrnsSOpuKOPuNxCR2lKINGcHDBTYrAu9Z5IqdzLq/o11G
L2lKfhWkAc5A/Nm5zeYQbDHUn9A5zLN98aCOU2focBtL/wluUXDrs+CuIyl5coy/RWUnB2Uc6BuG
R0D5SZGnzZ7Y6rzlRkNl7wygGuHg7L2p2ldBa1wsYzonLJ8tL3viOKjdiQd3BZhJdsIBWq+xrmxj
UxkXdl9XMkucjDCQPTUwT1kkGNZqtMJCyu9omMW2TRTxLL9iJhG27i7uEacNxoiXMVP3WHc/Bh9R
m50vDdZ9BY1SheeqZhrQWVbJd4aJ2aA/tjPf2a3tvzIgylMz515jkEiwaQ7sNyrRPpoEsAOGnn6V
Jx3tdD4cSGCrAeXBbrV2wxwVmR3GWgXh85h7+jn4iQQBtsJvm32OiPHUjvgD8GTYh25y73FrdPtx
ZBpDERVmdEWMEgcohNbsMkssMqxMAIQ0pIcgcj8mO8I85mavRWBeDeD3RR7lgGprzH51unPmhHA2
n1pC2HrdMeFYl0NBNXpKTNpFVj0W1PoZYc+jPrDkDzk1uTONJjqduciBi2EFgIPhcmMmAnkM4dqu
uj+zduoTzfL89IX6akL6hQanr9du0ZlHA//NE/UuPqVFySpMwEM0rdJ3mlh+ioh0IZn0kF0fRiBR
OtnOSMJh02O1odwQAm+a2Ptp6X3xqn7cSxPOTD3ltzjqvU0FOG0rlNcdKxLy3eSXJzmBu9Gw7wO5
mELqdDi7wXBlMkDPwIw1LEv0pS/TH0b+kLaOXnCGxhf8CzfTCOdj1ZcPoymJWTCOZLxoOBeozGec
kiM+HvdcRsq/RhK042IjyGumoZ3jnAz3t1l208kCHIhyX/NZZvXRLF8G3drHtOePAmRNrbLwgJ05
PngWzeW1FZ7a0FDbqbWDHw4Rqsj1y804V59d3nIHiVvRuBFurydUnHo7RtZz21OnK8qmeCb0n6xs
DC9bX8KO8JYV16WqlTdmPu47cBvUrOr76LbcvUNi7qmBJlUKwStSS9lRQwamADDRl153SmJ7LUrB
BtFrf0z+BBihI7Wr6HZem4vryQIXtikYaGw7O9u35FmTTiafLNWMBcF8H5UeAPmH0IxaZ03qtDlA
6nkFT0LmbcJXoyxKERvTsI7qNTOIqJTsXOqM/K9vowi3Lt64NHpTBL7PYcbzZHG9tywBT9U3oOHx
DpA/Zx7b/xY0MUSlduhll3t7qOVmip0/OAD/yGy0doCAfsH7aw5gv7coturCYZi0pALlDl3OerOd
Az4Imqr94isd4CDNPhP0UVT4OzSSiqovHcAvTtoEFbWg6KGnMgTUV/vClfhw2nw4lPGJrWB0L+Y9
SGl2iJaZfUTdc20V03sQUnjNM2evp9rJH4zZCEOH08Ggr6vv9Rt4faxVQIMOMirJ4BtwM43FitOI
YjNj0bqXWPJIVR9C2Xa/+LKeq3SVkk59iRIbv1m/NYaI/a/bcMf3A94di0wv26VrHLcWnPoppjWO
uiCj3aUOV3TC6UwKo/mpaBjEiQhUamG5hqBjH4URvzA696h6MIKd/pjapOf4rrdDI6o1/yzZILS1
K6OgydHYMvccQEBJ9MGu4u3WQZ9ENt9HFPatcsSVNZUDFFAi61OMClKBVKG/6sVXPefl5ma543s/
gLlxx5KlUDOe07PJKGaYnvXgOTde/fKW5YpZB7L9WunqjtPZg74L/MwyPHZkTJ7rpop/WlF/4ECV
fVILunEWDKOOa7oZfTtmp94CThxx7c51ZHNtUWLakdJiYaK/ePxaaxUFv2VaMrBrFHmHZkJJNfLk
0CfdvQAjcmsNm/ZLjzqx0Ub2MP1W7+eEX1oxd10z427Z1oho33DLQT1laOVg0a7+5CGnfkHdsnDa
HoSzH92cUA+7IWs6Vn+wPvQqy4vPeGnjTkw+Okwu2Yx5oQ4vWYFzZ2JB15K3skfTnrLykkaS4BzD
/z7hpNm1ts5/MMTl+VfxVmvnJR5wD9QddttYb3pf/ihrSGP5cUy5/nX06JcvkSo+a9jrOJW5QTn1
qbBiJDp2K8oyWBtbcfWNtauPbZJinq8ZdYaMuvopvFiLFRryHVwAxpftQvQgEoItwAc/2FSwHQzu
MJrRv40eELNfvwsan2usWGNsfTah3jUBxoyxKa4Nzho4Cryx/I6QaW+/cpV7ADv6Kq3q5xg4ezKo
O+Zj95l1kH0OTsDCs6lXofjLTr8BWrF2vtKdfau8CFfLYD+REUB9DlX714nxqJVlhM1nwRGw43kq
JuvKLBPSrdzpQZ+QrRt4kFDwC6rGeY5fw2GCvVq/RpkTrsvYeIVE57Pt1BHSbTU+zVHEI6d/2hPM
pl5ewA/C/Ia8hwagAKn6sKnGJH/HLQUqoSrfJdqIwX5DDvhkCSQBCidzNfJfVeX804pvUcROoco+
uCc/nRzKRF/YNMmo9mcXOeARRfDmB8mvdEydHdDtUzXpAZipuxpYAMgRPBktCNLZmvAuJuIhJ4RT
NIonpejrSzNaXpab14mQV4yHKwjiysF2T4hvb+EEQo0wVYVC4NACl1s7B3oJFR3Jq4P3wMoyPEBy
5JBZGvPa4UKuhUFWvqXorUSzLBs+PrNIfmr0QUDoKmCLaa9AnpB7z+e/meGd03BeWyPrpCCkUZ0V
NbegWclhV3rvtkDR0S+/tTd+u0aFbIx8QAMpe6eJWFluEPNgIC5CtXa71l+BCOFoWf9RcfA5KwD2
zZjyOWXPOvFc4jgEvocNyJ+j69d74ciTBZJy5czpWYcWANmpWLwY7q0EpcWtBhGp74a9NzDHnsv2
M6BfxRWwaMyZ07vw29PEOES46d7xjzUNB5sSmYXDNJXPCQPCNj41VfUrdNnIzbDvGWMXkOxO/jB/
m1luwITriIgkGEmH+Dt0hvYAbmCFfndLzEkcRO1BkQKa4mjeUZ5rnxV/BO8NIm5U2qu0av8EtRyu
MzSBXIS/BsvpP9ipYCGERS5jdzcEw5vLnpthZUiPbMDOrrS5tE01wtOrdP1JqyI0CsNNr92E5FAb
tFV5/G5PPjijTqJ4kwTizu4hiVhVcxhnSixlQsPOEHo2PHrrGdAflczMOwxbv9HoAC3i4DIh/jRt
rJW58ddILFy7M3ccMdDwIHH2YrqM12aXT7yoQA/P1JUB62IqLnv9GvkjrsSqvRHURbSxsnNnG97R
yvoekws7s6zjRmC8Uf+QbGlHYbByFJxmKW+4OT2tFmmLZR0CdrcrnPqdI1nzM1EV59axN/YBht61
NFoiEQEGDnASGBL6Ue+NFNyMn3cXz5Znv6hICGAg0zdjCZ9bxlDvhIsKgw0G5oBPcENF9aGNOHiO
ffEMyPyhxo7JAEwPMHrWumiduxrgOhEkN2cqpHOMYKxhDl7JwYNwZaCw16Vxs8tn0fLitXCWaV1e
5yF7zCaNtskA1zd5zhsc/ZIEGnWUcEIogrmSo1OHtp8/MWZ+awt4eQPSZcU55pvXjeiCcoefdAC6
9R0OItv20QXL8rKo99PWDSUFny3lQRk9IBtIHM3WV5GLpRteehZmZ9xZxaFgf+Dho946uICngI+v
DTFmz8nBxjy86qBiQ0KlFboJ/gbx/HdKHecuTcY5gPbuJHDJAKYsCotq5ShwGS5cRZ4eYhmyMTCC
f46YKeH9hh+RpPe4pSyrHu+CXt9Na0FyaEJ5ymPjVqTtoRtp+MhM0a0dEAs4Xexn36q+uSNy3Fc9
1JyLYxDCgKqaXgqfHQWDJazAc/c69EvsS8/d2c6qA3hxwtIe4Mq4ntd52bwlfvdQ2CpWXs1QLu9o
RJE2O3SVfRUZiUaU+bephJM7zrUgtTxZ276Z1Nmt6Lnr3FdqncRTGpTQwGmj2jcxaD8z2bHWAdY3
/G+/zIePzPwsI7ICNnrAfqrxXdeTAVELjxWvpjbY1wetBo45uA5S992u8x8umvMm8NvxfYCfP+Ju
joN4N+fW51AGmOnm6FX0NVY+YZAyc90WKrMVforG29Bfk1/dPNwzlnzigyA9TMVzEX/0bCsvuNpW
k4EGO6vshAZP9BYZYc5J4Ah2eH6FJyqw9aa2mRJShsH/wXoYvCM5HwJyCgLWo6o4hoE6TlEtmOmS
y6iwTtYO/ydSywr7YfmnkI7elur3UOFxzCvMtWUKnkSMbP3r/KprrhhtMDZmjXikDiJnlrTXgBtW
kjZ7s5/xAgFQYnqjH51lAtpNPLxrLjNcd/idq6g5Grk53RWpqr7lvUUAZ+s0WJukWrL0xtA8ZySo
vOlEx6e+Q2dGqoKwhNNz26QHmL/z3iGbiqROd89g7UJmbxgu8+kg22pbJX1+pIji3W8S78mx3toW
R1o3uj/6uXy1Ov2iEpd4ekvYWe3DfMgPYW+mt6qnXiFhW4hF2H8Jq9484bK9pJHqn+VCibOVcWX2
pSoKwrvy3HcssqYbH9yIBNkEj/CEH6H4KAiWV4KXNynSG6GeG1vtej1E9gGCs6BX3Ex3ccValcdv
hJCsc45q0sjAvPEMswGuWbdYaFatU7G7IB1vq3E50E+Y8hqI/YQZ1oOJVi6rZ4/4z0DR+hML61SN
Byhf99422Rc69Yf+FedwdeEffgL6i0k75dQj6+yF4gauW2ziRRgr8AG9t9bIkF6JRAH4YI2fNR3w
CtSTz+lnzounHGxtICfr3oiYlCIRBL+HReDk/c4z+HjavQr8H9Rx68tStpQ32twOQYDukFVHLzWW
QiHWhASsTusy9gc0klWMR+rIeQ19vK0V4c88tU+Jy9bLnM7zEnCrAach6470oLnZrhO86iK5HDr8
FEIUrMg2vMO44d1ODdSOlobL7FvNWkxEFmemAIwP2MNzY0bdd1IJsXajYluO+DJnwRu6FO3wPPjf
fQUGPpmnH1A02RTbA8U+HCqd1PqTTWxj05nxZGSoN5n81Yn9h+jCuQKXsBkzvIVeWIBsqxD1vJiQ
6JzASBqEe3dD90DfAzh1FFq/fkNfoy7V7t7cSvTAheQ15lTKrCW3r34O52kIfqfugtgupHGowW6s
xwHsJz1OG8LoQvAebaEgebP3GIOGnhiQxGfI4gdLDQ4nYyyAoil/zTrh6DCnBLZdT8CR7HYV0dIh
YLsL6wk/sh6/eqHWoq/Ic7hfo0skss2+qOigCqL2wdLOOFJLc1wT5wEuFc+w9zStWbZNPUNpJM99
Tg+aRT9s0189M7hzBbcqCG4ysuodWeJ9r4N1M+ApDUIczty/xJCn7oZRkMmVBI/VYzwkxGkxDhsO
Yrbpmy7dHZDHP0b6TogEBRhyXqPs5zkd442eS6KS2LF7+472+yEW1LzL4bK1N95IxZNPUcW+l7eC
aNPHODfDRvW4LbusYVDNqX7nFSZtZnLcdnH1nAB1NEo8wuY0/OYXgl0JdHgXwaI3i4d/n2HvvDLw
olvAqy6qk8+SEeKUyh40JwdaGQSPNHc9xM5ys4z2YAjA6LDSesftc1F1A4VAUjDQRQ8Rhxevpm1G
2CNsXOkeO4ipbGGxysZ+dtDx4pH2Nsw5BtC0fEDzUq6CAWIHuWCmUpn5fDTPxO9mCIcuQgZV17TQ
hRz8R/WU5LxdS1KJQtXeZjGPUkPjoY41WDSHmU23VV/7Mvpg5Kco/fgsU9/AZuNes0Dea2GdDdN+
6JoCexS6iwyxMQgLLUjTV+SPv/I8pLZ8svBlkKMWUDxWyuy7NayYglYRnreC5ciYVrqzq480muRp
8Taxd6UiXrdDv6EdlQDPRGs9d8SuMU29tmtdrSN3ELvRgwGvIgU32h16bH14JnE8bxFNvDWnvfQc
RNNH63UXWjqyU52Trwk7HNqdOoYxdlTBscsZRywoWXkSig4vHTcDHY3Os8595gbMn1ZjAjE4KtpP
HXF4ivwcWAXDlUAdxgBfEkTVbeNpVs3Rp2mk+Fr+NB5Ay4EGpLLjxMFrg7RHO+Zbwk++dOdUCkWC
6i/HwZwTDfexa99MRptzZPwou344Z5X1w9zjE2Ylby7CZlTRpn5xIH4NR1g9/DgffwSZsRFRCtAO
OPu2rqMteZ4epi1NSVXYow/0IcpsJwy6j/gB3am6zJpBwLIFttx/s7x4zdEcoJ6KGIqFXzWH65U9
Qb5T8TrT0tt2Y/8yCjZJoe9Qp2BmBE1NBV+vlQ1c4MTfVA6WpjYNqXHK2+VjM52NoDptg6gy39JQ
X9wBUTTAd7+2rBeJ7WODJl6vy6C4BFEbMS+yCPix7cpB6hOFWhU9BqkhLa+mSwXUyPEec+V8toLx
lPKZLKHyrReiYNvF8DVMjJ3BoXKJvLE89B6kX3hmwEg2QImqrWPU1soWxFzJpy2ub8NL3TWYy2oT
/gzS8V0HWbqB202Lidf5IGaOWaQVq9yJroZLNPkjp6so2C1PLZT9DkvQaBaAuYJrR8OQ2fIxyBhG
+HJomGrEbLpnyh4+AdEFdWg2KdjHZ0XvXWPC6fKar1Gk5AAAG2xA9TUnywyvOkHZhUX3x5nmZOuY
4+8Ij3jPUc1Oen+XhZyRbdKKd2XsK0xS+9KioCIR2T5hCNOXjV51ZQGrEDJzatjDxlUmriMiokXv
PkxH7mJ2XOsIJCf/dtVDFxUxjvTuipkxPlhBzObbo0KjuRY2uhhP/otlL9JNVOztrjtp29u1GUOF
fox4TqzKAcSXYUOGPYqPz0hx8cwvSdDWO1W/6hmC8NIpy8pLRy7lI2Y7vfq5fE0s5MIpoS+X3s3e
RTTKeqrAWvfLL61o3393k/qYmD5AEcO+M8TiAZQAgsyELuLH6jvyMtJNcQ1yuqz/YiYajWV4W4BG
yyRb9prTiFvmr+3IIptcLG9Te4JZXdiae+3PhyxWm4LxMjutYqZVIhmnDf3a5ZFaItjQpFaRvyCR
QvLhpIG5xc6Kj5Rcf1Ukvwuq1xsw6idbMXXy2QSOLFctOuiGMzFhk356m+pL20z9p4wkRQipic3y
wF7M5697sOSyvNRmenbQ5FGYXwq/vNvaaslRUSze8AvAjEhJPdkcPglHc0h2vX2puZ3YdjVP9lSV
X40RkwbB9S95ex2M2Ceb9zfxEudk/io4n65NbciDrDBuqtyKiIxlmpcAXq7UojE4ks05qlO2MuJv
PJKYZPD5Q5gB8oFyP7Sjd3GuxE0YWtxQ58RTHyIM24yFGe3Nq4CRHFxJ2WzGgZjG2MsPMybcx/jW
DDlyR0DinEH+zEU8XDPrPvrPcVdY76wT/N6JGkmtE/WUs0ZT8UhOu7ip0pjyMqernzITNH/J51ql
aLGi1ZyWfF5k+M7mpyyx37r+M2BkeJrpV6Q5Ut+5i/Jd38Vrtw3OmdGwOSWulNDS47bVLe5ntfEa
ypNrzndPaRO/03ojjI6o95hfO3TibUHermCZ2USM81ahojxjAj8OsvoFZ9RtCqaaHCVBxzx7TMq7
9HXxs3PhQSm/WaUS1kKXAjdUNVtiSzGOmnDEdlU2McC3oTNiuMoDqCVu86tNFuj7tGIbfpQtZZZ0
lKCkzsa9H1O2kJXPsDtKyTHYW7nkmxyVxeCglpOB02a7AuQJtzddo0FNI2+2zoAtctYbABrQfw2t
XOxN8FU8eTU3tsl7b5L7yc3nQx4FbFYtibiseaf2GA5XnVt+9yz4x5m0XWbQw6UT5F3HKt7hbZHc
9IMrbpSSvF007VEN2ibfU8pX7BW2ymOq0DOUj2W+SA6C6uHI765myzNhzwv7uJaM1oJ8i/PqO4/6
epdaMECbvOe9zOW2G+Qmi4M6AX1wuVWkIgzEifvss4HyKF1A/KuwhnkVAkvEIzj5zoVKJaoffLkO
e8WbQBqXts7/BEkCfHJrjeZP0KdM52BeNM1D6qk/NW7THYxMgJ7u2d/nM32gNp+xTeVy6HvOPsMY
A0itT/qSvoxerGVBQFsl8jnqekyM6GgsqRzgCmx53HZP2chtSRHjhhEQpzGgnqeZudk0Jo+qgP5i
t8Gr1X6JJR/8zw9M8e6/CijaBmMmoJHDZmWqZPBUuTXeicXzV8TxIXYyStUT8WeeyByH9mJVXoKb
EzpVPanhQOu0PORNBLaZASEG7oT4otn8yHwr22aGsGDIcb/8G6j1GAjDMUiPZj2uU/o3WUG6eJtl
dXSQhPZrp6KjAOzjyqgR58bozYlfXCFmJvLBw9ZZvf1n8SxqgCJBS2bFA9czOhaa/GK2ZCW4OjMW
Mt9Lj8q2KPH14xHIcXxBekZc6aof7RJ67WmwA+bWYp8YrmTW210QIIA/tWD7j42kNzMKwsO/HycA
gcTRDnNcmrwMDblmZjjOOgfP+fQf9zcNFdWRKOkDsRuCT6VKWG4Nkco+MNd9D+RmRX0E01QmGena
kPqug2ra0c9hTwnOjtorVyak0Kc251NVdDatlPCRxH0MaCHdiKCs4YliCNgSx/lVeeV+GHg4lAGa
M4sID/lTW298/3ff9vUWKgdwDLUfgJIcxhbURMqN2Ob5Q7MOw5ZdTKXl4rs13OKrNHNrQ0u5zJ56
GDxkopNNGEw/FycGYxr3x2xqD9chbs6VaEJn58pyr6M837Sz8SlQIBivFPdOBJJyZHrdeGwv+NAT
xqLWZzH75pF5EV/qoTzEkDSriLZ0J2QP41sz4VWHJE5JO4myHqkJhzwhk+IxOPzPF/o7jjxw425e
4s5DGn+oAsurMJ9Vl56GCV1bh+MxicV2lAWzOjwnIf+IVOF4BWj8Ortfthf2uDpwC2e+s7MlSabK
kYdUWH9Do/dZZilWSf1AANlL+Jg9aKdZVTubGovTwm5gIxnAlMI+SOpWYtvuxPBmW8Le1bzkfLcv
Dgm6+zFIA+9IiGNNvx11WxCnV2hSi5c2mtR3RtANC2NRryJw+Cz/ihLzrvriiPvujWIEUQQRSRAO
d0w9gVVkyu+VibOtu/qBdXrYxLn78DkOSE4kdHXs8hCifVagak5TdkJ5rrE78fSBfxAv7Vi+zTBo
YL4YH6odLc6+S4A2+/rnHHbZffzH6zwhou6cxL9zcGDzBGsnXcIB3ZwuHXhXIPbhcTahtITPuLWX
frSuXiXshcNwaZcIinHFoNk5FgVRaj43bKdbU/IkaJZoxltibfhImZWUzbaxs5d/T5UIUEPI8reb
yozIIQU3m++9+Xdb/nM9//syNyWT/YDKH2IQnXEHtcJUYPnJy6rOwVVOb4DC6LMa0SddwHwsPeF2
ktATDAsHXqDN3dBSCaQDfHeTSTUE/5leftqmxL1SL3eKGZjJyaGfZG0maOOjGpbVYfoZCbs9GnXI
t5BEXirSBFD7WWKGoL7KmeNKXQYfhW1cApXEe5t3kurzR0Y+YStC2oOYXMEOrvrwD5UorHMNWb8J
gzOu0XwLDBK+tWXsu3q5uxNIMSE/srnY7bsIRqUF58hUDH8GJ0MwC4NdPTs4L23oZeynEOZGknFg
fP2gW8PgYz6MVXf8jUDOug8CAFC7yYfBsxfavBIMi3Jwz0CsjkOHesXlJWelL1roDdyOrKXYR0i9
aid6mdDEHn3KQNUHKoL9Y+ti9nnyq5bHzSnxXrlgZf5fhNj/YMr5pi1JRAuqrxxB7mVJH/03gFjo
D5qD+djgUE/+zMDU14n0UnjlDJMmGvOA4nD/Wp50COlVFhIKU7NJffnIeLv/Fs36P2ih/Ef/64dx
bOFJi3w5RxFL/g+cH7UblJiYbbk3TezTrnSaLVUzWI5S82JV9QsnEhDtDThO3FdIQVHDwMMu1q3w
ZnzLZfhGo3PKo3WmcKw4L05opOZHFdGrqlDKir5dJ84UoT5BZBgir1i7VmRcHbaTiUtzINM6+9gR
tF0TLKCk3nExUXZMOkXcNavOS6ajV7BxGsAbxcJJH11ngT+YnytaC/8yuf82e9PbC6uK8OViNWLJ
0TzwzGPNnFaWztDO6yS3RAJC6B/xf7F3ZsttI9kW/aLsQGJK4JXzLFKDZfsFIU+Y5xlffxfo6pbL
1bcq7vsNR8AkRUokCCQyz9l7be2GZZ/Rve+sfRLTNbBy5vamxfwHpn/x7JuVs+gjueFwFJ9yNLxG
uc/nKkpfios+0CxMA3JInUILXyeXqaWdZGukIzhUAn8fkdBCOniz97TCfjDD4qNeQRryA5EfQ4OF
zehlj6KonANlCGwFVScvpDn4q6IKGSZnrA6Mfa6Yk2M8aHN/MRu8kwvN/QNFlMSnZ86q29g4VnTp
laIKU9OVQHJrbJPEQ9CWR84eivlEVztxtzpD6ZrCD7ZjbC2bXGgfE2siDsxyHs0ymc45xehVU8Bq
LcOiA68b1WRwkeU6mNWX2MuIvkPti0eCxFCpJ+JE5fAblwp5iEfeJkgxjK8ydY6mZ2yJAB5OKmMQ
JKtqOKMUFMvUtB60vsy/DEHsL5wbV4nsDaFBiIM72NG1tCBT4ZRw9OJD6A3xSdClRNVmctzjfg7M
iQs9pcU81fVnHSgOU8foE7aTnSoSZ42qrUEhaE6vKaTqZVgkP4xChwqWcjDhRxnRT8fVB1c1n2Ui
ybroKIX1Y6KdTbtK96aXXtv5XmR3PcWO+WbGAXU2iKjZEJQDbdSBFcvxoiYqgnT7taHFkOcrfYAD
xdPvr4FKTMVozIKfT9SUINC+G8cd+RPEMXNoH8wGS2qLl20xVTpTUiskGwcZ3T6w3OGRgBCgZBKZ
21BT8nE+mBH6gYxGdEAOxjL31YRmNnnKx7w85y7ZFFockQFQUEudmEmhAsFfyzmZPdX9Ee1QetVS
5e8K24BV4Ywn1+3dRQIbSwsaGxt1WW10UX0vBWg3V9VcAXKqGLi9MsC+lfnIfBNVNeFFJYd+23ro
fklv2vi5hx2KHfvQ9KA73D52ztrM+Uobk9BaioWP6M/zRQqKd++RbL9oPVx7HTQLWUTAr6wfpd/B
yUJJY8nGX9e4ztcoMy1Ic9om8TC+xE5DQEGCwlfZEbXAUX1x/LzaOXpnnjy/faqFX5yHzqaPKYdN
WBj9pikqbIvtRCkvr5IV+6zaeCZ5xBaFHNBSaGiIZfAGGy848+IgMy6RrfUHI8/XCcC5Y2RU9xpT
wxqRkFI/JyKlGfr+qFxEpTSnieBTRbgljv0LJd5qidgv2WpjvnMSJ1xZPmWZvx+c/0KBxQBq2aYJ
dZb4Imyxv10o4krqnl1r+Q5FwZKpb7UkkT46aHoanayeNDk/ir9XHMc4ZhIkA06Yo38Hv+daWngi
E/lBliyUsgwTCb2WH1QT/+Et6rMT9lc+6v0turaJi9d0jL8QjJ3KpsiHBmoH8MtY1z5Gjd6hgYfW
Sz9qCaieNiWK1GMoN2PSV5pEZ3ZqGeLaRf1Karcko/QeUD4EuOc0264a1NlGrDaDwaGyGZJCN/0q
aobFomZCT6kz1//hKiixDv/2KWDtOi4wVFNzDdeaSeW/XJELgZReG4cc2VhWnk3fumLAW9gsPlaW
tLJznR6KvDv5jIHUsMqZhGbS0USQx+jTo28vXswqDAmdfqOdhGouJy9O9CmesL8/JEzjv7xTEyqK
q0tluH/Z39gQhZd7FUp4mIxLvSSGsy40e6c7/SrzSxwydf918Ktb2TjVx8b+ChKpOSm7rrZNhrHD
8dKjbZDIQ24N0c+p+5qV6phm43ByEHGvK9IQaFiWLhNsXV8MHngdOyusA0gfhI00QBcFPL5t11f6
yk3Trc6a4pUsuu/d9CBGZ7gVhY8GOjF3fujauGWR+msN5Z1YIYygsk+Y8QQvgk7efdf8vyH/Hw35
zoyo/d8N+a9vdRBmPjXoP1vy7y/7w5Ivpf0vJqQWZFXHNbDZA7X9w5IvdfNfsxN+9ukzefx3RoD7
L03TsbFKR7clW8amf4cEWP+yTAsbtiEx7zDDlf8XN778c0oALBbOSulKU0PFiMns90FwypHtirq1
bzF651VWxeO+bvw9DlMC1FtANimkd5NAWqy4MoZRkQM7BjCfMyvBaeyUG7dydxEOszNJ1T9+2ZP/
bf785/Px/u5cAhGUprmmzQ76bfrsW4OZqKBBe4RnuJxy3FcuugIkL9Y+TOQtN71HS+aE6OQgZlFd
Q+m2Jc5IvzbhBznhOvaR1HgTUGmmdCdvAglJ9X4Ozu2Dh9YLiSHKFvkEVNvIvS//8Pb/DDr44+0b
+BkcrDU23/+fB74Ky3Jf5dK8AeApPlVTHsHPReQQqzkFazIxQ8vAvQZQmI3+E73r5tpAsqGhGZwM
RJHkSyUHhprsQlb60hExutmGzBDEa2EunFWWUoEM9bLad139qCu9PtJbpik6Z9gUmjpRLLr9w2ea
d/n7JWn+TAo/sWSMZEQ35O+fSTdCP3OjxLhxoGfbqtYU+kIasFrv71ud0qiC2otdopebghLIzmOw
PlgyGE+D6dHMdcoXB8/gUaXGxo1KSTDpsx6GKJ2j2HxkWoLMmnCdwfWb9d+/9TvW/S9vnXPH5Izi
rPqdrZ4VmddShtZvssDmbovoccRMn5YVdGhwoMrvgmOGeJqK/EzVS4bPBXVkWnKWJRCIh9JdE/ER
bsGRDRsDxBKtvD7cAgRYlnyEI+LAs+joDI+qdpGSZcGDI4x1k/faMTAxFqBrGpcEUboHL2e85tig
xGYGtMJgsnNI0tlpUt1lrTBFy7hHglvaebgVPd4sZTxYPszIxMxJvvOm4MYKbVV6DcZoQJD7cvQv
IWYNMGBsaJ6qzk7xXActs07tPA5luKeZ12wk0y/T0xBu+/n4GeQaSfF9+NqJvD1HwkzWDBXDtsbw
RBS6nFt2DYKG+VYfd1ec7vEaNWT9aOAUumilt89hrDsl16u+J1Xejp/tyazQ8MVyLSQeqTGqSgqI
TPN6UXwb7cHdA6/6CNiiJ5XXMcE8FzsrxQ/099+3/t8O1TtjBBSK1P4CtXd63I2DCvSb0NtTp6g/
Jk5V4cCmWTKHaThKv/QG+Ix8rF8CVqLrOHXQFPg5Gnrdk+cgL7atK2gHVxPsOHnrxcqPof4ZM2Fj
qtwzKebu6z+87T9D8X+eYaTJuLZyGJL5/8+jhi004pisSt4mC++TZgePaLIeDAVpVLcRNpRAFvji
fRYzysnOJqa8UMRPtfumuZqObSD8cZ/P4y0w9nXqMj8PsO2WGTxf2qT/NLv7L3uZEodBgoPmMiz8
PkZ3BMDGME/ljfTz8qqNdHvHGRuWnIIWPLXjZKS/ZcAnMozpUxafpB+9hCxC9n+/337LoLnvN0My
Y0aezbuxfk918EbVcGniWyK+HaomPvjqNQki3LzhTIMX7Ye0A6Wa4R2Y4rOvDy4Cbl1/uO/KsW42
4Yh9F8AEdMwRVhboxkjfFyUi7aqW1iqMxIkvB2IT5sJuSNVeDzvqW2Z+yUqKyp50CXeRM1e21E5C
4BESUfIxigPxDzWueyTGbyOZYWgmUwqpLOMvI5luitwtKTjeCOH6arZ9dOzhfLLyNdQqiazHERCe
nTs3Qf9jDa8m+RzZxlmOKBT00JiQAzbtdsRBtQ8U5LQGSdxiEtQPAcWuSgFy5u+/G/uvF3KlmFxw
zeCfoh7252OatakWCqNDK1c3zkpPw27LIL2dVPu1GBv1wBKN7khCV6hVsbXGQp8f0yoy9zVE4ja2
rhIr/drMh6+W0zkn1CGE0jr5Z1ODDXg3FBqOEe8DPUL6Rx1Stzukhear3fjOTgsMILB5UCwy/sJu
dqgFLLpWKRmKm0ozSE2XKj216ZietIKT28+P1B/oI+gOdunOXTtRJWFTqxT+BzwEp7uU1KG4KkA1
HqYGa4B+xVBqoQ9vl8D15E206mBEUELxDT5Jmt4v6SAo7um5SXcUvEaWDhR8DQEdqIKZx4fS5+Tl
v9/v5jxW/HagKJ1TQsMDYLgMKH/e74gnvdYZXXlz8YJOJFJ0j2Mw0WJW1ENsgVdfuFRsQuYXp3Gc
MOT1I0uv0V13IsXUp5E039YmTVS5Rax8aVuQppZJ9SLS6IZE6DJ9Jwdv6b+0cOE9loF0Ku5qoJbY
d9iRu2w0n/zMdjcdkTIAuO1nB8VygmNxQh5wdvJCowPo9WfsrJupj3c0ppKnjpLb0m3MTRq02Wbg
OkjVUBXrFJT/ngpK+w9HqPxzpfY+eigiSFiiUgwwrXtUyS+LVDHobWcTnHhDDvxqlqyynDb4GM8G
pLqUJswmQahcX5VLL0xTbJfNIqADgBlkKI7UL0kBKLDUGNTa/v47vBesf/0Obc1iTGPhQI4Y4pXf
31na+DrU9LG+9YWBG6qPcRPMbF43fvFKjCeVEiekIoSAFiFCT+qlgFuQ3zmzd/Z++BZG3NG6r+Zo
RmGcKweVSNh22mn03PMcn75E/5xsTZ2IV+Lqwk1c49Nu2mBcZ8bOb03tsTdee5vrIuo5uZgKG8uS
at5ElqBU9BaZmMIt7lXI3yYypoGcvbHE3hWUOILMGnFgPR/8Bt1grSsMVL4FS+SAZkzoBhupKC1m
JoSDwEfXZGAOgsVBIKCU4yWO36J4bE+4vEjgJAXBEEQQ5/oH8INyA9OmgjkB/d/1+2oZgP1f1j6y
BSBRyEfD3MeTGyb/NP6SIPPbicVySeOEMhjVdAhdvzPMJid26SKN/k3EfU6k8NShx0oIQsyoYebi
ZFnlN+qtzUZNo7NvovDgGlnw3Eyi2vdWnCwDqm5DBRJ5bE0cTWrCd1QgNGXqDTuDliMAoBGxJUHu
y4iuX+2ztqF1sR7dXrvkNS44MIFXTX5qmlI+gpF4gYKhndv8Grnxg9aRVskO07ZBVH0NW3tLpgGm
K8eygse+0+2ntBGHGIwybiq9QzhEmTccNqiQWRzlYXvORj5SZ5LcmEekmro+NdG5xdVGNDeHBGAa
rPQpYJbU2e4Or84ycmhgFwHNFtsZs61WFRph6yb2oUz1J4OgxdPPW3p7G1LzQNYySe2h551kWK81
nF8PFiDXNAf0ZIgK6WuCmhJuEzZ7dGnIeiXydP3RnXrvNi5JQD9ldu+tmjJ6lb2qdhGdrwGEI/Ht
NOqqaeRIS6Z6S/wZLT0VPviEXC3KqOi2KsIWz681aL5H9YpqK4sxXN2L2BqilZaj3BqY9KJG+DhW
Uu5bcvGWU63B/Bn0Q1di13cLCQGtXtewVnbVTPwF6+tDJG+jC3COiPKOa6+NIUV+DDApqwI+p2Ve
sKCdhMW7SZZp61cPaCFKJFRw4ToDY9+gMPFAMMMXLR3Uud33CKzIUevrS9olABocDwFIOy7tSbQ3
s+fo4etNthSOvskIQyvRLoJInBJFrtZdENkZ166JPtcG8R8OlDHCKO3bmI0LrhkSWaF9NSvvYxUF
0xWp0gaqe7iiUgdNzBTIEGheEbyabKy8/mbSfN4PCu9V1TnaM4p/lGHadORrgy/g5AcmxnJnWIa/
nDuBoUA1HxVYWbQ4KY7JaF8LTpUdXpnmXKxY/3hbNwtOTt5+dyR8SreqI2h7BBDptlFvkPXAFB3D
+pJUaArStto70kmPOhkLlDPI6vG43rolAd1T3adnr6jPbUhtUTMplSlM96tCFxiq+Fg2uZMPTqID
4HCCAnvJLHsnjpYU3bSiM4Ewkr4gh8O0V/huLn3yI084wYaEfBuplbNy5+wx5cr9ejiPBkKO1jLt
VahT08HbJsh5jaGNC8M+NnbXbvtq1ibEVfUQTH79YCYovyeD3n0EhfaIB4CutmWi+EWdPDja8MHk
VZRjtYzSgHBeB8Hn76Yd3dJmgZ1Lu+IV067jNPbXaG9l4PXDhp10p4S0KTSB1C1Q2wShfyk62L65
aZ3SwH5rvThcW2rahc1gPyBWxmqa1wCZLWERvjzRb1ZGsdYr9+tIVR5/6mciqsW2i2qMUrBC5n51
ra1BWE0HA1bexg2a76qJhos7b1ShIfFwKAqxtlNHLyBQoxuSb0jF/OvU9CiUdO+aozEQtJ6f86w+
o47yz6FtoBZ2q24ng+oDuAb9yfb1Y0Dw9CXUtoraA9J23IyCw/ZLOE3fSJpQ23wCkSwbtztNhcQU
xUgpZTUcC+slKFgLxYjMaIvJhelO6nqfy/hR+FAPIrx4qrr4RGLv/CL1oPiobEEpg/ldh7GQgcBe
B3VHZ14hp7E9dW3z4XMJ3S8hOPzJjNFdWPbcQZw+WgHy6LRU7kIiE1+Vncqfe/MBPM2C4UsCj8Cg
3hbRrtYtGJJB7W1U3K0MGyRvY9u8rKNFHXTie9BIY99WKBcQOSxql36qlPqLCCZ0ng4Q+DG0EGa1
tGgOv9xk9c797aBDzWM1Wx66GTXJsqj4eVdHuHFf55YHJwLh4AD4vSuBLJze2vouNvp5XwuQl4f1
bJZCclTiYf25AS6J4a1Wm0GwW1tkkb9sKveghYW1V5nJ8TEwyq7R234DMlUdTIN5Ee1FXCKWGg/h
vFH+NJIHj2zb1rtdiUT3rt8AwdNBa073kS/GdTp2bz8fBusFSTneFnMKQDVv7tzPFuIzFRPCEJMy
rQ8pzX3Fkh4wP/Bf2LltjaGdzU/NhYbwokmCr3bak7WTkC6MAw0iMF6aTZ8lL2g/XyqbIAKno7kH
3ylZR46RHZIRMbhBhsDK6GR4VBknywQ5bwFb8wmtiVylOqFSggZiO1iEKyFwvesm7pvf7k49OWKT
gKSs3DqioYq5uquzD5gwMyYH6EDum0kB1nu/W43C3KG0xn5LIJWYN1yLweP955bfg+3BnchPItDQ
QJzp3SrM5oN8ijB178UcRk7iltj2DPbIqMB4B7q7asnB3uZ2/iyhciKAbetVF49XLSTmSkDGqLBx
rpX8ToP9jFkvWhgaKVyV6vCiOna/aMqpXJp+6a0G0ybnpuy1VUKemtNH+SVxn5umgsVAc3kt9OSt
d+stgBwLITvy2LaLIRL1xQbmqVgEBclkAQKSegRdhXkvW/QlfFFFveKARO6HcMWbS/hdKOjR+gEr
3Ji0gCqiz9z4O2jvJlJJFOFMcU4kj2T72UPrlFz7EyR0uzB7A/WwgbbcrhrQZUwjfGRmtJr0Ibmv
1WfvhniyrTBGhYFYofIL4JhSdcvRqI+UhnZEkXBApD3pzHRWONXmDZevvetX9fb+UDQnYtyfd791
f+z9uT9f+7/++P03WAHFwaYjqOX3v5nWDKmL9z9TlFq4dcfh+Mvvju/P0csu2cpMHYoRqdnPd3x/
HfH2ZGAH5feqBu6DCJhPkTM8IU/GtuLh3tr9/Cvv7/797/38MH6hM+fHGO+PZMxVEZl62bCJSCE5
0kycydUskJy8+YZ/YCuGGS+IZHGlu+jMYQbSjr9vJh2VZRtpxtKKGgb8UW70EZBGJh0kmC46T4cM
q2VkKe2o2aAXY7djxWHqFMMK/WsQhfY+1AKLtMbSOsS9hZQsIwB2I5rgCTkjZ/L9x/dNyzoIAaAb
08sr5lQPIzSX959wFbTACEfHCsrZ9v68+0P3zf1uamXgOojWqudfcn/cSpw/bhUJsi9g5ZCT5l90
fwEz+QRZG52HtBidnUUCUeSIZp/GJNZYFRdPkk9qfZlMxH6kEyC0j35PakVqOVDIZpG8bxHcdb9J
BigUm/ouFrs/cN/0tlZo62gWeOXwWBdtabjAi7kC3DcQK/+49R6MguSIQ/f9Oc5/nv3+2P117zEq
779m8GuY7LXDGNNrwG5bpVNE0OdTIjYNZ5rn7M8koIQbnR4AEyBIPIf3DdAu+9cHRwuTwfuPf7t7
/0FTh9kvT/HHwBmXf/8SpgNkTUjkn0FLrePns9OUHK6fNydj4F28/7E6jIlJ45JjmS2jvO7tPCf8
95t/f9r7HxUhOuX3u/dbvz3v3g17f+yXD37/yW8v6V3612DEXKO4AgCl4Phzzw2tMiTw3nk3IXmv
mydtvumlcZru7numiLss3U0aWSWpsnb37+z9G73fdRudBViaJ2x/3r4//P7U+637lx9Czp4osswv
6DqJXS1DTb81UCF2ms68v5/cYg1ra1WyEG/nYa4aewvi7nwEDJMe1R9pgPOF3Qcfu2J1JGe47FDP
ERxIyuMZIp0h4/25qWqH2Iz3+57lg5CrgznO0ka8P1msMOZfPf9Soo7zg6VLn7qEd0xEiqRJVDDQ
MPbf9+r9e6mY+G70Mn9G/dLtMSQQlT1/wVPzkoTN+r4Df9v998d++YqK+2H6c6+/3/TigsMmbNvP
Tut/VSKki2WF+XHM8XKTrolnp1TZrR284+AJgAKTNTzmcYwKq2DFpeHhFhi5w4ikDGygLYJQephm
3MdrhVhmXWDSRVZOEFzOVHIR6VN1pgVxHkq9fLWuwvaMk5PdPGn5e1Lh9j4EQUCqYA/bQH6ZZhxs
mWvPFkSAvd5c2lirjm5q3kqn0ncUWr6Em7C2xoup4mRtMgRzzaNLVJfVOtdLGFFt8AxBaw7lNJ+j
viRYrHS+5AxWizZB+hT2uPlFyLV+CN3PBDrIS972CuGa4e21URyRw1Eas7XPbuAg2Nejadc48hN0
xYl0MZQpeioQVjWIkiachG0Gj0nzBiwpLOiFOb6F0/A5g3SKMokKlKaxeKLDpDM3cO1NVces8PH+
LiDyDXtXDl9R4YG7ToW79fzav2r1OsB0kJmEp/njB8vO8RZn6lvmpeMGp4YLHQPXstLcxzLzw0ew
YOW26KKXLjWJHUkdrMEj4E9jzFGLp731pncUzAw5+dvaD/c9J8ODn1OtCmH2bIgpPbuR9mqNWM5k
5kEwSAdU3lp1yUYHREeVfRWZlp27YiBKJYt21EGvDEjl0ZwInkpCkriRwe2JH76ZrpY+t51vMC0y
vwz6qH2okh3C1vyYC6U2rtByJHvjtrXxoTdTh9jL8WFSxlwKo9I91AY1A76Pr5MyLviGkXdheM8Q
+G3oDv0ABUGXWQO9q9WZXFolnutDSh8IX72TfSBxfikMcr0r5y3xcfj5Omk1MvcToPvLohnaU2wz
KFiyLq96PZIXWkuckdI9laSRO40YmGd7E8SPDkQ6gaVKDuNjGFQ7i3BgofAmIDKlhGKM9ChTJz76
s/1VJRELPS50wlGXycQagXULfW4GizpItm1zI3U3XrWd6ZySrvgAl0/uTbiGZecRyztSQ9QsIIWV
B3DP6fCmDL343O6S2LwRDueekiBt0aUG3TGUXwR22aXoaCeMtY/zZ8ID6dmltQdgtHWvxLhOugNS
Hu+zSxF77YGC+5a6fniJXPmB/g0zWFboG4mukbM7vwwlBxaM7aWRVtlRVsDJihlV8DbRcv7QuF90
uCljmHk3GZqfjdIc4JF6hLGP45kWXnqxVMQg5mrdvsoJSxrz+kM1VNaTXsbnRK+iU60NX0GRQCZq
A/sMm6tftT19JBdq00Rz/dkRybrXogGTNUTJrM4/9IZT7Fmf7hFFaNvQGE53LZEKu31B3wRCaHXs
JLmIdxz2yA4mzccUu2ScXqIiqZ7jYRF5+nCNjY1v+/WNoLxlldsHMucTSsV0RSWUbOL19CU8gGFb
YV/c0rQZlkw2fRgAPnr4wM63eUL/oMxG/4ibcQl3BGwT19UqbqwVLgfz2Ezu69DBwEG3iAtJb2Eq
TdQIRyLfV4ZnGkfmUcMyS/VoRzQvAAQFPTlrMTZFOCd556z2yTmrmo8i7wlYBLp5xnzyHX30x6BQ
G56SbQzd4+jW2uJYDm37iPTgSa906gncXZF4ZdBtEUCw1Jc5QBDWjXNpA6gsoxKfCGUtLkDeCE1F
t1kYdniIkymFVuR81bUc63f93Pijs/ELtcutCfh78TEX1cW2qmGrefRa3eGT1sQSZFQ8riO38qBr
AUM3vmvRvieN8E1+1L1sOotArKtqXwAReA7Hz6EyjH3emZ97vbV3eDkeG8gKFpzhHWZPdJ051dw0
WHWsZZ9rOtQLOg3VPh0fnbDU1t1g2xjqsump76gwAoReZoaN1phVa2JH4kXq2k6RgZZE+nNgODPL
rTpZJWRvOg9qmQqBqcAB7zH62j4Pqg3C/tfJBJkPCKK5WB0BHXkOL9lVTyQEVKj1Ggr9wUBaU+eQ
zc0KcBTK30bUoxb2gDQ97Gf2jjhb7YqQnuJJrx1KWgaU7LZPV04o2xPJfHk/VjeHcl2r909M5ex1
T/dggI730ahjMr6TU21EwRMRx8EculoeyroqQP/3wYswvO6mQGaEk4v8Z7KxTI5fQx1ttahtzOIl
zpIm5qClGpmxjIY5qNQwLqsOgbNfxMVtbLimOQmZCe3c6OOEmPF8t64hmvL+iGf41dEYsu9YwpOd
bbawXXIbsEZ2ckxL7KaaOZQ+hcGq9jhhijwCZMLfMaOuOPvRAFXQ6jkvYFZQGo6jl7EBs4n+dTk6
afTQeG3FYZ3S8XArNkP2MED7PVRhUq05Jpa1rR/bmgsDKFSMhM34zbaay0hww8IfwzehVWrvZ/Ow
nVKLJiea85tJJVOvyt0kDSzhdkT00Da7iTnUVdnN9mBoubUfHDFr18uGS68pnpIYArxp/sjArn0o
rOgQQ9pDKJKEjzWSXnAi/lbLo+kauPHbnDN7rrsMMB596kNzE4omoF2aJAwhkKHtwlLeVKBaMrCv
AJ6JCT02ur3vcrt/obTC4SuaaVERMpUboJQd257nSv0bxXltm0Qs4R1MUWf8RIiHJp005Xi4VP3N
B4tsGNO+Zy9sRjl9DOwKT46GhzIWmCGo+WMNNymZeuwZrM3qpQHVsyRmrsIOANEVyskrVgSPjh6Y
26DXa5AaI6U5XMybwgsAYNQBCa568tE0k5dutiTpgJhdr2xWY9jbzAeG59jKdMRlBCL3vf8wVFQ/
kYwWy0gYakmU1a43RmdLWZjiCoJozX6jeScvGhhddqRB2MYnI6slDhv/u0+EI5wJ3bwN5KG4ZUNU
nXsdcIHiAEOT7nModyGJxrVk+GcKw1ExTg8QQqKDy1q5b1T9MEmSJ2x/+AAkOKaCPIXPnt2efTTw
y9Iap+00uvjwzZ0Rud/CckBc3XG6NgiI1pGqQfA01WoYjXVUm+pVM38wqyOqV+/VKrMyDpcWzONg
4jvVtW+GCCkku/YrV69iTRr1SproqgoIEcGUTm+BDx2rjaaM4wMz7wAX50jACuFSeim2rpLkEQPz
2NfQvQtD+6CV2RdVFGs3JF3BC8moHM1JUGbz2tPkB+6pAAIvbcW8HvXIOkzaEIgEKw1QUe2JpTjY
FHUT9Tzz8pId0SrxlqCA21RmFc4oyiXaFNJlk0U+u0QJVh8AxvvY0mpgnYsg7RFARDELZYS/n1w/
+exgTVxYiV2eetmt+n7wj1ozBmQc9NoOkh/xvL5xdbLUuVpZv/UUFYykD4+0BHeUsqmrmNOn0sXq
UzIY1LRjVrKlDJeTFob1rPEO4FIfIzQzS8z9za4UhIHmdpzsaVbx6oGGXcJkP0hI1dVc/YQogXqx
iX8qeikUqNpGQ3zeKA0hkutci8EdD7GufSLuvlglkguKoqkKzo00B+b0NRe+XaGGb6UlH4ZxU/Q2
Y3WqvGNJqA0q0AddUmyRZbaPJxUv4fGuiIhVV3hDnwoZH8O2EFtN6mR4TwqMFt23bU3k44JpVYQm
oun2gUwfo1F0e9dp8XkL5wcTHuMoKlCawPkn8Hb93uba9gBFc1+VPbMKgjgp4Q5vdk0DxhRt+GJp
8UNKtPIweEybYB9uwop8+rhRVJcMi5PebBC625csICTNiT9bxai+A1t/M/NPoaENj3akPSSt8SlH
Wvqg3OIVngGharqZrvWiHplv9h5dQMvaCdke8xh4XAD6ChaKTOHUsALmwoLcsksvaLEOwfw7U6tJ
lvrSLl353CUFzhovpdM2ObjsLFpfmvMYM/4mI8ymJEePH4H4YrVSplut6PStNAcH78T0g9r4YxBk
7KwcDKqCfmAX9ribfPkp770z06P64Bj2FpffdNFC1AbVcO3iEyjtT6XZy6seuERhlmWxsvJ8ehj4
JhaFUXlrR1DHN9pFjoNs643NdWyINScp6pCbTzYm1LNsGjIOfZmfAcneEgyscW6HZ9cj2K5ANbVJ
JE5hF9++cpyAQEPkmT6pjWtTBMmG8XVJvaSmyTETEgbgZGDgAObOk/FYDJcvHfwz+sNEESouo2lA
fpGmqQshrV8l5mTQ5/apc/odQFqs2KSALdkLIy1g8gcMKCr3YxyZ7Cr2U+h2Yf8DGeI2kCWvjU26
/TRrFoNOuzocmFNq5rEk8xiV/rRChoNJmtbxwUY9anupfMRh/iFwxIkuTX4hpUsUCDUdipBXBNHA
ZUqu9/dNjNj1XKbjax+rdsfMLwUgZ+1Sp2R9Bi0DgyVKpMRploE5plDTreca+GwTf6wrE6mkC5zP
swsP7A0Iwr5nDXJvO+V6d4h6zzhHXvnhj9JAIoy9H4tjzoO4sXhetxmRm05W4Z4y1iOLiIXzKuZi
s4td5xsdf+Cwdnsk4O9WxrE8+pFNJnc0HkeD6ABPAxNgwuFceiW0fzmIR7Mfv7O+rndwhb/oA3D/
SGTBrg9yGKqChbtlfaTB5+ydOHAR5Grf8gnoopoyscHEWB/bNgAZ6EKmhxtORwxOE10Vb6XpDSpd
E6NnZlIXyqnBmxX4D7MHuZEABydbZNT3+IxjavvgRox8BIeuMKPlJsSuOstJy6XxAZeda0HKybWk
bJMcM8w+6zGdrvbMEp2FNmSC1IcMFsoCVAhiJIJPB7WuiSmkEWG8Wvk3KJRrNeY9QE3Q28zDXzlm
6mNtPDZUNW5x7F7IfCgYJjWsuoE2XEciv5smsJccplCL/Jnw6Ioj9QWsL1EGipOsGz81drYGm4kl
YbCZCmKpAw+8mk7l9aBHGCC7pGY+j6xrg2FlDqMKX4lfjc+kD3tLy2+aucBFWFOg3G0wgp1Dh9lv
BQ63ZfE/7J3HkuPYup1fRaE5TgDYsApJA5IgQZ+2TE4QZeHthtnA0+tD9rn3dlcruiI01qQ6s8/p
SiYJYP9mrW+h+j3zl81khGzduZ1DRzqo3TrMRto6ICl6+b1Jx+iqmvjBjImoWLPLVG8gUa5048y5
22+yBp5zSreoIww8VZZBSYrDPPQRCgbCLdDJ2QPhyXl7K4u6PfQ5mfOEmZSBJjK1q4F9ar35ZM3Z
j3pixwp9QB3yyB4ufpn7oc2ibFv1xk9N6uLqrnkaQ9fep2mSOydNTwtX6VZBhgorh/U54WnynkQF
EL8yzGWdXBpWXgghiVdiP6ROEC2mh2TJTg7zGS2BzSed16bRrg7JoHvLBYM5+PoRccd87TPf2vTl
ilaKi7vWdhC914YkJrbrVi7Dx2VI9i5wiO/T6EIT8EmpsAbzlTQDhp1O+jJ2eNus0b210mzf/HLc
d1bxzTT9mH7cfG5tLQ3Bf+gHYgtTsgSH8nFwqEh64uMijZzW2ieMGSwHLJKiekB+KUi24G4o8L9S
jBFa3DvkWzB72KLWyXZoKdeWYYKvxcpTmgjo3BFwQYsoqjYDN3KisGvIuhM801B8VwtX5Ey3vhYl
2Qqwixt6BNaXbNqbLmwTxJdLitgR292LAC/IbrYXLAwiM1AZXoweINFKKjIjb2eZA1k8eK/ZYGBh
kL2Vsr/TwdZhM2o73uO8+TQSGnoabDN7MgTLEOh8kL+375YEz6N5AapCuG5DktUYx18BE4ysGZ9i
Hhe3RKt+lis5UNCSeznmfwknjDRFVLByqHjuL4VOJlcKszXLtP1YpKc4g0PuVlN28WY8S1DbCXuE
rJ8Yy8GTr1pW+UHupdqRFbxAzbS4BEaYPYwCdvaytNxT3s+UaQQo7/s6NVg4WXvuaJIdyN/Fo7br
I+1uYlvPRyLv4kwfznru4XdF3VQ8xL1Kjs36mJ1mC4+hmzSHemyfIUR7iMCvghV+iM67ZOFr7f+Y
r+nyKfOpqLvGn+/zQrsA+yAD5Rt9nJsOnJbpxRuraORdTA+cRumFEJhP7yOYwp0sUGemEeafRV0Y
7HARBNXbntttsRRLxFHfyTgfDrhB086G6pRO1kMF1t8uid4poimQmY5Sv5jsLRk8z7astG1b28gm
WuLLndp/HMEQHvMGeF0sVMSUtPnJr/0o2vS1rGJzR5aAD0UPxjdeMoqjkSkKnH/gfZH+1htZtvPi
XEd225ekmSiunYRQSHPQT+ls7SEDpocGETds52rZa0nUhqZbM/4jV2QjRFM8mUbx6o3pk6/I0ojj
VAXWSAEC867c635N7lJp35R0B6jd20oneSaaT3YjfgxILC5Gae8wMIIX8FFPwHricvMd8LylpjYx
/BaUKR45gSl05nYw8i1eHQqMEY2jbOwrnN/ynOXRfar0vbdmwEzN1VwS7yJK5khlhvvEzpbvudZB
M9Sh1fTdAoI2TaEsDfWPdzF8pLyvFbDxjxtmVYSC2F500PklA1KN5N2ZgAuar/Afpp+LqLfgfaim
hTWGo/GVgiu994vJ3K9TxVV49cPopAwb60Lssxp5as7dDAp0gqYxdNd68i42iMcn5rbYclPH3VFN
vfYZ4Rmsm1EPpLZ3QXD02Wqa7tzGeCQGl3y/rojMTSYLECGtRPHgKVYfnXNxImc747i+sWE/R+Og
s9n22e37cfIys5JAqrtmzwOLzlrH3qEqHkKpG5elaKxrhCxa4VSx5ue5SBoSGLp4z1gJ++c6esxi
spwIlDdzxZRem3MEoNmnlmb4kjnah5Gst4OH5vMc581dpqt40SdlTrD0rCYjPk3+U+Nm7vn9j0Kz
uOYk8Ao3wmecWz8SelSEw6jnNhOBfnN2o0quLxWu5I956qI7JdPcSLA3gH96aSz/ueBGOMfSDxzp
r3d1zjBOFYy48qS/o4STd4jzBz/SC57xgQ7YjkGvCFy/+Nn6o05E2sJBJpuryEv9zJKlP84LmYpJ
nZBniubfyLVLWwwFyVFZ/th9NQG7VWmdv3I6G5dqNXt37cHSzOxZR1kflMbMysaw5qtPOhOJz/Kg
ZOEh4ugIFFxnC0b3RIuihfrUwDROURgm7D90r0tD/btKtOTcjjztc6E9Vz3fmYNNmrjhX+cyP2p1
6iK579oTBri3tB3gxhNHta89aIaTx5SXLNHNRFHrWpUK8Tgww0pMmOmwuRnYpOGclTWPICMKUYis
DBdApHPpEVNNAsiOZsTZEcHzrEuhDpOR7PtEuE+VOx8E8CJRe8atrPK3flkVNGMjn6qcnJRpqpGd
Dtm5AapzzCoGhUZa92cM7Ydamfo9qeoPvAWw/BZK8FkYDyLh16/YUG4Rt5fkp2bOFpIPkWBUxAc0
ugB5mLAkmJH91jEvc6F91abRIaiUoDWXiJd9k34gC1yFSQQtoK+ADKPNIIOMoLW4GPtL4ZFwEKmh
vHX5V7+udqlnll8ynqbQBImEmbz42uT9FFSmyPYE4vA0ctJ6ZytMHNpkiE/2yHA47z+SghHBjtVe
RNM3Nxnz3HItAzgKPvdE+ctjh6n+IVI/K5bywZjQXTDymR+I0MjuCi4oXPpPnd7IU41lDGkeEKgx
XcAPRhW5iVUDT9CmfzAJQYCFccV0ZF8dP/9Wxm1xrAlnu7Psf8YtD9zH97ubmuB9EyvAMOiZM8cH
MVa6ZwlUSSbFRsOlGY7+E3Pv/FnTfgKOrQ/sDMctiAXjaWryC/ZztJOA0rcE/HC1gW26OLm4Z1Zd
333DLW+FfP3jG3PkukCSvdVSBHuOVblnTSBY1arJClJrjU+nOXtJzYmLxIjHi+jtfjMOYBUmAsvC
d8OFOVFBmZKOklVRffB05I3gOS7tyMrKjLX6Ms3Zx2Fikqcb+kPNwkqCnwwK1ZLb0xgdkygzfO8U
+RVQ/WYaOQk9ny+s6rNn9whsHRfExjJsXR0mZJIyvFOZerBjOs44euwSQ915BVTo0HOLyQQ7GdUq
QPN7qPmwttQ0xg516Op5b78sJfwqNSDhaGMDRmmXf47X54nrRtW2BQsUS2AS+jirEB2jtqOMdEMQ
jgFN9R9GevYGGqwmklbbde0IwMEIwT5I3yKui7jGO0rFIUQSk22agcOBYZe3BvH5m6rPKUtlfdaB
m5E/UrJSl2iyyHSELHlubXDXskE2N474zfid0CT2cKQHBnKxMj6MNW1ZO31jgJmHZBkn+2gqva3R
dO7GSte4VrMXl2Yyzo2+ZHf65IZWILW3ELnYRVQNiOEyZuDa28YLA/2RSTcz1tB2p/nFyqzskYhV
BsrA83R3fp6kzf9DTz10ZWRDNmt5lhpBtJgXhgsYjTKyBed69nZRB4SkwUIzE231AuIMnXR2LS0T
e41gzDt5zQ9H5NZRoy6+VVOzZRC3y7XUeRN4FF3gVe4geh5Mg3c21odn6epDqPO5rXjTjnBlij8j
33VZ2oVm7TK/K88jaj5ctImNRnq1T6aMCFlineq4zR5G5hlbRzHqlX1GUhZyC3aazq3xICkuNFyX
zjEx1b+p2Ok/8GFBtfUm9hUrEksMqAscYjwMPbH2iWW+jqL+apntdIu8g1kSlVHYNEBN5FN/OOUT
aFv2nN2hsofms+lqAVyC59Ik7FAbnP5hqaGgtNm2tpNi+76Zywtu9caYvLA34IhaZhpz4JjGzbSy
szu/DBYC9BWryQOymO91ohBoOdPnFXp0yfxoZ9Yi1OiULoX1VUOOe4gHMqIBl3BsDgQj+7B958JJ
zn2t8+Qw8uhDmfSBl+Aeqci93BAuCASsS5mGxCiYi4UIGDmL5lCVjGD76QxacHp4iRErnW0Lem32
gdKp3SFmzjiQOz0YnCX0IsGqZM34I+jqFam0OvuWms4zmyIlbQGBJ2+vHYKVg+8tX10RV2fdFOX5
/avabqrzlBsf4rZr9pGol1Ns8cf7V2ohwk9pM7OkQl4BKAYOaPZDb6MT6Ixo3pomsjEvjVFOD/XT
hH2ITfI7XzdBlpj5+qZ2q5XhshgvcxcTmutiY+9iz9qoKlHXjvX9u72sYr36vGTfEGLdWytyPkv6
lcQ3PjcQwJ8ELPOzO7WY3yeyaxwNPGq+mgpShoGyXq4mfIpHkb0hS7Sfe4vAOejwCMwG0ldWkBrU
6NoE49P/rNPyU0Llf2D9wFQX9TqH8uLuqW1PrMyov8r0lMbqk6WXPOZAdux8T9BEltmXd32EimfG
06QuXxeLIA6U0qjLp4pBpueRv5sQEeZncKtJtwgYQ30ZeCEZWr0NaoqfRm+DarG5jTvdWfUq/Xm0
rA8luffI8/wdHMxvWbqUByPSdpDwjZO92Fcr8uqd7HHv+hBesnSmMfSATrIuOsO+vDQDqZdTg43X
qqm6RT9g1/DrEzvj1xjf+4kyydn1bLmZnnI69O6y+UMi25m3tJnFPl2Fy5XmNawDAa4WA6zgBh9d
gL7b28uS6Uk6CY0884RdcvMyFF4bEOvGAxWo6xZVQLrNKvIWcsDcG6kYmHe+wVhx6iNs6TlBXuUw
stqr7cc0dQr0qfYxu6KBjF6FJE3Q5mm/9R0UKQCGmY1W8xek4W2o26dY05wroyzKflMLUqmbr17h
/ihbdFGcm4eSzUs5wMqDmwpTOmOmu9jk98HRCxFWAVxDglAlDJ7bkdQ2XQ+18itGl/owEvWcMJDd
4CyRoZROIJ3pkA+Z+20KZd0F0zINT7XZ3b1k6nadrRUwEZl/ApZwyCEZYYblvkGlbRr3duyvmYVt
uaw/lYzUNtiJXJ4vAF3Mxu1h3NPluYgmZp/gw9Avenwvjqv2CnYiir6yuKpq+KYyg7lklB/F7L62
BiuS1s21jbIy3OLQWoO+sRmosq6kkgaa5vnGlQblsSPz89TY3edY6CT0yfKht829SKf4Kj3jAeI2
GdZ6ERE7VM6nJMZQr1c6+zD2T/R/q+ZxummWqx+7RT69+wl6y3hB4Fkfe2JIb5aVPWfgTcOlcj4A
QSpord0Zl4r23Z44KcokbwNt9n3sNhM2PbZOW6cg2K/q+y9x1/bndJxXAan9h/H5/xNRfkdEYRWL
ffcfiCip/IaJI/0rEOWP/+rfQBTP+de7t90AiYdJ3dfxrf4biOKb//I8wzF9HwUp1/MKmPgPKor7
Lx0KkuUZ/C+mi13zv6go5r9gwKHlgui08nt4hf/7f35T/yP+Uf+bMyJ/+f6/VUMJb41y5H/9d+NX
uzLRxPiqIbAI/jrDEaut9k9mUDx4ST7YCfOZdeuGk0HdrR4pCdtEu2V75tVjcrNJqmtYwh4rRnhM
PeYAEYd+GKzp+qe37/+CQTF+JQKsL8c1HSAoqwPUMX5xT+e8KY3ZlPYZdB03coN/KTO/jbPb3PXq
i99Ezdb2yn6jjc198qfi9M8//1ev4/uPtxzeXYgfnvfuRv/Tu+FnziJ9YDTnTkWfa28cnm0VhU5P
WuSkk/s0OdSzY9NfqBp/ixf41cHMD+dSgYNg2w5BttYvv3tH2Hk85KiH8lWix1wJCM0siOYbvF3W
peYL8alnHGZ57S4oPLLvTllg9s4YGUmrPwhmFmT6rRnPk1x+Q5j4m2l4fXHGCvXx6GFYW/9ynbD3
GGdd6yzEkLJjc95+ttftcttGxr6UCOsGmOUbfCbgeiu8YWl5KIa4gFlsPhe1Nh8ruaGf8Pb//IG9
U3v+bBnmdXE3GL5pO4bnkGz/1+sX5w/6YJVa52SMrANeDcU5jtIK2eJP2FDxq6VnBwFvcJdRTexk
MaJrx3pxqle+SR7KzEJEKkdcMy2LJhz6ew1I6HZy4+yuGyffH3fk2nTPogbFO+M/pyBJjfPkqO9k
GTmPQ/3ZaUm18XMrTJcZbXYa129O7zP/Na0nLW8euMlyRirVTu8z49HRs30Rm81p8OfHIY5+yrXD
imoNp7L0oPhl7mesQx91s/Iv//xuGfCc/mKSZ+wIosdxMFe7jgts7a/vVmaw4cEob53TutbZXEjg
iMDzdswIJLaUKKUYpYRPa6Lcvar7VmOk2P6/vhBjJToY3OncUL+49eOMkzKZZ+tse/10IvbkWoJh
eSLb4kAL9sxk+mA3swQGaXE4lqvkT73885vxK7JofS8ANVg2w11uvF9pHik7CM0ha/Y8RslPzQwt
F2C4Guaj5fsPVspix2x+93j7+9OWn+mYRNDyT46EX65WfcwInzALi6gxO1Rdbe80aSJ78R4gGWl7
yvmFBPTsZvYkXqJOuLKxoGUyxAeEM7+5dcy/P28cXZiugcEUZMI7eevPj366GoOQDkOgC+gvaAPE
RWD89PA9ACT0n3Rv/majBt+VlQs1G5X0Hijk1VD1cpRLle6YghnXoU88XE22fZq8GQuFUzwJHRFN
PWObgVYZHT3CshBszfu85uFtrPHnbDd/AzUw//7kdnSLcwxJO1+Yv17ZkQniMHJy68z4l+ZvaaJ7
162qY5WUB4XKu13b2GbVnrQ2RBzCT4YgmunNASM/odIkWZFVTzPkFdR6l7Sjqct3NYv04zCJ82ib
GlOlOIh0zHIOQcSBjtWZciymT6fPW7GZ88ZuJLsuX/4O8AM17W/3rWUJzPnr5er+CkbIESCpMm+4
bnK7DZXWlEjZeLmAUZHdjJ8gete/YUgZv9Ju1mvUcYTH5o8y5G9EMtV4Xd25rTinK1YUh+v8AHXh
wWjYefs2kjsfe/EB1Y53fv/DM5Flfs/bqvzNofzL2cNBb0FT1F3fokIB7PHrndokfV2gAtFOfZRr
e1Dmz1bhI+B2YhYoigbFJAN734AmIwAH6oMpJSeh7ASgTzkcmDzu4riLnytj7H7DBLL/+kRdX5vr
UY0JjKzrBbjWcH++iRrsyivXzj+hgCKTuXADw+5BWo24+5zYnwnRysotr+2qu0DLjB6jNlKo+3qu
xBOCE7PFxR2PQjtPdsryUKWhjVx+b/jtmVW1f+hqLuOqst1QTV7gU5Vt0nVroEz+w2wG80yMzFkZ
g31RbREj3UfL4kGXDFHFEL1jRY967G2a2PODStqnvoO0KzNPP6iEAN33nVGelFAtcrVvu7oMKI9y
NKapSdh3HRgQ30MGpfrDFKZGXZ//+THMR/jXK21t5VzOcG5cgNbCofr763tYeSqzVCmsUxwbTBts
51VfkmVfp462d6ryziZw4tAedOQdvWQk5+lMrhxGTd4ICDmCNXvKMs6RFq1qkHq0b3oNp6gUc37M
0AoRNm2e0p5lPWXXW2mVxyXLJ64dxonINwT2OEecfNd5VBPrCyY86EFxTyIyoeHOTfdUeTIjWWW6
tTGIiDJm3cWMBPutFaOxJc13uyxWXjC17ZpTBgZz2b5bjt+/Vwwpd9LHgq13gkOmQXNEPF0Hm7lJ
CLUYx+AdeJImzJnhfvqnSYXRQGp2NS37iFnB2ZziaoustN9THnAJTfm5b5XYgtwIeW6kjw5pq4cW
xeMmrT4WuKeOS1I9YVdkYq4n4VoWgXZ9m1loshyTz4lJbPCI0TTAoqW2jeNESK9puvXSeuh5ht4n
ra93wGmSAC/edKT+P7RZIi+lZKPc2LEb5IIIBneW/qWPSW+ofdAI0jbViTVYtG2XAjIhjJmdXmrV
SZDKmrXmJ1cv1gt4KLZiVF8kh/BzAbSpyj4JO0SmngbG0Bcw3VIYGha7mWXSPzJlgLln2F8GPPpB
IzMGsxoU/xoq/kGu8Azl6hp6ilGc9nXFNsKCzX20x1s6COcq/eywqHokIlmiPEHYPcUwW2onYncD
0tonMJt8jvmVbMPpgs4sNG09OeIq+VEpNjlIAdqgcFeYUU0mMDoUBrpJHz/gJSNOGYmmKGTyllfz
3fKqsIygZbkmn/kkKOT74cnJ0bWRZIAExY4q0rsIcQbT9GLlrQsUDiayR4i8VZbdAb1mT8JUW+zS
qvgpHRk/aSNRrboJ9dzOSzY04LhV31PM2nC3q/hD3mBFxwW4S4mivvW4gjYmoRKfpqaLmdJc22xa
YQUWgZIsrrd55E44HZitMAXvMOcMgd+Bf9OirfDk/OSVCSzzRN003NCCFW6wNDorcC7ro8FkFKUB
iY5eczPbpQp0MOAh15rAB8C2TzP4bARpIpvErDxupWLatfEAdh1V8LmrsFGXEVeqz1dGG/30006e
66X+7secwb6/1A/EnWNAIYq3SRb/EIssB6qjYw0ZyIqR8qvGrfEaic9ZNT35eWpelonKQtBJH5qE
yTJRZVdtADrYzu2zFPEhtqbooXf6XTZLMr6y0tj5zo+UsMDALjvycLTE2Pr5WB9ZHBCt6jLmy7Jk
7yxZ/Dhn7RcLJUHYSXRisGm+RGssWOb4NwaL7QO/IIlpGdr0yESY6UfzuS/rn5o1Ttd4MPRdVAsY
jHyqGxQd6QtToIuq0pM00vmDFT13ZspVMQzu9/5C7HvCNEziv8eJSlCZ6O6yIgoclgIxupVAlfnT
nwztyk7rC+tzQk7ccVMOy9dYr1aT/iwDOxf1IU+7T6l+RAHsfmTO9pYaRFwxmb87NRv0OCKPZfb8
/EoO1HaaXEJPJT9Q1S7MhlWv8y4nBrZwG1DQHHTsXoFe+iRZ6omOd1LLLsAuP3S0wwd7QpLfFWiJ
UIN8KykpNrnEl2kYzUOTxxLuSn4p6zRCionP0FyqZ10l0d7xxXHUlrfEXqXYLQsCQ3MLDFDWLmrH
t46IXIakUFOki5MdIwF6sJXUajiX1DPCWUZE4ir5KEhfiDxz7/TER1vYtbntahl0K35Nq03jpXLD
uHfjl8EQRFUXZEZZmbq8bwtay/oR6wo39zLntNG8krEaxGPRkPVeOpP/Abl1fRMRT6TMBY1dJboN
qkOrwtRlwt4Vy5pq/FFRoQGZibuwGwZ1KUf/JZkRQbRyPAhlWHctcYJ3d0CrJFDFyp5f4ovSR6pr
S5cbN9Zvae3nb2OMyN3I4r1h0VOXMBekbLXj2BsPbdR6uxaiDqgY76otLBwAdr43ZxWd8d5E8bfJ
ui5BMwvA+4APkUR5cymoF58XSRKLUhYDbp5Ojzmi6rpS7N89+zzny0PVI+ntTISxZZl2xBfJF8Zc
7jkusYuhm36LSqd+KqHmbbMeKgFIa/ZIphIfR8tg1Y1PS2k8nEge5YQw5Y8FJ9qumsR4rKIIDTzd
0Gay2yGo6sNEz7BLUJgGyMAVF4n5GGsgARybXsI3o4RbFy8bBg4raKrixdVUcRHyMo+dFvp1O+xQ
y8TsTJaGbrFRD5K0486CSAR8xL4Awnkl4sLaRNqoNn0c2wc1EJdHTh9nPgyxoMB7R0gg4j5NK08K
deHdnPJhk5PGzP7L/9TK+RMKry4E3jSgoGs/ay1ldoxWH59W6QQ6i9ldBZgwzBcklO87MsSP8vuc
ETjbu6l+zpGabzDNkq5loS3Dx7jzNFtcQP8/9g5Ryh4mB7R8jdpjVbyMY989Uocv/Dg/DvzI3hdN
l5wLabXAczsikuw9snbMPQn9i5gDgPRiTxyyhtFYIJPzhE4uRu4gB1N0l4LQbV8bDyjs9L0i/E5j
xL3BrIhvDglb0GdZx+dI+is6Bbp/i/mNgaf20mIVRB/UME42i223jNOJ57Be0RL77uzSj4/Tzql7
tPe+c+/qtiWOELtfZiUoUBxDP2NXu/lD9701BX4vdldFb/4Ba1LSCqw8G24yIp4yMnKyj0f/lrWC
Qd/S1Ae1hj54PSMvk1kqh7+Z7XtFGh1YuLVOzlfOLtFpCKCnwJPkj2q+hZZIlNG+JBHnOgPEMDdt
q9nBOx4KyheSDOSc8K4+o0GYWJ/6+pZJHvBLM7MvyTKijyw782IVJ0H6ABnps31Eue4FEQiRq+IE
P2AxY+7eeTrRobCimEaxu/BhA3k/k3qcjtKz3sbK+d40Ge0uOZtVhAwMiOdXIvAI05I42iZtfBjL
nrAt/E8JhJJ904kuIBTlogtWxmTr7JBIfTY1/9irM3SghmDf5gfwqjcY7txdpmMjCskOhko5O6xv
dTMlCNTKT0OdJ+FIKEmgY5iThvOkSqX2kWc7u7ZK3hznvA7DVCIIlqiJSzTsn6pa6s1oll89d/ho
yxwalLN3UuXvmrqMKeJsIIXrynaRz4pbNpAA5rAqvkmvyQ+lMnA/r2GlreqPhR9H+86qdt2M6jeC
lWa1HYupTF4101OhXhGHZBAI9zIizNl0Snzw+Ods8LFBf3uzVe7scRsdPRy8m8ImYTwe6y9EVn8Z
jCwkS+ubHYx4NsCbgkycJ5BvZCVurcYKy+4Dbgpzi6QXq7Itxbazv5uFXRFp2gG6MdB9DUW+UXwY
tUWSAFD8dlM3JnF8yr7NI+r9qcUcNBeA+URDon2VaXws7ULAR23B6qseR72FHTkPgUHqXCTQtnn4
sPQZCRV4iqRL0de57aVVrDNx1mQbOcVk4xYt1a+zq1e0QKFbcjel9Y2IKjLUx71rEpbaqf55aBZk
5a05HhEOouXTLd/YSoNoa2tadZ4jxPtFhYaDRnZBo7B1WBwm7JWDtJfhbOLpHDFFa6OdB42GrKtk
ywu7UFobxIjshJFSGqmhBTR9dZ9i8nWLZJv5SKyd5d7mN03kn/HVv5UJ1F3wNc62R+wg7OquuTjq
Ir3fjj4PdDq1HTUi+DKZDjsPGevQpj/oeElkZ/HeWRHS2s76wMHwQC36HfV7zTOJkzt2mx1154Tz
xX30NGQ7prT2orNbHDXtU1EZFWJ79nY5YnQq9I3q82NZ43sZFE85Vw8brf0x27QYos6RMTcfAdGB
k2CUZIuSsjLWDIDG5rOe8LQgfg3Ts1ufrTWUtRT5M13FaZlkjWyu6tESVYcqFjPPMSf0hybdZVJU
Gw4tsk1YFR6i/DuCkh+TQuuILcbdyzk7zMp9SSMyGfM24SDIoqAsiTVy4viiG6Ldi97UNyOILSyK
0WPZwIXzpqeGIpjnB+wLS/O/jRqPyrFjTM/aJ95DTnM87RvYTxBM9rOYrGWjk/M9deK7aDBViYHB
eekWu65NyWQ398rPgwjqN4gEcPDEqHCt9Q6hOsNXUT0sBeLgydfsXe4GseZsp6Va6VSi3pWjTbp6
/bXQ0L/1VSxD1OX5SNAWHBR7UyxgF7U2MOZKXmpkwFNvfB5NMoKdvrjEFILbvCBP3vXXTLfG5Umr
ko8IA1t58yKysaMJqWZhyUcTrVGgRU2yvpAjdBjoCTqov3FE/M9fB0Eyt5ruRmwn3Tp65zFBcC9s
4HlGcbKdzyChdXgBtbrPYxhlpoHmzS632ZiQKQwFdsOl6/H+5zdzjCETGrTjFsOqwIK16NFN8Kj4
StS18lnpKvUFFi5HPZkRpUfCujcIf2Mj/JfU+Riut3oHH8VrSRSu4icLTNamyXEXRfhjAhk7l6zj
dC0N+4Cy+qNAGqnaw0hCSWhCW3Sd8UtnfyrM/rvm55QnEEA4wsh3Ggh7sbBpAOWkyxHg3IxL2hGU
meh9v9MGknymJHTL+EOlNz+NmMfzoJBXTT7tsO1te6+4xZxykYnMMfedB62fYYYW+XZhPB2SHxNv
Td1/mkCMFrIaL4xAp+fYr42A3gJ2ic+USCxgMGyvqjl9EAkYehEKA4TMVmCSjHzrjYknAY4RQF7W
BdEugQYfGrHnMsJS+n7QwCQXEJa2bcsu2p1S86Dq9ofte8bVcerLyGP4ZKQU2jvf3esjimdTr0lr
Rdtz4+/Jbu9fFarKbklcPgigvMf/+vfo+CdsdmhcLPjvdFQ6KkKT++L92/c/aErg5roOJ24j4IQN
FnmZSo5kvJCCeWuEyHWq2XE+tdF07Nd/173/u7lPvmMxTMJadfFtIjkOnY9+ctskvr3/Yf/nV46I
dOxic7dRsfcqJueTVYgxHBzF0KmQ+DeTWLuw8+FbVDKXvLG5hDCfYq/ax21qBk1aNG/Fvm4G4mW0
ogyrdJxoE2dvU7mjtx00SBRmqb/RFaudayzT/p1hSIypbsQEFTbfZZWtLr+sJ9x+fMQ85lf0Py6G
on2jaYxXCDrME7wxM2g3ZDXuiV9prEhytiGIMNq+dva0TyBg7gqWhzw4S2vnOqgHyApegKdv8pj5
mM0xk9vDM3DT+1Ak+oF8uj1/7Z2hTLxNF7o53ITFZsOWNsepbPogMOcX2Yov8CmdHe3Jz2GBbuNY
LTfQOmNMBNU/gOTSZkq9ZSTKIJ3A1qO0luTJM8aLNEXyANUgN9LkOlnVQaVMRIV0xsv6pJxmpEYp
ANijqFYbZYxBwCO08IhDg4xqgGZAM3zvrJqhv3iyxYo5VHeJeeTWxEWN5QgmAUCIVVGZahh3jdAy
J3NHE20epa4wKpYwFUWdPLO9uLomvmPPQ8fcNcAsFWzguzPA1pLdo567fthRWmwW6GjPhPZ0ZHRh
jNWSvDxLu7xL2+awjospzMBoh3k+E7Qx9ergVj4VTcMtmrQxzEAjO6oaP5KGFkv2CwQ68lUOnTnW
DzqjMvCnNckdPlF12RK45vSxhDCxY71hA4+t8DG2dzslbhm+wka2Loy6Jk32nslLxgrhHTg3J1A2
D5Uu3QBhqPEI8DZfdUNTlMYfR1nevMZIvtbNvvcUQzcH/XXTghvWTGSR3C2fiREpQkK4SGVW/4e9
81qO3Oiy7rvMPSbgkbiYi7+8JYtF02TfINoJ3ns8/SwkW6puSvPpBf4ICQEkDNkkC0Ces/fas1Z1
TKpd7jxHTsPtvR9gN/BPjTWgewPPAR/rz2MS7RPdJMInyL9VZVWD+8zD3dQJ+KIjT1eS5z67nfMC
/QyPQ6WlwDCCYFukeBmHAUp4bxx4UY23lUCRR8MDlVYGH5DJbWy6/rkfL/qEs3zwe39NS9IlRdEG
OlNr3pKOIG4cqxqvBa/3jd+WRyIMPul5qi7DIbHgPiB5F2X26CLvd5W83Aib539DLOApT6mf+IS1
NiRufMKp9EURengAHn8dZ8wDgotnLbG0ozbo08KmRneATvqsjkGOncjYM90Wq7zUzKWcfOp56e+x
eZ6pFPmXtvZRD2aY3WLDL7cp9cNzoXbqOTEj7VyrCbGc5JxuahiyI8w+BuUxfWZ1Z/GY4R9XTLt+
CEwVthvg601ID5iCFa8Ayx6n/ogDD3cMeYA8CpMF4dp5uWpzwKf5zBZOsZiB1jKzjmR7OgGIO6mO
ZP7WEU9aoUCqBFloTPm4zDN8qCXTn13f20+zJm5XVulI3h+2Lsqi26KHzSzwo2MGxe7Z6L26LyKm
z3g2lqCqnPnv+Aqk/lUdXjF9tivEg/XSNGKgLmrH7yBAml8MaK7xPKyIeEQKNq7V2emFb8cI+TTy
3XKTw/1JMjJvdiIkexcvf5oH30ODtBHQ4rqZnWnnk5kcWtkmJSO2re5dJmSLHgtZuiDn9puB1Wo9
YcUkzhYFPnEgO1Er+gGzmL1X/ZcCIfdBLvgcXScz+mYq+E5zMZTcdim1TILA4LanZi/X8mGu4ReR
Xq9hflA7beDjq0z6V67hDTOveOS93OKnkghKmuDlSVBOsEXY2gFOVXjsZrtYz7y/b4iwy0EiCG1h
9WD94BUg1YQtwgSD+okwTrh306PKrVn1lQHQLHGQRoCjx02SfV0xCdFH+3Hs7W+171g4FOT9VXvq
y8Hadlrx0BNQvxy4Xa8Ha7gPI5+aVLcAJMyP2eiiRd6GGdNJ7l+1gRhZaSP83TXveEYDT6pF3mcO
e8esj8rU06viVX1lp4T8xlSjSz//A46fcuTuv6MKR1RAa467WED8YMo32ka/zdoqOWAffC4mJ3wI
ccoLCA+tWdpggPiOB0uJ1l3D3ZEp2UJNKv+s2aTmFMB7gUdEvGVlc75f7hk4dsnMdELsJMz+ihBL
VVDiqiWNDjAnHDG1gVGgUooAr+y+GJ2iH/tEeQRGMVdAFo7i2+BaKO4Lf8Zl9u69GlOgcpPqc8dc
co+iGt11wi2q4487Gj0SR801SNNyMdVqvGmTlJ93BKgIJS+iFspgoz4emHYuMI9OF0ND1T3UwFWC
rW+bGIFsAOhTix4PuejU5gsLvvsa2COhqyb4llShj2GR5BfxTgJDDPymA1bQU4y3EEDNVkmqM7HS
6T4ZtBXNW7zfRbKlpSCWQVqQXTF8ozRHsBpTJzTc3AhdioSzw2Aqv6sUidIEu8lYziWfIW3WQfHF
gcN7FwwPUzCauylWL5pfkNbpwjHoM3EXpmSk5Dqq4VYh2zbv22WeV7SxNXIz9MpfUwzpkIanKxwg
OK3sln+bCHirIyQaUfSP0kzbDYDJB4N5NhMfIp+V/JPNg2Hjo+YXmgmGzHtLXbVfl5oLJCft/EUa
w+cHld8tpwKv8OBA3mBezcVopmDsWVlF/tDFnrfRiq81xfCd7fa7PHA96q9X3+yI8tW975Wt/LB8
g7B2T5C7nZSfQ/Q8MIh4uYY3PcuemQeFgXNQwV9uuEE8w2h4JNbCX0PoeOtTG+c8CIYN1HSIFjW6
hpjb/rbCP7NqUmeXqMYaauaL5/tvbmX0SP3HAk+N8FfjiDczh9ixzpitBmHOM9GjmWoAZFfKDqXM
kKwn5u11beh3zhi9YDyi4xFX16hqv01Dw5/iH33I20JJ20kP++LoZRCC6e6JiKJI2K4n9RVzIiX8
sCy5PBSzAqfH5HYhaC57BRMhPjKBt4f+m1vMJQ460qvejJdRBXhByX1e00lBj9QtHWGeeMmAOEsb
Txolig0yMhx/2OP7OgEfVxUrxMnMhtAEH9wCcXCYInqfYemTYn4e1c7mfiAwGYTZerTNfO3qRrWk
7tyvRs/kZoE7m77wH1Y0qquqKpO1PaI6pThNyUM7Ii83tjRfuceP5XckYnw8AI6p5M9j/cUT0ERB
sdJbbRNrFIF65uOuwwv41FHIACcILuNZSfMHd8L+pqjNrm4ImS+LrlwX5ggjQj1G84skxa+ZRx7S
I6WqTSNuqJCAadHjwBT+2OcrA+3cauTVG1p7xDsprqQlyhpMB70NygKKz8EKK/6CyunNwc/+jJPI
ureD7r7tXP9Br72da/XxE4lkNFYrD4din3BPwD8dbXWFfnKvAiJPzbE79rzb6Y5PcGa6R2hZnGrM
dq71nAnxxU7yYidGB7x849wXZGG51Ok3E9b2DdyoU5/qTJ+0OrnHV3VMW2N4TGkZ4oRvniZf8cjU
ysTJbAPer8xVb7jedmpNd1s4vCgVaR1RcjKYB+vMjlL8WFNIPEVt084fM7JJSjwfbqs948Ad1rUZ
r7K4OCid6T9aU/ijVQxKOfmUndN8uLNa0W9HXI9rtUi/ZVPHFCOqaygg4guSLX3hF4b6ovsTgcjQ
vvQsrndFGCI8FyUN9+GS8cJFKiqVF9P9lM/NDk/Hkj7kn+B5aQuaa/6Ot9Jves6/Ju/QrIs0pWU0
kV7QRLiE8qYxaM1qF9UHkASaEH9AwetKSGSH1kEbILUjcwkBwdKxTDP866AlA+ghuUormC6RBIdZ
fvY9J3PHLNUY9I92tnIcW0bY7WLUJPtKkEuXG8kyCXJji+m3XxsWT2h6SGJVQ1jjbaLwdxmnL7JY
gAlofTBt4DyoWbUaiDXjK/3oZkl78AGxvLk1RBItR5tMc7Wu0B9mTbSI7BEwgeIuY8Cq64rqZWgV
dLgG88HX0q2NbegOhA7ihWplhdzdWiIJCHZOedsyS33tuzCrCqLb2tC9tpVF/rxvoE0fhL1GmLqs
y/ScWb2/hatxQKvjk2VDck+etbQl6YdrARBx1+eh6wWjg1Zdf4Oz7y0DxBGJPhToDOK9yp1zSWYn
9vNpHQN/2QNhdBfeIjAJz66JpedFHflAVO8IYQkOxhrauprQz4yGMngpcBTg8++WOZ2bpYoudd1N
hHKWkAN41GCasYAebnS1AigxIY9yJ7s4ukF0JFZln3XVa+Wk2babe4Om2guyHKI/xhBQaNEbXwcr
VnetmA5mMjJDL31/1dTjtsRaeKpi8uvFgAfACQnMVpRYefTKrYitVUXMDx0htCO2hAP9cJRs6Q+F
ecpJBlghUTEXALO3sW3pO0hJANEVLG28qhoVD2/UM0sTxKPSOiHds55ia++uRzprTV2Xy8Au+AsN
YLFQBsUfqTToKzS0ZiXT6xoMAlbTdh/hl3UwfICcpCWuoFNaUhtnguAEAEtTJp++Y671iow8/KPR
BRHVk4oqjbh5/S7pSaTAxZWtIr30tloJP+tVH3APUp9JTyb9dWWI3phlC56uMKG9ijxkkWnrSCAZ
1MJdGqY+HZBwfmzUKKnd/sAD9K5Lmq3JtPTeqjEvKlpNGFNVLRPbR0LbFqfOrs4dWXsbiCZHs8vx
Hk8a889Jc6gcSBgTP7tqHDpiqeFeOn4d8PAaNdKOy2dn5KMCufG5UNuCUIeeerlaH6c60FekQvO0
76zpruUnh56mOZgOX7qou2oB2GlaeaNPUy1s9+hidr7e7Ay31JnhKtqSgkRF64G5awRlcYGHHKqB
j+xqzhJdBBEdFNxP2IDSfD1GznjpLZWXTq8Wa9GWJ1QLDcEv00Wxs3ptMAvDWFUgbMBkvHRrE5dt
oY1bIuxJQNOdYYWdjimoIbxD3L1ES7tW9XsnVyKyfNR64wwoSAK4HG1b4n0EJLEeBzo5RUfPRKTd
1Ucq+Aiz4xhX/NxKLfIO5AUs4V+sa6X7FPLjW6q+Rbb6VK0i3z32g/tsTdFXrQ12vBe2PHqjXxdy
rPt9hxxTwHPzRIBAKdRYWZsFzWhJ6Z/R2ZGDFw+xDatyUC5KR0RLrDj9sq2yapsj0fQADR4iPaoO
yqQ1hAfM27dBB/TeoeTZRTzGvCqPrD3+zoKGJnvqOMy/e+4WQMWqke49Z6fZdPRyHpOxmvM9yK8c
yG9HrqopzGS8BzxAsuJwW5QdVsBfBp2R99DQjr7JYICSf95hstRr1ZNJYVq5tVX0eiv33Q4gqdFm
2kryZU1L5v271fyJLET5jcsF8WnVwWm7U1eGEa/1dnNI9YHF/GPv+fgnKUE2MqWAtioZe0a6seYI
A5z6965tUwqdt+QQ4Yv5pvbNRzONUu6gfgzqIc73IRXWhiI8ZrMcAMyu82izlqn/xYb+LE+P599M
YYoKzO5TbeLtB6cyLRUXyYNU2f1/C8/TWPz4n//68j3lVhji0Au/Nb+mE2vqLC3/vx08/y/5Usdf
/n7Gn3HGuvvfpMAKmyg/IFv4C/507/CI+G9kqRpAOkt3dddGkPzTvONo/22QYa6aDllrhqXNmtD5
NhT8z39Z7LIwtwjDMBC96/h6Pph1/pN5B53p77pgvh9N1yyT+oLgHwos7XflpOAZS6dLNX9MdfNH
NYw+3WyLMnpLYBUSiAlDJeQzrYm+l1lLnkigGQ8VJsy95jjdNq9yuKakOflBN63blra6a1n5Y1V1
9QMd1QVzreJRLvwW9ztPHmsb+GPx6DPJOreWuDiOFhVgWKBQ1rHaHd4Pxgh+wNyLVHMiy0sUCTXR
sPPPEwXaOslnRMDPhQN46yyChqbVGPKiVPdlurrtlmvyGLnWdY6C/OX9InI4070X3h/IT/chk6Nh
0l4TR7uDCNT+0PDpjlrbvo3VQFtysOy7xI+xzKgGTmIm7I+m2k2L0qEyCRKMaGU1ryjLeeXZbLwC
nYH3fBuS43JxGytFsq5Ly+XewUk4vetT3z4AGLC9Je6Y4ZjNi5qy+1Fu8pcGaLJK/zYu9JiaUV6Q
xiKPlov37XyI2ScvRDNxXyV9uyN/hjHr/SzIh3sQxMQRV3W3qPK6xuGOMdoEQSVxWUelay2ErjNc
Jh596iUfV705588slGQPXMeJ11Um+rM95zbKNfR1aNtFXUfHea/c0ZS5jxO8ERs1Umjox1X5Fk5E
i3ldh3YApthrES99aj1vrlf4NI00MC7tQIUCeWKPoetN00J3mVVUoETUmi8ERi6dvijfBt3OCAEG
3iIP60OSqHLTuDoR+tvb6aXfmUvF8KktO60Fu1PRwgNV/cv7phfG5h3ZK6RgeXa3tTNVAVUr7jFg
eXxA0APx+kIEqOmKe0fL3XvStV1u7RqvQXiwbuNtkHkHR/cf5JBctNPkUvcm5ShMCcqVYwECRvrP
Q7qhj9Of2nnRqRbZTWSZrZWBv68PO+Qht7E6TPH3B3SoJWGmNkwowHX5SW61k9lQMPuLP/PLNvof
drW4XY8AAwCatKaxuh2ZVSn5TFan/yTXyD0khK29kgdV14TNVS5UXgzRRjkgUtrm2hZag1ozfChT
N/qOyvUO8Gz6xShCpnCF6z+PdWqswtzRgdQE09YeKGZ6EYUNB2s38lG3PfpqofTPQdN6aFz0VLkL
auKzQD1pu6Ebw8v7IiEnN4Mm9cvQvFMRpbWEsI/O/a9jw84NL9/1YQh+njvvScnuWkcZWmMy8SgL
NyWMe8196vgHXeUCpIGyau3AXN/GQm86uRBsz2k7NFfIabBVhfJ+kkctde+EpKWPuW6e3HbKTnG6
lRtUnSiy/rIajLV5Gt1CrH2qru97+vm0SFeCbmEGHoJrQ3MWVa0Gd4I3XKwo5jlque9hCUeuO48D
UWLcE0xosjE2t+/HtZP3c39aQ6JNtQNalWarNKZ6Rc09Xp2VXH9f9Hqx9euRPC8Sga9yDHzpCxac
CrEmQ4OfZqfGiV9vJzUBdKQPF0W5PR+dw+SDHmLwawyyiwDVNKl6eyaOO7u8D8VtvYlgXSzlZqLV
2cUd9fR27G3cQlOwgbwNVpPP9CHFPrSYTOh/PQVm9GdW+g0DvqIk01cVbRzN8TQ+4yfiAOvnU+Hf
DyArK0eX/i/OItIuPzxkXdU1qNgI/rdMQ//4kKWQouVNPVk/bNdpdw0//RMv+9pJt9zO3mCmt7dl
2jwr2PzaRWoWZNeHU77FJ6NdWwFlYNCte/QT6lXr8HqrkKvxdLFTjgW+xnwGVgPqlNA6a2m0TwG2
CDAP0Vdg/AGE92pbTP6XGGbmEyE8w0MxQuKat+Sin5MW2vTnRhGe1GAKL03QK09WQ68IsyspB/Ph
BbogSLnA2OUmLOJFDXVt4UQiu08SSyH0blQApqjRpykpL36QRt81NXyNY8pHAFTBRoaxsxk1Qd5e
Zy8LjDeXEFPbtkqM8ODVHcKvdCrWtqdmz1qGNT+oh3g7JsiFwH3GB3AhzNe6DmdkywLrEWUu4Lz7
ERMImygH08k/yS15mKjRUCUFX3qsHfP6fhhegHBWmBsYn0VtbgfA72iCQucZs9+9XfndV88nQYK/
rumCAmI6kuoJBzsd8q/eXe9ozEvT2lnBDeP1p4ntu19eIv/BxwxW8eMfjeO4muWYFgo7ooA/+mWd
iMl6Xlf+996B8JJAaLh2vjY9GP46JoWU+kiH9GdqyostxnQzenWzhlmZPlF2a04O5SZS66PhaJQo
tRQSJI7cT5Qj76KUZlLkZwRSeLRu/twh1+SYPE5ufhi7nfthxz8dfBvjDVOnqeiQ66ETTRqa1rkw
Y2WvzWA5+vPdJVVK2hamYr6OTvvoomH6owLcQZna/9YGqVZlC9+wTmhT0Zk7ZFL3lYqHRG6jCXHp
982j76ty1G6seqsTjfd++HyiHHf1fljEsDRO9AujXamr9b7w0uLejYxklcaG+yry5n7Ucu9HqGRb
rSuLferaKQWEXr1LCGJY9xHxzXWXstmkE8TqeRXu2n1EDM5BHieHRg/tGvIgHnOxk/JosL4OKKGh
sPJZm/I0gAvbGWuPxOIHmIPxg1o0KmO8FVRmTpukU+IHYWI/BP+GQn4ek8eZCsqDVHQN08Q/z+1R
IxzaaHy9DZlDl54dTPckeVkrveoJJVPjuYwdG89xVSxTkhCOcmEahMl6CezUbH5DuO2Qa3IMvd4M
TfyH3W0VEz2jB0DI/7qgXGt0PHQLuza+TElfnWzX/2HSrrobRGu9ONBwfeiyT4TI9I9A8tdpZCnX
QoWGRSoQ4bBNoH2l573zfKF/csAMI03xk32PRR3Ha/dNHqDHyY/CsupH1wrLvTma+PgUQ/lUtWJr
FnBFXM+nZaq7/b0di+LE02dOD2ZHsvWzeOvPsMIMuMEy9yb/HINPOY82dI4VpMp9X+v+Ha/GwSMV
LSJfA/Vc0p171HLF3UVOF4D7ZKdcdEp1gVKinuXW7YgS5NKjPOuva8gjqFl479doIt9c9HqqI6nA
EYOExxNokebVKNfEQSE/7LfV4TL1o7KFBhWs4WEpLx7UtRXTOGtngHF+wSWX8arK00DutVELK45Q
HoM4U649hDl08gAL0X/8i5tR/92JZzoqDzoLfzMmS7TbzGt/n096QTwQ75oQAaG73QWqMxg0qF1f
izg4dtR2oMLfaWGKN6ODlUaNDFIMIoRDEymnIBFTukSFg+WlSPKNfLqJODEO9Rgkh5BsWneDS4+u
FkFNCzvO+n+xrBq/mzH59i3Dxq9qAQRAs299dJUrmk86A27cbz52SrsiGYxmMoHgQFDhvMltNwyC
S12a9WKImnz3PihKUZyBg66dZoTEGKCSvkwqDfFx5E4rTyHoxCMsZjKXfBIjCErU6LNKH1eGYkf3
ckwubKy62zpU6ZjPO6x54VS6v+3E5I39v7yczPWHX43B/MIM/p2mi0tf8Jj5mHpPn7Oknj5432lG
nTFV5S/DmDFRF8ZrbRTtPut9gbTSMF8jlTl610H3mksETyW0rskrzFdDGOEuxKO0lptem39PjLq6
GEJRHhzLf3w/m3gJeJkIeeS1Szd/qNWzSdRh1n8Oh6k+SCa1yk+EgveMp37fBvv+voZvmehy6elv
8lZZ52PWURLOI8jPbouogmjWqKUiC+V4HwuLmvCA2P8YJo7zvoiGuq8WcruPRLmaCnShXUqWm3ze
k7GEGroRr6aGWnPQ5yitvKgeuWt8lwdU3M8WuATFdZoS3FrIqjY1CtG3BK2lGZL1UddBvIkHburW
1OjPk6uqm6wujDUN0V83zRE8QgTjMnVM/yxbkXJNLgKC2UiaEe3mw44QgNm/OKPtmRfwC/1i/vUz
yzdUnrWGgwP5A09AM/xRdYfI/t7VorLvrLBFNk8Ff0hVEKbheMXRzwJrNVgKPdhY86bckSjNOtLt
8f0wv+49JI4JOPeeqFUN5xioVF08RMgWH+IqcI9qm750RBs/mDKTXMMCYAHQBxKeO0hosfosYzvC
/T6fIQ+cfP8TTxSLVDBSzOW4jd+Fq8qBzDeFvKrckmeM81VT8HroQ/68SjBWxjKyMFPJ40Ki8kqf
LpwBl1WLmxjetFydF3JNLnrE2weCH5jEyVVYSSvMt9aujTH4/+eXPU1iG37/NVDqMzXXMKngGBQM
f79t6jg14yK09O+Ak6slCvH4Pq2Sqwvq6+AUfnwvF92oxfdRCKI8B9e+kWPyWLlWNTDNew2W2Ycd
Q9k3+y4YXz+Mj0MV3xX944dhePrxve5HpyYfA7LS2JJHyEWtRPRsE0N5/+q3HY7Rxeu6bWZe5Z/f
788zsmmnAypffNiRgXo++8zobuO3L6ZogNoyTTnKnXI8hK11CESVbNOs7JjsBCyaGKHp+/bHVXmA
Z89K1I+rv5wG6a9ECf/xYvN2oxQQ9gtlFo4NcDHVRJzlGh5H3WyHsxW1j+HgPxJ7BMszr8uF6Nt8
YwXN2C1oT9MunvfYFF5PcnOkIrchA7RcxBENOBfE+3Ota58mrBFXam4EhOd48h1lUt8ShJ1LrYth
E/sieyoS/SjHKR+gGmhEsUuDUHvT7euo0wOF/W5jsa6UlTzqH66qwTJc/ec/XN3+++PDxVIGEQYU
CSVsOfX9hXcU5bkW91iAvlPm4TdsewNWmVYX55gc6QZjPQkJbOWRHqgr0iKSNTXmZikHf9nTRzt8
buVZDjWjGqrw2gUAYhfkzu3gYfLd92PqIk5PY4QLESDNVu25b+mAw0P89ndIo8WDawve+BwHYUjm
PsihrMnqA622aIEYQjygoxYPxWRXmzRS0pUck8fFDRmFkC1aaMwc0if+MeUNZC+qzIIK2VtHuXZb
yDEbv9eGWzQd5fk4Ry+T6n31n877ZbcV9+NOcZm+h3B1Plz/w+Y/XaqswdyMNrqZv39nbtM4h4Sf
0XFSB+UE6VE5ybUwrF+I+1O2H8aH+bDbmEFrdwG0fH4Zo3J+O//DcT14h2WFJmb1YUeel0jl5AVr
ZAQrwXeLbOyvQXlFm6LgzqVyGLSWefTi3jxSlIuOkwumEwg2ecWMy51iwJi8wKdnvR93O4N644Pn
qeP2NnQ7TV4zMLeh90j8AyF8fC9r2u79S6Nbb8Zc7Cc5ZNVQWflidxFaMysotx512cvgJ+vKFuVn
MdJhTsaKOVVbOqegdjCrzxxMl9KULHTYQMMXyuwvG3CD7pwyanZZhG0vKb173ZvQqTrFi1LX/n2R
NG+pl5cvEbDwU0vXkiozmy0KNFKQKxL15LFpi++xnaKZ1lu+9NVecU5pmCMhAMd5MYao2o+qjeaW
tIbHPqeIn5Fj/l113yIxgCoosTJ6RJNeRTmJfReJlkq7MT/R2+lamI6zsCM8sXLMiurpMobi/QQ5
RHujRbCGYdb3o+kqr4SC5MEt8uAsj+iGnH8gRb2175X90nYR+nYzRxT2KjdAjKQDkcMeda9RKyle
cD+UC7n3dme87QD9vbF0KvG3ITxUXOR2Q719pduYPFr76/LeTtvL5zZQAJ7jjUvWtXyuv2/PD/dR
s+jiaN75NnR7/GPG+tvbgDzu9nLw4XK3c/kREG4tt02tD/7lZcH42xRrZk3Z83+6sOgszrfkX265
Bk75yo3i+ptZ+XvdDotTUnj6pi2jH0gTJ3VjlXVxel/13U9NoTjgSTz1GzqwJ6Qe9osWoPr0Bss9
1q5Tn3nBhUBcYcCpsKUdHQzywKrt7jwNhvtkpzq+SlW8YrDLdp1j4kN3AveV1L8vhVfbl4Qs1Aff
9d8o6z/85+fL3AP9/fUUZpzlQsjh5Qju1cfKKbAIoQ+6mn2zo8EkN2Owrx7W8ykO7IvcUlWhbzMq
F2hJxxIlnZ2jjGIyJvemvV2hU0rRFbiOuYnBjwCvmIDdjKUHHIc1okPuO3WiEDVv0fEkbUeuyoU1
4iubRvXQg92gKWF7h1LpqmMTNyps0qYhdWbgkUsV4gmvCAGCbmEukEUEOMkFGayeFfon32ZBJVU5
yjU5Npl6tG8dDzUwOz8cJo9t486vF3K3Us3XCsPujhzD8pmXMGvjiDDbEHCrvDQj6onE9OqD3DQN
7ZOiuNa93FL1VTlMzYs7qDgqy+mhVsjb/c+/Ju1jG5l5s8sfJK8HKu+2uvaxWOkpmjoUwFe/hooF
CCRTPhtJlz3IhWdhvs+S6MK3ib+P2b96DtUMS66dPYRWlD1UrZ/CjkmXrlJ6mN89375gz+vCLhzp
Kn+xesW7l9cCOpJREpvVrmZ1d/sagI+Og+B+I68nx5WweiZZYtXE+vTQFn7Lr99zj62HQSOPmmmT
eLZ+TSIEVZDJ+i+YFTGy5OYfIkGantjii97bpMtarv84RlOz6UgyPuLuAXFfkb+Mtezu1g4yJ0yd
raHFv7aIKvsKfdAgSJgWEUzZ9pxo5T+eFLaNmixDTnDmE+R1FTG05/mrNEEC1agYoYXdvoKllJeQ
0OZlUebNNU3L9lyF1V0Yq81VDvGhwKYRGBh65yO0zs03lFGQiq/K0bFPplf9QMYJLcUI3QeUSo89
n6rXak6RaweefhlWiVe872c46yhi0yC5r3qB5Xke71K02CZiLegMkNCjOAlXVO4QbY4JII2eOJ2/
FoFq/9ysmuHZiztq7OCDOgNzwJ8LfY60TVoLQgiJ1dDVrGQlx+QhY5Max6AOtG2sMnOuSBL5pH+T
8VZqU47ntCSTUG4qCjSEyoCEbleh8aniAbnoO5I1f54D9dy8an5gb4FllnfCKM1lwj/jW22fJ7VQ
P4fIyntbQddTtfmjPTLZV6PsczlaxJ6Einlw+mZ8RvywgxqZfUaAqa0xP6d73BLha4QMQR6fBprD
p7MwecHidNdazCe/ZTiUdxRy23d1zm9U1t8orEj8P9au+NQ5lqxauUIX712oX54Llg+tJ22r/Cv+
Ng2TiLDvtXkBgGlYNinQSDnWt2j+FpWq7yrBc+J2XCCK/ugl3qnsjeYoKIUQtTJoW39s3U9AmtdR
p09fIpe0Q2Ss/kkG1xhjtvcVvbpkls0DKbP3iBPrixxqzMjddsRhE8Lx55jcYU02H+CkO3seZ5YV
oWdVmsNsVnWmRnithyPtgv4I2tuk8YyORG76fhGVVOFGQk/kqhy17RrZ6C8HyNWioOcTRcNebjXz
1d6Pns9GOz0R5Bzbx85UKJTiNH40hyAkJ1NQ6xsz9epDpiFrlqhKCzHgJprDuuTC48DTWGQ4tENo
BbcxuSbmvf/nmEGi/dGzn25HyUPpkY2k/3XYIItapQXZOmtFKdUIY4IDAcT2dCSwzES8eSpjF82m
9jQkKvPQ6CT5vZICjp635BBZs8mBxgS6Pd2Dlu70PPaZlhl5Pb6VVUISnY/VvC3s8S0IiVjhderJ
Ixectp+BrXc+jF+MtchEHN6BTTeuOPKvchw1TL+uRsffy02dGU40pW9WBMJxFqVHORAcq64X3RgE
T4SABk+dth5Q9zy+jwQotX2sBYfArqz7GIr+MbCaoz60Fb8CForJ7yYJ+gg/lF091oGPuTgCkiX3
gtpA3aCOxV7hxWE1RiSQI1OpDjV2tm2Txe1Vn1TslGQXfgXJsAwb0/th2+UnWtLVp77urZU6n1QG
Sg0EwZ5JqkCvFqhomSjJVSdjzvS+wJQMgWzeNlTP2xZRNaBcDUpjpVumoAvl7sBtxOqW9Ix6IUh1
k72dDHsJ7QN/3MrGD1LFfo8A5iBQ5XziJYJgq8lNzl4gpkcKmqRzMpH3vcwiuVMZVuaEI9rCmHUJ
zMY9aRYW+HmrLHLnIteESi4MJuk7kYR0JcSwASTh4Tmc77kC+Pyu0cM3ed+14Nj+3CG302kg+LfQ
jx/uz6FlXHv8TCQYEPLeqSkhIm7ePzh5lK98bDXPiUujt4nT4M3M7e9OrBbfhnw8dMSt+eD1H5SY
iJU2ZgOQkncnF6K0U3Ap4G6czjLedyiK5d3lmfYaEh+FeHzeobSufleUHbAmVz1548RCpNpJbopm
TkuX21Vt17vSKS7vx82HvO+V23w81PdT5HH8iV3kpYbZF1El+YpMbHM5RWpHjgELjdI8sq+rndOB
8iKIab0dV1u5j9Tp/Fxo3bPcar2seyyr6KuF33mpGZQAC2F593LhllG9EshQ1rcxsC/Kfe+5Gz+t
7dNt3IlxNStO94OvRDKbWjID415OzuFgaRs5KA9Wsy7aV1F2Fzt5s0cIkryOGC0bK6X3RYn10rbR
VzkchWQpxGnTkkbGUR1/6Ojqg/DeBmr15DYKxmPGG+HkB7ro8QpmSPIaDxDLxjjsN0LzmfbZufY5
V7BC5AU3gmwY3UuRpUjK5hh2L6YNj3zHf0D7hGzB6D2+367fYFsJETQTkSAXMaDYArb8n9uDQlip
TybEqpvHUrnbj4r2GNt6c9QKaF1tQmJASermxXGVdFlXSvi9mcD+NcM3erwDoI2wvc+j2qaz2vIM
A6HwAprmQR4Z6uoLuAPxbGnjuFEIND64gfrhWkRZ4Cm3i4szh3P1yf8ydh5LjitLtv0imEGLKcmk
VqkzawIrCa0CGl/fC8E6xXPr3W57ExhCAExBghHu29fWnAoOAafmkODGIk8HE183TBp2Kkj1g919
bx3+M7VndzsHT+nXKgNybONavO1I87yqGA1SJA1yhmWreMXdhT9kSOGkHPUy6sIm35p9kBh1XJHs
ajs3l7JZZzzSTG1Q4AkxGnZqfmw71imyievVyklNKtemKiRQ1YU/sTxatH4PzEX1CV24rvMl9nMq
7TUXQ466Vh4sX/OPiPdAPLlhgJvCUm+XWprg7QgB/aH3Cv3FxKdy0Tjl+LVu1EMrDOVLopsge4zg
xa5D9zpBhCJDFtfLQkk+fbvOTjqa6JdCjboHqzUDKn/NfEcKdjwUUECpXT/Kg0a+73Ymmy3+SThB
c7hPUXwbVphFcfHUBONaw/dEnR3/5IE4cHMwQ0qVF41r19DvsONTQGoAmujDizwUXhbturz5eu+S
Z5MiID9EhYZjBA6jkQkvKtOpxrfM5AWKVnWQ/cHcH6uUaCTj89AJ49Aj2VkJbByWIfXZZ8KrxVme
qY4ozmk3/h4d56bsk6NeihSmB7j0YVLks9RH1Tob9lCfBAmgpVLW1TcYY5Qq2tnnGLSgAfWs21ll
pT+XRvBVn1gBIxfdhl4jziCOxVme6US/Vmyy7SWRI/5PisuwHHHtmORWgMmfbN4H5MVjTQGq4Yz5
Rg7IvtsdLD16dliibUy9Pnp8jaHQjS5xX5Kzrlzj1oRW09+aFFpQYK6Uxx5w/b6YBBBC6riJjzjJ
dSrhdZm6yo/Odnlht0N7rRuHojEtskiQxgZFalZFhA5mrfjPpiLsfg1MojxmX3234E1cZZSp6EX0
2RnmQP0VimKzSe31UDXmoUip9vDaEYaqq5aPyDVAlFY24eAoLDZ8ctMLNexveZSrO2NuyS6wK+kl
dVrqLAAprvEXooxWDkvLCxfw+3IQ1ckt7fAJjzGYMwCB1kia288QBn422e2LFnXOsaTQfqlnVffZ
OCmeHm00nCLdnp4b3TzBK24/9bzI1kOEyae8HP0O2KQ8fqyUmMohEvcEKNy9zNvLgxPm3q0pBwqZ
1r/PoSg+xDUeao7Sms/4GmEM2jXvKZ/PQ4bcaukDRXuPKcBe96Hi3kb5V+L/WfXOUY6qeb3Mjcx9
MZvKv+YVuj7qKk8F3rxIsQr/SpIyPhU22dy5JbvkIc8/x8E2LiZCweukeOUODOFVTWBzV3pW7CjE
qN/0DEJwkwkIoHOTsq+vzdhbZ9nKfR2Lsyp+ki1XeQicoX2GWIXZTFWtDLCwx5piyeOcseoW1Xwq
2/IQ9QOmPKJOH+4T5cBfzdYpDLRh5b/ud7/JX3P/2z2bioyg2rch65DUurR6EG0NAbwqIrCSPED6
cpcRoKcHNXmnXsT+0XR8rEwDdhnBtEsVpcpn7QGwmAwjeOrnd2vXq9D+05I4dNFraw33Ymq4iPoO
Wp4dIGsh4uEp8iWw4osIlPJF9kchCCbZn2sprnad/6R3X5ssCq/VQNitLAfxrbGqsxMPwZvl1yzW
c/Zg9eiOb5gmH+QExU7np79J0f4Ya0d7aks+H0H9LbdmKIjWfskU23wQsVvstTDtn+whBjE439vF
9SHQs/J5CGpjZ7ZOuq55j39O2E3LCYaA4jo0U0lqznSA4yCqzucr+9TchkXUL0j0YX8XowWXKnB5
kPrv2Vn5IM/uA3/N+6spJ1dRmOA1PgQ49XDT+w3+ut/9NXQW9CjzJqqQbWrvrQIburoam09XrCkI
Tb7UAOs3bsq/KdZwvSfIg/+RMxILNSYUDRXFrfO0rGiOHkGUF9/GjDc3cASKmlEcht4Rh0hN6sO9
2c19iatA55HDsn2b+OeSe19ZUKRcJAKHrfm6+4C8YUgVylZYEaKyAs+GxOBdoHvaS1vH38PSyk/m
3BKjay2THjhuo/gskSO+ssJFQak5XkoElPjzWMBeIv9fISd3iA5VZIe3IJPrEXmL6+j9FkG6X3Br
x0pwqOfJKnheKpqtkJpe6rDSoA3ZO8Kuk2dzn2LG1S/TKJdIAryjAY77SDTCO8rm/VAECN8b7ee9
569ZkzlYy6mhWHbeLpaiqJ+SWRs3oiVCzte0e9nUGsVkcZl4K2y78hdbuDCITeUz7hHkVMYEpa9I
tZOi4dSrFF7+mVZiHya+/QPA2pthB/1bHuAWbgps2WJc8k5tVOEtnI6IIkuslHSgWTvHh4eUG7Zy
sc3u92EwTXfRs2vZ2FoaXOVAo/TNRW3XsjHGJm55zih6HLmaPWBoOGABVJJATX5qWOiFuKt2Ufgz
Ul1yPUrCriCcphP2wuNeTH22mdy+fEKaGC4nvqC/pZT+y4tYI12b0rM/VCzWVx6E10trIyQ3BhMc
l6AY0qtXoTI136BLSMVzVEHZGrIqOtuzqk+jLGeEXfZoKmm/AH+if2sm5RI2if+qNZG5sVQsUMko
i1fT9Z/q3C6/DI71OqlZ8eRgRvqkOi4LhcoAjT835YAianjUXXeWXVQHk8smLdYY7+yWUQFo5Q8t
qd9F5lPs4tTUfXrBsFenZLqwNRyWcTTk38H9uFNS/cioDAVQoiWPqa9UO350+Lykj1/CBqidnFKP
9ga31f6TUg57FYBlOE6e7h57vu5WbTc1n1aXbeXrEhDnjcoa9am0hP1Q535/Huzp96FA7HQAtE45
xT/9njtQSdvFKPwrtk3L++T7nLEnXVCMmr9oE5zQfNxfZJkySz11VWIGsb013dql9ptfQjYnLQZs
66fTXjZBKMPxq1XvQDAtfLMasv2VloiTHI0a/4OAtHPmURq9sQ0+zxZ619uNSDsHWZA8yQs1w8bI
rskeW7zXbt/bGaKzPgFVKL+0ZR/Wu+QQhX26d8l+RHJ9RTS5sYMdG764eaL+M9wg1/yqNR3y0WpM
q12RTt8RDk/bVq2zCzBWFWmwQSpyxJszSWrvx0jKVR9BevLZq88tkeQvUQ4dU52q9sn3540gzEi8
l/v8AHIh3pRa3jwSVVcxmUiAiU1w4Wx/RNlSobUuPSt+kgevTXcquqDzrRXVxGltZWdPaXKbAO92
2hgxXGanKYBc6zBsk+EkDxihQ4+Xp6P30U2YkNeB/1b4Tnjoa4rKzGTy3iJ99NZ67oRrfW56PV54
vL28nRwVRvqjzE33LC+1UqgusBNfCHyUOBpat0m2W+rH0kimhbymCOx0m2MmDlQGOw+Tpck045/6
YvS09VjOPB2eThAHcXVjVxjVRzUuqEqTQwV0vYWcb8h/QTaW8FvSDLv4mYWltW63B8XwKFuFFTSX
/+xX9X60WPsxV09TbAuYa4R6fZuGZvVf95D9smuIxv5IqOq1ULMHuRkii4XtbktG2dGz6H2Y0lt/
pg76A462YgcvNnr/z/myvxP43YqALQfQu0PbtajI5zMgg8pBT6nVURKC5cOoTNuimngw/Vl0WtjI
AFuvDrLLxe3sKt+ywt83ZPh2VYm7M+mV/v1/Xd7JAb2xfpa1FrIu+o/15H0p2Ca9Ruy5TRe1/UHQ
pP8kAg4K0oq9B2duYjB5IT7KQiiN9VNQk+qR/bBpeGOLie82iJMvHet8cKTg0oxXBY8LitygKSuZ
qnwmuvJF+J0FP9yA0+kJNgJzv40NFgDtvCSg5XUPetHZ+171/D1vPQLdf+o2ag2DvjQZm60UurLe
UK4+XFnZkrUfZayKNQDjYSX7MseCzBG39YNWdQ9IM/SrkL7kKWhUyxM4cVNN+kzQXD1UGMlC2lDM
ZznlzwUD4ka2yjGCRU/NXgZAVZMOfQlWMvUfgmdikcUvsdJPi7p29h2VxrNP7eCfMyfzKTPKroM1
V4MX4T5P0+bQAWdm/dCcxlmcJg/6vC/DCuLD77t6J7uk428479JsglpL9I8JCRpSeMrkA9RXgtFb
5UWr7aFknW5NGT80k/IUlba+ly0x6TxQXbeiBszfsAjyn+UBgeO7MdgVZQWe/zwlYChYvDvQZGm2
PisWs1S+mKBTQNCB12N1NV7l3CLyvCX4JeV2NyOa485ObFFLWinPht7pz9P3oVdt3MzHAucuM+r2
0HhmArNn70zcXlGr/MLI+lXzrOYjgPmxcqA42xHOWHqcsb2OkoYkhmmfASXVj2L26tLC9taVY8d9
m9EMjXOWg3LafJHra3tqO8otO0AEZZQDu0cHXLdYRVr0rAq12LKgAWmlz7IHOXybWWnTtBoMA6ba
/Uo5yQqCH0kPmRdTl+hJ1MZjZprjx6Sy1Sd8BLVqblIv8CWdLSnraLrNwgr36rhY9PYRG8X5wJqG
N+PUIaP905cHOZ4XCTmLImhMBcbHhEcyStchZlnagzfzB7x2ZVMepiLA1BkB6KIqSpbCslNLlTBc
y9MERYq9lKfyymZNfrPcNjXeNGnY1U8BGF2q4ZzuB0IhTvTum5qqiAGEUV8w4Oz3gcbXk4/xymvd
KV9ITXQ/oGmwSdces1RV91mQtcGm7SxS6BHZfjcX4YlYHQuqroXb1QOj0kVuvHZUMGSppV6tXDVe
B1rJ3JJjPRU3ckydZ85jpUi029j/e50c02ZF8J/rTLxGMVPBu71OynppDDkZtdFvd2iu+w1fA+Vz
YcCiLWZxj62AdSYmGNvNQ5tF5rceldBibDP9qkyiwCq4wnQHBfuXirVZOQGaCeZ/uUoso+ui5Izo
Ul/KAc0Il7bGVkj0fGhEHRr7yJox8sBXFvLeadxfhkCJ3kK8vvBJ0oqt1sBIRNKTsOg1rX08m+HV
sy2ePBvsYusrcGnB8M0ymHnKfVSe3S/DUgQ3CEjnZ5bri6Ey7I/A0cdNiUXyZvBS/2PItEWYm9lX
vqaaB13Lkr3N4/mFP9PV5sGHYaGfLqp46l58ESLVSlp17Y1Kh9lhMhA5rzEsn0c7taYekXCEkWNS
SQysXvatkTxZlNe+UCdPIFg1p8P9TrWDeruYL2U+0HZDHISftMcM58cZA4mXt2zWDv/8+dC5Ntxe
eXqbOHcmSvym8U7ayP77oZqCR7RnlNqX4o3Hfv1LzDEHKht+sOQFwhh56Qum7gFyUqgq9YAhANDe
GEzrcE6EMzx2TjY+DinIDQuhgOySB2tmE4Z1e5EtItjD421UXhAKVggdOO77PYTH4zuthv39HpHp
jiB2xJvsyniUnLWyRyQ0lwIj13YOYGCcQzMf7s1MCd4jFVfEQFYUywFU7mqzNufqYdmWhxr3XIqV
Kihj3ODvu/6rHUfBU6WbLgXpVrbVUJSB3lHUNyxPmwe70bqNHzTaG1z3CunNgF39pKW7cQ6uBzpK
pTCPinWah8DcHG/apC0GMKGdp/j0AHbFfhHTkV5NX+Geh/AUDbG4NUOqlHSveJWtSkHL6lWiWU5e
Uh1EbFQHeXY/KJFLikS2Y3JZ7m1mPfNF4waOU1S28HeU9sX3gFRnQdO/RvCQ9mJwgVbOzdi20kOu
59aiUrPhtQhBMfgmWGk56gwKBg8DZJPUtvrXHouqE0iJ7/ncygl3nON4fJNjTZUaFy8qr/LCJPCN
6xjgAjHPTM3IeqwcZS3HirJ0nvwA0sA8huWx8tzkP+XQYIbJq8bTKMDKehknQLsz80XOy8d2AVFw
epav7eAjTJodN462htHQ2vmr34/ggUlVop0vXqeweVcLrz7LMTdGFKvHQ3KUg3zMs2XmiXgvRxUn
Kla4EhRb2Sw64gT5AEQajih5/9I95H4ZnfBw/fdhxCJN7bWj7J5aURKhNqffM2KN+ikQDqs2iPR6
JeeoscKcqZmmbaqLx99NeaEcl1fHoBjXWB5l+HvBZyjtXt2zHCDmxFc2kh4rxe2wdQcYpUa1aqCg
8q+aO3tsC1BhyklAsVamOhFcxEbldD9MQ6Ce9Bi7CBR+O21uyUHZDw64HakD9yBOAl3GUJPhXKOK
fXGfRPw8eqhFOy9olF9dibqNlC+61V7DdHCw06M8hAEy6e5WrSSPbtsAsp3Hsyp/isBswuP4M0ee
KkqcHR3+2IUzDpfEgcylR0G5r8y4fosqvt0HzwqIx9AUevUEKTK+ypbZpqvJ6MZnVi9sNYpjElSg
GkRVrHydBHk0Kcb8xDIfwyoZ1yOAqVXsxSH0MB+lltEVBVx33nPLzCHTHqjkzW5tTXgXnAUmjDF0
81Hexy35As8NePXcD/eQ5myNPgJsXkJ2UX407Ufs5GXXrX9KYZaE0A3lDyH7OregrLcL2oewA1Os
eT2eEPMuKpmC+hJMVIsCI8TcXNQXMR9kvwKCItRU4ySngrEGgMpf6tZ3nyav+jNX9mfuWMFZ532P
Z8D4xZ9dF7RC/Rgip9kOrdfgYtLf+gPfnj5cMTVbS63atWfCWWShEh5N/LiWTVWZmzbruqfRyfqn
UNuGbmM+yh5WKPqWOKeycCbPT/F9x6dPca16pwRO94S/iXnV2P/fRhEEUYoThd5SXhxmyc8OYe3K
bsfkrR2q3ZBn+qOBAwaFhTZlHDwotCxyX8OvsrOO3PZZdA7JFy7IB8IVhd3gO8AFNuv9i6eM73Is
IFx70vU6X7RNpD+5nfUWTOKH7hfdS1wF9nNp46XVeM2S270qnq+czHnMTuEZuUnRbOXUzjWmDbCS
mocFo9nke8c/99HHWt4nTliv9hGlw7WmX4x5Z1TNu6UyN561uDdOshWoDbEgkJJAMtks4Z0hzvN8
OQj23XqGqPb3fOK3/YMc9I1JwOs0L04WIlpKQYhO7uDu7RLEd9mX5hNfUia2RzzX49HDp12E1lOu
6cFlLCGVzoNyWqgN5gpOb7q+X2X1zwWlW4/yGr002s2UjBZmCv9cNGjiyfX1GI4lr+QrhQtOlxc2
5xl/vbBsBnF8TET0atuddhGWqFdqEvpv4FJ+QSydfobGS6EYKZXXVB5rrj59NjDdUasYiI/4mllX
wprwJfIJrClsggoUkoB7x2bZO6715pfZNgDUWlVD9lzPBxH0VGAoKGTyIs2ePZeFhB5ZR9mSM5yq
dhYYnDc7eZXXZfFRjN43x3QswNVOwZY5qVqUWk6/oxoYym4SJufOHfRd5nQXFBFQF4U8Rj74b039
lDNuXRQi4vEwX1GRZUIZpx60uUv22xObkzyuhpVatN2lMPDni9Ok+pxqQ6wqVRv3AFn99168uJle
fk5YeG/7rmkfrCipiEGmlIgkYCdh+6vLyivLp2I+mH6jLsIpLHeyz9A0Ar5sg1o3wM7ZL558grCo
O4puIcfkrBLQA2UK1cnqO+NizAcLtveyxw10LftqLTEuwCSMixM6j2xc9P29q4KvfI60R71mXbCQ
l5dIxfnAg77PEgpMfkx2Yh3lQXE9Ql3ytOgqTgtcKIHv1/XyPqkewIDLJvleiPJ/mpiM7wYyszvT
j7/z3PgJDp2M5zBNR80HTVhjfPlMwS8oalf1v+a2s8GRAdhr562VQK2+jbPFW9Zk1vMY4t80KQ4W
GUat7SN4SrOsOngEubCPrQCdlrXCO8/5DFOMZbTYGrAuoqmQvIOSZL27hu/s4g4HhCIhyV6EICnS
CSK0lSrGO+jKVwrurKuOfcQL/O617K4T6JFKmA9L2QwM31tlXWb+nxcZZZKDbIb2OhCcnrn4dmjh
MQhtlE/DGFyCHNh5Y5Qf7Cs/MWWbrp1pWU/ga4+yW2hUEo9C1A9tlFYfeWIP+Af1NgnmIXojE3O7
etB1wohO1l5TF28xkjGfhGIgeKATwtFrDD6xwLj6PZo8hcfohTA+wN+5H9oNrkKDPgc3g/CzmtZ9
bJUfYa7ZLDSmeBUWMD+hHgH4zoqj6hNA6dgxnjpNj5bKnN0WMxF47Iz4hHI2eeHr5SDT3CIKcW92
G2sjk+NUey17sjxvDar3w1iKAJMokukGtTBUgYn8YkLyeBxH60PetiqwdgOBhJRpfpUWpqJffdYp
PCrHbuIHmVkHLPpJZrsn9lnXPFGhoMubTiWsZQt1wK4ev1mdGo8LzRif4yQ0tiW5yWIT6m64zakA
Ok4WeYSkbbyN2oQmZQ1N15ybjhKGIe4PBFc1jXee7CuiUwMluZhbltl1a9bDyU6xR+UgygKOVp95
L1E1KhfLS4+ylRjm9DIzT+Yht+vbQ1FkM8Y0praGgjWcFsjTR7D8n3zNVHl3FeFH5nrfy85Sfvh+
vSRZEYWYjRRrtxfjdzgj2HRHvfUGOyaaBUYV0twBO9doEM+Tgs+WoGzv1uyo0716argaNa0hvG2g
1swpWHgIDd8/l7rbPQdIq3iQP0VDT6PPYDIbQA7kmBKWwyk0K0oWGQzrhBmJ9iPB6eCYUFKw5nVJ
aiUGxNiO/cVUZealbFXtJgIDLPgrV8cMfgBJNYcFLkYeiMO0bljnbPrfNVGXW8O00LwNhv0pCkKu
df2VT/EAc5fiah6tv/Dmg5LpVpAfMcDB4BTXgTzGLVfRBmcvD5RvIMiUp0zktBhxKqnmw9/j/5p6
v95o2u739bJTXn4bFg3xgirXH92WuNGAye1XR0UW4oCYXCRnt4ItgVA7vESeEn7VgxwfuM70XkRF
/TNKGPVCeFwDQNskENgE5Pu4DheGaqd7kVn+I8ipbhN6ISvmofEfZV/f5sqS97Kx7nKVwHDa8T5M
4e/k5VRtWiTPH6Owv7pFlVwFJQzPeWZsQh4Q7Fax+kkmGyUyzz0b2jxBIlQMGDjqde+exhIZgxf2
K2skAZmj/XhqEEls1VAvtuhulKdwdhIoWTe9GglOYZpRZ+TWfPE+ldh56LaVnKy5qXjKonKL6BXk
DxLTznmS3U0+eLukxHjOZ63wzne8jygfWxs56nrWL4pUvbMclF2y2RT9waT+/XUY+mnr9Yn7YPat
9klE7NR2vvWs51pwcsL6JRlcZ1HgaT+LHHhxHS+cFs+lB31uorHDDdPHvVSOUpig7BWfTDiAq+jV
iMrgrIXE9RXrMy/Cd9UarZe6zvU1WrHioeYP8GL4s5LWEeGyqxXrxSU5cTbL+DXt8eLTm35YK8I4
thbQGezPuuccQA0C3zg5jLM+FJpUsJtSNUE9wKicFzfRUrAAfJStftShI0Bgxv3Je0QkXOJ619jX
kIw/79t6+K61FduLPPvim3H4wNqe5Y3uque2tPSlnFFClVOK+HtD1GpZu+Tj/QlVhyMcfTV5YJvq
FtC7Mp3tKjr6os4/nFgLUYsl7d4y/OyjN13Ituy4Wqykzn0ZkkPgD/HRpZb/wEpU3xhiFIswID4C
9CtYTBoSl6ILH1JwzF8jHTCFYxrKOUbZuR9Kvmb4/FsveoBPhVGV5aOZhvE2MxTlJL1j5UFNqycL
JgemE//0NygvU3PAwzHvdSoQhuFTmYpLi8b5l58lK2Gr6XcMAubNPGInahCTddeyT1QHtT/Ys82k
qmf2U1Pq/kIH3PLNKfV1rFvjLyPw9yPRmC+1XoilOgbe0bLiYKEkosXSoRdvEc4/e9A841I2RWjb
GzQrZOnmUT2BTxFmeGKiTxNvJG6LlYNX/HacR22dgJFtVgR35lEWQ1TxNvwnFIITGNFo8M/K5FHe
qQRXbRd1/4JMZ3zBEmhWvPEChp5v/bKwLy1+YQi62l++uzPVpv5JMjhbDIlWvmLBAb93xJgk0wju
WyHc6pE476OKXHI5hlbxNXHFlhq95ldWWbueQMsX3GHEMo/E9JjoESXOSoZBWBmOJ1NNCnAXrf5q
zKlal9LNnxjdsP5rfvEI+AEBXn1r0tRBTOAVvOOoEMfP198McAyuFoYhSz121lbN3xEZf7dX8hdE
o1q0q5xGHKDVYNsxjU5MigTr04M8yKF709YjRFUu3LJ/XZOnVFVolads+foozmI+1GhOVprouxXk
yeJMfAkJmxzWajf510jEno4VO3PkKFUtrx47iWbYFS7fxbeDVQSsjvpmXfX4Bsu+vvIRZuS1/gkw
y9+1solNqQuFEMHqfK1q4fhA7LEj+aJFBzLiAmOB+XQMtPl0yutN4Xfn20jV+RGGLH4VruXpv+aH
7mUkivLomfjsEB15n1QjP5FTRFI2N6MGczzD4OGg+V3wrrZ4RBA0mbZylG9qbEMKHHbkKEl1yF2K
+myNVfU833JoNOVN3jJqp2Yhm/KWPdmvlWwGLG9ut5RNWAkby6ycLZ9BdS/tDgLKsYCUqdHi3ifP
esef9lYvhuw2Ijv/mvPf+liwbGuvOZHhMSmtf20wYrkORude28Bxry61XKldTMd7vzkM+iJL0UzI
Gexv3Ws6qxIbIrFkqP65FPcQGBE2fmdyHv7vBklZns/Jpg9b9yTmM82Nf5/JPrZKv0f/mvffRhEl
uLf7FWlw8qG5Jonu7JuBekJIRFTIup5pmkt5apqYg916bxPkXJJ5+iJ0u/p2qewT8np5+q+LSJc4
+xK2/2oMnYxCAUVgrINQN8PC5jplQUDNhsayUiDTqXKP5OOfgTFxgjPF5Es57d7vJTBmeV4gtydU
7S7kcGPqJ1TF/eE+T4lxpKqj8WOwLGfXYFS7dvAv2+uJN+w7C6D9QrYnNx33kVr45sN93CxzxuVU
2Xmbf2vrZqCjC0QECvVpEauX3M2nr0FhiwcVl4l9GEX9s641H7LfF+XCGsehxvApZ5mX6kHwmGFX
fM1dCGq82ZuVqG1M6arQqLekHlVodQPQ2alq7AMqy9tseQmLS++SlC+yQe6Pq3pLWXukuE6yTx4M
iOkLJLw8VdTQX3RuPQdP5yrZRV/nJkGexOOTlSv7rk8oTQ1GLOCxxCpVvcKuO3kzy3L8gCAAnXBd
haX62rwK3+le8dIzONeTrnuVWuff57YBeBK/9wtl2i72SoW+7g2sVYMObBKSpZ/CaJ2jHqXDC6aN
JV/Y7J6i2B9eWOoG25YV+EqOKnWRnurJ+yYH08rQWCId0CWkuJZNYq0ZwcUYOxSNZuWd5CFrSXIv
LH/Ew1DxYgzc5/Z9XJ45VbtVzVTftzg0tptGwWCmzImuenHZHayOWMXC95X2INvO3CnP/upzUx34
FZFJFmIGQA3dRO/jGtGx6RwMAN3+98FywAUP8VSt/xqgYADqU+XO5hj/XEF8L7jgNhafeL8s/+qX
9/TD4hkDRp7k8ysMtt4fhU8gea4NktU+k9YXOzw+qdX6p+xH9lts0ihFuxcSMWdnMO/edTtzqR66
3072yXv+mSu7/rq7HgYHza7qrTlM+DNoEegKy2+3XpLFJZUI7Uiari+K2bR+PqUtz3JIqQt8zo56
WPL0cXzjDNDKPJv6FEDUGVdap5Rne/QBEWtRrq0wuMoR3c+jJuuHvvPwUOCNglZ5dn8Zo/cRt5ht
jnnzg2zmvoVFa4wiDd1wjM1o/FOfpU1yMLGe+JQ4r8zxryQYr5WmRO9oGb293YEzlJOCoRI8rrCI
lU0+1jjbmG59kJOH0D8J0tGPrm2TT+M9IbvrzBJgae3o9kPpJns55ctN+lDmn1ViJ1cpaWCNUj/S
QwVPer0rHdCg/9VTaJ9x0iVXxML1TS/xv9/n9jq19XG/Rz9QLEa58r7NRzQFBJrDg1D9ESfbUEEa
Nh+obGxW+ZTynMjLlnJFpY2PGQWrR3nWyM5pstmcY/XIzm2eJMejWm9+z7/NkhckGRl1wF9Ic/+6
iRy+XRQ7YXLEk4Ed0SHx2nrTtd4LAV4Fdx5MsE7yNOrzgAorOkc+kDw0KGpA7efgrqpQ6Mj7IPKJ
hsS+coiIjmDVch68H43rx6s5jIh36Jx0lJnI/56UlEMIAqqDnKkYuCX3It+b3gAuhALVSp/VpIL9
+UnyyG7tP8O12iv9+U9ziOBULySpTIMGVK/SZFj2lZUcBpyjg428hTw0WPbJF4gtsiznP83bHeD5
DMBjMgyi2CQ9ap+2ZRmP8oB9WXuKzRC5fcjTC69fZRc5IuN/1xqPeZ2aj0kVUDGiYAF17/N4Bq/q
xCHxOt9KDhSO8BejTobx3qeq9oeXTM1B3kn281xd1ejHKSPiSkMr4qviiNvryS6sJ3PSs+2TvCZ2
KLjtGn2Hi8xA8X45HI2G51Xnex0r1Cpe5AA7Wl64jzmqwiLZNU8Y/WCFE9SwD+YLSzlJnvoBiUct
duuH+0JMzCu7e/P/Y8H2f0+pkxqPQeQv66Fj4zOhb8C/VVx85MzQhueD3V+D0Rr2LV/zFsI0+qrC
eSMCa+5ky0mEuOSGVl0cr/oxYL2+u3fJGThBpShJ8GMZLVDESVcqJyirmEqF3fieTpRTDq3fPA0Y
rD2kpeKfvKbDfRUvq70OwPlYu1OwMYpGXBXT6lcxtjSv01Sxae4s9y1th+6gtNgHLUiQuMg0OQTZ
kB3L6qDlkXfU/YBBUMG/B+UMXR/jo6mHC5WNsZpa8bWYE4txFDtn1+4eZEseFJ4C+9RofnRjkMTI
UKN+U3oVRoG2b69qOzX3dUCxeRCFysYcJ/elUwSb1lw/NFj8OqS0r150diwrAYbIIeHb+LEB3Zu5
TnORrVt/4O3ZCypHEhD4Mhd5/cW3I2svZ6hpmj66wJcXpK6trekEarCkQANJQi3Czf3uagYItM9J
nN/7ijpVHiYjzVbyNvKGbdWOG9Lq/EbzD2XNhyFPml0ZYr55+xE81WBtYGsvZj2NwdKGTHEKm25z
/5lbG8PwgvDpf/52+GsCkMkQzc8/tpwOh/322927/vyG958gNl1SInFgb28vmbPdQKjC8uH+mrGD
t6eRk4G7v2oXKf4DpXC/f0N5w/9h7byW5FS6Nn1FRODNaXlv2qp1QrSkFt57rn4esrRVmp69PzP/
f0KQhoQyQOZarymD9NcnvH1bgW8j9Tt9utvYquEx3+HTid5ifPEJK2TE7hfZTZ8wqW+/3+1r6XJI
4FH/69OJo2XL2EmeDSpq+iLE0ZjFfg3V0tjdh7dIO876Eg8gYHjFI7ijie8q58fcbOwHUmWPlWo5
b5BvUJzDCXaXKm7xminpPDel5JSpjr50RqwEais782AyHlNhuD26PGWCiKxnrKsHSdHeRaPYFIAx
NMMZbv3LFtJ8TQB0JfKhXeg3BzuPftz7OwrxQ975TDhtedFoEnO9YpJpT/rJwctWHnwvUx9QlDrY
fS0dw6k0FFa380O+WtEoupkukvXMtn1UIeni1j5yFDaSx9MYYqPWeb9MWiv/o87Ft9Yxrep8O8sQ
VsT8XXUmTiOOqvUAVxAzT3ai2CtDdQLcfCuJo/oaOaPCLBDn/H29vtqBPlDsi6gKEXzYoCCRze/X
i2b4z0yOq73oEWMweLTU6nalogptd+KgfeST7eMDiTrtLfLa5vaVAPbP13KYAOPXvvbOUXPT9FRJ
CgTWwQvOYs+IE6hTuMVuRNEyYpTcCxUEQqBjuv2ptxPJ/baE7XgfQPQQG87gpsOvM9yrzSgPIeP/
dYZ7Q1w0v86SQUKZDLjMudyikSz7WA6pEqFtJh0r1ZA0KPVetGU6j5j16PR7ss426fayODkOVgm9
7NdXDXTBgnyO+ST5tjdvtbT/YlSdP1N6bfgWZvWxtFv3p4NXsZL6PXNCrDyRSkeVPLZV5iey/93S
lY/a8qQvfuLY6GU16bMKrwc7KEe/Ql1iaapp8onLVdZYKlp7S2rtrZPa5baX+OdqmSVsWJh5Ke53
bq7hAFQrb2aV2CpM+WutTbaipdeciXGUkkueqW0yHG61lubMel4ESxAVGO4tan7lFK/omni/pMSr
RmF6Mi/SKZ2tXPEq1B8K9IfWQZVvg1IJiJk63ll2wIOAL5aQY2zjeaQm9XGsTPkhlKtnUW97Ec5j
Y1nveLorcCq1Bf6d0ht4VmXlqK5JIpnD++6YqQ0StJ3ub7k1lKWoZoW4x7ZXfgqvxujb0MDMuEYK
1YFnuWKaSBCSjG+MCZge76sqr+EoT7ujimqFbSi7TvEy4ov+IrDbfDniBf3smKTPmh5zBNsy8VuT
sFUwM/Adotg2UK7CTP4pSqNU22cndI7iSDRfjAdU0ucoBfMunjZ2ugFZgtfkVOiifI1ye30Vxybh
+Kx7gXwSJT4JuryuHx5E17gDBNgQqt8SPpCeEtafW26FXJ7peRUQq2ej9Uowl61Uw5Uy+FU3JvC5
ULiuAAobhP1Ex7BX/2qeOprNmO/cIQNv/Ls+N6ZAQytHPEjHlwi3FWDVRfzaSoOK/D9vflHEYRkf
m1D3dh4grVfmAC+yUYQX6OrjS2MsRCcldeKzlrf8jxnBVkP4TKbCTGA6JLYN0vmSC0pgah0UHo6d
NdpH0TqS/waH5D0PoKuuhlafSgzGX3XFDvZjHZSE4zkoa8cMc+LOXImDjBxDxqEJWDzgsLJHvd9d
eRNjUmxC4cvjTD488cTDFJUaWEKio0jBjF5ZPoaEtYaoUa9NpJVoDwfRMuMbXonGbrDdM2nHW0lU
lU3nzdN44BaaDndIae+V2iDj1eckIJEFfZYaL2SZwEgEgp1tCLkABPNPxai+oewA7CeYaOK6lV8i
vTDWpjtOnLkeEUCJV7bTmNXErHZmSHvn75UFfUqZ0uhKg1kU0KXvplvksyjJ5OfcN0m16KpKIFt3
Nh0KUVtHGic8SR4sUVbNnquYpRl/yu478bXFbaQijbZ51+rveD1iStvI+mNTE/Wq4yA5anJG5i7q
vU2AieXZt7RsYStR8hqY0g9c6YyPuL/exsH06iphtfLWGF0N+KqVrg6qDwt3HHFp6uPnEVurpwA/
iKe2wgkqsuDPTVVhpY8zWBsgq6fGokmKVUY4fSlaeTZGh1bvgIhOrTnqwk/1/j4W+bgpqhXVB9Fu
OUmybCz+ZNJb6jTt09AmiwI541e8tBTgFziqiqKWG9bK9JsCIeu6emUlhpVT1EOfmDpribsi8YEC
ipuUD1CrbtW9mfj7NJvQ0VOvOOOegz7Srwe5MfadhH2fbkjdcdKnWMiV3811c+yPok5sgCL0x3ja
jGFtLrB0ost0RIeQLa71U4soqzKCpfdmUSdakYMDPZWae7nCDbXpRvdUmZ51rDML90tttN8Jwe28
3h1f8hEDh8zFJRdOZvDF00e8JWL7XYLQvEjVUT8ErRJeUtI30HpV6z0Nh1cF8wlM4XEQcdMOXGMX
XO4bq3aPFROdPWTGwp5FthNtR8nEY3DqFwfWr85egAaxLqfHCF9ed2YSqpsVRl1x/4syq4tVkfD1
YDw/XCoEzXZjB5RHsAPwJ/xejigrCeZATQlIj4+aE6yCwQm+y2YTnAQ7YGqrp57/H8eJUXSj39pK
GZzlEaqAVJGId43IefCNznmwK+AjtnkVNYNM0AeZnHoh2kSdader3qnHsyjFRhRtqg7lMh8TuHRu
utUF0dr+GE6DZa5qr0ZcpALVMB98PFYQvU9YmGi1+aBmo32NLWAutImayjSkpQuffRFnFaqNYRQu
NQggRwVUtl2W4TwMo/JFyXC7F3uiDppV8zj0eL8TbP7qdD81Myu/WLmZbi0IbktR7XrB3rEanWQv
TyusY5AySLrgazjK36Hst1c/arLToA3WTPSvUg2piMzqTo4mJ1dX1T9EveHkLvOAwkS2hvvMsYuD
qOfZWqOdmWDPaiTel1AnOT9djtRJ8TpGgm0tilyd8fvqus7ul9l0FSjM7IvG+nV1LVOpeae6qwop
lbDoso/CUs5EZLMvY5gZCzPq5aNbO8W+wEh71XVB9Dy2QBQIo2QfsMHnUd3r50ZTk0Wjay5Slx4m
INPefZM00rA22+jgmM2f9aKvLusvnm77z22r75XYVL+4fYEOWRr5x0JpoMfLbrZUE9d67dX47Aa2
8iPUsgdQccmr5vGxujKT9qE2dkfUKWCO6n71BlZ+6zH3/qG4+VesufRnuZTSlZ0TfNeCWj513hhM
opnu10jCXn3qihwSjk5OXj1lsL9Xrd54OLEH5hn1qH6uKgM38aC3SHEPLqi2Ube2WuhsWGBEQizo
dUzLGj/0If5q5ME3PK3db0QSThkCHR+FOi5lHvv+zGmPiJ5k4awxkb+BMTKD+rHSs6T8cHz5gpla
801rg4+x9Y2NZDrdSsZ55NEFvJflj8hFZI9tWbAAHVxlJeraUS/PEMc2adZltx7IFXpzJ9YJY+Aw
N2TBg5+GzjkPDFDM0x5M/GrRxFmwrG3kRJY+CmP8As6+VElK83pl3WgU0cOttXbhJYV4+S4jC/Ei
0t0N4/x1yK2Ob/V2iBjfVzJ8fPugXsV2K81CCXNi1+7UPd7j2Ad5Wfnehi/gj61vcdm4c6S3lSO/
gnnUkR2el1NDM3xP4CG/h2YXLr2SdYA5AFHJ5Q55tSi0vo16DiOj8b/kXdSuAjuUt1JuyA92iF2r
6NG35pMGB/M5SHU8u0vDBrxnls9NojyKDkgSJTNE/YCcVVWJIXqg8hWQLwKKCbyu+mKByd5IcZKv
SoxgrCbyX9C/V7ex7nRLu5eNryYG7YGVDq9u2esbW8U3RNSX8re6D+K3Bju3dQP8aK04gfk1ThLj
q2YTUehj2VoXTRe/DfE30RbBcV6xrNY2WLaMr4NWLUS9YrBQDatEJebV+y8ElDfiFMR3rEWACbRm
xtK8NHyszlhL7MVePhXvdaIBR+j/p0unOzp8ikZffDq2B2m/Q9UdR0sk/sSmDMEpF0Gu/VGXJl12
5iLCNZkCvIh+d46nBtT6bVSnjR+f6tUayq3v1cdP9a6XpccGxH8bmcO8grU877ruNTWq8lpMzEUb
DZ/97ypY79UVc5pbFVm2kiASrFiJZa2vY+mc46h39TJDW9Z6j+BJ6zirXNPzo8NKbwMrtt/LNb8n
aXF365lOvk8yv91UqHweDRdFnTrKyWBIuPhFaCFf/LBCE8AtvcdEaVGIDZmMhqp8AgaQnUtTk1em
0rqzNDVcFta370IeNmgksDI1zfQs6sSeGzvGDmbQSZQ0J/SQMkr84liRkAriLj3f6sIywUIwkeOF
PwzyI2Rwb1ePJQBWVx8K1nr+HAB0dxWtRlwXCyvAHlQUtcjuDvmQfcvKRH6s9LI5IbZ4iD0X1V41
DMjoGtFGFHVd6WZpHrq31qAb17oTuQ9kT72nWm0Wopc9Mn8pdebxMmxFgF9ozQzGSJ6wc8ODX+r1
S6CX82jQkGO2iBSOetssRbGpox9w44cL9tLRNWXtadQxIFEH1+DcLGp0Lzkowa0qI2OykTP8XS3T
qB5KmyiwHgfHRsYQMaqN4Njy8hdtYuN1dblsVL9cmqYyxgChm4tumPLaA0GyTXGuP4uNohfRQi5M
DO20LL3VBfWYwFbyfFxATeCMU2dRJ/ZgcJYbuSHBea9zJd9doPaizEAe5uOyjXtyI5MGT+I0yS6E
1LSOKV84Djm7tml4QDnPjqq5P4N4xwvD/ggL96fa9PJLUkojsKTKP9dZZW/QRw/QWjT1U6fA3821
vHhRwjwgv1G0H2B5DU1zfmpl+BQ+paWs84YazNumTiwU6trkWkQZlqb/d307NX6qI7aB/0gziw3/
Z2F4lXpywDNDyZDHpQ6w4JiNmgI2MvzAkmhA1WUY9mLvvrEMJVkrUQOLGhc3Z9r4zENgPU67oVY+
tSoZ4rvRm6hXJXj6ou7W+Xc/0Xrv3JdKsYxl3d1IsNHWmK0OoI3M4FVVJAntQNnYhpUXvPpR8h6Y
TnXmxR286lMWPK5ePNfqCQ0nj+KQsajUHSnDbi46xaxgQX7B9iAKyztl4LUxdjCLjN7Sns1QVxZJ
NFTnWFHjjSIXCfgFzTwUYRyv/LJXHixIYvMOOslbN1oPBNknID/TL5JWMxcme+AyDfF1rZxDd6wf
9Io3SFIo8kFBq3aX2pK3GQt5POd+OiwGjExfuo5Vcv6FZ05y0I2cFEBYdTMCXHK0AN4aH7yJJuU0
UCFnoiw2QPJCEA7NiEdj9FeLGEN0F31ux4iyKqHY2rVvQ6UnV3+Svlb6Ljv0aXEWVeFUBQLBOIZd
vRZVYtPpanMmVjATx9zrxZ46aWLf6uhx6/p7fKTB1rcB5YQ4XRJVZ9tPs4PoL4+BtHKNsQKIpTlr
g8DWfizCYldnnUMIvvGPdqVpK/Bt0QUnK3vBwmV4zAajJmGsFdM7N8eqSPMWdgPvTI90ZY9iCyIG
yaQWopR1tBKVoZLa+K1P7baHQrNLNG3Yy4MKBE1hPZ15TfXYdjFIcN0lWJ3IyVpuOoQR+1zfDklZ
bNMpMhmiyLganTK+5JIIZaveky5nydyUq+ILPsI+OqGEFluESWFzpkyVh7U7LaJmAAuXbVcgNeZm
1tqyh5kxAT7aQgp2LMDxe5uKlt+4M/gS0iGMk/bld7fGAl1o9zBmMl/71c2tTBfTMro5jCbqxWjm
1A1cy5/dmIWY4ATG+BDVdbmWYpvkfjSoj4FpllefJ7hZ+0Yxd1VIAS2KBLvSidVHy0zVTeYZMPmn
zjZWL48p1J6pq54n2VwB67YRXRW5jneNBFxbFHWrxvDSKdRNZ5ESQjZIfkx8lDUNx4heco9VTzOq
5pc6ZDLMz6+8R6PxGPq18kNKW+ZcMULbxCpmNmGucOaVa5YZmK6Cp1lWUVJcJanS51UD1bwMWzSa
moTQIUmAd0jkx8xviFuE9sYrM/sn+blntw+Ltzwx8rklFfqDBkpuVaOjejTDSNs2Q6JtME1rT2JE
pH5SRLlcVLPb3n8vM2anvLum2PFtxCIBvTONqLdOPh8mkUIdWNRWrHH+bhX0qY6MWLHzE0Lbo7Hx
ISmGmd6n+M0MyTJBfwiVbknLk2tQ59lz0RTPWaepp8Ft02euMgPcaBCRmRpHKUPqztbKnWi1mipE
v9NoN6KVrEeBupNr4s/JsYRhjVVFrLuvmhMYmgL8uxa/2YF8MCYPEtNieeK5zpdUNye50aA5OWEF
MLNVXJbnNYSwqGhnlWbVH+PK9aT8o4zjHoAIklhy3r1B7XAOrlT+2tRNNSzjLNZmnxo+Fc2yYrUF
OVLUj0GGdoiDhWAy6s7BrwlDI77OojU0WOEXQf+DGRmCzH33E+XDFwzF/S9Ogk4wvKLuHMa9sang
5cB1sfNzQkJ4gcy2uTb1wZnzeuNrnzYNBIO9qdjoyPUa9uKiMsMVFWPpISIzbbi8v8ZgFuiefuiq
yn1yvW66UdQaY0aKSeuUy7IxsLyYOuMSYK5HTUduYyr6jYOOM2bIt6Gs3GlOvtQ8i0NHVsUPCB7N
ramrWTfdnKlPsIpZT8CL9MZokccsPDNN6rXXJuHxUy1YN/T+DEhyj/NDgOiAscijofuQc+UxJcv4
7rZmNVMt03nBz2uY47mbPMqNHCwRnt47iYVOoD+g2RqO2bYHiYPyiSJl87psd0w1bPDstCqWHq8l
w44XWeSmj8m0GcgskGm4ihrZ9Q6ONW5lmo6+bzpHVcmMEd9u6NOy6SYLIEKdvBDt5UBEOGvRK64a
9xgSl58Xem/PUl9+iizYVyaSDOuB9NPKdNNyLpSFhHBQOBFg6yyfrOOBtcpjhSNirL5YOh/PjtSz
KMmE0EFeP+GpWl0UNId3ZZaWCy+1jLehzX5YiZFcc6eSTshDk/Q2Ou4jfB6maOSVbHL1LfGbHwbf
2RsvlwbvS2ABodYEcxSbL7jNd6cMEtMysG2QxI6FZabSVdvSg27tojc54J2D3Y48HrhbviojD0h8
QPB/q1tvZTogLNF7C344/DBaKSmbSAmlDQHAb0OJsHmiI0BeoIf+i8uCQmSq5tYrPqLuGquTdG0W
eXP1zfwYu4OKKZfG0r9Mvss1yi4Enf2LFRbXTvLDbd8H5h4RbxQhp40Rn738PSv82pt5HXzRLGh/
dupK1uR1HxTOFz9zu2WtyeXeZgFx9rjEedgwydJQcFjhuq2fy7Hx5h2xSNhCRYhStONHs7qJLGif
8llTmvFdmSxWEU9JZ66V5/yjhlUm268+WrvfbDtAWaWDcMYLJVybJcoormx0r44JXKvU/fa7Zwzr
0itI3DXaU5vqDiw96eqZ6abWEVsYLERHhkid1zUm013i2+sITfJ91lf9xrSlnTtm6VIZnP0YV+1M
JuhBIKbpV22gmavMbb74Vlrj8G4Hsyodgm/oMl1so7A+cm4epJzxgEUGfeVIdb1D+nXnwG8+0WEy
M4ehcEoHcOkRMJDe88Or2CBQpuylCFX6qSqSJGTFEttYkttRjp01KEe5y7/0dn4pzJRofFY+QR+P
zwg7y8+ZpLygUmid1DCvjoNRXroQKE+ehOE+cD5CuUkPMqITTtgPW89CXQV4f6YfpJPbwFT0zeSt
A5WxBpuONNNUlAbzPEW2Hky17U6NWUNclwC16VIYLEq58feq0xyVurHRrJ8QhxMw0XfYY4rwI8p9
MFID8gWiXmwgY4GnF11E2fGrr0z6U1S0h+ceb6FzEYfPtZJVJwKt3EljR4avq9oX2U7DGSSLZF0G
7Q+bTMgVm2Dt2PcW1EbdD+bMNrIDe1fRiGh8d8UXAbjyGH0jrE+PTjGGrRNE+exWDlSrnw2VGgOq
S9tl3tvFS6GFzRJTyHwtiqZm8vpxFPRlvRH+m5MP866GBkqUTUv3t12LVeve1WH6zSdQxT7y9AdS
wdLc7zAh9J1dWg2XYgiNs52Aau3qpe5oP1jXFTM5rL91utFexjoh7ZQh81kGb2PJfRhK6nxowupn
pz92toXKT+Q7h4I00wwVqnbRR5BnmhAr8kBq3A1GcQScuJ0vCUqel3TaIw19SdS4gMRJlWhsM4hS
XcezUhRlVU9OklJ+i0D1ZPh+PZWR3PIOQhZKFK3AG4+DTbCM99wTmM/uIWmyOTQI8ynP5GQWABMg
cd7/6a02TsU40njr+ub731mriR6iweH1sNUGzv7bwc1CKXsI4p+Fm9u7vkD70W7wt4F1k2wCHYYV
/EyYySXaZCy5h5WWa8V5tEsLsqXcEMPxLk5dZJuMqfo+tcnL+dz+G94hJOcypBQQPBzPiDJnSzcI
5IdmjCxchjr5KY+vZckEdLLrvbZtGG5aHUf40HPq8xBMyRcnLt9UNz3KBXd6FPe4rQNnIsqlzU0L
y3WtMfRN447yBqw0TuaZGi8Vwyq2islogLunV0ZXkJlmXgpreanKpflh58mjMmATVGWyjG2NtOyM
MP/JKu/k8yx881qusPOjDImmoNmUQ32yuZXWkWp3696wh4ts2d4CDWj1VSZBqZpJ+DM1j2SygI5z
M1/MvrbeLB+d06JVqgcSTM2qiOsMrEsJNpowFnOu6pJVejNPKyv6VmT93M/K+EP2S0wQ0iB+NoEG
rlqkT/bjqKHSYoDl9Z1OIac/HNVat59sx1F4ZK+IchXvgW9A77TlYufqnQWesPtQvIgHpW0BxTcq
EyB8E+6RIg6XRG6GU+KY+aw1jG+hkntPUBGHjYJw6hrRU+eZNTpSkan3HRkLAIRpMjwMid5B+ynl
VZm2zSu6qDvRIzBrEOMF8Tm1q7J101cb2fLiLZoQ5lYh/3Dgt4xI/dXmGekJZxEg5L9seoLugxoM
h5Sw76wPHPfJ0HXCQWW/m7AnnYZCcNGDFuzr+BgA1INRU9bL0sCm2uO7XJj4X255uUgvTTj6M7u1
SX9PrVVj4zhj6E+yjPgoiQcmRTUv0hJIhaa33bZpiF6PtpK+ObH10YE0vRROqF8yzf+BWXsKAdqZ
5eCo5/D4UFhwZHOLidSw7tsoffDUKXKdNdV3E/GsJGiUD1Y5H4UcWM8F0k9LRYne7KHMF+Q9nUsy
bcAso6RK7mjjmpIqoe9RKYuxBLPku6VzER0dxwSaH5LEvtflUm8S/eXBMo0iusXElS72bezbYLGJ
uU5z7tuOYLPk+Us7y9Oj5FUYEIwxwk+tFh9AXXy1AEweA81YZn71iAR1MFdH9TBWzl5PiONajq0c
c0zd5+PgKwujrvuNE1fqFh+S4ZxPm2CTDoRcQBkEm9xzgoVuNuqrOaCnX/b9T8hwo9+xYkfW6rkk
3j6raidbdggk8biMvXFHBmHu65KBUVSubeQBEFtcmAqxGs/auJGUzvnLc78q8RffUZGBsTGB0eR8
OIyQVeeJRjo6NLV+0RkREXp5sKDUNU07i+rmEbGgZCPq7htYYX91qWy1W3ZWp82YjRx1UgWvdtUR
hrH04GVSo1y0iaFdIsd3Vj7kbDcx1mSkxgMEo3TjGTjedGqB4k9QH7tSSx5RVGBejcse2Cu934o6
JQH6groscFDJvrAUsD4UlTDUONmR2Q+exiwZt4l3WZKGna9n4w48Nt+OSwYjgNR/aMAeMRGMvkgV
aYcOEu6yRYB5kxS9fZWx95QttWXRg9M8vFdipQFrHD9o5rGXBAcww+k2GAlY2MA8FoU1qgvNd1zE
XboHj2i4Y5ik8MdQMo81CEUXvtpVyrzsylx6YjtjGzGazJo80LvPJkYA2JH7TPLiunzG5YsgeqQ/
8f8xwejMUXhPL3Yz+fQ2zxZk5AuRz+S2KchLLwoUwpbD1Es0hEXlnur8uyhgdCovSZhGC8sqxwsK
U85MU+qeLIs2Xm51smGu1djWwb/SRTSwWtDPBhDJqSbvwmguGxi411JTHnrHKg5NE//ai5FaQKEb
GUZErwEpiz63XZ5E/K9iuV3FvAmPpYG7ryQbOabPjgurkg1/A2fb1Bbx+3Q8GqXJCyAJr3UhRdz+
PBaZwVo4wqLQjbEJFJLSsK6irrYzAo0VsqWhrbJMqlySdER1Qf2tRzlNF1kxnBrkgC4yygZzzfW9
q89VrwnNxWQLO1TzvfFiAyY6cNNVnbJAV1DnNe3qeydXk3Ud6m+t30ZHv/1BELw8xc2QrxzbRS0m
wIGochHdFHtoKiOTI3bvm9o69UU/EDrFfqQ3ZROjCQu9ail+c9E4+WpgbzEzdKl+4XmvzOvQ9R4L
u8SpLSzdsynzpwgiRHuCaG82ePOqjcGrZSqKTYeoByxIJ+uzmWhSe+LWabeQuli9aNVDIMSZZDPG
nocv+KbdJBOO28IKI30xQiph1atOoT4M3ITAktgUvsK0wDebleLJ2k3AqawbzEh7FX2hScJJ9Ovw
tUIv2jxEGToCeejFi8ZS9F0dwNd3AHM9Kb5ZPbCcnsl9kj2h/LgEJildp4m621TKqxY7xaFMAvdW
NPIkmYdDF64QcMFjJW17aYl5qbSOgek+VHr2HeoEGLG063bca8GsI1N1NbIIvJwTj2vDcQFcldKL
j7fVQzckc70pqydvGMqnLLEvOWLCp9yTyidH64x5OwwNT1iKtq24a1IU4cKt3ZOR5d2xzQf3lGK2
jj5n+OolYbkNZD+HuOFFr2ZEbJI4ZLARrRE8ajDypMpEqythXJVG0qNs6/ID74+NqO6tNj3Efgay
iYUmAMnRR7yBDKahVfECPoT5bMQRAt4q2uEwqsznpCL2DdBMXthT0RhkZZ1nvN6lyDKeE1hKQEKV
eCmOVZ3WW6Pw3SxvxzYgh3nbayj80pkZXrXKRtdDJ42horYPEG2H/yWKKiaVS5T55ZXonHZg0nVk
R2+tshelhG78fH07tu/dBYI/8lp01iBTLErfdm+tsVk1Cwua/UZ0loMO0FM7pWHFeUdfmut1Ha3B
jW4My2nPrTdYqyQY84Md7TMidE+4fbWK3D1NTJqnpOxfyM85xwxlgQ0KD6jra313bup4C6Xd2Vua
hBqLqKuV92KEmXWrarUuOukgFVw5VwOkS1N9T3ZkZ3e4TYv+aRnEC9bPAfbluJtYaccULyBPLIcx
tnXkLhKl/57mRvue576Kq61mnOGlh5sA3aiadNilMaLnRsYqzHRSdUfMvJ2HTu+9loSOVxo6ByvR
qlTYftRFjLvI1JrpQPqqrL14ga29NO9VkXgb1c8QLe8I24WJWS4qqSjXIJd5b9neOOwcbCqMZWhY
f+3G066uJIU6/6PDH7t6ouSraGJ7ecaDO3Tei8nHg7Q8LCRkgF40/m1XN8aIaCpJRqefQ294EKVw
TLNTATpPlMBYGQcNh55Z0Bf+y1gi8mT3PXrn06gYdGqrSV1rEZqSdh5c+ddGl7aWBCHwXs2EP9/F
LmDKqdO9PtbRXPSHwJx/asi8UJ4VbjKs751FF+IRrHVMtOZ/n85tWTAapaI8Y0ywgt89vNmj6S7G
2ukOg5LKR1kl3NWoAAdD1sj+gNhEMDkKiU0x2QqJvVgzJh0MjGFHC0chUaf83ouzKcncYk/7qUF0
Fq2o9mL6MY0sDsPz10NHASGL5QiI+jZqRWwZ2BNJqWYGknkRDWO6y6rg1wZuYLoj8p3uxN694d7v
3vCp33/Q5T48cDME78X49+NE8d7nfqb/oMunoe7H/uNV/uPZ7ldw7/Jp+MqT/rr8fzzTfZh7l0/D
3Lv8d9/HPw7zr88kDhPfh9IO+Dv6wYOoul/GvfiPp/jHLveGT1/5fz/U/WN8GurvrvRTl78726e6
/8Ur/ceh/vWV2p5fMjvUMkx7B6Z2wXQbis2/KP/RFFU+R6XkCG9H3cqNHmV/lm8H/HHY355BVIqh
bqP8u/73s96vWu5woVneW/4c6d+N9+/Oz2KGpXenh8zO72e8jfr5e/iz9n963tsZ//wk4uz1MF6M
omtX9097v6pPdffi5wv9x0NEwx+Xfh9CtMTTT/6pTjT8B3X/QZf/fijbKZHOLbX3QTKCfSO1k0Ii
YLN9/HsjWqJhKHaqdhHVokbsVeKAe1/TLcO9aC5JIG2dGFs2rfMeMq3R515lwK2qDemaBTECanX/
xCoYIdupFOcwCVvwLVO7OGYMdHNH9v2naBf1LrJRq7FEEUvUiU3Vo5Zh6oDAasT2D8hFnxH1iM+F
LcXbznYwfO7g+dpmdNugUBkf8xQF0qmXFkU4yYnWwJKAs3ny4VYnmtVI/8COjoCI1SAtI4bK/R6e
c67Ky1tHF1XJRWUENjrJBvySbMRih5U9OEzMVFd+hJerjd6NAX++K846QQPy9iHsnqk4BFZxLpS4
OCtKo609vQC6Lo5utWrYuAXIhj+OtnoHYHLavCEuyIjiwMrMsSUy6ut9LDG032kVQU1vfxsvSIrm
EKYxsrx/nVJ0S/uuP6pMLG7d9JElmqVuHLnsITHjF+RNBvY3s3rkkaGo/2Fc38jwr8ahWxv8bntA
ud7BryYve2F4LyrF4ffmApyIIzn6LukaUBX/h7Qza24bVrb1L2IV5+FV82DJduzESV5YSXbCeZ75
688HyDGd3Ox76tbNAwrobkCKLJFEY/VabllRdJrD9FE4x7JywtvA0yIPNIywl8BxIbgieXWbIY3L
NMWZkzWHHu323ZxbZDPV2yHN8vPfE2dtCo9drDz+tZYcWoV9IdNtHbXGQqs+RWhtVofgGnVZcJU9
wF4Buq11sPeBzHKujXdxyLjBm5PLTGWpCF1m3hYy+g+um6TkTSPzJJuZ1NkJZWTzJHsIpk3HTMlW
0pm9hcmhb5pBTsEJMwqKoxGbVVa9pwIvQ20shHisq/RrryjaVVp7xOS2YGqNtXTcvCJc9oZZJeWt
B3cydongxMneKSWUHuA1XmMXb6KFT4gM6SRs/3Aac2EeTN39ttht8IQ6fFp5wSmPr+6lZ3kxDw1D
UHUDFCbiXb+9r9swp1SPUkN3K9+E5QQ6n0idwbDl+ifZWEWBYv2tXaxDYmMtqAkhWyhiM5AtCF9P
KN/N6aC8W8CsShIG6ZAqtwVvk94tWI9wvSowNGx0mNHPpmjiuOzOcih7S/OXjTo9aGPZiK0Xx//T
Asu022voo7croLbL2fjU413GFhEFZD17CNUwf4itnN1VjKCEdJBvS9CgRqS2gCMdXlr3RCnAnK/k
GOzpq9GxwmeEFtSdtIMe807LjCW2lsKWchk5d4n5a1gGI9UYXnuc1eSL0uWcZJQWTG5mnDxFANSO
rkPSQOUb9lL1xkFGUMDlsef2wgdHwNjzguq60k5rIFUOFP4CTtILOEk3Aeop59Lm6FF0pbEVHtlb
YuSUZtw5I/JNS6g0/2sYSYjKslKqzle/b6fH2bMezDYbnis23KfS1OvtVKf5t8C0OFICYEXqbILk
TRxBqYn/ubIAriYV9Gtx2/orpZ2OEmwsUciyaRvXX1uWl20Xm4Qt51TVbTPwW2vpuMGTfc+P94bL
V/8d6Dlo++QI8+L3W2BHFXcTwZiLwJV/8irPO7FzNfOV7MoGLnYLCEGDpv3NWlOmPVa6tTOWSMhO
fWQ4RQznRsjEikZOd6s2AmBJWqC0mxHG0BxCdXUOWmRzouZal/A+y55syimj2jY3QXX4zasjeeul
ASAHmJzNvQxWDQM56CSEE7V1mvsxTz/FvudAPpwCOVVS1LDebDFHWffSEYref7NnY/4pfVsj6Z9J
W5Z3rVcmF7j/k0tXO5vGI/UJqderSTrnapjBkzRaeYSE9k6d3WlYyZhmAEHNuSfK8LmXUB8o1sr6
ton2spt21k830ov9O5t8qfhXCS/4newrpEzH0cggujO9Uyaa0dZgpFzGsodOMLokdnP426703ulf
ttEK/ZOC6BOa7iLmtqq0yrGcI5t+ovRkLT1VNakHTpV7y9YeTDMsP7Xkm0MVILudhuZHsh6t3ZWf
giBXUVAfwPWrxScNCfl7a7Cf5Iy4dNNLXfLQWJpka+2OC41JyfU5zEP/LHvZUH6dAtfeydEwVf45
aIAkc3P/HRK/9RbbAMwUNRwf9QnhXRy3yXIdueJfL9dSrbPJ20xw4v8xbwl+nRupqFA40U4No2Jf
zWbwqKg1LPSVl34me/fFGk3tF+LanmVy9OsG8VPqJO0Xr0840on78EMYu1wzrVg5262dnv9ap4P0
6xwONXw3fInvNLVxjoNSkn+CdmDVIp5zFyEvMV06WAF3fQz0EiyCXb/EieJtU9i6Vg6Jcg5Ms2QL
71h314mGw7r3zWKTIZqqbZPaVY6LXU5YhjJM2vLSsA9z4qHV9seSVjm/f4VlvhFzHNFm2YNvWRRC
pYg7OLCS7+UwVcvs6mXpFYBtUq67HDWLIERtKzRaeL5GFLg0IxpXkGoNHJz/0RTo9aL3asHtvZKu
eNDgsZbdMshQga1Iq70z+lVhb40hBuXmNd0u0hJNlByET7LpTAgk0Lp/lKOgggBniRhE2EBE5My/
I3hqAv+oIe+tVXmz4dgxuNSSJKlqUx7b/WLcSiPUmeFlkoRIqQiSxv8es8xZYhpBuyQdcWwEBxWs
HgxCpfERrpDE18qPfYMS3e/Bb0+lVMoupzqKYhhx3TOCYhtD5bCWl8HlqlhMMOOGwrHYbtdR4TAn
n0S6uKzKZllqcSzTlqWW4ALBJvK1Wc51vZ2fqPUfVy4n7qc5QS9Gz5yAs1ZKilLH76p1A1dJ2Okf
RuGEGMNddxrIbBk7KrZ1jhqhd1sYfcWxSnR2az26l96o5C+SZ9CYy6HDyfzVDEYhJKQ+1dO2pz6m
AUkHZEHInbuFsfE7OzzmCF3cZQ4sXOyJymQjuxCLT83KLUB2UoZa79opH5tVZaivoTf/MlX2hkhw
MEzsVeSQLDvVTCMgvEQpPrhUG1/91tCeJw4910bimEdQU9pzWDsubPeBj+J0CVWYag5rW5y+Wki+
Hi2j+lHNqst2VdjANAaAwLr6OItzWNmYgWYeo7b9IUedOLOVsRGlO/+MFWsu02VPrqsVSn2EpSs9
j8lQUb/O85TG53Bv1gBmpK3XqNZsPd/bz1WhXEvqdLdT26M2Nwblemwy7TTLJm0AOBVCTnAlDe9c
wl/A9XEKsv61J0PeRRtJ9Dkv1PoAeqc+6SrEkm9qg1JyUA6LqDhzLBKepamVqoRNxtGZreaCgv+3
PqEMrm0q55RRB3qMZOG7GaNWni3bCc63BaRnWWXOobvevL2NqW84KJ+DdG1F5U+OUssnTqCqJ0VJ
v3LW39+ZYqSp1ngAMomUlYgoK716KqJuA/X5/CDjtWpGiHikREo6FctuHvWW1L2YLif5fqoBOELr
+/YCbppdstyitt8oy/VAqmRlJ15xlsGgCOajPlEpJF8fhQj1OLkcS0Jc7fTGS9fUxsVRgMfKoRNA
qjy3VOXIYeU5zUo1E+eSB4r68jqn7zXjomTwjPuVZ7wsc3iIjR90HbW/EE7LyEm/Z2Bw7gvRcISp
3Yd6Zm1HoV662KQjMwt0EhJUfuRQNjIkNKOnEXTiaTHJHjWjo01yZlmHs0P35OdQ/r693C1Sp9bc
Hz2wruItyGZ0TBjU83A/+Ep7tth7lrAN6O1ZH+uDPQTTwdXaFnpaTKluG1StyLHsSuttjpxuNxwi
AsWtmm04g3/u2uIfEwqVms8kUg5axxZCNmkf+KCuxLhRFf1mpNzl1b0E/mWbxYzO7rzXydJtGqm+
18Dl/720lXpuhrbnH8uWlL4cjAn+RnhB0k2C4sxnrfMG7rQmIp12UHzW3I+QIjufIDqrL02MZKAz
pvnn3J/KrRtQXs4WG6LnWl05haptPIHMRwo6P1sCuSl70jYDRAdWLDyyKd56cghNGm7PSqHlGcSN
txiOKs/Md/BSdw9amPUPumb5m2FA8Wax2WoVXJrS30vTQNElLLOC0tWY3PEojbKJIYbY2wA6BM91
97A09lPc+sUD6EyHraJFEWfR1B6Ae16wim31klmg2Sgx3cTQax5KTqs/dQ2fUBNbSA4LJWbqf6mu
9rv2bIrh0IJgpULYv5Ne2w2/DZM3XeVUELD3Wa1XD9LnmuW+M+30g/RFSrsCgZM+a57mfRyQH4bh
xbOV5wimvAcAm8258EGkilEGtcGt13kpIgRa3xylY7SC+sGr3e4AkxbPIyJ4cXShclQ1s0PwgjAZ
C44t2HUBwJQlVq6OiFyVhOFt9s0X1sAxFEPbKkHg77whhIcgDYp72agW0lBzi4CuHCJo/OpoygZq
GlUNdktwLrxITgybMCmhnntbJRm14j4IdW87dCUCQW8OOcMayNrFigMZk6nsbJi2j7yOfcw1VGME
OaUqpPaQ5UIrWNJaLuPFjXAhhJdyPLVtdWhMipfDZN4XnP/D8hT0D76h830TPSO5xGgA3nOm/GqJ
/WIQWR/+QDJAOPqyralgAExKtnjrKyl1+rEHTyAEtMfBa52HSTRU5aICXJMdS7XIeQgzy3mwNN/Z
t2PirBabqSnaHRVOZ2mSU2UsNDarNtdDMIqsJp1aEES3l1lsy8t4PRXHPdw0Zy90+iOF2RSnp+X8
YvPIvcnMjnykGLqwUVG2bz6OvdI8JaazD1R9BmvSB+cUhOk6kkPTSbZpFzQH6Y2q8Vvsi6N60Dkf
K769MgpuFYjv2RAiWsHSVaPlO2g5or0cznEFilILvYscajWITyV/yY2wu3KnSm+T0GeBeRimhq2M
Kg1LWdU1eH45zB0IO3UEt82Kr61dFigtQAd0bEon33PRNZ44bOBKDpHAfyIb+m0I8b/DETiuHaS+
7/+KNeEJQIuF2DxF5Z3Hxw3Fu96mVWfj3ItG9mQTIUV1dqrQr+BAx6MAt1r1RtJCuMkwqZsPhtfG
L0PSevFzmXftS6l2P7Uu2rlOVT2Wg6o/U5YOPLJueFKMQuN5BO2xCazB30tvZLLfR7XEAIBB8ITy
9znxgUklIrgmh/hACfhJOuX8uPqRuuyGpCUs4y9BrcBwLaKVEmL/GWJ51bLUTcpP7YNsKL5SrfDD
YPXlB4o5Z3JJKmSXs5+kazdlu5qbJsSob/FtX+yN0LKuuqP/9DMEycZBS++Hgislj5Ow44NGvO9E
Ix1jntvHYMw+tnb12yQm5LlbXmo7Xt/iOzs4xeF86SRFaYtUouwtTfsP25RZ/1vcMi2O+f4XSjtu
zDRIwEr7MO5MJhXDoqZUb0IdxiAa2etLzklWcvyXGyxodAgj/07abyvIKX/FLbZ3MSVcHTt+Dz81
tdJ5yOCF373SMkX2/n43uUluaOSxbvVfA+WKy9oyzggVa1txVYGpG42A9eDCKs23Nil3luCWlmOo
TSLAwwAaF9swGmgYvRuLiZ00yjlLU7tOfCrLQXkEOGg99U3+Qyms4U6OSLnqO/Zm1qbne/OEcMgh
SorxLu9cDZUcKjUmO9bRN831e2mTTZ9bkFy6erGVw1KZwe5W/XwkZ8v3v6vDT6ChIyrUtA6twCLf
md7UXZKk8ahTiYKTIphfWZTENQChcK4DMOhBeC97ls7dptA62JH/dKAyRvbYt16k3Z6zGBoKEaKl
v5qBgyS5Rla4IeQQo85lTrFRkKU29LawjK0nDgz8HynCJOesTYuzM8aPkWll+/jNJO2VXYfl6u/u
SEU7Vj7o22zpfxf0tpq0/fclS9/7vXpbBntATu5WG7z80qRRD9EClQYlNSaryO7DnzkwT4qIfvGX
+WzAjfUya0W78TU3vS8KmAQh99MPk11p9zbPaBu778o1pfsehw/tfBeawLN3dUgpkdM44+adUXZl
YwQA1PvW8IFrgdkG263Pd4t7guK+W3U+HxO6yd8WRwQ9LEpsaF6qWfGBuy2XY+hI5YhKCfPcFPMX
OZLNUJriSzPUW72Zig/SpkYQwdSzy48bk49oNke10Vb6TGGC/kTfz4rRrRdblrXuauoBqy8Ljcl3
X0O7/LYq5WAnyuTilVxD2nIPblk/HeOdtPFwFK0rPWoP8IzcF+WExAcySx96zx4v8GZeYjGiTL76
MMHCv4M0bd7IoWzI4f8EKB+TnSQsbSzv3ufEW06SppZq6z3MBv26hhiaOuFxAknmI804lvp9Cjre
LOfo2oqRtOuhbZ55djjJkavOJihFfar2DpJbK2m8NY2q3/s6UmFGB9OctIWDalzNKV41WR1vbU+p
rlFpcToLNe8hdTTjyv/bBfDsaB97mwMUtTfD/0ylts4gQ6GYuzdPuRkV38KKwlUXVirIjhRlm8yV
c2fCUHLyGtXcOyRFHnrqITdQsKgvVhF954Sr/uXEe8Q1gh3XmXrvUD330Hm6vS6qAJvddd6q4Nn8
rmu9k/TaSgLjfTrxFUdr1D6oYCGPKRI3G0Ov7TvK5n9CqRBSQKEh6S1MS7PYbDjaD4XaUW9OhLQr
41T2cFn/nkbt5v/Pcv96VWkT75B9l74NQMrX4viyFU0nTl5lQ7HRJgbwe7eYZESgT9qu01X+oCJW
2uR8OaQQ9AN4d+soR8u6VMnkcIHsC8qlTh2wciGznD1XfUqxqPMVKnvvvuGEbWry6lDoanTNh5bq
X8uwH8kGoTzl+ZAroUO6QhbD+jpa3dOQ8A1WxmZtDZxxsss/3/hV31Gtyu7kZfq2rkxKZQSzqm5Y
NLInGhkyC3bWTmStozn7NevldM8VDZrrMey/U6xyqiirfAkgN9pTX94fqsiPkbFRv1t8xw6560C/
UzjFp5ECpL3nztNWDpux7bcINeV7OfTnId6olhEf5dDTBfkVQhfniUvlpwAmK8qNoN6qVFW5oP8M
rjmHfq1SXf3jqOWvw1rkW+XQSzwfKrL+1SuH2UNpbqdA/dnPswfzq62iOpSaYH3bPAEdPbCDsTUU
S/jPbDKlVy9yJJsszASRhf4zHow8247OUbdJ9JM2MCiHUY1bTzysUxhTDRwCUWgmHSZSDjcvPzWT
EiURndaWvi31Ae7ZN7dXWUa5kSvelqWydjXlvrJtkYpZ92lfnKwkQycQudjNDP78u2pBwqB7X5V5
sLazFkanrnbzJyMxviPime3LIACn0wXFRTauP7Z3g3svB1NTVd1mcRpKoK2tGomlsauGA4SGn/y8
opjQq/WVpzvKtRVyHpwGBPd5CtuSpRnv7GWVB+ZqcCGfjNqOvAFhchYMtP1x7lG65Pgi/tLpcFTa
lvutHQJudEkJT3xPXUY3tD2cEYX3DZqgb1rZ10+mMSUnHpW0LRTPw7eEx+PU8L6ZZOo4qS1VsLC6
9sGc3Z9yHvsAbt+UnTyOVDxyHtGZ3Hcj60ZJpo5PpmZrX6koRbsTiMhRbh1lk7EVCp2S25TYTcom
qij7VNsKgfDccWEaLmfnUnr2Rm5C3VjIteXBWvNb9b5JYvW+aPwvdRRoRzmSjXTGib8aqI27LHZD
1827rjTmCqlKtfE+2bMxX2w/mla9iqjgDMnc1tNHdy+HmWJ9RNV5jRormhiCtsbU4pBPTQ/vZC+Z
w6xZyW4QuEmzWlyq27JpqTWQ4Ux5F/jaRfZvZba2B5vjPN7FognIwuSb2hg+O4Xd7aUD9S0f6ZOo
eLHNnIrDsg4b/tYD6CHZDQXtTixELcQN5+7WCCaf2/gW1HHkpqH1BSGWwExLVHQDn5vG9jN00BiF
l1ohVYye66wfWqHd0wCX564eG4c20/WPau+/eqG+i0/TgDIczwnuilq64PvsJPs6Ns1fMOwfm7gj
yQdJA9tH/2g3TvEgE/mpXs0rNcjDsxwGWhhuKxVqMjdxPjbjjD5SMn+1fbfcpe1I8tFz6s/CXlT6
9JWSWWhZ+QpzvLOuQEidCnWMPptuApmx1zx3EyyQWdT/lGY3G8J9aYwrKzvY7NFOMHfD1Cx65p/D
SRkHIV+I+9a9hYfArcyKG+cy5691btEa8gL5alkz8JxHhzqIfZ07w50SFAOC90hZWYN236FlbiLm
i016E3Uc7mRT1PmzMgbOPmli279IG9QgYGj0sl7JGYBMItLTYtUqn5ODxvlPifgrWt/UJJXpsEve
irn4AzrzSnqtKP5SNGp3mFtNp6pBzIjClpOg0o6o0nsLlFVgUPrYd1b7jW1skkBt2fNAU/IQUrcc
YuyVOrF3JXxmsF3rmroJgvZXWZLKV9IKnUDqXqis+C32zv8V2fdueHVIAfibTTBk/OVwc4fi12UZ
GS1V4m/C8X+u/69lFttNPv5tRm7BrMJvl3cTiXcTCXloGb28VyvUPwRmbqw0pak25BiKBxTG8gdH
9MAXUMBk30uLbOYQFbl6sJ13oV7aTuyHDrcpbyuM1ZRxGfO7rZwplzZdtb9O5LKkycz6EMULyySN
HIXxbo6twFtp3FcvpTtsNTmU87IyLTjOVM2dGlA2Tplf391FIEKXdyZfnXpfhwv+3O8Xh9d2/bkh
6Xh7G6YqRMCUDULOzmNG2qnzSJTqVuU+po1nXsC9nKRPFaZicCDqMCaejsRQOtqyG7a15nkbPeY5
fM0Ozl81+IUatHOL4Y96b0PecydX4arQPaJms/jB/rVHWF0ujpsc3Kizrq1VpNxfM45AtUYFogOz
wTWeTesqe25QG8egbZ9ucXJKMKT/yf18PmT8M0h8M8PhJ3FoGyNa2WJVGbcsJXChk1MWp9tLanBl
RFRlbQZx2jj0XUAJXlke5BCtc4SALUqR5NDNoPqouycEA9wz+hLOrflrKB3S1ntxtCunMIZ5EOyf
EQ/pCn2b+hGNufoxijnzMkudiq9hqvmYaagzeW+TwdwF2006wNYhhzJOzm1jnj1MEsy3uX+t1zRh
uy8barE1VM/PZtG/Nl7nnAceGiiBh2mJYqrfDiFZXiGEAB2nFTdFvYO7HM4JaAYrrQo2coV3Xbms
jJYeHwYRfmhII80q4lGIbyKJWWZowrexd0fJNEm2wUItvRwydXMbU4Xq3t2iJi+AwcIOv7/zWHJS
IebDes72mzpBHsNTnlfM2lfOM1WFPF/RWEmpIMPMqR+EPrp2SsYyuouoc4V93jjFWboLyHEeYoey
qrmsrBNntvYhMIcPijFQZQ0r8sqY+3bHBmr6mpBFoP50+qwHcCLwDWl3ddrf7Lldzzf7kOnv7DJ+
Bk5yizfTTrmgqgglywh90lBV11qo66YJ2+O2nKLTLLR3BwdpAQ0BvV0jxHYNNi4HflHhRnoDqFnv
fDvhBiXmVvlkP6hKdOhELNIH7skN/E9QmM6Pjd0bq6aGtQcuuBWM3cY3Q+uQxwj6CDpzkxJXvdFX
aewl1z4q0ycUl+4r2MS/ALPKd3bQKBCseeUXj0pm8kclxX5otHPgj2pidqFEs75AXY2AUIUI0ODW
N1NghxAUcZJfX7RaIZeWAc+WwTJGOuRQNqVDHbsfoMgThILzZQmUPUVQOhfDj2V5aZaLLLYhjL52
zpd0LOZdbTSBtqtmm6JFhe3aBiHSas11tOExSrisOKnuxs7gKp55cbojgZSt/o9ZYKnik+EZm9si
cr1bkJn0L5pi1IfYiKPr0tgFKOphWi8W6JGiKzyWaCXMkfVMSjI4StsSIntN6c5rX9OUzeLQJpdp
ZE2DvdVn1B2KF7sZZbeoQXbA3rQxUvP9uzAcUnFd2X1z62Q4Bf7UnzzVeW2kTQ6lYxm+C4krJV29
G78to8y+ufaR1VpL7zL5v67liBdW2jI8oNl8hNpj3kejE65qQaHVwuwPFYBbbkrFM8556EG9Jam2
EkijLgnnO+vJikj2+vWkonLJHLXgjzLN+lmGQD8QwayEAFMQlNZhTB2Hp8da+TIM2pHKOdi41XDk
8Etwlwt7NVc/jQSmjigO9WvZmqcm7HaD0p/ixiq+h5nbcJc0lI9RbFabsVGGB1u1or0Dt8bZRXpi
3aVTibSdDvl9237LGif+aJSK81BQSJxD9/bR5zzmuQhO0iUbqB+ANKsNuoFE81zx2DTmCs3dHxVa
wc8J4rYoVyhrObIQM3p2Rn5kbtJtJp61N46xspUoeQrCrn9KxizeuJnf7tPM7p/UoogvXAE/Sads
xsD/6vK0eCdH0HE4+8akdjNWSQutWcwVi3lO+LrY3KTdnkTwZepaDvzmgmcYQeLTw5AN5kQMYT7Z
Oq2+r1LYgKJIGbgJ/1bikcI4WtpA7GyBL10cVVN+Q+bFgWKZLICShZwyjcmDRFqBMryv2ix5kCAs
4WvESPqCOL5v1FRdTS1PHY7VlhwXJuoKrH75wSnM4gPP0hRL5HO+l0PpMArqhOPYuUpTY/X1nd46
z7d4MSlQhFxqwKYnnfo4XQ9m+z32gu4sQzjJcO/b2V4vEzS1XatcJO8azVwlDg/BSRn1FlTBqX/0
MuU+rgOFzRLAzyuSZf01GxrO/9WUohUfKs+94VCzgEZRvfd9zeBD9Jt1ZYUckYmbaaoncBvHyP6I
kWyksxARS9j/3Tb1qPCNDcW9ibItbBd2QvbULnQj2ynO3PM4htU9GiXVGpXW7Mf/HpGxxvjnGp1W
oUliFMGhStL2qZmUzz7v8a4QozrvwsM8jNpaUczmySjG9ilJP+tmmnyQFguNEZQMrWEnfdHkOVdz
hCcpaNrHNNaBNVfmlb0pytxZ338fuGWHlhJ/bh3P2DWeER2LRLWvHRcDe3D9c81trqZcl+44e8rW
LQFAovruQoc5I7Y0t/rHCeql21Dvbf1j1/vOu+HilcH/mpuT+zvAeZvNensnG0+F+YCbbgGV42+b
7KkdjBekgn1OQXIB8JwyZHVVmCU3N2Mn0KRx5xwy25hPcwk7tiRl71BA4p7kPPfarBymvgOqn+vR
F7Uy1pB+ht8BTgIHi9yPuhMjkViCwUl6iF2N6GoNin5NYJChuImfyV0WlNub045b52gH6ktISQNH
Pf6nouES4dlzt+8RsNkU3mw8V6HZnDn+6FdyqEMO/hA1CSI9tdKtDeNF08vuSfpqCBYSpQqvcqSV
U7l2r3PEpfwBDhz3PCVKsgYAgLzIZE+XvpqNNXJL4XfHcHY8KVkvfVvCKqLDkGVPSvipFIJgIkDO
TIQwST3C6CRn8mgdfZ8ra5dPjvUyDEO575NtGED9PYMYrv8TVegcTq2mfLL74Xtt1cm9HKn6p6Zr
1Y9A6rpHDtcuaVqg/N35nGTqabCWQz0fsj1QYHsLTu9zRn38sartfAZlr8yHEtS1npIaUkVjhSOc
U2+9MYMpg83AsJMO2Whlat/iHAg/zpCGrZf5acMhCvJHXQMDhB/unBwVrdHt2BnXU3L1OlXniplq
H2BqHtZJ2bh86HOwapzahI7LGNelGxRnu6sq99bN/LI4a65FCtopYWRUfnQG7Nwk3AqkhkZg4BN3
qcIYkMXp2uFJ94VmeGbGP1LfX5N67H5lcf9gQkb1ZZ74wZhGVT60XlIe+sEmR6hl+tWIK3UTahzY
w9n9TU6a3GMJC9FPxxqyVajm9ce8R2i9dvx+VQcogHM+2MMoym+umcz60CZ290xOQmiNgW2X3roI
Aw55zB/S6RSB98QHI12yQe78E/rd3kWODLtx14Y7gDgTS0Nd/M+1pLNSZvfPtSIET0xD8y6mmCzX
ivXnIM3MjUy79VaXom4Uta/5unfjflTcddbBONSIZ+tWh/tjhg/mAFeE9ZxqsbOr+jzZtuJZu49r
qG8VrsC9GKqjMV/JWnPuy0jRSv1pTB7lRLmYY5VHFDwG7nn4EQiqqNbKvLNcSzXGf79S8LEMIm49
RuDfmkBvLaCjYRLtur7pVtLj9dWrWw5vMWrWaEdwHsdlclyyswjgD1ppk8FltAbjdtZttM2AsXIW
mHJ9FSZf0J6roTZFyDLRvUVnEeBaRYtPMxR5qqt9sdQQmHHb+bshKKavxgz31G9zV8G0K82q80/z
H9FykVzk9P6IluYwjv/jFXAbj6rbH9g5WfsENvpncwp+9HY9/YAk5IMCAdEnU48tiqsslcrNmu1P
N88rGQHN4m7oPao5/bAE0N69GLE2rg1O4C88TcK8qiptcZHjDtz4IHihvOEHj9bIdhXmrzwor+jK
uF8GvUbtqCKr7ZBP3dfw7JycplPu+t7Tt3MxNM8Qmw/wyjXjj6I2xIXH/EViaA/r8KrLvfm5B9gC
P4kKxkt8alYN3OMfdjTULq1Zqs+BCxfsYFmv8RFCUUv8YhfxvYj3HeLl+vID/TN+ed2Adf6Kl+/n
z/h/rC/ffy3evzMV25EDlGfDs36GRjf86GCBnpMUfRh3RSVdBOG/lR9IGeg/0E//zxibzgmS254H
Tss6wB4U73zXn77C1wYVW628ODqcx5WwI148fYWRZ22+2XMK7W52ET+7Zn8ge9KuMgRXzo2Z1PUq
zRT7XA2Gg4BHr2+kRzbSsQxlr24MpvzlLuLu1IXjeFjskzZYZMpC9QlZZ3iZskT/UvbNR5dT1V/w
7WaKA99YNw+HEY2a9QgNyy4tvRpqPxr0tOo7OZQ92SgDx+WB2TYwoXBLUijRKuf2Ipuk9NpLJBo5
9K3RWkPx0m4WW2125LHlOFDmeGeYwbyS8+QU6ZhKWGWp6ayh93fUL/1sIPVWBx8L14ru+sHRbvYp
huJkTG3kNFUUSdgbmNd+gP4lSbNT5XSoqKegufZejnA33O3KHYle6uYcSpFnQ/Df5fPTGLG98Qq2
W870hDrI/OSiXUBJaY/4orBRdjMh7MoDR2RT5mfrDxS3TU/t6EGBCywD5mOvrtbB6FJRkOpX6bUj
UWcFSmyrGeH81EHEJXbDPEy2a0M1vM9xOL1o8BL+SpMHBybDYGXb4CNmUScIrf62S3lu0QtgB73a
fdWpcBv2KM+FVyigxBbTGJDyhYlrPKhOCDJAg9hNrcqTHI2kRu5lr7pv+mq89RXusRtLT/nMRoBA
1PBTNZQFlJ5XVCZe6rwci33dTzwyQ6i35nByvFiUbeVwQcH0Y/Tf/aZYj+VkwndbKttAzaJTog3z
h8aKoZyFWO4wqpa3dduw2bkjirGaEoyf2kQQPrZ5eNTjbvw0ubG2YgOYo8OAd64S7igI4JlZNKJS
UnHHeGsQgXwdsj+KT4pXwUcPF9CVMqj+Y+N0a55FODWJNS4bSYAmjhhSZw/pXZ9v4tHgv2Q4gl2z
AEtMCn5rl43+uVSEhniTePccuNVnE3QJ2lBKT71kGO5YvF1VLdURuevqj7Lh4f7eUDWoDAO4y252
aAdMpXxoQG4/FimFKZE+Q7v9e4oZVQN5w/DzYpoh6TyoBgntZRnOSRG24c54m9pATLlO5y7faD5C
yDVgnEsy68YLVPxVoLYvhaUHVxcyz5U0q4mOgoZpf9ZgteS8390hwQ5uKiGhuFF0AVdW82Od1J6y
6eKaPVKRm7u517J7N/kfws5rOW5kW9OvcmJfD2LgEkhMzJmL8o5VRStSNwhRouC9x9PPB9TeTbX6
RPcNhEwkUBRMmrV+46W3TYLVCcbQSGBbQFHOGcjKrWrgwyaqZrgkXmvBvtHsr0g0b3LTyz6yrn7N
Sq1/MW21Wyt6WJ1weOtOWZ0Vq05v6qe2SNwVKfJgV2nB+EJ8ARiNV0K+6LThxZfNVwWsCTRBSqon
mN8k3aOZ1uaTCnaKxzu+pDjzXP3ReZgbFdMrA+dBW9gBSst62mwVtY82hYl+H9yX/tlonZPCuPvN
kuhgGj3gnCDAdRJKJrp0fVd/KwYodJkdy/seZbFjp4EDGEBqfysIvhmOnX9BeT/eebYXbKta1G9T
ymhugEsvGrhD2h7KVtcf9aB4aYi7bj1iAbtyEn6tHU17mhBHm6i0gwOmv5AgEbNaYvalv/fKz0JX
hh8ASun94Is/+I4d7Iw8MHayctX72kPbG+Gx8Qf4IQS0lO+lJ2NwN5V+9Wxsq6vWxnIWqEOaVeHR
mRSk5407jOoJ7E+yGSZoxWfdbU8iMi1rXqjbETE19DVusW2YVNp/XId7Y2GEir1akaf9wRttQou/
787leaObZn9QoZH8tZFaKyppZ6/rDyIsuAoARh+MEFIJKiAzI9Das1cG4j4v+/YaOt9C08BWPU78
9OQN7sN8zHZqce/nrborUzCpHZSCcBkJ31y3maWRw5rKHiqzS7rmDNk3mjsmGo+53CYFKn9Drmu7
sSQlDZndZh6skfGpRvDfGFi2zbWqAmD/aneeSwjeNtfckkSY00hfz3XzZtJTwKtAO2NkwqXmutrV
XxNNqQ+3FuJVT7wDEYoRLdEW7lYG1gLvmAn/WOj2Pdn78BKrDiYzvrxPjMK+TxNRH/DUDhZz0bN7
/YKbIiG8Vo7fKq079DpIF8WJxl2tmOaGSYf6BgAR+VNlX/XKPZGn9r63i+gghe4sPNf7aebRNOWb
PKzFo1UwN6nJmy16FJSf9SiMV5VbVPx+jBEAKME7u2LCYttQ1tWklMfGVysytll7cSe7AiRih8em
ASU4mEry6nnYNts2QnWWhboAPO/73K2id1z8vEWbmBh7dEiqRbLSMYMIgWbYbfKEXCxeWE1o3zcE
/tZDD/wQ2ri2qYsKNgbAg52V6saxZdK791puo1SnPkK16p05dtEd9G+6IquPLlgtMiyyCrgfJjOT
wsvHR+zNVMIjGLL1thRor/TaK/4JEYxDPmobIdvat4sfpjrs83QS4XcFjOFmxOIg8YeF1Wr282hh
jxs0JYtqr4QhrUcrp/LKVxBIOEMYGeLDhl2+5vGCtZD3OqhWdkJKJF7OrWIbzrcRS2xHppOQfFnJ
OEUWVa/as6jckm/aKrFCLZQX6TuQIh2iE5nePgpPWarDyRfnNs4DPGv69KBjofTdyNMfQhXhm6oB
XwxCia+sZpF3jeMRoKyF1EXilefZrkdHtN+2ZJEbC7Wr2oucaGQzk3Zm3ILFbJHDbx/kRMedq7rI
Q50lbvWDI+P8cYS7eMBkul0UZdTuejBxG+yR1EtUBwH6Fdp5LoGUBZgybVAurLcR+sSMkJ4Zrguj
0xdKnlgPyLHoi6G33K9tU1xwgZDegqHWmgRt+dW7II1gjhRpsEmNjJGyMyIFcFSMp6se2hAzavuO
MJUxrjwIV8wTm9OtWLSuvqkFgkyStDSPIQw3MtJU9aBGFT5byIwuYt0t7uZNMiVvSu58f6uM0h3q
NeZpPqgmJuojxMjWhcDMI5agQmrTC8+xkWwsBen7ARwYn3FmXsPWMa5+1hZnCIaouv6nqpr2ahQm
3X6wj5/1faSYS6tq840WRB460Rh27m6Xo0cEuzOI26XmC2M52pyqsvupVSPa+r2ffSTnqpP1hxKJ
ZmHKYniU5ejwPzW7AytbZ9XV2TszAAsXDVLIrZr6ZMKg2M3FzwO3IsmryKnSu9/qe7NRVyG62qu5
2ecmywhhmOl1rjFlkstVP2jNUjeddN27B1X32od540turau36n4uolSuofiLEk9ftQ8Kb+EDMpfp
1pMSd/nprLkONU3Y61roHOZ2XQ3xJRrdze2EqVmm++mmGt1hNZ/VlWb7UJbqC5ak2Wmu6iVes20V
nueTwO5luI34u5wMxVnrCMQNGs6VRtkRjEWWn95Tf1O8xNuYluEdCCtrD9qIvOvcorerd6Jb6mOl
ynJfiqrbuDVewWoW7qssFwYmL7p7Lmr4/o0jTqiSIOGKl8BKmJNIFdaEK2Rgyz1xS/lqMbgEuW2+
+IEWnjowaMvcteSr4Vd0hWoZssrOxItwsT9JpL+sMxDzmiajfZUY2gl8WrANw7C7ZHWdr1EbVR+I
1ltLs6rCl6IINPRlEnTpreGrgiHE96oN93lkGIxtctgG7ujCK2HT+HTOTjrorG6Ixlsuwvrx8OaK
WC7r0RmPRdTaz0Fsrf18pB79la02opsqUqN/S3Wi0i2yri6RCFzIDVIg0+lDBizMz/v80uRjee/6
3bf59Fzq1ioRyLLrZK+jILkj2GzsHQeoeZP37dmw7XTt47b7JApNQGFNg2+VhXv0vOQpu33QdtZP
RA6ehRVlb0GWFUu10vSHtB+8zXzFjqXH7Yo2uq1nJekwn+qt7KnoewG0Xwu+Cb+90yOdRRRXTEFV
/NDIeA3fJ+8ZQ/flmxUYPI/OMk5G4puPfgcMo4vtt84AyqKgPrA3UZF+VL2YVSQCBWOuphh6pTcU
nZeazZGeo1nOKDpQrc1ySN9dWQQYULlyWWqlvvMcil0bI5bUdbgmE68BQ12b20DBInw+2kes0Hwg
2cv5qFFAarehFuLtJ46Ko8sVmsXee+yvGfy196LRaky7EvUkgiq+DIqZTlS1/mlCmOWZvi8ra3hm
rZ8fPD301zOw7M/1wVQ/A9H+XJ8zX/if6uf2Sp+XZCQTsVPj0NskjuZjQW+Ez35rKNsmQv/AdsPo
udOV/GDpmF/ORzMtVlh3DIxI01HH0XFT7+O7UZuSOHX1PsM9TKWND12HTMEn+mOuI99JOv4P9IfS
m/FhrpsBIvOBSpAXqACH2gZCxw4ObXdyNEgjK6H+Vkh69kq3sDzJ32ocr1/KSUCfICAKZ1PT+ENE
myYD1ThHCsyhMc/znj7tIeh/6ZUxPsxVn/VZatXb7o+z5gMkxP99qluLX87S/fFHOVbmTte08NIk
kb3KoPusRI7K+lw3bzyoDTs9d3C1gsRzqcq2YYIL9w+el7lsx6jlf/jHKbiDbZ2ikcdbu/largtp
sp6IK79UKqprrewRvEMjqkBZtWZW7kqEbhexU/kYbk6/EPEL87Xn69zOnn7BzFt7lbgacSejce6t
UYNpp/XlD8f4yLOwfxd5aiy5DcmF1LI4+BiEbXTsdi++Fgk80ip7rSQOK0utTV8stYWdU+jNrp+K
qSiRXo5keZiPIubQAmXyu9OgBumLaJKvTthZZzjd6YsZspTnqzrUPq+NGvOr1ajmb2D4kDfyzfAc
Kk7yCHPoMtcLmWUgNCANjzgqvdldvhocK33B9t085l3w79PdBImxABX1s2HF/+PpHqCWN2vMbqcj
wm4ePdvRl3ZigMYwAncZOUR7ImNgLSCb8EvVvDqIGj3XZaVcvZhEeiLDL43hywMhnhpPmzz60rNq
3ah2BVqKZ7JwFKva6oOLw5xR+ue+xp29Rx96Vw1YJCne0K5qPxcvY2D9zGPcKYr4HmoyU+yJhAFf
YxFa2VkaZn+anXZnP96pivcdOw7xH4veP6rKAs/CLgldIKxlsy/j4iFEnVrdwgmofyniHdPssYp6
KBo1O/tRCcPQdZKVYZooIE6bJGm+xsil7Ie2wDhwqMPkoqE4vgxtu9nMxbmdOh1IBp0kYmmktwuU
fblyjBgUXmsMT71LFCE0qlccCAsy5INYgUaaAgoIbqPJHd/1DGovoo4XkYjqV9Ow1IPbS2U5n+V5
erNMBDbR81H1dUDe75VAS3BKYpzU4HjXzN7DZDVUbn6oAtVaEdb0N23MCI7GQGvBY2QFZpu33Qyh
7gpA7gn8EFGSlux/5FfJ3phkclbMveWi7krGdzTKlkQfw2dZRyCz8Er9SCqQeq71IwSGQNjYHh+N
FBvavje9oyngsyEVEawVG869KDP8ikbCzWTT0UcU7x29MKlBD2lLbBO2vZvbe7jb1rkKnGLlDLH+
WuriMv+QGfi7CC4k1nAMpLk6AjXI3PAy71lV8UNRfJtE4J/qi7J2MLDHXTwh9LnrFRacrSraU2tV
3Wnea9Lw33t2J5SjGgAVp8Fn9W9NcUfvbkebdtJVsXICkxFps6jxk52DldUtbdbxgO4KPXydD+YT
XCQLFkMs46c5+WUr5jemSundfAj/gHSl42+xnQ8yBYlv1yoCRzkkPelkP9K9KyZ2YoVRE9CmADb7
XOdOe8Td14qqky7GpfBWX7h6tWvJ3i7mFp8nxAHSUo7dF6A0/3ORIOFPkQEiP9PPzPXzWVErzZUT
YUc+H/jl6vygeQlCNb9nKdE8V6m8C4YWJMhUklryrKiBc55LdpX9cJNJk2NI2mcbR3e8JvPxJKZi
Dp55UZiyAzrBmSqiNUvdc9pDU43tc9T6wzLBJ28/n0vEG2vJ0Bx387m9Soc9dL65vf0NGgojbotr
wnyuJMm1aQw13sxHu8gVQB8nf70CC84ysbBQbLv8xbXC3ajq9lfLVKxVDPgB8pCfP8EfvN7qUeVY
RaznT2qf1g/S1L/N9fN1gqFCndOpx6uVwr1u61F+7RtTo7ety4sfRM7Z0oVFGEJDQ7BO+lXVYytZ
SL+7wsLsrspEzy8ZJkfVAXL2R73Qhb8icSmYodFiPuAJDbOKFAWWqcrLVcVB2HW4pJiVHOe6xIzC
BT2mWBX7OgT8rTGLXxeOPuwjEptPXTbe12WHT1BNLHCwq/bJsiEj4hBw6qbSrcpHzaREc3YuhfDV
8DKPu+NcHNwwXXuxP2zcCAyibBprk87MHdV3m0U+7WIevzHL1p+mMNQ1E7tHA9ebr+rQB4Qz4XC1
MdomznhIc1t5q+lSRcKMnKX1DpFR3i4QkW914uwwUcueGSSqIwqxk8Mu9WgEfR9wvVG1R9Glmb8a
rn5RaMeAafbRgCcjGyLkOp32QnR9+ZAqqbPzh7Df9mE8PCV6/53Qv/U9tOhH0Ev4kuVmvJEgLw4E
04MrErjIyViR9V2mD5baN++1jsWv7Vrx2dEABVQVqFfFTswj2gjVwmXeQzdHcd64UWcep8AMcP+p
8pddZ641miLZkB9G83E6XgstWjrTUpPp/RJDAvdE/NqUq85Wg1WgKPaqSWr7jIN3w5on5Gvx82LX
GoYNvoYDnqgAjLaih6RIZ72bK8loydth4fuQTRyrXfQoda0aDb0T1bDGB7xzxXYylsLCa6gTeuP+
A3OXEpuGcHzwHBaciKyc59J8AtlDddVPS1VVyZuEiW2zLOKqvM5NXMaw/Zhp1sJADfhBTBtPR3zD
SyNnPxeN1ovPvrqD8XyFck9Yv3wRqC94C4jzDyp/8pvvRRF2SUH2qMJdWasJFgM5qix72x39Pasl
7xw7AX5IxF4efa9QFnz49de2iP99RZ0cyH+uWKGbtXXGVF1jFarvTC1C06Is3VeEmD9KyyivPkwC
7B6dl7l6MFTCK8nobOXUKreNrdAD7YnV9ojpuy541tS36OOuerDcB5ypqtc0Wc3/BvGp6y2DJS90
OjvL4WLH/a9F3C2VBUkoa5kMI0ZLnVmeQgXC6WaYdtvJCmjeVFph4x1CmxwBlHoxV362MVDu3Yo8
UZdBSthxdgbW9GGX1iSqQr7JhQCj+TzYsU4eaIQH7GXeuitr+VJb0xuUfcFYzDl7XfDzVgK0uauY
7a18s8m+DEVS07W66d5zlWAlXbfdKAW4a93BqStpGancrt3yymavKaInzRS4NaHArKI8wv4TIdp7
4dnRAmuz8VsDkpQRLInv9SiKSZ96sBX/kGqc92bBxZsq4+0IC21mue7ms10bdskysBJjmeLN1zVp
dx2mTVxI4uhe/tEkaIDMpbne8AJYpMXAXBT95VszJy6LSy5e51af1fXABEfoWbL7PFDkBLBCGwDj
fLX59yq11cC7Gmn0Le+8tUnXcI6rHp+rZggeUrA8S90ChTqUABg6Pyu+alr9gull8JEaZEP1hl7X
0bZpo+UsAU3voMsKUylFfBiDb7w6xeATwUn6J72L+lWaF+a1RQJmo1dhddfoMEr0zpwInV27+sTL
t37fLGXuQNEjYUaGpfOru/lwBR8UZ5juo2KBuC0IByPFk0XYxGX3Y2Pho6MB40qVnNh7pGP+htEk
TzuoDw14vFeYeXPzkDjLPmorf1lWXbajl0J2sQrNlT91uPOmrsPcv5UjUablwqhgkv/rv/73//u/
3/v/431kV0IpXpb+V9ok1yxI6+q//2XJf/1Xfqve//jvf5m2xmyT/LBjqI5uC81UOf7920MA6PC/
/6X9L8nMuHNxtH2PNWY3fUr/NG+ERFpRV6q9l5X9nSIMs1tpmdbfaVl4rpy03n+2nevVXH/mRSV2
L12eiyhUiGe9/YQnSrwjgRyv5mKjCf1YYr7DLecoyAT3YrjhaS51lWs/QXsHb3Q7ajCzRPLyMh/I
9B5qVZGhayYR6jLbeN3URv7qyUDu5RjXq7mI1mC6LGUSnnozz1+bFYjq5DUySAbFoxYv50Zq1LYr
h1Do3kyD51Sm57Huy6tmuvnO8bJ2oRkZ9PG5Mi0kdDXfPc0lQqrltdSUYZ1WTrSSRVJeM7v99vfP
Zb7vvz8XicynlKamS9vW//xchhw1FEKz9XuNcg6Yuuw+H8r2vlOy59kU3kjBFKWjsDazxXzYqi9z
K1YTMYtpVgSeln7kE2dm3ohWa/D0iT6A5pX3PHLqw6g5/NFKTJGSP6pUzzJR5VWbZe6F/UuMbsXo
ki6YS2CDIaMEL34dNw/pKCHz0sZT3OocCpOoyPUfbobx+0tqGLqqmY6mGqYGD8/8883oSzepvc4W
33rXXRuTGrY2bVg/NUze2BNIFLkgDP5TWcjeX5UkOX6pm1s35PiPUaaYcMans+fyvOf3iAOrY0II
cTQQiKqbDTGMmImAFZ1LP45vm7ZPQ1TP5wrIsaqKnAKt5rJXOmDDvfY4nzPX35qQCH5GlcRDF6HS
1EUmUlgJBnalf3+ftD/fJ9vmAybhqQmpmbqF1bv15/tEmAZwmFkmPxLiLQdCwvhFruQKmYsQzHjM
ch0sqbtIh1BZ4Pw3OdHFKC7oEmqfkMu//2sc7U9Pbf5rkI0gg4f1qGk4v3ctvQ42qLV9/4cTeT7T
MlQnGyX7aKUfwo0d6hVG8KgQhkwkZS9/Gkr0vcFm8tQgZL/PTLktVJtpCwoPO0vR+4OLsidJosBG
f60A9jIS7G5a/9UIU/Vcjf4ZhL3G2qAN7pJGj7cNQEGxxg8USLJXf8Gxy13g1/YUNGgkDqOz9mBa
QbiIxbZUjS9BDA8tNAkqmVZEUEvL82PYOA23izVSU1jqWvPafZJU+tIXarscPK2ESmCLy1wsLUTv
q84+ehEMgiZNEGyBrEYe4aeD1dxWBPWbno5EfvPsYRZG1j0slgPlkdBF+BKpnKFJ5z3JiGUaQ6Me
LfByu9Sr8w1qvuFWuHp5DL116YTjfdP8RKro0pYtBoBlvB460lulGzUnXa3rpdY5YMrU/FgXTX0X
Iwu5Qq6vWZJOjRaRKoNNW2l4KPbYjqUBRMpqGH/+/fPXpqHjswubn//8PvLxmrpty9+GloxEjl0I
L/2BIld/bRFWA/0/yYXVpv2IrpKGdqqQC316O/Mi8++FDNd//zfof3kHLamrusH3oBum0PXf/gZN
ISdtymH8oWXxd0gn9SnFaZDgF9YOwmEimxTZEoxKeZcM6tZLW2/vD1qPNG+O8HCXyU0g9HdwU81d
D5eXmeugHGO6vHBI1VUHru40drAW//7P1gz793sHMGLq8aSuOVK17N++ZC1yE/T3fPsHEjioT0Ti
m9N0Ouo7GnMY10PwwbbWeT/WL8Jfs/7fg+0wvmaoGmZhisIANKltq+fdWWlzrMPR52buEC9CpMBW
YK2AY+sm3COpPbHAU9c4gGFlEqiruvLAVTM0ujCsrApLvK6y9r03Vqtc45PspGbjZhgzDUygM4Id
n1AI8RdX6dON3ZEsRiSDJKYVp+vCdZkoekF7IssEiMHD6E9RYEw2WYgYbji8o1/lkwbC1TpShgYB
jN7eZEL6axfG5KoK22LduYOz8Rpj42eivDe6Gpe5GEu1HlrBxjXN8ODVDik04XU7ExLDHUDTYlWa
qMS7eYntR/gNJ3K/Kt5BPYi7ItbESlFgF2sSXmMRd5CLw2BYT4JxWWk6+84MfjYbRErAxNl5sMWy
nQxhvssrBIqYHqhbBOq1Aym+gJzmd9WAdcz8xShbYP9Z7e+t0TMWJmoNkPMCCHA+0nOd1wNkR1DV
sUT66AAa2Tlt80EYG8ONtgRYojEFuObVpnMvkVGXMGL7o39wh5Oj59HOLzoN4SEzGMEYpEtRxMsB
ZYarYaPkRfQb/i2iWggUOxiMBOhvmrhWAJTTkiN0wHY94BftdT/BQiSPVWZaO7OtMKGtY4RNtCv4
mwmFrbqLbKyrfxgGtOlV/VM3wKtsSgYCkqIOUcHfBu9GdR2+S9v9YZWBvy+aFkFjW3E2UTzUG00N
mk1J5O9sWaJFcBnn2xL7mCwGjOMgINeb7WM78aEqhygDD+Xvv7S/dhC2aTvCgVSuWTqun791EIbe
Ifndd9FHFzSXMDW0R81BDqAUobd06bdXQ1PG15pgzQ6AzJIVobHoyQYua4EHimIgOlBVWvYVOgPW
u5FtHEovbB/t7snJ5PvgDfmT16nm+e//bMP5602Vhm5YjmFIx+TL4/gv03ZLCyrEgO34Q/GYl49E
fLvMfq7jkIGL7MrG6vV+4StutsdBNFp0JDgfSYZebZwdU80S+1BH07tVkeit+upSpnu9A8yfNQJp
JOBzWP5CLqu76s7AmCBMKgQaJRgEaWb1koCOcyixcVkYbrUFufx9aEATGZHsV2Fd3oWJW24T4URP
SVtu596nbvov/3AL/jLZsU1pGrYqVaFbqu78NkMek6Zrsz4KP2SiVxi2Wh7jiTu+yUreG0EeHa1e
s9at16GXBY696Q/KUIlj0pfrYgIxK51/Z/RqeRJoPpN+115tdDWuBkr2EKpapTZfsPyArIbPLPAw
N1gUVdwuFaO0FmnoFecxdb82akOnhujhUSjds4vTybHEGeOfxgP5l3HMtjSVIVSXvKSWZv32EZVd
Iir0dNOPWKDV2OTAzGq8k9ABaD17j4xli7hHtMq8Or1zRu/RrP2feKcgl6titxGbjnc3bzIn1CHm
1fqiEt3KQuonbJronq7K3eeyeoMh3p8U+xDIOlkHSnmG791jzFxLEsf+edKpuZqshwLerR3Kd0hu
xIqJgIkwzlH6Fth7egMEwHtgZkzXU8dYiFzuRKoaz4WFFpILEDhC5BDNhIjIWosYE8Nq1CDsnCbe
MrcZSwjw7FwP38oGTOOi8tKJN68aR+JfSboYTEsBc5nUCz7b/KKkwDjraVHmJQ6K2XQUMMUIU872
78oQF6uwSy/EpLOz3j9hhhrsPDrkBWunjqB1iuhhiBl8nYLlHo1nJij2Q1p1H2gnH52iBGpMbw1W
4ebYFTOpW4yFAscTQOYimWBClihhUhfpmRmkc5RWFhy9QEURJzLFTvPd/oCY9s8+QB15pCc+uBPh
1NXTDx9G07GKzXABpqk/5YAI3QLaXE3osacr3AimKUB8Ny5KowzevrgzBYoAWtuiaJsVx74tiXmE
8YtlYkNMHoJIokQ1yi0Qpk+1Y+UP1Z3Z/qxy9O1iZg+LGmQZoahuO+mivERtccDcqD1kw7uMFe+U
OxhD9B6gg9JytEU4sCgyaqkexbQxVGsBgTQ/eW7+HvXFR2na/A8zcSbvbD6AsOp3NskenI2yCxJ3
R4hjyfe0Ke9MC9BMLb1rBw3gSi5nWWnJA8C27KftMRZa5ywK7S+pNlqLoWqbY4pbVC80/XHQ/O0g
8+jaseIhJDPUO7qlZAlSrQPh7EucmCA/WNhIr8ieMBjnSPiEDOXHtvaHO69R6+0onerqQc/4h/ml
/Zc5Lt+lMARpERvZZU39rR9uIc7x1pnNhwW6dRn5A9OeBOF26TT0oUwZLhJzj0VWbXSkJlCS9TR5
QvRjBfSh2lrB+D3pA7GNI/AwoQAX8VWzO3vBKt7ZR6GzFDDByTlFJwhs8XGK1NHFeXeqhqqzlXaA
U11roRvA9bxukCsNjeIl4j74yFRfozjdGSGOnUYE6rjMkExhcS02Yab9NEUnD6FqbIFWGnvRoyhC
dCV6S6o2BunTMYo0/nr+rS4JxKb3K32L7Gu0Q+w0O3as+aOJjphWyH00oa4tycclWMIQFurDtZoi
w+aP6Ucvq2Jt9W299dwWhtb0CrtlcG7Ddrib+A/1mJf/FNP68+R5imnZGhMOx5Carknj94eiw5Ec
WzLL72NZMcUwm2Rjkkrag3qKn8Muu0gzVL+lMgGP2YgA+JsfXnwnnoY3DuTSfMaKx31EnSw8tIkz
rHnXE8LU9WNsdvW4GGP/oa3DeH8r+hPScIYbquC3to1C15ax3OaT/ePIDElk3X0fdTibfwIU5z1d
Mey7z3Pnsz4v+ktjzp9/d27xWe/2sF9xGiA8BvPjmKeDd7QRpstuZd/IJvUGuZ2PWlOTz3bo6fu3
M5z5jM/DcZik1rIzdO8fHtBt2fU5J5yekGPYmiGYFJJr/0ugolK1CvsztOBaJSg2XaI6mA0z25MO
+kugEkhj46R+Dt2yPeW1w8vUZvWrXenB0Yjb9D4QYXqvxcxsmMCb+7nutmkRivD8fNihzpTez3V4
4TDxVtpmOxebwUrvu1yXYK7iejPMP+66OYN8VrRrFCRcVDNRNYtMI2WQKRVsnIyI3QICPogqWS0j
ogMnJ86Rzfhlt8afaBeO7tVVK8jxYcod72KxI5Rnnca+iLZ9ZwSXLIz1NSzT7j4kgLbqEY948loQ
LST13Rcl71Ck6UflLfb9d0WFq67o8oQ91fiEdMtDaWr1bjRJY2B4El11oFHXeQ9pjR9cACOHP6qy
Gk+EsE5eTGfs5e2EvGB5oiXQSD/Pr1tPnFxQO4FC8C6b9OFHKyuib6Aw0DGz0WT21MJezr0GUkao
hE39R2SPOLvNu9UYOLfKuQgv3TzUP0UEVJyOIKyiCT0Urx0mLXf2vPGiHQtzZQ8WOsLwSqmMpSZ9
HAPR3DvhmOeeYqVuj8DT0MujNNdbXknK7ZddONBrzNvGw2ebzCHHs5rLlm69h6ZXbd2s3gdq7j/7
apOvRBfbp2w05dkBTr40Jmxck6hMc2LxSkQ62wA2Nvd5gh8XyVbgzaU13Fj9M5G/dz3WwBLlp4n3
P7QOsKwKdtJ8EK5ueOlK5AGFO+ZLonHDYlBD3LKnxkbtgMpOg6+2QSxidDr1DLny35s0xa+W1Li9
Ja09MkVrE/UcarD4cHnbzO0s7UMdav9i15G8G9LGW/au5X91OkQiokGQnWwrcbV7ZN+dzAi+lm2G
TokrY+g0pvIIKvVstq77DISjXTjhAUjpcFbcUvXWrdWtQEHDOnOK/GIoyAzgYJMeu2RkkjLVpVA/
scbQ8gvAhucuR2qyJGHtrckIgwOBCrob8DTy1rkgx8PELNvO582nzHuOH6K7EfO/+bzWKPGPi/lY
1rEfc2NDqGhrc3T9lU12ba3VOoF+TObOiCJkR+GW1qWydesyhEzY/n5NMUfV/9QvGZbNIlVY0tF0
U87Zkl+WVaIIAz1VrPybYobp0gYcsc2KnAgbfJ63ViDkjrz7SyZlcwRWhYzfVC9DDAPUXIyXeFTc
qyfMH11uDW+dShqPqHp1EHqvfgmLfDHX+64R7AAF5Zu5qKXR0YDI8AR4xTiZfl/eLltoOXmpWk3O
o/CTTaxrHf6DcbDRpSfpUyL7S4fKL8HG4etv9UykTaIqX70hkkRQynAfYz/whTnpjWcbYtlxqw9M
rfkSA6ua+a6/tU+pn3mzTqBMIdtjUMrscYLnrvI0MDdzURnq7II40y5iip3jP6QjdOa32T5ssvwx
MTuAhnX1MQyK9g+TL/mXcZ4xxAYPKnhexPb03yZfZVEZEjCv/631G+eaadmX0arc+zAp7HOXld2i
Fk339v+ZO6/duJU2Xd/KxpxTmzkAs+egszqoFS3LJ4Qjc868+v2wWrbkXutfnhkBMxIMgmQV2e5q
ssL3vaFvfGD0nmMi2mUrD0jFrlgadE9G28dru1GDtaEn9bLyIXxo0Cx2yrSxAZjuxKHYE+d8QwWy
SDgpVKP0mnEcZVOZvEOhtek1mvkWZDhemq6Q872rDN0+ZwH5UA8EiMtwPKLNmz04qvEd2F99EEf+
hNWpc79isUph0gQsSRyruyynKwuPjKU3atZalAaEg5daUlYrz1GTrT8xr6ACNvt2ktUwJwu1Zl5X
XbWHvAbjUJwRZS+1ik7FTcsmaZZWCC43YfeNzsycYK4JKYWZBcTnlv4530RhBaYglsnkR0SGbCaR
U9Wq9jaWi0YR8RjrYKFoPs4MPbOIu+lXZWYMl8VUIErFeaU2rT/88OKHff2aqkB1CC1bmsz6QvnL
rLvDkantHE/7NKheucjMHGIp6+/TJuKBR5TT+ZCVobkirBYezMI2b5IR/xkLnwFxBBw8PhqtDiuS
TPDkrdwuM1cnGl5BLxk6FL3FBsnk9Mq26NO8WpeYZGnOtY34MoiD/qplqnf5z12Q/ntYQ7dUg1UU
y2UZQShN00Q47VUXxJKxsDUlVD5ZivtYoe11qOllXm36DpF6ZH8UJiijNUvwWDpAnugWeuo610Wi
ZquILDd+wlhxGGnmbgs7MLcyTJJNG4/jwW37cpUbpXGNCks367Sh3uWBAiRNz6sN3GPIMvG4tN3E
vdShsW3FXi6H7Wkv/bX3d6Uv517qgS+N/tBV/+XlVw3HVEl02eSXphz2WUSEiclI6nooP4VJ8j1N
j6DU3EMfhuZVQN70yps2BimoBcK/xuLlnNiLGlvdK/hMny4okGqdid1wnLi0WjGsxA1EZVGAoOsE
AnB3A9jt4Znx3CK0V/iDj+So3R1OLGixK/fVpFg8xMsOKBDwe3STVHgtSKSo1dEScp7TOStolMOp
CuSn06E2VfGQHp1huTLghlKl12WV3Ku2oW+F5y6RmPTak416Y+Algw4Jh2Ij6mZJdKqbQHtndVz4
zcaT+lUXqhWqV3ajzJq+OEAYtz/5cpwtEE0xdtOiilyu8VGvPeeT2Vn1HAI/IptKZ1+XMZ4k6lSA
5i6oqMxPjxBMvGM+unhPTAXpwNyldofwpjb8jGibPKEkKAjH/FGHF/jPr4l1FlbmPTHJKzmkO8ks
wcXTzsJ/A84NsZJb6Sezh0BdVAEYEEz2lqHUWR8K3e0WRlWZG386lDqozLJGbEyUMnRvAFzJt0Nu
GPcpUydxejChEDG4fcEUw/rQKNAg7EyX56LQUXEjdXlV2Eyldnbjd909Jr3FlVEY1sHwAnXeYDD0
BbY3wiLa8HGscshvmIdepoGX35dS+SgqtFJazcxmqG9wPYh2vjfGy9jtpc91MBMVMjV1FrnjDzs3
T53rFh+dUwG28vfMb817ZjHaptckYlFCf8hOTNAvXsfvi9rvWlbC6maYNqhgPJ8rU728ERsUQ1+f
E5VfrpXCtjrVezmnhggGM6f47V7n9y8syDEsk1RA5HeWJV/5SCM8xRouu1HRp5dZJVkfu3Cn9pX1
RGyGWEIrl4gWu+aTVYxoKMC5hi4KvQKfTbS+OU+kFoZ+lZrXbdpj/RSjkOQ4xWWbg39FLzPmNdE8
NViieheiIlMOHUnbrPM/OFl9Z6tQQNSs+uAQRDuMBKDuYHVpS5Kj6jIITPtu8MoWt3fsf0MUHOdM
XCBa981R1O1HjKzjUnIRb6Kup4AJLbMxnonS04ZwuD7lY2MWRHujV7S1+ksvVMh+nqmAvmiNtt4w
rutRu345JS44u/7s8Ox2DcI2i4IA+Uxc60wCai/3S4hHb+UcZ18iuMu2y7RrI1dqcH58rDbt9dM5
USrnjnra++d6We7kK0cGaupOVG9TsL7Frpe5D1pj6qcCIFrK3hFEcVFqT7XFXt57cDSoF8nGetTQ
AhiZi0EmlsMbscncGk0/N0jmE6nkdK429PHSSifW7FSvmTZy3SDzEKnHl0tDq5Gu1LGZd+FAoBvA
s247w40ljxU58bZai0Ox6VOlmXWtnVy2dT7eiHNKAktWQvtDHInz+eBcZoQdDy+nGgOgQNyE16lm
1NdG+t1VQExXMca+II6Gj7hbfwd26107kqLf9op/VQ9W/9EoTA1SCSLGGIW+rkUYe2ujMHQ1JDn0
9Kyr5uGgJcU89q5cFL5vHVnq7yovZBUNcnbttWN/pxaDtp9keGynTQtgOlghQ/eAMEfdNpNsNBkY
nJToTmWMwJ5uuGEZmN/JfdIsTaVTl+JwcKLgJh2KuTg61RgKZa57qrRGuIvQmccamZC0Va40V9d2
gdoy++vSTcBEb2MQLKwuRYHYxB3sx5VjaJOkc1fORG1RUlvywY/z4lZx8JAqaqM7RJatXLkNvBy4
lMWXmMRbgrvBY5Yk6TrFVmBjyFn+gAP2jajwKVA9krlWJQWIsiNv4NT6obftnpjK0B9Rgkqu4MTP
TjUUZjI7KdL3LzVENS9PMRM3awi6umwzWS5tVse+DdDU6Kc2i0veIbzU/ITD2KxdYumdtkS0sMBg
gkCF1bvJFw0d2SIy+2/49ZIZ7hr7th09VGKT2ty4oTzQ99rWqUrMO+eY1lcTbLUQGbhO02S4ZDxO
EG58bBA8wau+Rwe/yp43znT4ci5PdH7G1ujcFUQvZ+YDaf6IY/1cCOglpYX8vAwfMSwy6+jLDMtC
OG8c4lsrKdR93tHKY95hfIR5wafRnpQ7FKm/SmRCVTqemqrOIhUC9DyvleIT8hmQcHwnQ1KiaZ5Q
qCKlX3wa4bqv3WrM1+IwVrd578KS6odiMw56tRIX44wwz5B7eewkCZVjNxqW4rxfBZs6VIyHfJTb
bdzpxkLcRimtKzkmDOamHQp6DfYLsWHqiOa4/ZNewzAoLOHTOw43beh/EucVDwozNGfh79d/jMiX
T9XVWpI3Dr71S1Erl42jXpkgnyECHzQzlzCu6PqnwahRwitmEbbj8y6yjQdTbqxZX1fjx9oDJBOq
wfCZLDDybaX6DYzRBrQgOCZL+pEhERQSqDgWrNjB6ujtqsuS8nvkJTdS32o3oxekCIcZ/XUKe3yO
boC7iiJ1sriRGnczqHXGXI+Y+tIN41mJjcDRMaTUnWkKQjklTbqKUg+zuPBJ9WWHFVZRSge3U6RD
byGHHanFTpx6OS/25M7t+FJMOM8KdF+TliMfti57E6PqMTracYB6rS65D0OqkVpwHenayXLvhhWO
PdNQMgCQzDnT61Im0v4NSN09GYNup/WKfpRrzzhimxlN6uRLcUpsEvgmuJX2zRZELpHZhimDIyv+
QxfBO4UBQpZcaoIHBCutI+kn+isKTTfq7zzte1YEwUMuq6DWhgTrX6evD/20ydUQlcO03MhuWh9k
22Iz7YlCUa3QtXxuoGWzFOfO6hVxv5I78x7tCmVfqvK465ykwEe2Cu/HHjS4Bwfhe4B9ZK2731vD
D2YuCszAjr1x6UGcOl2Ejk2xCmNlZpBQ31kq/ikKwiwtvg1au5H0+vp0iLmavh8qRFJn1lJHduaB
9CLWFTmvSWgk5UOBXs4Sf2x/bXtm8ZBquDrQq1uYpnKoFnq3TuwM74fpMABrtfGxVJqLQ7sha8cE
MzwdYizg7JDngYYzVU5GUz6oufctVu/daJQ/w4j+GsJUfOqrwp15pWHdx6VaLTLb9G8QwclWYdfL
h14qeoLXg7wFl0Fc3cxRGsXWdk7uvbmOjC7ayPxdmspQX6FNYyy8clBYZLffFMXvfkwQvzKOf4TM
7GYRqaIPRTD4yzKHKfvDTtVkEYFnc2dyaDr7rlA3oBN5AXLd/JAWqbbN3WG4no6KOqelPD99gAwb
zyRFG/HykJMHy9NhBntSCcSCUkdJsR7A3g1mOKVq23eIvTvjShwCng7XHQG9JSnX5AFZZn2WNFK0
d7LKP6qq8oPOsH0M/CTb5MhNLE38GR69zFEI++Uy4qSUOq2/V32QEHVKDwIeayNOW4Ve7hD1Eh1q
+1hj+wIWq5LXopSHBbO3uIyBInLLrluUsHU+6KjJH61Of/W5aOMkS3GN1vQrtXB3ptxWtxhvZzB0
C5yrIzO48nAcWNhlUj3iGvZI2pPnM+zmAL+dL/bowleaLjKQYFj3vlGcLvJtCEuapJePox+fLjLt
bm6Xuf3F6xJ0Gq2wuvWmT0pU//UnwQWrHtPSezQlT/qeFO2rT0LcajNK5oy+1IAsOWHS/V9w9TKp
V39Y5P0OHWKNZ+mqLpsEzuDh/DXO06Ru7ksysgJW6Gv4XzTRTi1T9UOihk+jF4Jb6WX1g69FEDmr
8r4nLX8HUmMhKiFJpl4R6vh2usSvh22oQ64RhxNvcI0Yu8YPxy3sXgIN4afaRtwRpwTIBnlE8mkq
HYLwGOHEeq2wKt8S/QmussxNN36M3SCzNfQvjTHYe06czfyQJWUW9CpwhB6D6Ni8FzW8/hHp8/ZO
lPu4b/LZ9ZU4ChSGIuCH8XZw/A925ZibOtJYjcvm2i01aeLTkfP3gCCIw0pKw00UhSG0G0qduOhx
mXCsjTjUaxOBpLxWd7493NERf1BtM721oja9jVhyQEgkQt/mvAtzkErflCBNdqIU4kTzB3iVov0l
nEWGz3Fkg1iNiViGcQZkDC16k6KyO1Z4/bAmQDhqZCVHOkY3QSO6HiGMHUAP6TuzTHmo+K7ozbgk
UM3BuHbTL6psh7d5mUW3RejKl3Zk1KTHQvTVHCw1ZPx51pUcSMshy9uPcsvA3CRaffQqG9HRfLyM
JbX9OLbduBkN2Iw+GukfCw0BypEQ2JWpg/uDJn26HJWE+tKueHW66W55g1CUY5vFocOl88MAS1lc
XuVjts3JDuNDTbViYhWkelLuE0iYj/bzZzpOFe1sJ9XnopZnoGuv0DvuxD2QBiZZNywkO+znPZHA
axWh9escD0KP7u3q5ZRjQA3RerTLxTmxcXGkXemqIp8uxdVI2euF+Sh3Y7f3NDnaZFqC7Pm093Lu
7/b+uZ4VOs/3c37tnd0lChxjrWAh03ryTdVK7hrIQTBngQZIedooiR+vjKbNFi/nPKUZF22jaEtx
mShodbWY64nVrl/OWYaNbvigFiujG79Bh8YlolIM3jxPvjQ0wlij0WHYVAX2LTZoQHlTv3lSW+Me
GpUPF0VacgIdD9kurrSirT79cw8l8MOZYNWc6DOaxhoB3AdgGDZgjX/H4aUmi5xArf0n9FqDaGta
m0pL79E5qb+bdrM2hkr5JHu2MfcByh8LrOUuS38012jeZXtwK8A04c/NIBrxkE8bCXe7hRlBiBSH
alX/CTp4njXRwDtaGsFNU7NB0BlngTMTeF/gk5X6NA7A9ZyxAvrARo/z6khyo96wTAYxKLvP5+Te
SnYttu4zNdHbJyutdijcwLpWUBohjYCGSJJ0Tx609VliJPKhQzr7ThqSo5nI3VNe8gOpOKuCn1yg
HpYDAz4MdUlos9dd8msxg7zp2MohnUrEntiIimTgO+ybg+wPEATNPuuY+OK2BWIIbLUOaQKixu+/
HGJyIAzSVn3oTTpMIy6yPSkYrz7tWtNxonrZ3s2RXiOAfSmqvJwXh6LG2bnYyLAsiXUs76ebnNV7
OXy5NnPQr0DcI8QaRe9uNTy+dr7hPMGfJwZS6QM+hZZnrGy9onSqgiDSvEdA7lqcApXcX9KTjli0
UChuAuaUPJwd6BtU2ftbOS86NCWvjRBs3FxqeTa9skG8dLpA3EQCMzYDFuDtxE0QWhmuIhzURaFR
NdHSzTtdJEp2MTFCppyk56NpI/bqSs8AIcXN8qwgTVw7n4mKJq/KXFXwUymb3EJVPhrnvha091Zs
Dlc0yG2TtIhcT5uif0I4JLo7lZuERpkkV3tRBjhDTdN6n8VYv5pFjaWJ5ytYF2ryPlaK5z1xTmzg
n2A6/ntlcU6UVvARLg0PkdZu9PKd7DQEH4b4xpgYIAA9njeicLTxfVtl+pDvxPFLsQzSe0oa9CRp
HXveSKO00qaRV5k2MriMUGmSK3sah4GHRIexTo/daRiGK77SItyOTqWTqS1OFCmZRNAC4iZtkcg3
RrOSpzJRK0jG8hLzkYGJyjSW/92nKu1wGbj686eGSS/P7d4AipCMI0YyDotFlOefKpAsiLPkzhH9
IvsoDjuIDk9qRxRfQ4dw3/ZqekzS+nNsudoV5mr6ldgzXZ0VIGaRZpHrLBMn7LsoCFnn46YI+ksc
vmzEFSX2Ji+nZJIPs0aJUAutO+kAwKWa8Xn2ypdN6SDOvWx8iEtzLw/iLdHjaIeUdbQTe2JTSe6Q
zcQuWat4hUXIMWz8eB96KULQdp4ubX6GRRnm5TJBbRJeQhDZBLl69F+aH16RISPZteldVRO37gZV
Xp4Oq6a5cXDPhWcChtVIS0IvRd6uRanvdM1VGo57gj/xwSOHh/sH3Ba31rXHvlfNZWNU41ocZjHC
h/o4RMfCr7wPJTMWxYn1x3gcWnS7frvKbK8TtCKYbtYhcQG1+sLbvAVtHTy6Zlaus47lT5b5+UPT
BreiAoLnw8zyXfO6D5x2Z+QZTjq9k3+BFDndwM4le5ECCNqhr6teN4M+zkQBEKgbIiX1Q+t6OSKr
+KpEKSTuwFa3ooJRYM0kEXRpbbMhkxQlrt7edw6LVhepclbO5QqgcPq5X+AfAHgoQseFKTNg3kDV
P+gVkKOpOLQjSM0m65WkK80lkMB+O3FskT9BgV3ypV0hhNd7eZFaaEgLfQIvjy4h5STIUzn1rs+8
Z90CtW+/kU/Ib6yiHa7KoiA9BRPxqdLHpRLU0hHZweF2cIgr5VApN1Gq9rcqZgM3jb4XZeJMqVg5
qBvfnItDYhc3sBrMrWZI/mUVaNoqkpXs45BWK9EWZt+0c78eq6skLkjhDYZxal78iBZpmqVPisZL
jTmtfNn7fXFn4HssrkyVCCXw3JDpBQDgSLrnLJ1+8D8hWXD6IVQXrfnOxqpCw7LyKMdFOjdL9AGl
FueHVMfioyqQi0HjqXBOO4PYwVD3tPOraJD/O3X++hHcJ62acpoWvHyE5KnGH4Zl9a+jMgbNmgx4
U7dgN5yPytB4aicxm/5B10f7GMXNERfL4klplHTVIlW6Focp6pVmqRIwK8kMzruGEOTQLdwMrkFE
81j5PEUXHq0cKYQZ/nNPggrCLGMI12LvVFqYf0hNotb5GzmDORWpScMyLdUxgRBp52se1g5VkUMl
vtfLDv8JzGfkUlM2lo4nhdh7Oef8zTlRz8mOLrz0QUrISiGdGl8GBKe37VgQeYwdd9uq+eWQjqG2
VnrXWg0NI8/pGJPWFbY+SIP28VPbQPLRqtLaFg6+GkZ1F1pSzKzMTC8DP0jonjkMh/Zb1pfKNYoe
Gto3wTdRiwhAstRsDL3FYeneW0BaHnPggvAH7dK8ivu0QHI9yB9VQbT0a3dvTIdBni08zS3vvWTU
b3j/mPNNAJ3BwoA4c5r56LPSsyM3XvsIGh87srx7y+1X4miIGuco9srGlhHbxlY+snBhmomTkpk8
ISTtXr5UFtcTpUK9k0tPdcW1ccNoLE62fTUwUdAQi9IUdw1Ev2Cu0uWPhIAtkAB5vBXfJHScWzKX
OsHboH1o65QIL9/IxLZvjrRaj/B0ahlPeRJ89sMx+RqM4ZNeZjrT/t7lAbVBNhpBcz9VCBgnHgKj
oKvrHDjH03TptCvmUOoQ8csqQ1PNdY3/xMvEqlSa3J2/TKUw6sB6EJGY9djoycoOxuKS+bh9T5r4
RtMC7XNuuBHGAZ52pWl+fuUVFYPQVND441XOi/XgyKl3aQVluyo6Opwq/CrKST37yzFOpa1eyxPV
wu2WGtP/qzhmXtEpTv5ZdcJHxE5a1O1VY0siV1qI87T6PKzr4qOHpci6a6xqbeWO9NFHw1VUiLFR
hlunlVtsxsL7NCBAM91Q9vRyDi/TPiCipR2rvCUlMxU0LglfBJ2lG9Wt3N2YJDBX4RJdQ+IIZthz
fKjKrELFO/ceDNYGuacMj61l5fsByP8sGdLhEbWDYFUHWgoxndIgx19EwgH5SpSWSH9YevqI2HB/
VeIeyJKEWlEwjuvBk9AEboLxsQ6baC7jArsTF1mOt2xQML+Xqk66ttLs7vTByD9cWo7fLsRFtk5I
snZt8xJl7+pQhkiUjsMIsKOaVk1BqD28HBa/DovcLXeElp5LxaEoDUpCDuLaOlHVh6DwCOkm5B4d
ncQ/aPtt4LXG8y5DX2vMA61wtwpqZtLyL2XiCglOtBaZMpiQyyh1XeNj0VclypXorgPAJGQfkaBp
VfMyziaFdhiP2Ctb4S4fXOMuGu3b0/nYMYm6gZC16969YTb9XZyvmJLMoYtFV2h3xNdJndczf4Ka
SAMcg8S39aM5Ft0V+M9ZJkNGguwBsAaPmqWV1hCPxC62rdZWHLskY9a9OyIVyyA783v9kA64OVRF
WR1P54rCPATyKG1fgWumc55yMwDVduksmL6CcmvD4EvZebdW6Abf265YB46d+bM8+ZI0TgwJuTmy
Mjb8GVwUhB298Xs1uEeztLsvmNB+G8tMeVJHvUccG7JJT9h7hlkabjOuZaGsH7OCSFocq91MdrGV
aG2CXNOuqCT2Krg0C9O2k7k4J5UoR8wkn3sk4h5kEAIIc+MPUfxynd3hwO37Y7ZsIQbPHNy+7hGW
9paSWehXrHFlRJ0UCNVO2BzAbaGWbvjVneQzV7bHsv2EYPrR9UArzqQFLOf2JPIRTNoeQuBDiHl4
XqLs/BHkzyQDUg84NJpakkFQ7S0AaGwI9kF/yLFud7yQicjEw+H21wiJt1vPrz5CR2uvxcaZBLUa
LzkUoSntxClR1fTxRnCx+1i81LX8PiSG5G/isDQWqjp4RzWpR0yczQGD9lg/1KHcLlUnS++xh1aR
oNK8Lxo0sb5iDj1ro3wRoW77FT7gJESv6A9OgAeAuFPpKc93ygqNsdCU1LUplcaB0FZmBP7Bng7i
iZmSdGOMvnlXBKvKkiZ7QEos+FnI8aR6MAcJSdQkrDfsJPt+2guVItl7eVlvssR/3vN/nTsrzSCe
LWUU7UAHyFuH2CiskmnXN2V5KxlsxKHYGJqdmstTpQBhRxW/SarakanMMyUPrlscKGJbix+B/Khb
W2+qhWqi+IVsJALZPtEBVFuSa4jh4UyfCpAFzxed09jbwvOdD2XczGNT77EKBfqfdu2wEofgvi4x
VDfusbgNSRejgxJjQtUYsB5nLbPvLKjcT72pBvMkm3S6oUSuIJ+le9xpwDLjPrMuRq+9UZxxmPs+
Im5yTPJBmyJM3hRrqrtAv7TT8vHllNizi05fBKWK5ebEcosSe6/brc2iH/kYBNeNuTodinNiM+bM
XKDdZnDebDTqEc69KQmAzRXyYfjJ5CgKiuNxOu4rDxSTOGYU/3nsJeWjLqcrVpzyRxn8cFLK6Q8W
iHhXpAbrJYAGfqSbt2CFzZVv58HOtBIIpfaUcJLq8qHJUkQgMbj53nyJYyhtqQqGtCxV+0Gi2wM4
ENcHryvVLbTFaB0XTXHLqhOly6SIv7TjsBRXKW1+9AZ6K4B77pyudf2HYKXxF7aa7ljIISiExg1N
5nH6PeZFjNJvbTl3vxrZpAI4at4uIdYHt+OHWnnVlyQalx+NBrenUJ8IMMFhUI1ko1Soa0mGEhwb
tb/EEBjn+8LVmJFlV0FYVpeNsxBc+STP/Fs/vY2j+phpnr6VJUPbEi3A1zTL43nQNiBgdMgGrJr0
RSYPMPf7WKbr4HYISWF1sWoeFV3SFyh09DPidvUaWgXhZK2EKlL7uDsqW3MC31gyrCB8lT6qChrT
qfYx/A5yVrseswc82R2QPhj5qOQ3MVC2072suMo6KZsHyRnx6/VIYCI5Z2zIpiZz9IWknRXeEfTA
3GqiRhsDhtRuC80mwExpJ8kWKXeMQmZpIXWrBGTqonOxabb9eO4aSraCwiXD3o+11Wh8bXQ1vWwJ
tSwt4uOw+EpvRQS8n1tlztzbaC7dMYg3SFKBlRnBDUXwrnGqQdcIK3Ep4L9cZeR4IgMro6SY9XIw
3nV4J4VS6u0HnzHfJruMxENkLcExSUuAd/lq0Gx1FvkdqfuoLhayhny16SGpKnXq5yhDub4102KZ
em46k6QiWSSemt+GoAGBFKgH9FrUQw3HKVLQu7Byf47Qa78FcOzsFMCo87SCIEXO0L+L0A6ax71K
yBF7c0CIRXmJHP0CWwiS+WF9OUKJRrMwn5k9EYNwbL4mcqHtgc988XxtjSxMS+QOsYqZ2w7Flmi4
V3vJPtH0D31oaqg6yNYiMnCxYdbiQTl36jV47oocyz2rumSPpl2yL+ikBx/vkwZGRhm6+Z2v5/eG
USdbIyBV7eo7wtdH1KHNj/S9l74d5as429l+esg0M3wspXgN47Jbo6pazTPSkTdI6zDi6bPYt0A/
5D4+6G2zRzAqnLVtWx8aczsCg1hOphar0FcOTWyPBz8DoCJZZMWhZu1z1wMTACNrZfW6sc2L8AOq
Ed3BHQjKRkhH2krpbppBvbFZj87okm2UESZvJLW/U8KyuRIb1cJAoC9SnOj9EtDVRILWhgqonGbt
c7Kxxw4kymIwfVzsLGlZA7add+44q+WDV9jGB+iHM9v3dwVR7K2USP3l4LRPCTJqB13twUZr/Iwa
ANe5qhnDnhU94Ebwk4u2RCfQHW0V/QvkuRPVmgeS9lXuiqUaqAwvQ98fUKy5ruHkHdMGfC1acahE
Dlq9iNImZtLuLwlYOOvYs7IFXkILs/c+m6rW/qFbU35fbp90ZiwDuidRA5xQz5HACHKnFlIR6Tdg
R+pjNoCnwkLVaiUIOTUiDfS0zK/Qlsld1HP01sh/YB9prX1GNOxCo70iR9E2IsveBO2AeBbv9h96
3t8T2fwXLZLZDnBlRSUTYZ3LNSiyGpdJkYffewyScbbSAiIp2Q1qJNkBynW3US3MRHPiQPOcteMq
VqqZ1oG0Em46+Yg4ZTjgraXFK00xqxUJF5YtQZ3cZHLqLOXRV1fj1NemURcgMhJrSz0xsMLN/Mca
YRvxdf7vb6pxlVCR+5ohK0YUvD47/I/7LOHfv0/X/Krz+xX/cQi+shTLftT/WGv9Pbv6nHyvziv9
dmc+/fl/t/hcf/7tYJnWQT3cNN/L4fZ71cT1P5eevgfieNONhCreffaXW/ynKv1U2fv7G/2f7+L/
dT/k3//fv33+lgTpIqjqMvha/9tz0ZRA1Azyh6+epV/3Et/nn+4RAwavm2/cXLMu4ME7Mjog4G/4
I6YWZ6n3XCxZ9oXpQJOa0sHiD20JJAJftee/aoZ//oY/W/v01Pz6n//WnP/0DU4NJFqBCbnx1lZQ
Lk4JTfKwP7/l61ZwnAttIgzA93HEH2Sx99UK/EAOP90v9cZfLfpfeRaMC4NcpG4yt/vbVuBZgW4t
y5Z1agV0Zd5XKxioxb21EawLFdgxKXnix9MfD/zrRwHy+YUJYc9yZP3UCu+tEXiGp1HsTY+Cal8Y
TPMZcGjP11/fVi90GzM2VP1OzXN66P7n+4OvWZPWU6+NYkT6ulfE6u0/9+XP7vCqT3R4zgm8T2xe
8cec4XUb0BvIkzKEyjMi/hiw39d7QC/25s5AvbBMk+mq/PwenA0Mtnlh60AfWBGeGuHddQaKY5wG
q7Mx5r/SI+oXtoOEnqbQsUx/9Pu/PQm8DRpoVWRzTm/DaSD6n38b/uUcQXHePjjqF2J6DF3y1Ahn
r4OiKBc8KTAqDQJN/L27KYJlTmKmb+oQNfuCX98ASqiefunzYUFm8NQtxEj+tzrEf/kIMFqfpiv/
/fdAVy4MuNIGmcm//fYWnQXRARRz3t0LYMN3futvT38PKYDV5XMvcDYmWgazR9vUgcWdXpB31wio
Hk8U57e9AeoFiDfVRoTxb7sBW7sA1MDyVH7uC9/di8DDq751YqTrF2jyThICZ+Mhr4CJIgxJ++dJ
w/t7CFBOOv0mb+gI9AskI2VL1Z+nPmcDoqLoF6aBPBP95LubFIHXfHNHKF8ofHd08uTTS3D2/W3n
AlEBUzPImpz+3lsrIHRivnWNNA0HKg+TZZ0GfJnf+rdpkXNhI7BBP/Fup0U6xudv7RCdi2kBwELw
+ac+GxaYITMighF2ngfNUw/8jiaHmmnabx0W6BBR5oWSy0Lh5xP/+lngjbCInLAy/19eMP7L+dEk
lM2U9k2Do64yLBA4QZ/0NEE6Gx0cjSWlLAOPfy5/d0tGFRfA05D13x8dNMJkMGuxWnj+rc8nyYrJ
6GBoU2RBNNO7WymgQDuJPL/pWWCpAIqP3g+Vip/f8vUb4diMoQQQaO/TC3N6+N5Rv0AwUSO7+6ZW
0OULnYWxRtL41ApnbwSBJEt2GCjRqP/Zb/CB76kVIA2+uV9gvqAxQBjac2D5bKS06D3Rn8Gf5LkR
3t0YgVr05L3wpmdhSjLAUFJt/TmWdNYKtsFIydtC6PnUDO+uFZBTUt46X9DNC96GyczkeVZ01js6
+gV2DXTDz4uUd/QqKLg9v3XpoMkX8LBYSJ+vnByFINskuWs/zyDe3a/PzzJJ+7/pHdANfv0pTPaq
1389KpjOhcroozONeK/vgEzk/42tMIXRpq7AOJsrWyajAXlIjH5O3/70tL2jV0CVjUlt723PgHpB
5khDcZKZ1usf3yKCOiGqiK+dvv5pnfqevj55r7fGUFkq2EAZHHR5fn3L163AMGDhJEdy8bn8PU6S
nbe+Arp2gUKjiYb187LwbGLEs4AqHeoOPxMvp3HnXT0LBNLe+CpoTP8g3zP3OT0KU972t2eBLCu0
f8JIz/H29/csKKRH39oKLAVMaOgyLGLxxw1ft4JDfsmCysQ0+dRM77AVkNd4Yyvo1sXU8ykOsWPx
d/ZGgDgl9Exrm9q7mxqgLPLmZLumXwCvQY4Yf9K///7mBTK1rCMmZ5d3t0gy37pgJnjCwE9LTtOL
148/iRW6AKYdPBvi79T3vqeuUDOVt359jcwhgpsWoOpf3/K3ViCmjDoriuKnp0N+j60wGXO9bW5k
kT6CvGmzXj79/f4s0EGSZZtgmj+Xyu/tVQBO/pz+fEMEzQBVQdycfOKpEc7zC9MaUgOg9H4nBzpz
m7c+CxodAuRX0vZ//yyo8gWQC0V5Tu2+pw6BScublwkyC2IQaD/f93MImmVd2JptT/HFXw/JOxsV
JujQWx8C1kQYljk/pz7n2JtpnqzYpFdAnoi/U7O/o2cBYOpka/qmblHjVZBZFas/kalncyN7elZI
uQPCObXCu5shTq3w5rQrMyRGWp2F0elbnk0UpsGBkDXRtefH7j09BTqwgLc+BSRWVA0HP/klZfB6
iiAgWBYhNNV8f7+/gQn5G78/KwSsu7WJe3maA52tk8C3MCAgSfX/mTuT3bZhIAy/itAnqB0gQA8N
UDgHu23aokuKHmmJsQjLokFKcdSn78/N0UhOY2R0SJCTLX8cUSOONBuRsOqHek3XH4+wXP2H2wyp
mOhkCBeZ/xvoP1aBSzc9KBE5vkG8LosASz4Pz60vfzhy7wnvsG/D5RPZmEg5gBbMsBPv22gYz9eF
MxTmWNeB8uqq8GUfStpe7cizB6SSiDGgV9Xh8pfJga4KJKAfq0KuSDTbR816X6Yomh8n/jye4Hho
MlY6q/ThUkkjTF52/osuiulKbt6/+VCJtdiJfu41tA/336Mko+KVoy18Bmy3A67zv7O5Rv3VNQX7
9Fg+eCtqK2wS0ZWlhOxjLnkhKnWnTa2I1KHMgc1GzzIjCt2XOmTK8snYSzZvVN42BO4TUbnwa1mJ
gzCyTw5JnmxyrLHK9F22QCOt3ZpOu0trSKOeLM06S7tRIWpUQa5nrNjgyo9iOLOhIsfETy55iRlX
Kp27V+8LuGfTBy+fjFUhSqKAs5CkyBV4VaFjADoJJAm9yCH/j41GKagYrCIhm4xN1geqFiExiYv9
NF6bQpYLGwxAm287MskhXYCL/qxbZUfTHKLQXPYN+iaR1SOGd/lcbMkk6qI/HQhgOKcmH22tyMvW
yqYhOh2jkmy+yku1EbSOKkT8+GjYAqsbotkxnYLPtlbhf78naxN6gLr41BR03Zoh2gV92GiNZpd0
DZnPfCCFS/4i10YMnp5iyi8ffS+o3Yo5g3zwIVuK3d6Wipp18F24dQr+R2mwTWRiOXPgesJPBL+R
DyonZiyGhaaQ/I8224HczsHKRmvTlNlCGA1LSW/OENOYZoBrdAYZ3PsXqCbny/+1VHTGQ84iV2p0
hcQTCX2ribXVbLSR2FYhnblXweAr54K/YYdC21X3YvCaMA++aC7+e6kLma3syLYFJy8X/0O3Tyhi
9J9OM8BYEaNjkov/idmX1krySBFjQXz2A32rxJaerp6Ty/3ViDJRnCIiM835KLnYW2l2sGwJ5Mmh
5opNVnizGah3bH/BRf8WsDv1pqG3JjIunNeSDZe2yW5PCR+8gmy+srmurSLLSizrYLM7jcYjmzQJ
/moGL97/yac8TcfE7rH/KXUCOfUz6lxzR+SVFObqHwAAAP//</cx:binary>
              </cx:geoCache>
            </cx:geography>
          </cx:layoutPr>
          <cx:valueColors>
            <cx:minColor>
              <a:schemeClr val="accent4">
                <a:lumMod val="40000"/>
                <a:lumOff val="60000"/>
              </a:schemeClr>
            </cx:minColor>
            <cx:midColor>
              <a:schemeClr val="accent4">
                <a:lumMod val="60000"/>
                <a:lumOff val="40000"/>
              </a:schemeClr>
            </cx:midColor>
            <cx:maxColor>
              <a:schemeClr val="accent4">
                <a:lumMod val="50000"/>
              </a:schemeClr>
            </cx:maxColor>
          </cx:valueColors>
          <cx:valueColorPositions count="3"/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Spin" dx="22" fmlaLink="$A$1" max="10" min="1" page="10" val="9"/>
</file>

<file path=xl/ctrlProps/ctrlProp2.xml><?xml version="1.0" encoding="utf-8"?>
<formControlPr xmlns="http://schemas.microsoft.com/office/spreadsheetml/2009/9/main" objectType="Radio" firstButton="1" fmlaLink="$A$2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0</xdr:row>
      <xdr:rowOff>123825</xdr:rowOff>
    </xdr:from>
    <xdr:to>
      <xdr:col>14</xdr:col>
      <xdr:colOff>485775</xdr:colOff>
      <xdr:row>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B2A6B5-27CB-8244-D154-4A5FB3EA041C}"/>
            </a:ext>
          </a:extLst>
        </xdr:cNvPr>
        <xdr:cNvSpPr txBox="1"/>
      </xdr:nvSpPr>
      <xdr:spPr>
        <a:xfrm>
          <a:off x="809625" y="123825"/>
          <a:ext cx="8210550" cy="790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>
              <a:solidFill>
                <a:schemeClr val="tx1">
                  <a:lumMod val="75000"/>
                  <a:lumOff val="25000"/>
                </a:schemeClr>
              </a:solidFill>
            </a:rPr>
            <a:t>What do </a:t>
          </a:r>
          <a:r>
            <a:rPr lang="en-US" sz="2800" b="1">
              <a:solidFill>
                <a:schemeClr val="accent5"/>
              </a:solidFill>
            </a:rPr>
            <a:t>wage</a:t>
          </a:r>
          <a:r>
            <a:rPr lang="en-US" sz="2800" b="1">
              <a:solidFill>
                <a:schemeClr val="tx1">
                  <a:lumMod val="75000"/>
                  <a:lumOff val="25000"/>
                </a:schemeClr>
              </a:solidFill>
            </a:rPr>
            <a:t> and </a:t>
          </a:r>
          <a:r>
            <a:rPr lang="en-US" sz="2800" b="1">
              <a:solidFill>
                <a:schemeClr val="accent4"/>
              </a:solidFill>
            </a:rPr>
            <a:t>employment</a:t>
          </a:r>
          <a:r>
            <a:rPr lang="en-US" sz="2800" b="1" baseline="0">
              <a:solidFill>
                <a:schemeClr val="tx1">
                  <a:lumMod val="75000"/>
                  <a:lumOff val="25000"/>
                </a:schemeClr>
              </a:solidFill>
            </a:rPr>
            <a:t> figures look like by industry?</a:t>
          </a:r>
          <a:endParaRPr lang="en-US" sz="28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1028700</xdr:colOff>
      <xdr:row>4</xdr:row>
      <xdr:rowOff>114301</xdr:rowOff>
    </xdr:from>
    <xdr:to>
      <xdr:col>7</xdr:col>
      <xdr:colOff>400050</xdr:colOff>
      <xdr:row>6</xdr:row>
      <xdr:rowOff>152401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72BDD5-8859-AC01-8517-3713D70BD517}"/>
            </a:ext>
          </a:extLst>
        </xdr:cNvPr>
        <xdr:cNvSpPr txBox="1"/>
      </xdr:nvSpPr>
      <xdr:spPr>
        <a:xfrm>
          <a:off x="4600575" y="876301"/>
          <a:ext cx="2505075" cy="495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Share</a:t>
          </a:r>
          <a:r>
            <a:rPr lang="en-US" sz="1400" b="1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 of Total </a:t>
          </a:r>
          <a:r>
            <a:rPr lang="en-US" sz="1400" b="1" baseline="0">
              <a:solidFill>
                <a:schemeClr val="accent4"/>
              </a:solidFill>
              <a:latin typeface="+mn-lt"/>
              <a:ea typeface="+mn-ea"/>
              <a:cs typeface="+mn-cs"/>
            </a:rPr>
            <a:t>Employees</a:t>
          </a:r>
        </a:p>
      </xdr:txBody>
    </xdr:sp>
    <xdr:clientData/>
  </xdr:twoCellAnchor>
  <xdr:twoCellAnchor>
    <xdr:from>
      <xdr:col>0</xdr:col>
      <xdr:colOff>504825</xdr:colOff>
      <xdr:row>6</xdr:row>
      <xdr:rowOff>38100</xdr:rowOff>
    </xdr:from>
    <xdr:to>
      <xdr:col>2</xdr:col>
      <xdr:colOff>1838325</xdr:colOff>
      <xdr:row>8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C623478-E655-3111-051D-BB0972795CDD}"/>
            </a:ext>
          </a:extLst>
        </xdr:cNvPr>
        <xdr:cNvSpPr txBox="1"/>
      </xdr:nvSpPr>
      <xdr:spPr>
        <a:xfrm>
          <a:off x="504825" y="1257300"/>
          <a:ext cx="2209800" cy="485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tx1">
                  <a:lumMod val="75000"/>
                  <a:lumOff val="25000"/>
                </a:schemeClr>
              </a:solidFill>
            </a:rPr>
            <a:t>Average Annual </a:t>
          </a:r>
          <a:r>
            <a:rPr lang="en-US" sz="1200" b="1">
              <a:solidFill>
                <a:srgbClr val="269999"/>
              </a:solidFill>
            </a:rPr>
            <a:t>Wage</a:t>
          </a:r>
        </a:p>
      </xdr:txBody>
    </xdr:sp>
    <xdr:clientData/>
  </xdr:twoCellAnchor>
  <xdr:twoCellAnchor>
    <xdr:from>
      <xdr:col>4</xdr:col>
      <xdr:colOff>1295400</xdr:colOff>
      <xdr:row>19</xdr:row>
      <xdr:rowOff>95250</xdr:rowOff>
    </xdr:from>
    <xdr:to>
      <xdr:col>7</xdr:col>
      <xdr:colOff>209550</xdr:colOff>
      <xdr:row>21</xdr:row>
      <xdr:rowOff>47625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C6A3E60-1503-0403-1964-8201367D1181}"/>
            </a:ext>
          </a:extLst>
        </xdr:cNvPr>
        <xdr:cNvSpPr txBox="1"/>
      </xdr:nvSpPr>
      <xdr:spPr>
        <a:xfrm>
          <a:off x="4867275" y="3867150"/>
          <a:ext cx="2047875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endParaRPr lang="en-US" sz="1200" b="1">
            <a:solidFill>
              <a:schemeClr val="tx1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228600</xdr:colOff>
      <xdr:row>5</xdr:row>
      <xdr:rowOff>47625</xdr:rowOff>
    </xdr:from>
    <xdr:to>
      <xdr:col>10</xdr:col>
      <xdr:colOff>447675</xdr:colOff>
      <xdr:row>6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9DBDFE9-DE91-7E3F-876A-4DB7216B9C61}"/>
            </a:ext>
          </a:extLst>
        </xdr:cNvPr>
        <xdr:cNvSpPr txBox="1"/>
      </xdr:nvSpPr>
      <xdr:spPr>
        <a:xfrm>
          <a:off x="6934200" y="1000125"/>
          <a:ext cx="2047875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tx1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152401</xdr:colOff>
      <xdr:row>8</xdr:row>
      <xdr:rowOff>76200</xdr:rowOff>
    </xdr:from>
    <xdr:to>
      <xdr:col>4</xdr:col>
      <xdr:colOff>304800</xdr:colOff>
      <xdr:row>33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94D0AD-4779-4730-A727-939FA86E7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742950</xdr:colOff>
      <xdr:row>8</xdr:row>
      <xdr:rowOff>0</xdr:rowOff>
    </xdr:from>
    <xdr:to>
      <xdr:col>8</xdr:col>
      <xdr:colOff>381000</xdr:colOff>
      <xdr:row>16</xdr:row>
      <xdr:rowOff>133349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2E79678-AB79-4DF9-AE2B-63A78803A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466725</xdr:colOff>
      <xdr:row>28</xdr:row>
      <xdr:rowOff>114300</xdr:rowOff>
    </xdr:from>
    <xdr:to>
      <xdr:col>7</xdr:col>
      <xdr:colOff>257174</xdr:colOff>
      <xdr:row>38</xdr:row>
      <xdr:rowOff>131311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BEF9C8-2A11-4102-852F-955B42763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171449</xdr:colOff>
      <xdr:row>18</xdr:row>
      <xdr:rowOff>152400</xdr:rowOff>
    </xdr:from>
    <xdr:to>
      <xdr:col>7</xdr:col>
      <xdr:colOff>533399</xdr:colOff>
      <xdr:row>30</xdr:row>
      <xdr:rowOff>57149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4AE36A7-1DFB-4857-9E5F-EE0A6246F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9</xdr:col>
      <xdr:colOff>28574</xdr:colOff>
      <xdr:row>6</xdr:row>
      <xdr:rowOff>171450</xdr:rowOff>
    </xdr:from>
    <xdr:to>
      <xdr:col>23</xdr:col>
      <xdr:colOff>0</xdr:colOff>
      <xdr:row>40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D6AC7911-06DA-4D76-8583-95825C005C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53374" y="1390650"/>
              <a:ext cx="9534525" cy="641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514350</xdr:colOff>
      <xdr:row>8</xdr:row>
      <xdr:rowOff>0</xdr:rowOff>
    </xdr:from>
    <xdr:to>
      <xdr:col>8</xdr:col>
      <xdr:colOff>304800</xdr:colOff>
      <xdr:row>14</xdr:row>
      <xdr:rowOff>85725</xdr:rowOff>
    </xdr:to>
    <xdr:sp macro="" textlink="Sheet1!M21">
      <xdr:nvSpPr>
        <xdr:cNvPr id="16" name="TextBox 15">
          <a:extLst>
            <a:ext uri="{FF2B5EF4-FFF2-40B4-BE49-F238E27FC236}">
              <a16:creationId xmlns:a16="http://schemas.microsoft.com/office/drawing/2014/main" id="{B72DB09C-4BF7-9BF7-40C0-3A0A3B020FB3}"/>
            </a:ext>
          </a:extLst>
        </xdr:cNvPr>
        <xdr:cNvSpPr txBox="1"/>
      </xdr:nvSpPr>
      <xdr:spPr>
        <a:xfrm>
          <a:off x="6000750" y="1676400"/>
          <a:ext cx="1619250" cy="12287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1128E68-928E-4D83-AFE3-ADDF0B68A014}" type="TxLink">
            <a:rPr lang="en-US" sz="4000" b="0" i="0" u="none" strike="noStrike">
              <a:solidFill>
                <a:schemeClr val="accent4"/>
              </a:solidFill>
              <a:latin typeface="Calibri"/>
              <a:cs typeface="Calibri"/>
            </a:rPr>
            <a:pPr algn="ctr"/>
            <a:t>7%</a:t>
          </a:fld>
          <a:endParaRPr lang="en-US" sz="4000">
            <a:solidFill>
              <a:schemeClr val="accent4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</xdr:colOff>
          <xdr:row>4</xdr:row>
          <xdr:rowOff>180975</xdr:rowOff>
        </xdr:from>
        <xdr:to>
          <xdr:col>3</xdr:col>
          <xdr:colOff>371475</xdr:colOff>
          <xdr:row>6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14</xdr:col>
      <xdr:colOff>238125</xdr:colOff>
      <xdr:row>7</xdr:row>
      <xdr:rowOff>38100</xdr:rowOff>
    </xdr:from>
    <xdr:to>
      <xdr:col>14</xdr:col>
      <xdr:colOff>2286000</xdr:colOff>
      <xdr:row>9</xdr:row>
      <xdr:rowOff>66675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999B027-FEDF-B3BC-8434-33AA94C0888E}"/>
            </a:ext>
          </a:extLst>
        </xdr:cNvPr>
        <xdr:cNvSpPr txBox="1"/>
      </xdr:nvSpPr>
      <xdr:spPr>
        <a:xfrm>
          <a:off x="10601325" y="1257300"/>
          <a:ext cx="2047875" cy="409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200" b="0">
            <a:solidFill>
              <a:schemeClr val="tx1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76200</xdr:colOff>
          <xdr:row>5</xdr:row>
          <xdr:rowOff>0</xdr:rowOff>
        </xdr:from>
        <xdr:to>
          <xdr:col>14</xdr:col>
          <xdr:colOff>2009775</xdr:colOff>
          <xdr:row>6</xdr:row>
          <xdr:rowOff>57150</xdr:rowOff>
        </xdr:to>
        <xdr:sp macro="" textlink="">
          <xdr:nvSpPr>
            <xdr:cNvPr id="1036" name="Option 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Average Wage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</xdr:row>
          <xdr:rowOff>0</xdr:rowOff>
        </xdr:from>
        <xdr:to>
          <xdr:col>19</xdr:col>
          <xdr:colOff>571500</xdr:colOff>
          <xdr:row>6</xdr:row>
          <xdr:rowOff>76200</xdr:rowOff>
        </xdr:to>
        <xdr:sp macro="" textlink="">
          <xdr:nvSpPr>
            <xdr:cNvPr id="1037" name="Option 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Employees per 1000</a:t>
              </a:r>
            </a:p>
          </xdr:txBody>
        </xdr:sp>
        <xdr:clientData/>
      </xdr:twoCellAnchor>
    </mc:Choice>
    <mc:Fallback/>
  </mc:AlternateContent>
  <xdr:twoCellAnchor>
    <xdr:from>
      <xdr:col>14</xdr:col>
      <xdr:colOff>285750</xdr:colOff>
      <xdr:row>4</xdr:row>
      <xdr:rowOff>157164</xdr:rowOff>
    </xdr:from>
    <xdr:to>
      <xdr:col>14</xdr:col>
      <xdr:colOff>2333625</xdr:colOff>
      <xdr:row>6</xdr:row>
      <xdr:rowOff>109539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E42ADD5-5118-29DE-8FDB-811FF4FE59D2}"/>
            </a:ext>
          </a:extLst>
        </xdr:cNvPr>
        <xdr:cNvSpPr txBox="1"/>
      </xdr:nvSpPr>
      <xdr:spPr>
        <a:xfrm>
          <a:off x="10648950" y="919164"/>
          <a:ext cx="2047875" cy="409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Average</a:t>
          </a:r>
          <a:r>
            <a:rPr lang="en-US" sz="1400" b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 </a:t>
          </a:r>
          <a:r>
            <a:rPr lang="en-US" sz="1400" b="1" baseline="0">
              <a:solidFill>
                <a:schemeClr val="accent5"/>
              </a:solidFill>
              <a:latin typeface="+mn-lt"/>
              <a:ea typeface="+mn-ea"/>
              <a:cs typeface="+mn-cs"/>
            </a:rPr>
            <a:t>Wages</a:t>
          </a:r>
          <a:endParaRPr lang="en-US" sz="1400" b="1">
            <a:solidFill>
              <a:schemeClr val="accent5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285750</xdr:colOff>
      <xdr:row>4</xdr:row>
      <xdr:rowOff>157164</xdr:rowOff>
    </xdr:from>
    <xdr:to>
      <xdr:col>19</xdr:col>
      <xdr:colOff>504825</xdr:colOff>
      <xdr:row>6</xdr:row>
      <xdr:rowOff>109539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61A964A-4F3B-8027-0B29-5AD91DBE56AD}"/>
            </a:ext>
          </a:extLst>
        </xdr:cNvPr>
        <xdr:cNvSpPr txBox="1"/>
      </xdr:nvSpPr>
      <xdr:spPr>
        <a:xfrm>
          <a:off x="13811250" y="919164"/>
          <a:ext cx="2047875" cy="409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>
              <a:solidFill>
                <a:schemeClr val="accent4"/>
              </a:solidFill>
              <a:latin typeface="+mn-lt"/>
              <a:ea typeface="+mn-ea"/>
              <a:cs typeface="+mn-cs"/>
            </a:rPr>
            <a:t>Employees</a:t>
          </a:r>
          <a:r>
            <a:rPr lang="en-US" sz="1400" b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 per 1,000</a:t>
          </a:r>
        </a:p>
      </xdr:txBody>
    </xdr:sp>
    <xdr:clientData/>
  </xdr:twoCellAnchor>
  <xdr:twoCellAnchor>
    <xdr:from>
      <xdr:col>4</xdr:col>
      <xdr:colOff>847725</xdr:colOff>
      <xdr:row>18</xdr:row>
      <xdr:rowOff>0</xdr:rowOff>
    </xdr:from>
    <xdr:to>
      <xdr:col>7</xdr:col>
      <xdr:colOff>323850</xdr:colOff>
      <xdr:row>20</xdr:row>
      <xdr:rowOff>28575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CF5A7DD-01C6-D9E8-CAA5-784B63C034D3}"/>
            </a:ext>
          </a:extLst>
        </xdr:cNvPr>
        <xdr:cNvSpPr txBox="1"/>
      </xdr:nvSpPr>
      <xdr:spPr>
        <a:xfrm>
          <a:off x="4419600" y="3505200"/>
          <a:ext cx="260985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accent5"/>
              </a:solidFill>
            </a:rPr>
            <a:t>Wage</a:t>
          </a:r>
          <a:r>
            <a:rPr lang="en-US" sz="1400"/>
            <a:t> &amp; </a:t>
          </a:r>
          <a:r>
            <a:rPr lang="en-US" sz="1400" b="1">
              <a:solidFill>
                <a:schemeClr val="accent4"/>
              </a:solidFill>
            </a:rPr>
            <a:t>Employee</a:t>
          </a:r>
          <a:r>
            <a:rPr lang="en-US" sz="1400"/>
            <a:t> Trends</a:t>
          </a:r>
        </a:p>
        <a:p>
          <a:endParaRPr lang="en-US" sz="1100"/>
        </a:p>
      </xdr:txBody>
    </xdr:sp>
    <xdr:clientData/>
  </xdr:twoCellAnchor>
</xdr:wsDr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8">
  <rv s="0">
    <fb>4887871</fb>
    <v>0</v>
  </rv>
  <rv s="0">
    <fb>7171646</fb>
    <v>0</v>
  </rv>
  <rv s="0">
    <fb>3013825</fb>
    <v>0</v>
  </rv>
  <rv s="0">
    <fb>39557045</fb>
    <v>0</v>
  </rv>
  <rv s="0">
    <fb>5695564</fb>
    <v>0</v>
  </rv>
  <rv s="0">
    <fb>3572665</fb>
    <v>0</v>
  </rv>
  <rv s="0">
    <fb>967171</fb>
    <v>0</v>
  </rv>
  <rv s="0">
    <fb>21670000</fb>
    <v>0</v>
  </rv>
  <rv s="0">
    <fb>10519475</fb>
    <v>0</v>
  </rv>
  <rv s="0">
    <fb>1754208</fb>
    <v>0</v>
  </rv>
  <rv s="0">
    <fb>12741080</fb>
    <v>0</v>
  </rv>
  <rv s="0">
    <fb>6691878</fb>
    <v>0</v>
  </rv>
  <rv s="0">
    <fb>3156145</fb>
    <v>0</v>
  </rv>
  <rv s="0">
    <fb>2911505</fb>
    <v>0</v>
  </rv>
  <rv s="0">
    <fb>4468402</fb>
    <v>0</v>
  </rv>
  <rv s="0">
    <fb>4659978</fb>
    <v>0</v>
  </rv>
  <rv s="0">
    <fb>1338404</fb>
    <v>0</v>
  </rv>
  <rv s="0">
    <fb>6042718</fb>
    <v>0</v>
  </rv>
  <rv s="0">
    <fb>6902149</fb>
    <v>0</v>
  </rv>
  <rv s="0">
    <fb>9995915</fb>
    <v>0</v>
  </rv>
  <rv s="0">
    <fb>5611179</fb>
    <v>0</v>
  </rv>
  <rv s="0">
    <fb>2963914</fb>
    <v>0</v>
  </rv>
  <rv s="0">
    <fb>6126452</fb>
    <v>0</v>
  </rv>
  <rv s="0">
    <fb>1062305</fb>
    <v>0</v>
  </rv>
  <rv s="0">
    <fb>1929268</fb>
    <v>0</v>
  </rv>
  <rv s="0">
    <fb>3034392</fb>
    <v>0</v>
  </rv>
  <rv s="0">
    <fb>1356458</fb>
    <v>0</v>
  </rv>
  <rv s="0">
    <fb>8908520</fb>
    <v>0</v>
  </rv>
  <rv s="0">
    <fb>2095428</fb>
    <v>0</v>
  </rv>
  <rv s="0">
    <fb>19542209</fb>
    <v>0</v>
  </rv>
  <rv s="0">
    <fb>10383620</fb>
    <v>0</v>
  </rv>
  <rv s="0">
    <fb>760077</fb>
    <v>0</v>
  </rv>
  <rv s="0">
    <fb>11689442</fb>
    <v>0</v>
  </rv>
  <rv s="0">
    <fb>3943079</fb>
    <v>0</v>
  </rv>
  <rv s="0">
    <fb>4190713</fb>
    <v>0</v>
  </rv>
  <rv s="0">
    <fb>12807060</fb>
    <v>0</v>
  </rv>
  <rv s="0">
    <fb>1057315</fb>
    <v>0</v>
  </rv>
  <rv s="0">
    <fb>5084127</fb>
    <v>0</v>
  </rv>
  <rv s="0">
    <fb>882235</fb>
    <v>0</v>
  </rv>
  <rv s="0">
    <fb>6770010</fb>
    <v>0</v>
  </rv>
  <rv s="0">
    <fb>28701845</fb>
    <v>0</v>
  </rv>
  <rv s="0">
    <fb>3161105</fb>
    <v>0</v>
  </rv>
  <rv s="0">
    <fb>626299</fb>
    <v>0</v>
  </rv>
  <rv s="0">
    <fb>8517685</fb>
    <v>0</v>
  </rv>
  <rv s="0">
    <fb>7614893</fb>
    <v>0</v>
  </rv>
  <rv s="0">
    <fb>1805832</fb>
    <v>0</v>
  </rv>
  <rv s="0">
    <fb>5813568</fb>
    <v>0</v>
  </rv>
  <rv s="0">
    <fb>577737</fb>
    <v>0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1">
    <spb s="0">
      <v>1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3" formatCode="#,##0"/>
    </x:dxf>
  </dxfs>
  <richStyles>
    <rSty dxfid="0"/>
  </richStyles>
</richStyleSheet>
</file>

<file path=xl/theme/theme1.xml><?xml version="1.0" encoding="utf-8"?>
<a:theme xmlns:a="http://schemas.openxmlformats.org/drawingml/2006/main" name="Office Theme">
  <a:themeElements>
    <a:clrScheme name="Custom 6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69999"/>
      </a:accent1>
      <a:accent2>
        <a:srgbClr val="269999"/>
      </a:accent2>
      <a:accent3>
        <a:srgbClr val="A5A5A5"/>
      </a:accent3>
      <a:accent4>
        <a:srgbClr val="FF5050"/>
      </a:accent4>
      <a:accent5>
        <a:srgbClr val="269999"/>
      </a:accent5>
      <a:accent6>
        <a:srgbClr val="26999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F2C-F2D3-4F44-815D-AF8D50250408}">
  <dimension ref="A1:F1919"/>
  <sheetViews>
    <sheetView workbookViewId="0">
      <selection activeCell="G49" sqref="G49"/>
    </sheetView>
  </sheetViews>
  <sheetFormatPr defaultRowHeight="15" x14ac:dyDescent="0.25"/>
  <cols>
    <col min="1" max="1" width="9.140625" customWidth="1"/>
    <col min="2" max="2" width="21.7109375" customWidth="1"/>
    <col min="3" max="3" width="18.7109375" customWidth="1"/>
    <col min="4" max="4" width="14.5703125" customWidth="1"/>
    <col min="5" max="5" width="10.7109375" customWidth="1"/>
    <col min="6" max="6" width="16.7109375" customWidth="1"/>
    <col min="7" max="18" width="9.140625" customWidth="1"/>
  </cols>
  <sheetData>
    <row r="1" spans="1:6" x14ac:dyDescent="0.25">
      <c r="A1" s="3" t="s">
        <v>50</v>
      </c>
      <c r="B1" s="3" t="s">
        <v>49</v>
      </c>
      <c r="C1" s="3" t="s">
        <v>0</v>
      </c>
      <c r="D1" s="3" t="s">
        <v>61</v>
      </c>
      <c r="E1" s="3" t="s">
        <v>62</v>
      </c>
      <c r="F1" s="3" t="s">
        <v>63</v>
      </c>
    </row>
    <row r="2" spans="1:6" x14ac:dyDescent="0.25">
      <c r="A2">
        <v>2020</v>
      </c>
      <c r="B2" t="s">
        <v>55</v>
      </c>
      <c r="C2" t="s">
        <v>1</v>
      </c>
      <c r="D2" s="1">
        <v>1829</v>
      </c>
      <c r="E2" s="1">
        <v>18051</v>
      </c>
      <c r="F2" s="2">
        <v>58872</v>
      </c>
    </row>
    <row r="3" spans="1:6" x14ac:dyDescent="0.25">
      <c r="A3">
        <v>2020</v>
      </c>
      <c r="B3" t="s">
        <v>55</v>
      </c>
      <c r="C3" t="s">
        <v>2</v>
      </c>
      <c r="D3" s="1">
        <v>1354</v>
      </c>
      <c r="E3" s="1">
        <v>35607</v>
      </c>
      <c r="F3" s="2">
        <v>55216</v>
      </c>
    </row>
    <row r="4" spans="1:6" x14ac:dyDescent="0.25">
      <c r="A4">
        <v>2020</v>
      </c>
      <c r="B4" t="s">
        <v>55</v>
      </c>
      <c r="C4" t="s">
        <v>3</v>
      </c>
      <c r="D4" s="1">
        <v>2565</v>
      </c>
      <c r="E4" s="1">
        <v>15961</v>
      </c>
      <c r="F4" s="2">
        <v>49909</v>
      </c>
    </row>
    <row r="5" spans="1:6" x14ac:dyDescent="0.25">
      <c r="A5">
        <v>2020</v>
      </c>
      <c r="B5" t="s">
        <v>55</v>
      </c>
      <c r="C5" t="s">
        <v>4</v>
      </c>
      <c r="D5" s="1">
        <v>17651</v>
      </c>
      <c r="E5" s="1">
        <v>425665</v>
      </c>
      <c r="F5" s="2">
        <v>42534</v>
      </c>
    </row>
    <row r="6" spans="1:6" x14ac:dyDescent="0.25">
      <c r="A6">
        <v>2020</v>
      </c>
      <c r="B6" t="s">
        <v>55</v>
      </c>
      <c r="C6" t="s">
        <v>5</v>
      </c>
      <c r="D6" s="1">
        <v>3312</v>
      </c>
      <c r="E6" s="1">
        <v>41633</v>
      </c>
      <c r="F6" s="2">
        <v>91879</v>
      </c>
    </row>
    <row r="7" spans="1:6" x14ac:dyDescent="0.25">
      <c r="A7">
        <v>2020</v>
      </c>
      <c r="B7" t="s">
        <v>55</v>
      </c>
      <c r="C7" t="s">
        <v>6</v>
      </c>
      <c r="D7">
        <v>467</v>
      </c>
      <c r="E7" s="1">
        <v>5260</v>
      </c>
      <c r="F7" s="2">
        <v>43142</v>
      </c>
    </row>
    <row r="8" spans="1:6" x14ac:dyDescent="0.25">
      <c r="A8">
        <v>2020</v>
      </c>
      <c r="B8" t="s">
        <v>55</v>
      </c>
      <c r="C8" t="s">
        <v>7</v>
      </c>
      <c r="D8">
        <v>186</v>
      </c>
      <c r="E8" s="1">
        <v>1317</v>
      </c>
      <c r="F8" s="2">
        <v>43290</v>
      </c>
    </row>
    <row r="9" spans="1:6" x14ac:dyDescent="0.25">
      <c r="A9">
        <v>2020</v>
      </c>
      <c r="B9" t="s">
        <v>55</v>
      </c>
      <c r="C9" t="s">
        <v>8</v>
      </c>
      <c r="D9" s="1">
        <v>5394</v>
      </c>
      <c r="E9" s="1">
        <v>71107</v>
      </c>
      <c r="F9" s="2">
        <v>37717</v>
      </c>
    </row>
    <row r="10" spans="1:6" x14ac:dyDescent="0.25">
      <c r="A10">
        <v>2020</v>
      </c>
      <c r="B10" t="s">
        <v>55</v>
      </c>
      <c r="C10" t="s">
        <v>9</v>
      </c>
      <c r="D10" s="1">
        <v>2794</v>
      </c>
      <c r="E10" s="1">
        <v>29309</v>
      </c>
      <c r="F10" s="2">
        <v>45978</v>
      </c>
    </row>
    <row r="11" spans="1:6" x14ac:dyDescent="0.25">
      <c r="A11">
        <v>2020</v>
      </c>
      <c r="B11" t="s">
        <v>55</v>
      </c>
      <c r="C11" t="s">
        <v>10</v>
      </c>
      <c r="D11" s="1">
        <v>2531</v>
      </c>
      <c r="E11" s="1">
        <v>27020</v>
      </c>
      <c r="F11" s="2">
        <v>42820</v>
      </c>
    </row>
    <row r="12" spans="1:6" x14ac:dyDescent="0.25">
      <c r="A12">
        <v>2020</v>
      </c>
      <c r="B12" t="s">
        <v>55</v>
      </c>
      <c r="C12" t="s">
        <v>11</v>
      </c>
      <c r="D12" s="1">
        <v>2818</v>
      </c>
      <c r="E12" s="1">
        <v>24933</v>
      </c>
      <c r="F12" s="2">
        <v>52259</v>
      </c>
    </row>
    <row r="13" spans="1:6" x14ac:dyDescent="0.25">
      <c r="A13">
        <v>2020</v>
      </c>
      <c r="B13" t="s">
        <v>55</v>
      </c>
      <c r="C13" t="s">
        <v>12</v>
      </c>
      <c r="D13" s="1">
        <v>2302</v>
      </c>
      <c r="E13" s="1">
        <v>20872</v>
      </c>
      <c r="F13" s="2">
        <v>50732</v>
      </c>
    </row>
    <row r="14" spans="1:6" x14ac:dyDescent="0.25">
      <c r="A14">
        <v>2020</v>
      </c>
      <c r="B14" t="s">
        <v>55</v>
      </c>
      <c r="C14" t="s">
        <v>13</v>
      </c>
      <c r="D14" s="1">
        <v>2911</v>
      </c>
      <c r="E14" s="1">
        <v>22868</v>
      </c>
      <c r="F14" s="2">
        <v>45588</v>
      </c>
    </row>
    <row r="15" spans="1:6" x14ac:dyDescent="0.25">
      <c r="A15">
        <v>2020</v>
      </c>
      <c r="B15" t="s">
        <v>55</v>
      </c>
      <c r="C15" t="s">
        <v>14</v>
      </c>
      <c r="D15" s="1">
        <v>2613</v>
      </c>
      <c r="E15" s="1">
        <v>18607</v>
      </c>
      <c r="F15" s="2">
        <v>47721</v>
      </c>
    </row>
    <row r="16" spans="1:6" x14ac:dyDescent="0.25">
      <c r="A16">
        <v>2020</v>
      </c>
      <c r="B16" t="s">
        <v>55</v>
      </c>
      <c r="C16" t="s">
        <v>15</v>
      </c>
      <c r="D16" s="1">
        <v>1632</v>
      </c>
      <c r="E16" s="1">
        <v>16061</v>
      </c>
      <c r="F16" s="2">
        <v>54605</v>
      </c>
    </row>
    <row r="17" spans="1:6" x14ac:dyDescent="0.25">
      <c r="A17">
        <v>2020</v>
      </c>
      <c r="B17" t="s">
        <v>55</v>
      </c>
      <c r="C17" t="s">
        <v>16</v>
      </c>
      <c r="D17" s="1">
        <v>3143</v>
      </c>
      <c r="E17" s="1">
        <v>37751</v>
      </c>
      <c r="F17" s="2">
        <v>86727</v>
      </c>
    </row>
    <row r="18" spans="1:6" x14ac:dyDescent="0.25">
      <c r="A18">
        <v>2020</v>
      </c>
      <c r="B18" t="s">
        <v>55</v>
      </c>
      <c r="C18" t="s">
        <v>17</v>
      </c>
      <c r="D18" s="1">
        <v>1581</v>
      </c>
      <c r="E18" s="1">
        <v>7787</v>
      </c>
      <c r="F18" s="2">
        <v>41422</v>
      </c>
    </row>
    <row r="19" spans="1:6" x14ac:dyDescent="0.25">
      <c r="A19">
        <v>2020</v>
      </c>
      <c r="B19" t="s">
        <v>55</v>
      </c>
      <c r="C19" t="s">
        <v>18</v>
      </c>
      <c r="D19">
        <v>720</v>
      </c>
      <c r="E19" s="1">
        <v>7112</v>
      </c>
      <c r="F19" s="2">
        <v>46887</v>
      </c>
    </row>
    <row r="20" spans="1:6" x14ac:dyDescent="0.25">
      <c r="A20">
        <v>2020</v>
      </c>
      <c r="B20" t="s">
        <v>55</v>
      </c>
      <c r="C20" t="s">
        <v>19</v>
      </c>
      <c r="D20">
        <v>999</v>
      </c>
      <c r="E20" s="1">
        <v>11134</v>
      </c>
      <c r="F20" s="2">
        <v>64628</v>
      </c>
    </row>
    <row r="21" spans="1:6" x14ac:dyDescent="0.25">
      <c r="A21">
        <v>2020</v>
      </c>
      <c r="B21" t="s">
        <v>55</v>
      </c>
      <c r="C21" t="s">
        <v>20</v>
      </c>
      <c r="D21" s="1">
        <v>3574</v>
      </c>
      <c r="E21" s="1">
        <v>34897</v>
      </c>
      <c r="F21" s="2">
        <v>43309</v>
      </c>
    </row>
    <row r="22" spans="1:6" x14ac:dyDescent="0.25">
      <c r="A22">
        <v>2020</v>
      </c>
      <c r="B22" t="s">
        <v>55</v>
      </c>
      <c r="C22" t="s">
        <v>21</v>
      </c>
      <c r="D22" s="1">
        <v>3175</v>
      </c>
      <c r="E22" s="1">
        <v>28204</v>
      </c>
      <c r="F22" s="2">
        <v>51276</v>
      </c>
    </row>
    <row r="23" spans="1:6" x14ac:dyDescent="0.25">
      <c r="A23">
        <v>2020</v>
      </c>
      <c r="B23" t="s">
        <v>55</v>
      </c>
      <c r="C23" t="s">
        <v>22</v>
      </c>
      <c r="D23" s="1">
        <v>2070</v>
      </c>
      <c r="E23" s="1">
        <v>14561</v>
      </c>
      <c r="F23" s="2">
        <v>50525</v>
      </c>
    </row>
    <row r="24" spans="1:6" x14ac:dyDescent="0.25">
      <c r="A24">
        <v>2020</v>
      </c>
      <c r="B24" t="s">
        <v>55</v>
      </c>
      <c r="C24" t="s">
        <v>23</v>
      </c>
      <c r="D24" s="1">
        <v>2123</v>
      </c>
      <c r="E24" s="1">
        <v>16963</v>
      </c>
      <c r="F24" s="2">
        <v>46677</v>
      </c>
    </row>
    <row r="25" spans="1:6" x14ac:dyDescent="0.25">
      <c r="A25">
        <v>2020</v>
      </c>
      <c r="B25" t="s">
        <v>55</v>
      </c>
      <c r="C25" t="s">
        <v>24</v>
      </c>
      <c r="D25" s="1">
        <v>1847</v>
      </c>
      <c r="E25" s="1">
        <v>12449</v>
      </c>
      <c r="F25" s="2">
        <v>65945</v>
      </c>
    </row>
    <row r="26" spans="1:6" x14ac:dyDescent="0.25">
      <c r="A26">
        <v>2020</v>
      </c>
      <c r="B26" t="s">
        <v>55</v>
      </c>
      <c r="C26" t="s">
        <v>25</v>
      </c>
      <c r="D26" s="1">
        <v>2469</v>
      </c>
      <c r="E26" s="1">
        <v>16054</v>
      </c>
      <c r="F26" s="2">
        <v>44449</v>
      </c>
    </row>
    <row r="27" spans="1:6" x14ac:dyDescent="0.25">
      <c r="A27">
        <v>2020</v>
      </c>
      <c r="B27" t="s">
        <v>55</v>
      </c>
      <c r="C27" t="s">
        <v>26</v>
      </c>
      <c r="D27">
        <v>598</v>
      </c>
      <c r="E27" s="1">
        <v>19509</v>
      </c>
      <c r="F27" s="2">
        <v>88060</v>
      </c>
    </row>
    <row r="28" spans="1:6" x14ac:dyDescent="0.25">
      <c r="A28">
        <v>2020</v>
      </c>
      <c r="B28" t="s">
        <v>55</v>
      </c>
      <c r="C28" t="s">
        <v>27</v>
      </c>
      <c r="D28">
        <v>350</v>
      </c>
      <c r="E28" s="1">
        <v>2671</v>
      </c>
      <c r="F28" s="2">
        <v>48051</v>
      </c>
    </row>
    <row r="29" spans="1:6" x14ac:dyDescent="0.25">
      <c r="A29">
        <v>2020</v>
      </c>
      <c r="B29" t="s">
        <v>55</v>
      </c>
      <c r="C29" t="s">
        <v>28</v>
      </c>
      <c r="D29">
        <v>999</v>
      </c>
      <c r="E29" s="1">
        <v>11868</v>
      </c>
      <c r="F29" s="2">
        <v>44634</v>
      </c>
    </row>
    <row r="30" spans="1:6" x14ac:dyDescent="0.25">
      <c r="A30">
        <v>2020</v>
      </c>
      <c r="B30" t="s">
        <v>55</v>
      </c>
      <c r="C30" t="s">
        <v>29</v>
      </c>
      <c r="D30" s="1">
        <v>2064</v>
      </c>
      <c r="E30" s="1">
        <v>30471</v>
      </c>
      <c r="F30" s="2">
        <v>65885</v>
      </c>
    </row>
    <row r="31" spans="1:6" x14ac:dyDescent="0.25">
      <c r="A31">
        <v>2020</v>
      </c>
      <c r="B31" t="s">
        <v>55</v>
      </c>
      <c r="C31" t="s">
        <v>30</v>
      </c>
      <c r="D31" s="1">
        <v>3335</v>
      </c>
      <c r="E31" s="1">
        <v>31214</v>
      </c>
      <c r="F31" s="2">
        <v>44384</v>
      </c>
    </row>
    <row r="32" spans="1:6" x14ac:dyDescent="0.25">
      <c r="A32">
        <v>2020</v>
      </c>
      <c r="B32" t="s">
        <v>55</v>
      </c>
      <c r="C32" t="s">
        <v>31</v>
      </c>
      <c r="D32" s="1">
        <v>3428</v>
      </c>
      <c r="E32" s="1">
        <v>29560</v>
      </c>
      <c r="F32" s="2">
        <v>42720</v>
      </c>
    </row>
    <row r="33" spans="1:6" x14ac:dyDescent="0.25">
      <c r="A33">
        <v>2020</v>
      </c>
      <c r="B33" t="s">
        <v>55</v>
      </c>
      <c r="C33" t="s">
        <v>32</v>
      </c>
      <c r="D33" s="1">
        <v>1830</v>
      </c>
      <c r="E33" s="1">
        <v>19954</v>
      </c>
      <c r="F33" s="2">
        <v>92355</v>
      </c>
    </row>
    <row r="34" spans="1:6" x14ac:dyDescent="0.25">
      <c r="A34">
        <v>2020</v>
      </c>
      <c r="B34" t="s">
        <v>55</v>
      </c>
      <c r="C34" t="s">
        <v>33</v>
      </c>
      <c r="D34" s="1">
        <v>2541</v>
      </c>
      <c r="E34" s="1">
        <v>25841</v>
      </c>
      <c r="F34" s="2">
        <v>51404</v>
      </c>
    </row>
    <row r="35" spans="1:6" x14ac:dyDescent="0.25">
      <c r="A35">
        <v>2020</v>
      </c>
      <c r="B35" t="s">
        <v>55</v>
      </c>
      <c r="C35" t="s">
        <v>34</v>
      </c>
      <c r="D35" s="1">
        <v>4355</v>
      </c>
      <c r="E35" s="1">
        <v>40722</v>
      </c>
      <c r="F35" s="2">
        <v>90660</v>
      </c>
    </row>
    <row r="36" spans="1:6" x14ac:dyDescent="0.25">
      <c r="A36">
        <v>2020</v>
      </c>
      <c r="B36" t="s">
        <v>55</v>
      </c>
      <c r="C36" t="s">
        <v>35</v>
      </c>
      <c r="D36" s="1">
        <v>4739</v>
      </c>
      <c r="E36" s="1">
        <v>54360</v>
      </c>
      <c r="F36" s="2">
        <v>40689</v>
      </c>
    </row>
    <row r="37" spans="1:6" x14ac:dyDescent="0.25">
      <c r="A37">
        <v>2020</v>
      </c>
      <c r="B37" t="s">
        <v>55</v>
      </c>
      <c r="C37" t="s">
        <v>36</v>
      </c>
      <c r="D37" s="1">
        <v>3629</v>
      </c>
      <c r="E37" s="1">
        <v>47789</v>
      </c>
      <c r="F37" s="2">
        <v>61949</v>
      </c>
    </row>
    <row r="38" spans="1:6" x14ac:dyDescent="0.25">
      <c r="A38">
        <v>2020</v>
      </c>
      <c r="B38" t="s">
        <v>55</v>
      </c>
      <c r="C38" t="s">
        <v>37</v>
      </c>
      <c r="D38">
        <v>205</v>
      </c>
      <c r="E38" s="1">
        <v>1128</v>
      </c>
      <c r="F38" s="2">
        <v>42071</v>
      </c>
    </row>
    <row r="39" spans="1:6" x14ac:dyDescent="0.25">
      <c r="A39">
        <v>2020</v>
      </c>
      <c r="B39" t="s">
        <v>55</v>
      </c>
      <c r="C39" t="s">
        <v>38</v>
      </c>
      <c r="D39" s="1">
        <v>1375</v>
      </c>
      <c r="E39" s="1">
        <v>12442</v>
      </c>
      <c r="F39" s="2">
        <v>44990</v>
      </c>
    </row>
    <row r="40" spans="1:6" x14ac:dyDescent="0.25">
      <c r="A40">
        <v>2020</v>
      </c>
      <c r="B40" t="s">
        <v>55</v>
      </c>
      <c r="C40" t="s">
        <v>39</v>
      </c>
      <c r="D40" s="1">
        <v>1099</v>
      </c>
      <c r="E40" s="1">
        <v>7137</v>
      </c>
      <c r="F40" s="2">
        <v>45582</v>
      </c>
    </row>
    <row r="41" spans="1:6" x14ac:dyDescent="0.25">
      <c r="A41">
        <v>2020</v>
      </c>
      <c r="B41" t="s">
        <v>55</v>
      </c>
      <c r="C41" t="s">
        <v>40</v>
      </c>
      <c r="D41" s="1">
        <v>1130</v>
      </c>
      <c r="E41" s="1">
        <v>11134</v>
      </c>
      <c r="F41" s="2">
        <v>48930</v>
      </c>
    </row>
    <row r="42" spans="1:6" x14ac:dyDescent="0.25">
      <c r="A42">
        <v>2020</v>
      </c>
      <c r="B42" t="s">
        <v>55</v>
      </c>
      <c r="C42" t="s">
        <v>41</v>
      </c>
      <c r="D42" s="1">
        <v>19698</v>
      </c>
      <c r="E42" s="1">
        <v>249859</v>
      </c>
      <c r="F42" s="2">
        <v>117086</v>
      </c>
    </row>
    <row r="43" spans="1:6" x14ac:dyDescent="0.25">
      <c r="A43">
        <v>2020</v>
      </c>
      <c r="B43" t="s">
        <v>55</v>
      </c>
      <c r="C43" t="s">
        <v>42</v>
      </c>
      <c r="D43" s="1">
        <v>1066</v>
      </c>
      <c r="E43" s="1">
        <v>14648</v>
      </c>
      <c r="F43" s="2">
        <v>65747</v>
      </c>
    </row>
    <row r="44" spans="1:6" x14ac:dyDescent="0.25">
      <c r="A44">
        <v>2020</v>
      </c>
      <c r="B44" t="s">
        <v>55</v>
      </c>
      <c r="C44" t="s">
        <v>43</v>
      </c>
      <c r="D44">
        <v>571</v>
      </c>
      <c r="E44" s="1">
        <v>4095</v>
      </c>
      <c r="F44" s="2">
        <v>41096</v>
      </c>
    </row>
    <row r="45" spans="1:6" x14ac:dyDescent="0.25">
      <c r="A45">
        <v>2020</v>
      </c>
      <c r="B45" t="s">
        <v>55</v>
      </c>
      <c r="C45" t="s">
        <v>44</v>
      </c>
      <c r="D45" s="1">
        <v>2073</v>
      </c>
      <c r="E45" s="1">
        <v>17603</v>
      </c>
      <c r="F45" s="2">
        <v>48671</v>
      </c>
    </row>
    <row r="46" spans="1:6" x14ac:dyDescent="0.25">
      <c r="A46">
        <v>2020</v>
      </c>
      <c r="B46" t="s">
        <v>55</v>
      </c>
      <c r="C46" t="s">
        <v>45</v>
      </c>
      <c r="D46" s="1">
        <v>6971</v>
      </c>
      <c r="E46" s="1">
        <v>101358</v>
      </c>
      <c r="F46" s="2">
        <v>36964</v>
      </c>
    </row>
    <row r="47" spans="1:6" x14ac:dyDescent="0.25">
      <c r="A47">
        <v>2020</v>
      </c>
      <c r="B47" t="s">
        <v>55</v>
      </c>
      <c r="C47" t="s">
        <v>46</v>
      </c>
      <c r="D47" s="1">
        <v>1117</v>
      </c>
      <c r="E47" s="1">
        <v>18455</v>
      </c>
      <c r="F47" s="2">
        <v>78059</v>
      </c>
    </row>
    <row r="48" spans="1:6" x14ac:dyDescent="0.25">
      <c r="A48">
        <v>2020</v>
      </c>
      <c r="B48" t="s">
        <v>55</v>
      </c>
      <c r="C48" t="s">
        <v>47</v>
      </c>
      <c r="D48" s="1">
        <v>2872</v>
      </c>
      <c r="E48" s="1">
        <v>30781</v>
      </c>
      <c r="F48" s="2">
        <v>41928</v>
      </c>
    </row>
    <row r="49" spans="1:6" x14ac:dyDescent="0.25">
      <c r="A49">
        <v>2020</v>
      </c>
      <c r="B49" t="s">
        <v>55</v>
      </c>
      <c r="C49" t="s">
        <v>48</v>
      </c>
      <c r="D49" s="1">
        <v>1440</v>
      </c>
      <c r="E49" s="1">
        <v>19091</v>
      </c>
      <c r="F49" s="2">
        <v>83063</v>
      </c>
    </row>
    <row r="50" spans="1:6" x14ac:dyDescent="0.25">
      <c r="A50">
        <v>2020</v>
      </c>
      <c r="B50" t="s">
        <v>51</v>
      </c>
      <c r="C50" t="s">
        <v>1</v>
      </c>
      <c r="D50" s="1">
        <v>10335</v>
      </c>
      <c r="E50" s="1">
        <v>92772</v>
      </c>
      <c r="F50" s="2">
        <v>59279</v>
      </c>
    </row>
    <row r="51" spans="1:6" x14ac:dyDescent="0.25">
      <c r="A51">
        <v>2020</v>
      </c>
      <c r="B51" t="s">
        <v>51</v>
      </c>
      <c r="C51" t="s">
        <v>2</v>
      </c>
      <c r="D51" s="1">
        <v>14006</v>
      </c>
      <c r="E51" s="1">
        <v>173852</v>
      </c>
      <c r="F51" s="2">
        <v>63056</v>
      </c>
    </row>
    <row r="52" spans="1:6" x14ac:dyDescent="0.25">
      <c r="A52">
        <v>2020</v>
      </c>
      <c r="B52" t="s">
        <v>51</v>
      </c>
      <c r="C52" t="s">
        <v>3</v>
      </c>
      <c r="D52" s="1">
        <v>7277</v>
      </c>
      <c r="E52" s="1">
        <v>53142</v>
      </c>
      <c r="F52" s="2">
        <v>52247</v>
      </c>
    </row>
    <row r="53" spans="1:6" x14ac:dyDescent="0.25">
      <c r="A53">
        <v>2020</v>
      </c>
      <c r="B53" t="s">
        <v>51</v>
      </c>
      <c r="C53" t="s">
        <v>4</v>
      </c>
      <c r="D53" s="1">
        <v>86322</v>
      </c>
      <c r="E53" s="1">
        <v>855879</v>
      </c>
      <c r="F53" s="2">
        <v>76740</v>
      </c>
    </row>
    <row r="54" spans="1:6" x14ac:dyDescent="0.25">
      <c r="A54">
        <v>2020</v>
      </c>
      <c r="B54" t="s">
        <v>51</v>
      </c>
      <c r="C54" t="s">
        <v>5</v>
      </c>
      <c r="D54" s="1">
        <v>21025</v>
      </c>
      <c r="E54" s="1">
        <v>174730</v>
      </c>
      <c r="F54" s="2">
        <v>68209</v>
      </c>
    </row>
    <row r="55" spans="1:6" x14ac:dyDescent="0.25">
      <c r="A55">
        <v>2020</v>
      </c>
      <c r="B55" t="s">
        <v>51</v>
      </c>
      <c r="C55" t="s">
        <v>6</v>
      </c>
      <c r="D55" s="1">
        <v>9415</v>
      </c>
      <c r="E55" s="1">
        <v>56915</v>
      </c>
      <c r="F55" s="2">
        <v>75591</v>
      </c>
    </row>
    <row r="56" spans="1:6" x14ac:dyDescent="0.25">
      <c r="A56">
        <v>2020</v>
      </c>
      <c r="B56" t="s">
        <v>51</v>
      </c>
      <c r="C56" t="s">
        <v>7</v>
      </c>
      <c r="D56" s="1">
        <v>3106</v>
      </c>
      <c r="E56" s="1">
        <v>22403</v>
      </c>
      <c r="F56" s="2">
        <v>64977</v>
      </c>
    </row>
    <row r="57" spans="1:6" x14ac:dyDescent="0.25">
      <c r="A57">
        <v>2020</v>
      </c>
      <c r="B57" t="s">
        <v>51</v>
      </c>
      <c r="C57" t="s">
        <v>8</v>
      </c>
      <c r="D57" s="1">
        <v>76308</v>
      </c>
      <c r="E57" s="1">
        <v>561991</v>
      </c>
      <c r="F57" s="2">
        <v>55910</v>
      </c>
    </row>
    <row r="58" spans="1:6" x14ac:dyDescent="0.25">
      <c r="A58">
        <v>2020</v>
      </c>
      <c r="B58" t="s">
        <v>51</v>
      </c>
      <c r="C58" t="s">
        <v>9</v>
      </c>
      <c r="D58" s="1">
        <v>22906</v>
      </c>
      <c r="E58" s="1">
        <v>200710</v>
      </c>
      <c r="F58" s="2">
        <v>66214</v>
      </c>
    </row>
    <row r="59" spans="1:6" x14ac:dyDescent="0.25">
      <c r="A59">
        <v>2020</v>
      </c>
      <c r="B59" t="s">
        <v>51</v>
      </c>
      <c r="C59" t="s">
        <v>10</v>
      </c>
      <c r="D59" s="1">
        <v>9159</v>
      </c>
      <c r="E59" s="1">
        <v>53385</v>
      </c>
      <c r="F59" s="2">
        <v>48649</v>
      </c>
    </row>
    <row r="60" spans="1:6" x14ac:dyDescent="0.25">
      <c r="A60">
        <v>2020</v>
      </c>
      <c r="B60" t="s">
        <v>51</v>
      </c>
      <c r="C60" t="s">
        <v>11</v>
      </c>
      <c r="D60" s="1">
        <v>32538</v>
      </c>
      <c r="E60" s="1">
        <v>216664</v>
      </c>
      <c r="F60" s="2">
        <v>76581</v>
      </c>
    </row>
    <row r="61" spans="1:6" x14ac:dyDescent="0.25">
      <c r="A61">
        <v>2020</v>
      </c>
      <c r="B61" t="s">
        <v>51</v>
      </c>
      <c r="C61" t="s">
        <v>12</v>
      </c>
      <c r="D61" s="1">
        <v>15617</v>
      </c>
      <c r="E61" s="1">
        <v>144001</v>
      </c>
      <c r="F61" s="2">
        <v>62619</v>
      </c>
    </row>
    <row r="62" spans="1:6" x14ac:dyDescent="0.25">
      <c r="A62">
        <v>2020</v>
      </c>
      <c r="B62" t="s">
        <v>51</v>
      </c>
      <c r="C62" t="s">
        <v>13</v>
      </c>
      <c r="D62" s="1">
        <v>9434</v>
      </c>
      <c r="E62" s="1">
        <v>76561</v>
      </c>
      <c r="F62" s="2">
        <v>61831</v>
      </c>
    </row>
    <row r="63" spans="1:6" x14ac:dyDescent="0.25">
      <c r="A63">
        <v>2020</v>
      </c>
      <c r="B63" t="s">
        <v>51</v>
      </c>
      <c r="C63" t="s">
        <v>14</v>
      </c>
      <c r="D63" s="1">
        <v>7355</v>
      </c>
      <c r="E63" s="1">
        <v>63118</v>
      </c>
      <c r="F63" s="2">
        <v>59126</v>
      </c>
    </row>
    <row r="64" spans="1:6" x14ac:dyDescent="0.25">
      <c r="A64">
        <v>2020</v>
      </c>
      <c r="B64" t="s">
        <v>51</v>
      </c>
      <c r="C64" t="s">
        <v>15</v>
      </c>
      <c r="D64" s="1">
        <v>9832</v>
      </c>
      <c r="E64" s="1">
        <v>77924</v>
      </c>
      <c r="F64" s="2">
        <v>58484</v>
      </c>
    </row>
    <row r="65" spans="1:6" x14ac:dyDescent="0.25">
      <c r="A65">
        <v>2020</v>
      </c>
      <c r="B65" t="s">
        <v>51</v>
      </c>
      <c r="C65" t="s">
        <v>16</v>
      </c>
      <c r="D65" s="1">
        <v>11349</v>
      </c>
      <c r="E65" s="1">
        <v>121521</v>
      </c>
      <c r="F65" s="2">
        <v>65354</v>
      </c>
    </row>
    <row r="66" spans="1:6" x14ac:dyDescent="0.25">
      <c r="A66">
        <v>2020</v>
      </c>
      <c r="B66" t="s">
        <v>51</v>
      </c>
      <c r="C66" t="s">
        <v>17</v>
      </c>
      <c r="D66" s="1">
        <v>5732</v>
      </c>
      <c r="E66" s="1">
        <v>30344</v>
      </c>
      <c r="F66" s="2">
        <v>55607</v>
      </c>
    </row>
    <row r="67" spans="1:6" x14ac:dyDescent="0.25">
      <c r="A67">
        <v>2020</v>
      </c>
      <c r="B67" t="s">
        <v>51</v>
      </c>
      <c r="C67" t="s">
        <v>18</v>
      </c>
      <c r="D67" s="1">
        <v>16346</v>
      </c>
      <c r="E67" s="1">
        <v>160039</v>
      </c>
      <c r="F67" s="2">
        <v>70642</v>
      </c>
    </row>
    <row r="68" spans="1:6" x14ac:dyDescent="0.25">
      <c r="A68">
        <v>2020</v>
      </c>
      <c r="B68" t="s">
        <v>51</v>
      </c>
      <c r="C68" t="s">
        <v>19</v>
      </c>
      <c r="D68" s="1">
        <v>21102</v>
      </c>
      <c r="E68" s="1">
        <v>152366</v>
      </c>
      <c r="F68" s="2">
        <v>84958</v>
      </c>
    </row>
    <row r="69" spans="1:6" x14ac:dyDescent="0.25">
      <c r="A69">
        <v>2020</v>
      </c>
      <c r="B69" t="s">
        <v>51</v>
      </c>
      <c r="C69" t="s">
        <v>20</v>
      </c>
      <c r="D69" s="1">
        <v>21646</v>
      </c>
      <c r="E69" s="1">
        <v>164028</v>
      </c>
      <c r="F69" s="2">
        <v>67631</v>
      </c>
    </row>
    <row r="70" spans="1:6" x14ac:dyDescent="0.25">
      <c r="A70">
        <v>2020</v>
      </c>
      <c r="B70" t="s">
        <v>51</v>
      </c>
      <c r="C70" t="s">
        <v>21</v>
      </c>
      <c r="D70" s="1">
        <v>16952</v>
      </c>
      <c r="E70" s="1">
        <v>123866</v>
      </c>
      <c r="F70" s="2">
        <v>72942</v>
      </c>
    </row>
    <row r="71" spans="1:6" x14ac:dyDescent="0.25">
      <c r="A71">
        <v>2020</v>
      </c>
      <c r="B71" t="s">
        <v>51</v>
      </c>
      <c r="C71" t="s">
        <v>22</v>
      </c>
      <c r="D71" s="1">
        <v>5839</v>
      </c>
      <c r="E71" s="1">
        <v>43888</v>
      </c>
      <c r="F71" s="2">
        <v>53779</v>
      </c>
    </row>
    <row r="72" spans="1:6" x14ac:dyDescent="0.25">
      <c r="A72">
        <v>2020</v>
      </c>
      <c r="B72" t="s">
        <v>51</v>
      </c>
      <c r="C72" t="s">
        <v>23</v>
      </c>
      <c r="D72" s="1">
        <v>15735</v>
      </c>
      <c r="E72" s="1">
        <v>126375</v>
      </c>
      <c r="F72" s="2">
        <v>64664</v>
      </c>
    </row>
    <row r="73" spans="1:6" x14ac:dyDescent="0.25">
      <c r="A73">
        <v>2020</v>
      </c>
      <c r="B73" t="s">
        <v>51</v>
      </c>
      <c r="C73" t="s">
        <v>24</v>
      </c>
      <c r="D73" s="1">
        <v>6813</v>
      </c>
      <c r="E73" s="1">
        <v>30793</v>
      </c>
      <c r="F73" s="2">
        <v>55897</v>
      </c>
    </row>
    <row r="74" spans="1:6" x14ac:dyDescent="0.25">
      <c r="A74">
        <v>2020</v>
      </c>
      <c r="B74" t="s">
        <v>51</v>
      </c>
      <c r="C74" t="s">
        <v>25</v>
      </c>
      <c r="D74" s="1">
        <v>7000</v>
      </c>
      <c r="E74" s="1">
        <v>55249</v>
      </c>
      <c r="F74" s="2">
        <v>56548</v>
      </c>
    </row>
    <row r="75" spans="1:6" x14ac:dyDescent="0.25">
      <c r="A75">
        <v>2020</v>
      </c>
      <c r="B75" t="s">
        <v>51</v>
      </c>
      <c r="C75" t="s">
        <v>26</v>
      </c>
      <c r="D75" s="1">
        <v>5757</v>
      </c>
      <c r="E75" s="1">
        <v>93450</v>
      </c>
      <c r="F75" s="2">
        <v>67902</v>
      </c>
    </row>
    <row r="76" spans="1:6" x14ac:dyDescent="0.25">
      <c r="A76">
        <v>2020</v>
      </c>
      <c r="B76" t="s">
        <v>51</v>
      </c>
      <c r="C76" t="s">
        <v>27</v>
      </c>
      <c r="D76" s="1">
        <v>4901</v>
      </c>
      <c r="E76" s="1">
        <v>27866</v>
      </c>
      <c r="F76" s="2">
        <v>68870</v>
      </c>
    </row>
    <row r="77" spans="1:6" x14ac:dyDescent="0.25">
      <c r="A77">
        <v>2020</v>
      </c>
      <c r="B77" t="s">
        <v>51</v>
      </c>
      <c r="C77" t="s">
        <v>28</v>
      </c>
      <c r="D77" s="1">
        <v>22711</v>
      </c>
      <c r="E77" s="1">
        <v>151469</v>
      </c>
      <c r="F77" s="2">
        <v>77924</v>
      </c>
    </row>
    <row r="78" spans="1:6" x14ac:dyDescent="0.25">
      <c r="A78">
        <v>2020</v>
      </c>
      <c r="B78" t="s">
        <v>51</v>
      </c>
      <c r="C78" t="s">
        <v>29</v>
      </c>
      <c r="D78" s="1">
        <v>5485</v>
      </c>
      <c r="E78" s="1">
        <v>48577</v>
      </c>
      <c r="F78" s="2">
        <v>53439</v>
      </c>
    </row>
    <row r="79" spans="1:6" x14ac:dyDescent="0.25">
      <c r="A79">
        <v>2020</v>
      </c>
      <c r="B79" t="s">
        <v>51</v>
      </c>
      <c r="C79" t="s">
        <v>30</v>
      </c>
      <c r="D79" s="1">
        <v>50929</v>
      </c>
      <c r="E79" s="1">
        <v>361821</v>
      </c>
      <c r="F79" s="2">
        <v>78199</v>
      </c>
    </row>
    <row r="80" spans="1:6" x14ac:dyDescent="0.25">
      <c r="A80">
        <v>2020</v>
      </c>
      <c r="B80" t="s">
        <v>51</v>
      </c>
      <c r="C80" t="s">
        <v>31</v>
      </c>
      <c r="D80" s="1">
        <v>29231</v>
      </c>
      <c r="E80" s="1">
        <v>229369</v>
      </c>
      <c r="F80" s="2">
        <v>59177</v>
      </c>
    </row>
    <row r="81" spans="1:6" x14ac:dyDescent="0.25">
      <c r="A81">
        <v>2020</v>
      </c>
      <c r="B81" t="s">
        <v>51</v>
      </c>
      <c r="C81" t="s">
        <v>32</v>
      </c>
      <c r="D81" s="1">
        <v>3669</v>
      </c>
      <c r="E81" s="1">
        <v>25364</v>
      </c>
      <c r="F81" s="2">
        <v>66729</v>
      </c>
    </row>
    <row r="82" spans="1:6" x14ac:dyDescent="0.25">
      <c r="A82">
        <v>2020</v>
      </c>
      <c r="B82" t="s">
        <v>51</v>
      </c>
      <c r="C82" t="s">
        <v>33</v>
      </c>
      <c r="D82" s="1">
        <v>23650</v>
      </c>
      <c r="E82" s="1">
        <v>218531</v>
      </c>
      <c r="F82" s="2">
        <v>65104</v>
      </c>
    </row>
    <row r="83" spans="1:6" x14ac:dyDescent="0.25">
      <c r="A83">
        <v>2020</v>
      </c>
      <c r="B83" t="s">
        <v>51</v>
      </c>
      <c r="C83" t="s">
        <v>34</v>
      </c>
      <c r="D83" s="1">
        <v>9855</v>
      </c>
      <c r="E83" s="1">
        <v>78772</v>
      </c>
      <c r="F83" s="2">
        <v>55099</v>
      </c>
    </row>
    <row r="84" spans="1:6" x14ac:dyDescent="0.25">
      <c r="A84">
        <v>2020</v>
      </c>
      <c r="B84" t="s">
        <v>51</v>
      </c>
      <c r="C84" t="s">
        <v>35</v>
      </c>
      <c r="D84" s="1">
        <v>14899</v>
      </c>
      <c r="E84" s="1">
        <v>107568</v>
      </c>
      <c r="F84" s="2">
        <v>66876</v>
      </c>
    </row>
    <row r="85" spans="1:6" x14ac:dyDescent="0.25">
      <c r="A85">
        <v>2020</v>
      </c>
      <c r="B85" t="s">
        <v>51</v>
      </c>
      <c r="C85" t="s">
        <v>36</v>
      </c>
      <c r="D85" s="1">
        <v>29345</v>
      </c>
      <c r="E85" s="1">
        <v>241570</v>
      </c>
      <c r="F85" s="2">
        <v>70639</v>
      </c>
    </row>
    <row r="86" spans="1:6" x14ac:dyDescent="0.25">
      <c r="A86">
        <v>2020</v>
      </c>
      <c r="B86" t="s">
        <v>51</v>
      </c>
      <c r="C86" t="s">
        <v>37</v>
      </c>
      <c r="D86" s="1">
        <v>3878</v>
      </c>
      <c r="E86" s="1">
        <v>18924</v>
      </c>
      <c r="F86" s="2">
        <v>66955</v>
      </c>
    </row>
    <row r="87" spans="1:6" x14ac:dyDescent="0.25">
      <c r="A87">
        <v>2020</v>
      </c>
      <c r="B87" t="s">
        <v>51</v>
      </c>
      <c r="C87" t="s">
        <v>38</v>
      </c>
      <c r="D87" s="1">
        <v>13348</v>
      </c>
      <c r="E87" s="1">
        <v>103647</v>
      </c>
      <c r="F87" s="2">
        <v>57906</v>
      </c>
    </row>
    <row r="88" spans="1:6" x14ac:dyDescent="0.25">
      <c r="A88">
        <v>2020</v>
      </c>
      <c r="B88" t="s">
        <v>51</v>
      </c>
      <c r="C88" t="s">
        <v>39</v>
      </c>
      <c r="D88" s="1">
        <v>3954</v>
      </c>
      <c r="E88" s="1">
        <v>24410</v>
      </c>
      <c r="F88" s="2">
        <v>54005</v>
      </c>
    </row>
    <row r="89" spans="1:6" x14ac:dyDescent="0.25">
      <c r="A89">
        <v>2020</v>
      </c>
      <c r="B89" t="s">
        <v>51</v>
      </c>
      <c r="C89" t="s">
        <v>40</v>
      </c>
      <c r="D89" s="1">
        <v>12894</v>
      </c>
      <c r="E89" s="1">
        <v>130050</v>
      </c>
      <c r="F89" s="2">
        <v>62259</v>
      </c>
    </row>
    <row r="90" spans="1:6" x14ac:dyDescent="0.25">
      <c r="A90">
        <v>2020</v>
      </c>
      <c r="B90" t="s">
        <v>51</v>
      </c>
      <c r="C90" t="s">
        <v>41</v>
      </c>
      <c r="D90" s="1">
        <v>55014</v>
      </c>
      <c r="E90" s="1">
        <v>737125</v>
      </c>
      <c r="F90" s="2">
        <v>68929</v>
      </c>
    </row>
    <row r="91" spans="1:6" x14ac:dyDescent="0.25">
      <c r="A91">
        <v>2020</v>
      </c>
      <c r="B91" t="s">
        <v>51</v>
      </c>
      <c r="C91" t="s">
        <v>42</v>
      </c>
      <c r="D91" s="1">
        <v>12932</v>
      </c>
      <c r="E91" s="1">
        <v>115416</v>
      </c>
      <c r="F91" s="2">
        <v>57474</v>
      </c>
    </row>
    <row r="92" spans="1:6" x14ac:dyDescent="0.25">
      <c r="A92">
        <v>2020</v>
      </c>
      <c r="B92" t="s">
        <v>51</v>
      </c>
      <c r="C92" t="s">
        <v>43</v>
      </c>
      <c r="D92" s="1">
        <v>2839</v>
      </c>
      <c r="E92" s="1">
        <v>14269</v>
      </c>
      <c r="F92" s="2">
        <v>55130</v>
      </c>
    </row>
    <row r="93" spans="1:6" x14ac:dyDescent="0.25">
      <c r="A93">
        <v>2020</v>
      </c>
      <c r="B93" t="s">
        <v>51</v>
      </c>
      <c r="C93" t="s">
        <v>44</v>
      </c>
      <c r="D93" s="1">
        <v>21412</v>
      </c>
      <c r="E93" s="1">
        <v>201137</v>
      </c>
      <c r="F93" s="2">
        <v>63521</v>
      </c>
    </row>
    <row r="94" spans="1:6" x14ac:dyDescent="0.25">
      <c r="A94">
        <v>2020</v>
      </c>
      <c r="B94" t="s">
        <v>51</v>
      </c>
      <c r="C94" t="s">
        <v>45</v>
      </c>
      <c r="D94" s="1">
        <v>27072</v>
      </c>
      <c r="E94" s="1">
        <v>199964</v>
      </c>
      <c r="F94" s="2">
        <v>69827</v>
      </c>
    </row>
    <row r="95" spans="1:6" x14ac:dyDescent="0.25">
      <c r="A95">
        <v>2020</v>
      </c>
      <c r="B95" t="s">
        <v>51</v>
      </c>
      <c r="C95" t="s">
        <v>46</v>
      </c>
      <c r="D95" s="1">
        <v>4300</v>
      </c>
      <c r="E95" s="1">
        <v>29583</v>
      </c>
      <c r="F95" s="2">
        <v>60489</v>
      </c>
    </row>
    <row r="96" spans="1:6" x14ac:dyDescent="0.25">
      <c r="A96">
        <v>2020</v>
      </c>
      <c r="B96" t="s">
        <v>51</v>
      </c>
      <c r="C96" t="s">
        <v>47</v>
      </c>
      <c r="D96" s="1">
        <v>14760</v>
      </c>
      <c r="E96" s="1">
        <v>123846</v>
      </c>
      <c r="F96" s="2">
        <v>66423</v>
      </c>
    </row>
    <row r="97" spans="1:6" x14ac:dyDescent="0.25">
      <c r="A97">
        <v>2020</v>
      </c>
      <c r="B97" t="s">
        <v>51</v>
      </c>
      <c r="C97" t="s">
        <v>48</v>
      </c>
      <c r="D97" s="1">
        <v>3478</v>
      </c>
      <c r="E97" s="1">
        <v>21200</v>
      </c>
      <c r="F97" s="2">
        <v>56640</v>
      </c>
    </row>
    <row r="98" spans="1:6" x14ac:dyDescent="0.25">
      <c r="A98">
        <v>2020</v>
      </c>
      <c r="B98" t="s">
        <v>52</v>
      </c>
      <c r="C98" t="s">
        <v>1</v>
      </c>
      <c r="D98" s="1">
        <v>5773</v>
      </c>
      <c r="E98" s="1">
        <v>258328</v>
      </c>
      <c r="F98" s="2">
        <v>60387</v>
      </c>
    </row>
    <row r="99" spans="1:6" x14ac:dyDescent="0.25">
      <c r="A99">
        <v>2020</v>
      </c>
      <c r="B99" t="s">
        <v>52</v>
      </c>
      <c r="C99" t="s">
        <v>2</v>
      </c>
      <c r="D99" s="1">
        <v>5213</v>
      </c>
      <c r="E99" s="1">
        <v>177110</v>
      </c>
      <c r="F99" s="2">
        <v>82375</v>
      </c>
    </row>
    <row r="100" spans="1:6" x14ac:dyDescent="0.25">
      <c r="A100">
        <v>2020</v>
      </c>
      <c r="B100" t="s">
        <v>52</v>
      </c>
      <c r="C100" t="s">
        <v>3</v>
      </c>
      <c r="D100" s="1">
        <v>2961</v>
      </c>
      <c r="E100" s="1">
        <v>154922</v>
      </c>
      <c r="F100" s="2">
        <v>51570</v>
      </c>
    </row>
    <row r="101" spans="1:6" x14ac:dyDescent="0.25">
      <c r="A101">
        <v>2020</v>
      </c>
      <c r="B101" t="s">
        <v>52</v>
      </c>
      <c r="C101" t="s">
        <v>4</v>
      </c>
      <c r="D101" s="1">
        <v>44156</v>
      </c>
      <c r="E101" s="1">
        <v>1263780</v>
      </c>
      <c r="F101" s="2">
        <v>109888</v>
      </c>
    </row>
    <row r="102" spans="1:6" x14ac:dyDescent="0.25">
      <c r="A102">
        <v>2020</v>
      </c>
      <c r="B102" t="s">
        <v>52</v>
      </c>
      <c r="C102" t="s">
        <v>5</v>
      </c>
      <c r="D102" s="1">
        <v>5888</v>
      </c>
      <c r="E102" s="1">
        <v>146473</v>
      </c>
      <c r="F102" s="2">
        <v>77207</v>
      </c>
    </row>
    <row r="103" spans="1:6" x14ac:dyDescent="0.25">
      <c r="A103">
        <v>2020</v>
      </c>
      <c r="B103" t="s">
        <v>52</v>
      </c>
      <c r="C103" t="s">
        <v>6</v>
      </c>
      <c r="D103" s="1">
        <v>4386</v>
      </c>
      <c r="E103" s="1">
        <v>153812</v>
      </c>
      <c r="F103" s="2">
        <v>87706</v>
      </c>
    </row>
    <row r="104" spans="1:6" x14ac:dyDescent="0.25">
      <c r="A104">
        <v>2020</v>
      </c>
      <c r="B104" t="s">
        <v>52</v>
      </c>
      <c r="C104" t="s">
        <v>7</v>
      </c>
      <c r="D104">
        <v>678</v>
      </c>
      <c r="E104" s="1">
        <v>25520</v>
      </c>
      <c r="F104" s="2">
        <v>68049</v>
      </c>
    </row>
    <row r="105" spans="1:6" x14ac:dyDescent="0.25">
      <c r="A105">
        <v>2020</v>
      </c>
      <c r="B105" t="s">
        <v>52</v>
      </c>
      <c r="C105" t="s">
        <v>8</v>
      </c>
      <c r="D105" s="1">
        <v>21275</v>
      </c>
      <c r="E105" s="1">
        <v>376070</v>
      </c>
      <c r="F105" s="2">
        <v>66758</v>
      </c>
    </row>
    <row r="106" spans="1:6" x14ac:dyDescent="0.25">
      <c r="A106">
        <v>2020</v>
      </c>
      <c r="B106" t="s">
        <v>52</v>
      </c>
      <c r="C106" t="s">
        <v>9</v>
      </c>
      <c r="D106" s="1">
        <v>10646</v>
      </c>
      <c r="E106" s="1">
        <v>382938</v>
      </c>
      <c r="F106" s="2">
        <v>60184</v>
      </c>
    </row>
    <row r="107" spans="1:6" x14ac:dyDescent="0.25">
      <c r="A107">
        <v>2020</v>
      </c>
      <c r="B107" t="s">
        <v>52</v>
      </c>
      <c r="C107" t="s">
        <v>10</v>
      </c>
      <c r="D107" s="1">
        <v>2886</v>
      </c>
      <c r="E107" s="1">
        <v>67700</v>
      </c>
      <c r="F107" s="2">
        <v>65603</v>
      </c>
    </row>
    <row r="108" spans="1:6" x14ac:dyDescent="0.25">
      <c r="A108">
        <v>2020</v>
      </c>
      <c r="B108" t="s">
        <v>52</v>
      </c>
      <c r="C108" t="s">
        <v>11</v>
      </c>
      <c r="D108" s="1">
        <v>18033</v>
      </c>
      <c r="E108" s="1">
        <v>554712</v>
      </c>
      <c r="F108" s="2">
        <v>74855</v>
      </c>
    </row>
    <row r="109" spans="1:6" x14ac:dyDescent="0.25">
      <c r="A109">
        <v>2020</v>
      </c>
      <c r="B109" t="s">
        <v>52</v>
      </c>
      <c r="C109" t="s">
        <v>12</v>
      </c>
      <c r="D109" s="1">
        <v>9255</v>
      </c>
      <c r="E109" s="1">
        <v>504460</v>
      </c>
      <c r="F109" s="2">
        <v>65092</v>
      </c>
    </row>
    <row r="110" spans="1:6" x14ac:dyDescent="0.25">
      <c r="A110">
        <v>2020</v>
      </c>
      <c r="B110" t="s">
        <v>52</v>
      </c>
      <c r="C110" t="s">
        <v>13</v>
      </c>
      <c r="D110" s="1">
        <v>4099</v>
      </c>
      <c r="E110" s="1">
        <v>216615</v>
      </c>
      <c r="F110" s="2">
        <v>63103</v>
      </c>
    </row>
    <row r="111" spans="1:6" x14ac:dyDescent="0.25">
      <c r="A111">
        <v>2020</v>
      </c>
      <c r="B111" t="s">
        <v>52</v>
      </c>
      <c r="C111" t="s">
        <v>14</v>
      </c>
      <c r="D111" s="1">
        <v>3109</v>
      </c>
      <c r="E111" s="1">
        <v>158784</v>
      </c>
      <c r="F111" s="2">
        <v>62958</v>
      </c>
    </row>
    <row r="112" spans="1:6" x14ac:dyDescent="0.25">
      <c r="A112">
        <v>2020</v>
      </c>
      <c r="B112" t="s">
        <v>52</v>
      </c>
      <c r="C112" t="s">
        <v>15</v>
      </c>
      <c r="D112" s="1">
        <v>4978</v>
      </c>
      <c r="E112" s="1">
        <v>235564</v>
      </c>
      <c r="F112" s="2">
        <v>62902</v>
      </c>
    </row>
    <row r="113" spans="1:6" x14ac:dyDescent="0.25">
      <c r="A113">
        <v>2020</v>
      </c>
      <c r="B113" t="s">
        <v>52</v>
      </c>
      <c r="C113" t="s">
        <v>16</v>
      </c>
      <c r="D113" s="1">
        <v>4501</v>
      </c>
      <c r="E113" s="1">
        <v>131430</v>
      </c>
      <c r="F113" s="2">
        <v>78183</v>
      </c>
    </row>
    <row r="114" spans="1:6" x14ac:dyDescent="0.25">
      <c r="A114">
        <v>2020</v>
      </c>
      <c r="B114" t="s">
        <v>52</v>
      </c>
      <c r="C114" t="s">
        <v>17</v>
      </c>
      <c r="D114" s="1">
        <v>1863</v>
      </c>
      <c r="E114" s="1">
        <v>50166</v>
      </c>
      <c r="F114" s="2">
        <v>61682</v>
      </c>
    </row>
    <row r="115" spans="1:6" x14ac:dyDescent="0.25">
      <c r="A115">
        <v>2020</v>
      </c>
      <c r="B115" t="s">
        <v>52</v>
      </c>
      <c r="C115" t="s">
        <v>18</v>
      </c>
      <c r="D115" s="1">
        <v>4168</v>
      </c>
      <c r="E115" s="1">
        <v>108500</v>
      </c>
      <c r="F115" s="2">
        <v>85426</v>
      </c>
    </row>
    <row r="116" spans="1:6" x14ac:dyDescent="0.25">
      <c r="A116">
        <v>2020</v>
      </c>
      <c r="B116" t="s">
        <v>52</v>
      </c>
      <c r="C116" t="s">
        <v>19</v>
      </c>
      <c r="D116" s="1">
        <v>6616</v>
      </c>
      <c r="E116" s="1">
        <v>229741</v>
      </c>
      <c r="F116" s="2">
        <v>96190</v>
      </c>
    </row>
    <row r="117" spans="1:6" x14ac:dyDescent="0.25">
      <c r="A117">
        <v>2020</v>
      </c>
      <c r="B117" t="s">
        <v>52</v>
      </c>
      <c r="C117" t="s">
        <v>20</v>
      </c>
      <c r="D117" s="1">
        <v>17437</v>
      </c>
      <c r="E117" s="1">
        <v>554767</v>
      </c>
      <c r="F117" s="2">
        <v>70769</v>
      </c>
    </row>
    <row r="118" spans="1:6" x14ac:dyDescent="0.25">
      <c r="A118">
        <v>2020</v>
      </c>
      <c r="B118" t="s">
        <v>52</v>
      </c>
      <c r="C118" t="s">
        <v>21</v>
      </c>
      <c r="D118" s="1">
        <v>8284</v>
      </c>
      <c r="E118" s="1">
        <v>309006</v>
      </c>
      <c r="F118" s="2">
        <v>70870</v>
      </c>
    </row>
    <row r="119" spans="1:6" x14ac:dyDescent="0.25">
      <c r="A119">
        <v>2020</v>
      </c>
      <c r="B119" t="s">
        <v>52</v>
      </c>
      <c r="C119" t="s">
        <v>22</v>
      </c>
      <c r="D119" s="1">
        <v>2375</v>
      </c>
      <c r="E119" s="1">
        <v>139480</v>
      </c>
      <c r="F119" s="2">
        <v>51918</v>
      </c>
    </row>
    <row r="120" spans="1:6" x14ac:dyDescent="0.25">
      <c r="A120">
        <v>2020</v>
      </c>
      <c r="B120" t="s">
        <v>52</v>
      </c>
      <c r="C120" t="s">
        <v>23</v>
      </c>
      <c r="D120" s="1">
        <v>6859</v>
      </c>
      <c r="E120" s="1">
        <v>266452</v>
      </c>
      <c r="F120" s="2">
        <v>61836</v>
      </c>
    </row>
    <row r="121" spans="1:6" x14ac:dyDescent="0.25">
      <c r="A121">
        <v>2020</v>
      </c>
      <c r="B121" t="s">
        <v>52</v>
      </c>
      <c r="C121" t="s">
        <v>24</v>
      </c>
      <c r="D121" s="1">
        <v>1672</v>
      </c>
      <c r="E121" s="1">
        <v>20421</v>
      </c>
      <c r="F121" s="2">
        <v>54178</v>
      </c>
    </row>
    <row r="122" spans="1:6" x14ac:dyDescent="0.25">
      <c r="A122">
        <v>2020</v>
      </c>
      <c r="B122" t="s">
        <v>52</v>
      </c>
      <c r="C122" t="s">
        <v>25</v>
      </c>
      <c r="D122" s="1">
        <v>1949</v>
      </c>
      <c r="E122" s="1">
        <v>97530</v>
      </c>
      <c r="F122" s="2">
        <v>56492</v>
      </c>
    </row>
    <row r="123" spans="1:6" x14ac:dyDescent="0.25">
      <c r="A123">
        <v>2020</v>
      </c>
      <c r="B123" t="s">
        <v>52</v>
      </c>
      <c r="C123" t="s">
        <v>26</v>
      </c>
      <c r="D123" s="1">
        <v>2054</v>
      </c>
      <c r="E123" s="1">
        <v>55673</v>
      </c>
      <c r="F123" s="2">
        <v>66821</v>
      </c>
    </row>
    <row r="124" spans="1:6" x14ac:dyDescent="0.25">
      <c r="A124">
        <v>2020</v>
      </c>
      <c r="B124" t="s">
        <v>52</v>
      </c>
      <c r="C124" t="s">
        <v>27</v>
      </c>
      <c r="D124" s="1">
        <v>2001</v>
      </c>
      <c r="E124" s="1">
        <v>67282</v>
      </c>
      <c r="F124" s="2">
        <v>77769</v>
      </c>
    </row>
    <row r="125" spans="1:6" x14ac:dyDescent="0.25">
      <c r="A125">
        <v>2020</v>
      </c>
      <c r="B125" t="s">
        <v>52</v>
      </c>
      <c r="C125" t="s">
        <v>28</v>
      </c>
      <c r="D125" s="1">
        <v>8964</v>
      </c>
      <c r="E125" s="1">
        <v>235850</v>
      </c>
      <c r="F125" s="2">
        <v>86277</v>
      </c>
    </row>
    <row r="126" spans="1:6" x14ac:dyDescent="0.25">
      <c r="A126">
        <v>2020</v>
      </c>
      <c r="B126" t="s">
        <v>52</v>
      </c>
      <c r="C126" t="s">
        <v>29</v>
      </c>
      <c r="D126" s="1">
        <v>1776</v>
      </c>
      <c r="E126" s="1">
        <v>27201</v>
      </c>
      <c r="F126" s="2">
        <v>58794</v>
      </c>
    </row>
    <row r="127" spans="1:6" x14ac:dyDescent="0.25">
      <c r="A127">
        <v>2020</v>
      </c>
      <c r="B127" t="s">
        <v>52</v>
      </c>
      <c r="C127" t="s">
        <v>30</v>
      </c>
      <c r="D127" s="1">
        <v>16292</v>
      </c>
      <c r="E127" s="1">
        <v>399337</v>
      </c>
      <c r="F127" s="2">
        <v>73103</v>
      </c>
    </row>
    <row r="128" spans="1:6" x14ac:dyDescent="0.25">
      <c r="A128">
        <v>2020</v>
      </c>
      <c r="B128" t="s">
        <v>52</v>
      </c>
      <c r="C128" t="s">
        <v>31</v>
      </c>
      <c r="D128" s="1">
        <v>10303</v>
      </c>
      <c r="E128" s="1">
        <v>452637</v>
      </c>
      <c r="F128" s="2">
        <v>63281</v>
      </c>
    </row>
    <row r="129" spans="1:6" x14ac:dyDescent="0.25">
      <c r="A129">
        <v>2020</v>
      </c>
      <c r="B129" t="s">
        <v>52</v>
      </c>
      <c r="C129" t="s">
        <v>32</v>
      </c>
      <c r="D129">
        <v>799</v>
      </c>
      <c r="E129" s="1">
        <v>25259</v>
      </c>
      <c r="F129" s="2">
        <v>57695</v>
      </c>
    </row>
    <row r="130" spans="1:6" x14ac:dyDescent="0.25">
      <c r="A130">
        <v>2020</v>
      </c>
      <c r="B130" t="s">
        <v>52</v>
      </c>
      <c r="C130" t="s">
        <v>33</v>
      </c>
      <c r="D130" s="1">
        <v>15453</v>
      </c>
      <c r="E130" s="1">
        <v>653028</v>
      </c>
      <c r="F130" s="2">
        <v>64995</v>
      </c>
    </row>
    <row r="131" spans="1:6" x14ac:dyDescent="0.25">
      <c r="A131">
        <v>2020</v>
      </c>
      <c r="B131" t="s">
        <v>52</v>
      </c>
      <c r="C131" t="s">
        <v>34</v>
      </c>
      <c r="D131" s="1">
        <v>4178</v>
      </c>
      <c r="E131" s="1">
        <v>131206</v>
      </c>
      <c r="F131" s="2">
        <v>60915</v>
      </c>
    </row>
    <row r="132" spans="1:6" x14ac:dyDescent="0.25">
      <c r="A132">
        <v>2020</v>
      </c>
      <c r="B132" t="s">
        <v>52</v>
      </c>
      <c r="C132" t="s">
        <v>35</v>
      </c>
      <c r="D132" s="1">
        <v>6354</v>
      </c>
      <c r="E132" s="1">
        <v>184947</v>
      </c>
      <c r="F132" s="2">
        <v>74927</v>
      </c>
    </row>
    <row r="133" spans="1:6" x14ac:dyDescent="0.25">
      <c r="A133">
        <v>2020</v>
      </c>
      <c r="B133" t="s">
        <v>52</v>
      </c>
      <c r="C133" t="s">
        <v>36</v>
      </c>
      <c r="D133" s="1">
        <v>14363</v>
      </c>
      <c r="E133" s="1">
        <v>537402</v>
      </c>
      <c r="F133" s="2">
        <v>66931</v>
      </c>
    </row>
    <row r="134" spans="1:6" x14ac:dyDescent="0.25">
      <c r="A134">
        <v>2020</v>
      </c>
      <c r="B134" t="s">
        <v>52</v>
      </c>
      <c r="C134" t="s">
        <v>37</v>
      </c>
      <c r="D134" s="1">
        <v>1516</v>
      </c>
      <c r="E134" s="1">
        <v>37411</v>
      </c>
      <c r="F134" s="2">
        <v>63645</v>
      </c>
    </row>
    <row r="135" spans="1:6" x14ac:dyDescent="0.25">
      <c r="A135">
        <v>2020</v>
      </c>
      <c r="B135" t="s">
        <v>52</v>
      </c>
      <c r="C135" t="s">
        <v>38</v>
      </c>
      <c r="D135" s="1">
        <v>6655</v>
      </c>
      <c r="E135" s="1">
        <v>244395</v>
      </c>
      <c r="F135" s="2">
        <v>61779</v>
      </c>
    </row>
    <row r="136" spans="1:6" x14ac:dyDescent="0.25">
      <c r="A136">
        <v>2020</v>
      </c>
      <c r="B136" t="s">
        <v>52</v>
      </c>
      <c r="C136" t="s">
        <v>39</v>
      </c>
      <c r="D136" s="1">
        <v>1072</v>
      </c>
      <c r="E136" s="1">
        <v>43135</v>
      </c>
      <c r="F136" s="2">
        <v>53285</v>
      </c>
    </row>
    <row r="137" spans="1:6" x14ac:dyDescent="0.25">
      <c r="A137">
        <v>2020</v>
      </c>
      <c r="B137" t="s">
        <v>52</v>
      </c>
      <c r="C137" t="s">
        <v>40</v>
      </c>
      <c r="D137" s="1">
        <v>7620</v>
      </c>
      <c r="E137" s="1">
        <v>334972</v>
      </c>
      <c r="F137" s="2">
        <v>63122</v>
      </c>
    </row>
    <row r="138" spans="1:6" x14ac:dyDescent="0.25">
      <c r="A138">
        <v>2020</v>
      </c>
      <c r="B138" t="s">
        <v>52</v>
      </c>
      <c r="C138" t="s">
        <v>41</v>
      </c>
      <c r="D138" s="1">
        <v>26257</v>
      </c>
      <c r="E138" s="1">
        <v>867807</v>
      </c>
      <c r="F138" s="2">
        <v>81206</v>
      </c>
    </row>
    <row r="139" spans="1:6" x14ac:dyDescent="0.25">
      <c r="A139">
        <v>2020</v>
      </c>
      <c r="B139" t="s">
        <v>52</v>
      </c>
      <c r="C139" t="s">
        <v>42</v>
      </c>
      <c r="D139" s="1">
        <v>4616</v>
      </c>
      <c r="E139" s="1">
        <v>135571</v>
      </c>
      <c r="F139" s="2">
        <v>61796</v>
      </c>
    </row>
    <row r="140" spans="1:6" x14ac:dyDescent="0.25">
      <c r="A140">
        <v>2020</v>
      </c>
      <c r="B140" t="s">
        <v>52</v>
      </c>
      <c r="C140" t="s">
        <v>43</v>
      </c>
      <c r="D140" s="1">
        <v>1107</v>
      </c>
      <c r="E140" s="1">
        <v>28176</v>
      </c>
      <c r="F140" s="2">
        <v>62352</v>
      </c>
    </row>
    <row r="141" spans="1:6" x14ac:dyDescent="0.25">
      <c r="A141">
        <v>2020</v>
      </c>
      <c r="B141" t="s">
        <v>52</v>
      </c>
      <c r="C141" t="s">
        <v>44</v>
      </c>
      <c r="D141" s="1">
        <v>7023</v>
      </c>
      <c r="E141" s="1">
        <v>232300</v>
      </c>
      <c r="F141" s="2">
        <v>63958</v>
      </c>
    </row>
    <row r="142" spans="1:6" x14ac:dyDescent="0.25">
      <c r="A142">
        <v>2020</v>
      </c>
      <c r="B142" t="s">
        <v>52</v>
      </c>
      <c r="C142" t="s">
        <v>45</v>
      </c>
      <c r="D142" s="1">
        <v>7882</v>
      </c>
      <c r="E142" s="1">
        <v>268553</v>
      </c>
      <c r="F142" s="2">
        <v>82000</v>
      </c>
    </row>
    <row r="143" spans="1:6" x14ac:dyDescent="0.25">
      <c r="A143">
        <v>2020</v>
      </c>
      <c r="B143" t="s">
        <v>52</v>
      </c>
      <c r="C143" t="s">
        <v>46</v>
      </c>
      <c r="D143" s="1">
        <v>1261</v>
      </c>
      <c r="E143" s="1">
        <v>44429</v>
      </c>
      <c r="F143" s="2">
        <v>62359</v>
      </c>
    </row>
    <row r="144" spans="1:6" x14ac:dyDescent="0.25">
      <c r="A144">
        <v>2020</v>
      </c>
      <c r="B144" t="s">
        <v>52</v>
      </c>
      <c r="C144" t="s">
        <v>47</v>
      </c>
      <c r="D144" s="1">
        <v>9214</v>
      </c>
      <c r="E144" s="1">
        <v>458262</v>
      </c>
      <c r="F144" s="2">
        <v>61039</v>
      </c>
    </row>
    <row r="145" spans="1:6" x14ac:dyDescent="0.25">
      <c r="A145">
        <v>2020</v>
      </c>
      <c r="B145" t="s">
        <v>52</v>
      </c>
      <c r="C145" t="s">
        <v>48</v>
      </c>
      <c r="D145">
        <v>620</v>
      </c>
      <c r="E145" s="1">
        <v>9580</v>
      </c>
      <c r="F145" s="2">
        <v>70308</v>
      </c>
    </row>
    <row r="146" spans="1:6" x14ac:dyDescent="0.25">
      <c r="A146">
        <v>2020</v>
      </c>
      <c r="B146" t="s">
        <v>54</v>
      </c>
      <c r="C146" t="s">
        <v>1</v>
      </c>
      <c r="D146" s="1">
        <v>32424</v>
      </c>
      <c r="E146" s="1">
        <v>372620</v>
      </c>
      <c r="F146" s="2">
        <v>45853</v>
      </c>
    </row>
    <row r="147" spans="1:6" x14ac:dyDescent="0.25">
      <c r="A147">
        <v>2020</v>
      </c>
      <c r="B147" t="s">
        <v>54</v>
      </c>
      <c r="C147" t="s">
        <v>2</v>
      </c>
      <c r="D147" s="1">
        <v>33859</v>
      </c>
      <c r="E147" s="1">
        <v>546143</v>
      </c>
      <c r="F147" s="2">
        <v>51498</v>
      </c>
    </row>
    <row r="148" spans="1:6" x14ac:dyDescent="0.25">
      <c r="A148">
        <v>2020</v>
      </c>
      <c r="B148" t="s">
        <v>54</v>
      </c>
      <c r="C148" t="s">
        <v>3</v>
      </c>
      <c r="D148" s="1">
        <v>21836</v>
      </c>
      <c r="E148" s="1">
        <v>244074</v>
      </c>
      <c r="F148" s="2">
        <v>45673</v>
      </c>
    </row>
    <row r="149" spans="1:6" x14ac:dyDescent="0.25">
      <c r="A149">
        <v>2020</v>
      </c>
      <c r="B149" t="s">
        <v>54</v>
      </c>
      <c r="C149" t="s">
        <v>4</v>
      </c>
      <c r="D149" s="1">
        <v>200632</v>
      </c>
      <c r="E149" s="1">
        <v>2888684</v>
      </c>
      <c r="F149" s="2">
        <v>58800</v>
      </c>
    </row>
    <row r="150" spans="1:6" x14ac:dyDescent="0.25">
      <c r="A150">
        <v>2020</v>
      </c>
      <c r="B150" t="s">
        <v>54</v>
      </c>
      <c r="C150" t="s">
        <v>5</v>
      </c>
      <c r="D150" s="1">
        <v>36421</v>
      </c>
      <c r="E150" s="1">
        <v>465887</v>
      </c>
      <c r="F150" s="2">
        <v>55719</v>
      </c>
    </row>
    <row r="151" spans="1:6" x14ac:dyDescent="0.25">
      <c r="A151">
        <v>2020</v>
      </c>
      <c r="B151" t="s">
        <v>54</v>
      </c>
      <c r="C151" t="s">
        <v>6</v>
      </c>
      <c r="D151" s="1">
        <v>24725</v>
      </c>
      <c r="E151" s="1">
        <v>276491</v>
      </c>
      <c r="F151" s="2">
        <v>55859</v>
      </c>
    </row>
    <row r="152" spans="1:6" x14ac:dyDescent="0.25">
      <c r="A152">
        <v>2020</v>
      </c>
      <c r="B152" t="s">
        <v>54</v>
      </c>
      <c r="C152" t="s">
        <v>7</v>
      </c>
      <c r="D152" s="1">
        <v>7050</v>
      </c>
      <c r="E152" s="1">
        <v>76267</v>
      </c>
      <c r="F152" s="2">
        <v>45667</v>
      </c>
    </row>
    <row r="153" spans="1:6" x14ac:dyDescent="0.25">
      <c r="A153">
        <v>2020</v>
      </c>
      <c r="B153" t="s">
        <v>54</v>
      </c>
      <c r="C153" t="s">
        <v>8</v>
      </c>
      <c r="D153" s="1">
        <v>142700</v>
      </c>
      <c r="E153" s="1">
        <v>1739110</v>
      </c>
      <c r="F153" s="2">
        <v>49391</v>
      </c>
    </row>
    <row r="154" spans="1:6" x14ac:dyDescent="0.25">
      <c r="A154">
        <v>2020</v>
      </c>
      <c r="B154" t="s">
        <v>54</v>
      </c>
      <c r="C154" t="s">
        <v>9</v>
      </c>
      <c r="D154" s="1">
        <v>64380</v>
      </c>
      <c r="E154" s="1">
        <v>913981</v>
      </c>
      <c r="F154" s="2">
        <v>52104</v>
      </c>
    </row>
    <row r="155" spans="1:6" x14ac:dyDescent="0.25">
      <c r="A155">
        <v>2020</v>
      </c>
      <c r="B155" t="s">
        <v>54</v>
      </c>
      <c r="C155" t="s">
        <v>10</v>
      </c>
      <c r="D155" s="1">
        <v>12742</v>
      </c>
      <c r="E155" s="1">
        <v>143264</v>
      </c>
      <c r="F155" s="2">
        <v>44610</v>
      </c>
    </row>
    <row r="156" spans="1:6" x14ac:dyDescent="0.25">
      <c r="A156">
        <v>2020</v>
      </c>
      <c r="B156" t="s">
        <v>54</v>
      </c>
      <c r="C156" t="s">
        <v>11</v>
      </c>
      <c r="D156" s="1">
        <v>78196</v>
      </c>
      <c r="E156" s="1">
        <v>1140749</v>
      </c>
      <c r="F156" s="2">
        <v>55780</v>
      </c>
    </row>
    <row r="157" spans="1:6" x14ac:dyDescent="0.25">
      <c r="A157">
        <v>2020</v>
      </c>
      <c r="B157" t="s">
        <v>54</v>
      </c>
      <c r="C157" t="s">
        <v>12</v>
      </c>
      <c r="D157" s="1">
        <v>40846</v>
      </c>
      <c r="E157" s="1">
        <v>583686</v>
      </c>
      <c r="F157" s="2">
        <v>45931</v>
      </c>
    </row>
    <row r="158" spans="1:6" x14ac:dyDescent="0.25">
      <c r="A158">
        <v>2020</v>
      </c>
      <c r="B158" t="s">
        <v>54</v>
      </c>
      <c r="C158" t="s">
        <v>13</v>
      </c>
      <c r="D158" s="1">
        <v>23479</v>
      </c>
      <c r="E158" s="1">
        <v>298376</v>
      </c>
      <c r="F158" s="2">
        <v>44146</v>
      </c>
    </row>
    <row r="159" spans="1:6" x14ac:dyDescent="0.25">
      <c r="A159">
        <v>2020</v>
      </c>
      <c r="B159" t="s">
        <v>54</v>
      </c>
      <c r="C159" t="s">
        <v>14</v>
      </c>
      <c r="D159" s="1">
        <v>19497</v>
      </c>
      <c r="E159" s="1">
        <v>255575</v>
      </c>
      <c r="F159" s="2">
        <v>46012</v>
      </c>
    </row>
    <row r="160" spans="1:6" x14ac:dyDescent="0.25">
      <c r="A160">
        <v>2020</v>
      </c>
      <c r="B160" t="s">
        <v>54</v>
      </c>
      <c r="C160" t="s">
        <v>15</v>
      </c>
      <c r="D160" s="1">
        <v>28266</v>
      </c>
      <c r="E160" s="1">
        <v>393361</v>
      </c>
      <c r="F160" s="2">
        <v>46839</v>
      </c>
    </row>
    <row r="161" spans="1:6" x14ac:dyDescent="0.25">
      <c r="A161">
        <v>2020</v>
      </c>
      <c r="B161" t="s">
        <v>54</v>
      </c>
      <c r="C161" t="s">
        <v>16</v>
      </c>
      <c r="D161" s="1">
        <v>31210</v>
      </c>
      <c r="E161" s="1">
        <v>358336</v>
      </c>
      <c r="F161" s="2">
        <v>46029</v>
      </c>
    </row>
    <row r="162" spans="1:6" x14ac:dyDescent="0.25">
      <c r="A162">
        <v>2020</v>
      </c>
      <c r="B162" t="s">
        <v>54</v>
      </c>
      <c r="C162" t="s">
        <v>17</v>
      </c>
      <c r="D162" s="1">
        <v>10546</v>
      </c>
      <c r="E162" s="1">
        <v>111483</v>
      </c>
      <c r="F162" s="2">
        <v>43084</v>
      </c>
    </row>
    <row r="163" spans="1:6" x14ac:dyDescent="0.25">
      <c r="A163">
        <v>2020</v>
      </c>
      <c r="B163" t="s">
        <v>54</v>
      </c>
      <c r="C163" t="s">
        <v>18</v>
      </c>
      <c r="D163" s="1">
        <v>31685</v>
      </c>
      <c r="E163" s="1">
        <v>441680</v>
      </c>
      <c r="F163" s="2">
        <v>50800</v>
      </c>
    </row>
    <row r="164" spans="1:6" x14ac:dyDescent="0.25">
      <c r="A164">
        <v>2020</v>
      </c>
      <c r="B164" t="s">
        <v>54</v>
      </c>
      <c r="C164" t="s">
        <v>19</v>
      </c>
      <c r="D164" s="1">
        <v>40751</v>
      </c>
      <c r="E164" s="1">
        <v>526726</v>
      </c>
      <c r="F164" s="2">
        <v>61082</v>
      </c>
    </row>
    <row r="165" spans="1:6" x14ac:dyDescent="0.25">
      <c r="A165">
        <v>2020</v>
      </c>
      <c r="B165" t="s">
        <v>54</v>
      </c>
      <c r="C165" t="s">
        <v>20</v>
      </c>
      <c r="D165" s="1">
        <v>55149</v>
      </c>
      <c r="E165" s="1">
        <v>745824</v>
      </c>
      <c r="F165" s="2">
        <v>51869</v>
      </c>
    </row>
    <row r="166" spans="1:6" x14ac:dyDescent="0.25">
      <c r="A166">
        <v>2020</v>
      </c>
      <c r="B166" t="s">
        <v>54</v>
      </c>
      <c r="C166" t="s">
        <v>21</v>
      </c>
      <c r="D166" s="1">
        <v>37255</v>
      </c>
      <c r="E166" s="1">
        <v>499190</v>
      </c>
      <c r="F166" s="2">
        <v>53843</v>
      </c>
    </row>
    <row r="167" spans="1:6" x14ac:dyDescent="0.25">
      <c r="A167">
        <v>2020</v>
      </c>
      <c r="B167" t="s">
        <v>54</v>
      </c>
      <c r="C167" t="s">
        <v>22</v>
      </c>
      <c r="D167" s="1">
        <v>19589</v>
      </c>
      <c r="E167" s="1">
        <v>226629</v>
      </c>
      <c r="F167" s="2">
        <v>40176</v>
      </c>
    </row>
    <row r="168" spans="1:6" x14ac:dyDescent="0.25">
      <c r="A168">
        <v>2020</v>
      </c>
      <c r="B168" t="s">
        <v>54</v>
      </c>
      <c r="C168" t="s">
        <v>23</v>
      </c>
      <c r="D168" s="1">
        <v>39646</v>
      </c>
      <c r="E168" s="1">
        <v>519916</v>
      </c>
      <c r="F168" s="2">
        <v>46520</v>
      </c>
    </row>
    <row r="169" spans="1:6" x14ac:dyDescent="0.25">
      <c r="A169">
        <v>2020</v>
      </c>
      <c r="B169" t="s">
        <v>54</v>
      </c>
      <c r="C169" t="s">
        <v>24</v>
      </c>
      <c r="D169" s="1">
        <v>9323</v>
      </c>
      <c r="E169" s="1">
        <v>89315</v>
      </c>
      <c r="F169" s="2">
        <v>43996</v>
      </c>
    </row>
    <row r="170" spans="1:6" x14ac:dyDescent="0.25">
      <c r="A170">
        <v>2020</v>
      </c>
      <c r="B170" t="s">
        <v>54</v>
      </c>
      <c r="C170" t="s">
        <v>25</v>
      </c>
      <c r="D170" s="1">
        <v>14748</v>
      </c>
      <c r="E170" s="1">
        <v>182745</v>
      </c>
      <c r="F170" s="2">
        <v>44095</v>
      </c>
    </row>
    <row r="171" spans="1:6" x14ac:dyDescent="0.25">
      <c r="A171">
        <v>2020</v>
      </c>
      <c r="B171" t="s">
        <v>54</v>
      </c>
      <c r="C171" t="s">
        <v>26</v>
      </c>
      <c r="D171" s="1">
        <v>15481</v>
      </c>
      <c r="E171" s="1">
        <v>252623</v>
      </c>
      <c r="F171" s="2">
        <v>48334</v>
      </c>
    </row>
    <row r="172" spans="1:6" x14ac:dyDescent="0.25">
      <c r="A172">
        <v>2020</v>
      </c>
      <c r="B172" t="s">
        <v>54</v>
      </c>
      <c r="C172" t="s">
        <v>27</v>
      </c>
      <c r="D172" s="1">
        <v>12460</v>
      </c>
      <c r="E172" s="1">
        <v>133196</v>
      </c>
      <c r="F172" s="2">
        <v>54425</v>
      </c>
    </row>
    <row r="173" spans="1:6" x14ac:dyDescent="0.25">
      <c r="A173">
        <v>2020</v>
      </c>
      <c r="B173" t="s">
        <v>54</v>
      </c>
      <c r="C173" t="s">
        <v>28</v>
      </c>
      <c r="D173" s="1">
        <v>54606</v>
      </c>
      <c r="E173" s="1">
        <v>820259</v>
      </c>
      <c r="F173" s="2">
        <v>58675</v>
      </c>
    </row>
    <row r="174" spans="1:6" x14ac:dyDescent="0.25">
      <c r="A174">
        <v>2020</v>
      </c>
      <c r="B174" t="s">
        <v>54</v>
      </c>
      <c r="C174" t="s">
        <v>29</v>
      </c>
      <c r="D174" s="1">
        <v>10949</v>
      </c>
      <c r="E174" s="1">
        <v>130261</v>
      </c>
      <c r="F174" s="2">
        <v>41086</v>
      </c>
    </row>
    <row r="175" spans="1:6" x14ac:dyDescent="0.25">
      <c r="A175">
        <v>2020</v>
      </c>
      <c r="B175" t="s">
        <v>54</v>
      </c>
      <c r="C175" t="s">
        <v>30</v>
      </c>
      <c r="D175" s="1">
        <v>118946</v>
      </c>
      <c r="E175" s="1">
        <v>1366746</v>
      </c>
      <c r="F175" s="2">
        <v>57939</v>
      </c>
    </row>
    <row r="176" spans="1:6" x14ac:dyDescent="0.25">
      <c r="A176">
        <v>2020</v>
      </c>
      <c r="B176" t="s">
        <v>54</v>
      </c>
      <c r="C176" t="s">
        <v>31</v>
      </c>
      <c r="D176" s="1">
        <v>63455</v>
      </c>
      <c r="E176" s="1">
        <v>844765</v>
      </c>
      <c r="F176" s="2">
        <v>47171</v>
      </c>
    </row>
    <row r="177" spans="1:6" x14ac:dyDescent="0.25">
      <c r="A177">
        <v>2020</v>
      </c>
      <c r="B177" t="s">
        <v>54</v>
      </c>
      <c r="C177" t="s">
        <v>32</v>
      </c>
      <c r="D177" s="1">
        <v>7745</v>
      </c>
      <c r="E177" s="1">
        <v>86570</v>
      </c>
      <c r="F177" s="2">
        <v>52657</v>
      </c>
    </row>
    <row r="178" spans="1:6" x14ac:dyDescent="0.25">
      <c r="A178">
        <v>2020</v>
      </c>
      <c r="B178" t="s">
        <v>54</v>
      </c>
      <c r="C178" t="s">
        <v>33</v>
      </c>
      <c r="D178" s="1">
        <v>68987</v>
      </c>
      <c r="E178" s="1">
        <v>998325</v>
      </c>
      <c r="F178" s="2">
        <v>48088</v>
      </c>
    </row>
    <row r="179" spans="1:6" x14ac:dyDescent="0.25">
      <c r="A179">
        <v>2020</v>
      </c>
      <c r="B179" t="s">
        <v>54</v>
      </c>
      <c r="C179" t="s">
        <v>34</v>
      </c>
      <c r="D179" s="1">
        <v>23912</v>
      </c>
      <c r="E179" s="1">
        <v>301828</v>
      </c>
      <c r="F179" s="2">
        <v>43388</v>
      </c>
    </row>
    <row r="180" spans="1:6" x14ac:dyDescent="0.25">
      <c r="A180">
        <v>2020</v>
      </c>
      <c r="B180" t="s">
        <v>54</v>
      </c>
      <c r="C180" t="s">
        <v>35</v>
      </c>
      <c r="D180" s="1">
        <v>26241</v>
      </c>
      <c r="E180" s="1">
        <v>346783</v>
      </c>
      <c r="F180" s="2">
        <v>49251</v>
      </c>
    </row>
    <row r="181" spans="1:6" x14ac:dyDescent="0.25">
      <c r="A181">
        <v>2020</v>
      </c>
      <c r="B181" t="s">
        <v>54</v>
      </c>
      <c r="C181" t="s">
        <v>36</v>
      </c>
      <c r="D181" s="1">
        <v>73985</v>
      </c>
      <c r="E181" s="1">
        <v>1054388</v>
      </c>
      <c r="F181" s="2">
        <v>49535</v>
      </c>
    </row>
    <row r="182" spans="1:6" x14ac:dyDescent="0.25">
      <c r="A182">
        <v>2020</v>
      </c>
      <c r="B182" t="s">
        <v>54</v>
      </c>
      <c r="C182" t="s">
        <v>37</v>
      </c>
      <c r="D182" s="1">
        <v>7816</v>
      </c>
      <c r="E182" s="1">
        <v>70764</v>
      </c>
      <c r="F182" s="2">
        <v>49493</v>
      </c>
    </row>
    <row r="183" spans="1:6" x14ac:dyDescent="0.25">
      <c r="A183">
        <v>2020</v>
      </c>
      <c r="B183" t="s">
        <v>54</v>
      </c>
      <c r="C183" t="s">
        <v>38</v>
      </c>
      <c r="D183" s="1">
        <v>31674</v>
      </c>
      <c r="E183" s="1">
        <v>400537</v>
      </c>
      <c r="F183" s="2">
        <v>43717</v>
      </c>
    </row>
    <row r="184" spans="1:6" x14ac:dyDescent="0.25">
      <c r="A184">
        <v>2020</v>
      </c>
      <c r="B184" t="s">
        <v>54</v>
      </c>
      <c r="C184" t="s">
        <v>39</v>
      </c>
      <c r="D184" s="1">
        <v>8068</v>
      </c>
      <c r="E184" s="1">
        <v>83179</v>
      </c>
      <c r="F184" s="2">
        <v>44162</v>
      </c>
    </row>
    <row r="185" spans="1:6" x14ac:dyDescent="0.25">
      <c r="A185">
        <v>2020</v>
      </c>
      <c r="B185" t="s">
        <v>54</v>
      </c>
      <c r="C185" t="s">
        <v>40</v>
      </c>
      <c r="D185" s="1">
        <v>40806</v>
      </c>
      <c r="E185" s="1">
        <v>627005</v>
      </c>
      <c r="F185" s="2">
        <v>50111</v>
      </c>
    </row>
    <row r="186" spans="1:6" x14ac:dyDescent="0.25">
      <c r="A186">
        <v>2020</v>
      </c>
      <c r="B186" t="s">
        <v>54</v>
      </c>
      <c r="C186" t="s">
        <v>41</v>
      </c>
      <c r="D186" s="1">
        <v>152438</v>
      </c>
      <c r="E186" s="1">
        <v>2453267</v>
      </c>
      <c r="F186" s="2">
        <v>56485</v>
      </c>
    </row>
    <row r="187" spans="1:6" x14ac:dyDescent="0.25">
      <c r="A187">
        <v>2020</v>
      </c>
      <c r="B187" t="s">
        <v>54</v>
      </c>
      <c r="C187" t="s">
        <v>42</v>
      </c>
      <c r="D187" s="1">
        <v>20535</v>
      </c>
      <c r="E187" s="1">
        <v>288623</v>
      </c>
      <c r="F187" s="2">
        <v>49353</v>
      </c>
    </row>
    <row r="188" spans="1:6" x14ac:dyDescent="0.25">
      <c r="A188">
        <v>2020</v>
      </c>
      <c r="B188" t="s">
        <v>54</v>
      </c>
      <c r="C188" t="s">
        <v>43</v>
      </c>
      <c r="D188" s="1">
        <v>5003</v>
      </c>
      <c r="E188" s="1">
        <v>49851</v>
      </c>
      <c r="F188" s="2">
        <v>45701</v>
      </c>
    </row>
    <row r="189" spans="1:6" x14ac:dyDescent="0.25">
      <c r="A189">
        <v>2020</v>
      </c>
      <c r="B189" t="s">
        <v>54</v>
      </c>
      <c r="C189" t="s">
        <v>44</v>
      </c>
      <c r="D189" s="1">
        <v>42564</v>
      </c>
      <c r="E189" s="1">
        <v>627729</v>
      </c>
      <c r="F189" s="2">
        <v>48371</v>
      </c>
    </row>
    <row r="190" spans="1:6" x14ac:dyDescent="0.25">
      <c r="A190">
        <v>2020</v>
      </c>
      <c r="B190" t="s">
        <v>54</v>
      </c>
      <c r="C190" t="s">
        <v>45</v>
      </c>
      <c r="D190" s="1">
        <v>38688</v>
      </c>
      <c r="E190" s="1">
        <v>615415</v>
      </c>
      <c r="F190" s="2">
        <v>74160</v>
      </c>
    </row>
    <row r="191" spans="1:6" x14ac:dyDescent="0.25">
      <c r="A191">
        <v>2020</v>
      </c>
      <c r="B191" t="s">
        <v>54</v>
      </c>
      <c r="C191" t="s">
        <v>46</v>
      </c>
      <c r="D191" s="1">
        <v>10611</v>
      </c>
      <c r="E191" s="1">
        <v>118677</v>
      </c>
      <c r="F191" s="2">
        <v>42085</v>
      </c>
    </row>
    <row r="192" spans="1:6" x14ac:dyDescent="0.25">
      <c r="A192">
        <v>2020</v>
      </c>
      <c r="B192" t="s">
        <v>54</v>
      </c>
      <c r="C192" t="s">
        <v>47</v>
      </c>
      <c r="D192" s="1">
        <v>35812</v>
      </c>
      <c r="E192" s="1">
        <v>517930</v>
      </c>
      <c r="F192" s="2">
        <v>45165</v>
      </c>
    </row>
    <row r="193" spans="1:6" x14ac:dyDescent="0.25">
      <c r="A193">
        <v>2020</v>
      </c>
      <c r="B193" t="s">
        <v>54</v>
      </c>
      <c r="C193" t="s">
        <v>48</v>
      </c>
      <c r="D193" s="1">
        <v>4840</v>
      </c>
      <c r="E193" s="1">
        <v>48509</v>
      </c>
      <c r="F193" s="2">
        <v>44879</v>
      </c>
    </row>
    <row r="194" spans="1:6" x14ac:dyDescent="0.25">
      <c r="A194">
        <v>2020</v>
      </c>
      <c r="B194" t="s">
        <v>53</v>
      </c>
      <c r="C194" t="s">
        <v>1</v>
      </c>
      <c r="D194" s="1">
        <v>2566</v>
      </c>
      <c r="E194" s="1">
        <v>19310</v>
      </c>
      <c r="F194" s="2">
        <v>69393</v>
      </c>
    </row>
    <row r="195" spans="1:6" x14ac:dyDescent="0.25">
      <c r="A195">
        <v>2020</v>
      </c>
      <c r="B195" t="s">
        <v>53</v>
      </c>
      <c r="C195" t="s">
        <v>2</v>
      </c>
      <c r="D195" s="1">
        <v>4017</v>
      </c>
      <c r="E195" s="1">
        <v>45513</v>
      </c>
      <c r="F195" s="2">
        <v>90871</v>
      </c>
    </row>
    <row r="196" spans="1:6" x14ac:dyDescent="0.25">
      <c r="A196">
        <v>2020</v>
      </c>
      <c r="B196" t="s">
        <v>53</v>
      </c>
      <c r="C196" t="s">
        <v>3</v>
      </c>
      <c r="D196" s="1">
        <v>1536</v>
      </c>
      <c r="E196" s="1">
        <v>11509</v>
      </c>
      <c r="F196" s="2">
        <v>69820</v>
      </c>
    </row>
    <row r="197" spans="1:6" x14ac:dyDescent="0.25">
      <c r="A197">
        <v>2020</v>
      </c>
      <c r="B197" t="s">
        <v>53</v>
      </c>
      <c r="C197" t="s">
        <v>4</v>
      </c>
      <c r="D197" s="1">
        <v>29491</v>
      </c>
      <c r="E197" s="1">
        <v>527549</v>
      </c>
      <c r="F197" s="2">
        <v>217892</v>
      </c>
    </row>
    <row r="198" spans="1:6" x14ac:dyDescent="0.25">
      <c r="A198">
        <v>2020</v>
      </c>
      <c r="B198" t="s">
        <v>53</v>
      </c>
      <c r="C198" t="s">
        <v>5</v>
      </c>
      <c r="D198" s="1">
        <v>4548</v>
      </c>
      <c r="E198" s="1">
        <v>74867</v>
      </c>
      <c r="F198" s="2">
        <v>123495</v>
      </c>
    </row>
    <row r="199" spans="1:6" x14ac:dyDescent="0.25">
      <c r="A199">
        <v>2020</v>
      </c>
      <c r="B199" t="s">
        <v>53</v>
      </c>
      <c r="C199" t="s">
        <v>6</v>
      </c>
      <c r="D199" s="1">
        <v>2880</v>
      </c>
      <c r="E199" s="1">
        <v>29237</v>
      </c>
      <c r="F199" s="2">
        <v>138917</v>
      </c>
    </row>
    <row r="200" spans="1:6" x14ac:dyDescent="0.25">
      <c r="A200">
        <v>2020</v>
      </c>
      <c r="B200" t="s">
        <v>53</v>
      </c>
      <c r="C200" t="s">
        <v>7</v>
      </c>
      <c r="D200">
        <v>549</v>
      </c>
      <c r="E200" s="1">
        <v>3622</v>
      </c>
      <c r="F200" s="2">
        <v>78966</v>
      </c>
    </row>
    <row r="201" spans="1:6" x14ac:dyDescent="0.25">
      <c r="A201">
        <v>2020</v>
      </c>
      <c r="B201" t="s">
        <v>53</v>
      </c>
      <c r="C201" t="s">
        <v>8</v>
      </c>
      <c r="D201" s="1">
        <v>12659</v>
      </c>
      <c r="E201" s="1">
        <v>130298</v>
      </c>
      <c r="F201" s="2">
        <v>93350</v>
      </c>
    </row>
    <row r="202" spans="1:6" x14ac:dyDescent="0.25">
      <c r="A202">
        <v>2020</v>
      </c>
      <c r="B202" t="s">
        <v>53</v>
      </c>
      <c r="C202" t="s">
        <v>9</v>
      </c>
      <c r="D202" s="1">
        <v>6010</v>
      </c>
      <c r="E202" s="1">
        <v>109190</v>
      </c>
      <c r="F202" s="2">
        <v>108735</v>
      </c>
    </row>
    <row r="203" spans="1:6" x14ac:dyDescent="0.25">
      <c r="A203">
        <v>2020</v>
      </c>
      <c r="B203" t="s">
        <v>53</v>
      </c>
      <c r="C203" t="s">
        <v>10</v>
      </c>
      <c r="D203" s="1">
        <v>1385</v>
      </c>
      <c r="E203" s="1">
        <v>7346</v>
      </c>
      <c r="F203" s="2">
        <v>64408</v>
      </c>
    </row>
    <row r="204" spans="1:6" x14ac:dyDescent="0.25">
      <c r="A204">
        <v>2020</v>
      </c>
      <c r="B204" t="s">
        <v>53</v>
      </c>
      <c r="C204" t="s">
        <v>11</v>
      </c>
      <c r="D204" s="1">
        <v>7162</v>
      </c>
      <c r="E204" s="1">
        <v>87520</v>
      </c>
      <c r="F204" s="2">
        <v>110059</v>
      </c>
    </row>
    <row r="205" spans="1:6" x14ac:dyDescent="0.25">
      <c r="A205">
        <v>2020</v>
      </c>
      <c r="B205" t="s">
        <v>53</v>
      </c>
      <c r="C205" t="s">
        <v>12</v>
      </c>
      <c r="D205" s="1">
        <v>2521</v>
      </c>
      <c r="E205" s="1">
        <v>26075</v>
      </c>
      <c r="F205" s="2">
        <v>67191</v>
      </c>
    </row>
    <row r="206" spans="1:6" x14ac:dyDescent="0.25">
      <c r="A206">
        <v>2020</v>
      </c>
      <c r="B206" t="s">
        <v>53</v>
      </c>
      <c r="C206" t="s">
        <v>13</v>
      </c>
      <c r="D206" s="1">
        <v>1811</v>
      </c>
      <c r="E206" s="1">
        <v>19135</v>
      </c>
      <c r="F206" s="2">
        <v>66858</v>
      </c>
    </row>
    <row r="207" spans="1:6" x14ac:dyDescent="0.25">
      <c r="A207">
        <v>2020</v>
      </c>
      <c r="B207" t="s">
        <v>53</v>
      </c>
      <c r="C207" t="s">
        <v>14</v>
      </c>
      <c r="D207" s="1">
        <v>1561</v>
      </c>
      <c r="E207" s="1">
        <v>16734</v>
      </c>
      <c r="F207" s="2">
        <v>73749</v>
      </c>
    </row>
    <row r="208" spans="1:6" x14ac:dyDescent="0.25">
      <c r="A208">
        <v>2020</v>
      </c>
      <c r="B208" t="s">
        <v>53</v>
      </c>
      <c r="C208" t="s">
        <v>15</v>
      </c>
      <c r="D208" s="1">
        <v>2111</v>
      </c>
      <c r="E208" s="1">
        <v>20268</v>
      </c>
      <c r="F208" s="2">
        <v>63462</v>
      </c>
    </row>
    <row r="209" spans="1:6" x14ac:dyDescent="0.25">
      <c r="A209">
        <v>2020</v>
      </c>
      <c r="B209" t="s">
        <v>53</v>
      </c>
      <c r="C209" t="s">
        <v>16</v>
      </c>
      <c r="D209" s="1">
        <v>1935</v>
      </c>
      <c r="E209" s="1">
        <v>18712</v>
      </c>
      <c r="F209" s="2">
        <v>65700</v>
      </c>
    </row>
    <row r="210" spans="1:6" x14ac:dyDescent="0.25">
      <c r="A210">
        <v>2020</v>
      </c>
      <c r="B210" t="s">
        <v>53</v>
      </c>
      <c r="C210" t="s">
        <v>17</v>
      </c>
      <c r="D210">
        <v>916</v>
      </c>
      <c r="E210" s="1">
        <v>6415</v>
      </c>
      <c r="F210" s="2">
        <v>64265</v>
      </c>
    </row>
    <row r="211" spans="1:6" x14ac:dyDescent="0.25">
      <c r="A211">
        <v>2020</v>
      </c>
      <c r="B211" t="s">
        <v>53</v>
      </c>
      <c r="C211" t="s">
        <v>18</v>
      </c>
      <c r="D211" s="1">
        <v>2855</v>
      </c>
      <c r="E211" s="1">
        <v>33029</v>
      </c>
      <c r="F211" s="2">
        <v>110569</v>
      </c>
    </row>
    <row r="212" spans="1:6" x14ac:dyDescent="0.25">
      <c r="A212">
        <v>2020</v>
      </c>
      <c r="B212" t="s">
        <v>53</v>
      </c>
      <c r="C212" t="s">
        <v>19</v>
      </c>
      <c r="D212" s="1">
        <v>6073</v>
      </c>
      <c r="E212" s="1">
        <v>89231</v>
      </c>
      <c r="F212" s="2">
        <v>146746</v>
      </c>
    </row>
    <row r="213" spans="1:6" x14ac:dyDescent="0.25">
      <c r="A213">
        <v>2020</v>
      </c>
      <c r="B213" t="s">
        <v>53</v>
      </c>
      <c r="C213" t="s">
        <v>20</v>
      </c>
      <c r="D213" s="1">
        <v>7671</v>
      </c>
      <c r="E213" s="1">
        <v>50511</v>
      </c>
      <c r="F213" s="2">
        <v>88745</v>
      </c>
    </row>
    <row r="214" spans="1:6" x14ac:dyDescent="0.25">
      <c r="A214">
        <v>2020</v>
      </c>
      <c r="B214" t="s">
        <v>53</v>
      </c>
      <c r="C214" t="s">
        <v>21</v>
      </c>
      <c r="D214" s="1">
        <v>4304</v>
      </c>
      <c r="E214" s="1">
        <v>43145</v>
      </c>
      <c r="F214" s="2">
        <v>92292</v>
      </c>
    </row>
    <row r="215" spans="1:6" x14ac:dyDescent="0.25">
      <c r="A215">
        <v>2020</v>
      </c>
      <c r="B215" t="s">
        <v>53</v>
      </c>
      <c r="C215" t="s">
        <v>22</v>
      </c>
      <c r="D215">
        <v>964</v>
      </c>
      <c r="E215" s="1">
        <v>9629</v>
      </c>
      <c r="F215" s="2">
        <v>54301</v>
      </c>
    </row>
    <row r="216" spans="1:6" x14ac:dyDescent="0.25">
      <c r="A216">
        <v>2020</v>
      </c>
      <c r="B216" t="s">
        <v>53</v>
      </c>
      <c r="C216" t="s">
        <v>23</v>
      </c>
      <c r="D216" s="1">
        <v>3562</v>
      </c>
      <c r="E216" s="1">
        <v>43675</v>
      </c>
      <c r="F216" s="2">
        <v>89327</v>
      </c>
    </row>
    <row r="217" spans="1:6" x14ac:dyDescent="0.25">
      <c r="A217">
        <v>2020</v>
      </c>
      <c r="B217" t="s">
        <v>53</v>
      </c>
      <c r="C217" t="s">
        <v>24</v>
      </c>
      <c r="D217">
        <v>856</v>
      </c>
      <c r="E217" s="1">
        <v>5797</v>
      </c>
      <c r="F217" s="2">
        <v>65673</v>
      </c>
    </row>
    <row r="218" spans="1:6" x14ac:dyDescent="0.25">
      <c r="A218">
        <v>2020</v>
      </c>
      <c r="B218" t="s">
        <v>53</v>
      </c>
      <c r="C218" t="s">
        <v>25</v>
      </c>
      <c r="D218" s="1">
        <v>1071</v>
      </c>
      <c r="E218" s="1">
        <v>16165</v>
      </c>
      <c r="F218" s="2">
        <v>76361</v>
      </c>
    </row>
    <row r="219" spans="1:6" x14ac:dyDescent="0.25">
      <c r="A219">
        <v>2020</v>
      </c>
      <c r="B219" t="s">
        <v>53</v>
      </c>
      <c r="C219" t="s">
        <v>26</v>
      </c>
      <c r="D219" s="1">
        <v>1609</v>
      </c>
      <c r="E219" s="1">
        <v>13306</v>
      </c>
      <c r="F219" s="2">
        <v>88353</v>
      </c>
    </row>
    <row r="220" spans="1:6" x14ac:dyDescent="0.25">
      <c r="A220">
        <v>2020</v>
      </c>
      <c r="B220" t="s">
        <v>53</v>
      </c>
      <c r="C220" t="s">
        <v>27</v>
      </c>
      <c r="D220" s="1">
        <v>1168</v>
      </c>
      <c r="E220" s="1">
        <v>11735</v>
      </c>
      <c r="F220" s="2">
        <v>107194</v>
      </c>
    </row>
    <row r="221" spans="1:6" x14ac:dyDescent="0.25">
      <c r="A221">
        <v>2020</v>
      </c>
      <c r="B221" t="s">
        <v>53</v>
      </c>
      <c r="C221" t="s">
        <v>28</v>
      </c>
      <c r="D221" s="1">
        <v>3965</v>
      </c>
      <c r="E221" s="1">
        <v>67885</v>
      </c>
      <c r="F221" s="2">
        <v>130541</v>
      </c>
    </row>
    <row r="222" spans="1:6" x14ac:dyDescent="0.25">
      <c r="A222">
        <v>2020</v>
      </c>
      <c r="B222" t="s">
        <v>53</v>
      </c>
      <c r="C222" t="s">
        <v>29</v>
      </c>
      <c r="D222" s="1">
        <v>1108</v>
      </c>
      <c r="E222" s="1">
        <v>9076</v>
      </c>
      <c r="F222" s="2">
        <v>62393</v>
      </c>
    </row>
    <row r="223" spans="1:6" x14ac:dyDescent="0.25">
      <c r="A223">
        <v>2020</v>
      </c>
      <c r="B223" t="s">
        <v>53</v>
      </c>
      <c r="C223" t="s">
        <v>30</v>
      </c>
      <c r="D223" s="1">
        <v>14380</v>
      </c>
      <c r="E223" s="1">
        <v>267749</v>
      </c>
      <c r="F223" s="2">
        <v>154357</v>
      </c>
    </row>
    <row r="224" spans="1:6" x14ac:dyDescent="0.25">
      <c r="A224">
        <v>2020</v>
      </c>
      <c r="B224" t="s">
        <v>53</v>
      </c>
      <c r="C224" t="s">
        <v>31</v>
      </c>
      <c r="D224" s="1">
        <v>6302</v>
      </c>
      <c r="E224" s="1">
        <v>73440</v>
      </c>
      <c r="F224" s="2">
        <v>96207</v>
      </c>
    </row>
    <row r="225" spans="1:6" x14ac:dyDescent="0.25">
      <c r="A225">
        <v>2020</v>
      </c>
      <c r="B225" t="s">
        <v>53</v>
      </c>
      <c r="C225" t="s">
        <v>32</v>
      </c>
      <c r="D225">
        <v>417</v>
      </c>
      <c r="E225" s="1">
        <v>5780</v>
      </c>
      <c r="F225" s="2">
        <v>79624</v>
      </c>
    </row>
    <row r="226" spans="1:6" x14ac:dyDescent="0.25">
      <c r="A226">
        <v>2020</v>
      </c>
      <c r="B226" t="s">
        <v>53</v>
      </c>
      <c r="C226" t="s">
        <v>33</v>
      </c>
      <c r="D226" s="1">
        <v>5303</v>
      </c>
      <c r="E226" s="1">
        <v>63865</v>
      </c>
      <c r="F226" s="2">
        <v>80052</v>
      </c>
    </row>
    <row r="227" spans="1:6" x14ac:dyDescent="0.25">
      <c r="A227">
        <v>2020</v>
      </c>
      <c r="B227" t="s">
        <v>53</v>
      </c>
      <c r="C227" t="s">
        <v>34</v>
      </c>
      <c r="D227" s="1">
        <v>1572</v>
      </c>
      <c r="E227" s="1">
        <v>18256</v>
      </c>
      <c r="F227" s="2">
        <v>63710</v>
      </c>
    </row>
    <row r="228" spans="1:6" x14ac:dyDescent="0.25">
      <c r="A228">
        <v>2020</v>
      </c>
      <c r="B228" t="s">
        <v>53</v>
      </c>
      <c r="C228" t="s">
        <v>35</v>
      </c>
      <c r="D228" s="1">
        <v>4605</v>
      </c>
      <c r="E228" s="1">
        <v>33218</v>
      </c>
      <c r="F228" s="2">
        <v>101737</v>
      </c>
    </row>
    <row r="229" spans="1:6" x14ac:dyDescent="0.25">
      <c r="A229">
        <v>2020</v>
      </c>
      <c r="B229" t="s">
        <v>53</v>
      </c>
      <c r="C229" t="s">
        <v>36</v>
      </c>
      <c r="D229" s="1">
        <v>5891</v>
      </c>
      <c r="E229" s="1">
        <v>82872</v>
      </c>
      <c r="F229" s="2">
        <v>107388</v>
      </c>
    </row>
    <row r="230" spans="1:6" x14ac:dyDescent="0.25">
      <c r="A230">
        <v>2020</v>
      </c>
      <c r="B230" t="s">
        <v>53</v>
      </c>
      <c r="C230" t="s">
        <v>37</v>
      </c>
      <c r="D230">
        <v>762</v>
      </c>
      <c r="E230" s="1">
        <v>5243</v>
      </c>
      <c r="F230" s="2">
        <v>87286</v>
      </c>
    </row>
    <row r="231" spans="1:6" x14ac:dyDescent="0.25">
      <c r="A231">
        <v>2020</v>
      </c>
      <c r="B231" t="s">
        <v>53</v>
      </c>
      <c r="C231" t="s">
        <v>38</v>
      </c>
      <c r="D231" s="1">
        <v>3216</v>
      </c>
      <c r="E231" s="1">
        <v>24744</v>
      </c>
      <c r="F231" s="2">
        <v>73562</v>
      </c>
    </row>
    <row r="232" spans="1:6" x14ac:dyDescent="0.25">
      <c r="A232">
        <v>2020</v>
      </c>
      <c r="B232" t="s">
        <v>53</v>
      </c>
      <c r="C232" t="s">
        <v>39</v>
      </c>
      <c r="D232">
        <v>606</v>
      </c>
      <c r="E232" s="1">
        <v>5074</v>
      </c>
      <c r="F232" s="2">
        <v>58069</v>
      </c>
    </row>
    <row r="233" spans="1:6" x14ac:dyDescent="0.25">
      <c r="A233">
        <v>2020</v>
      </c>
      <c r="B233" t="s">
        <v>53</v>
      </c>
      <c r="C233" t="s">
        <v>40</v>
      </c>
      <c r="D233" s="1">
        <v>4525</v>
      </c>
      <c r="E233" s="1">
        <v>42929</v>
      </c>
      <c r="F233" s="2">
        <v>81293</v>
      </c>
    </row>
    <row r="234" spans="1:6" x14ac:dyDescent="0.25">
      <c r="A234">
        <v>2020</v>
      </c>
      <c r="B234" t="s">
        <v>53</v>
      </c>
      <c r="C234" t="s">
        <v>41</v>
      </c>
      <c r="D234" s="1">
        <v>11822</v>
      </c>
      <c r="E234" s="1">
        <v>198521</v>
      </c>
      <c r="F234" s="2">
        <v>102835</v>
      </c>
    </row>
    <row r="235" spans="1:6" x14ac:dyDescent="0.25">
      <c r="A235">
        <v>2020</v>
      </c>
      <c r="B235" t="s">
        <v>53</v>
      </c>
      <c r="C235" t="s">
        <v>42</v>
      </c>
      <c r="D235" s="1">
        <v>3177</v>
      </c>
      <c r="E235" s="1">
        <v>37222</v>
      </c>
      <c r="F235" s="2">
        <v>96974</v>
      </c>
    </row>
    <row r="236" spans="1:6" x14ac:dyDescent="0.25">
      <c r="A236">
        <v>2020</v>
      </c>
      <c r="B236" t="s">
        <v>53</v>
      </c>
      <c r="C236" t="s">
        <v>43</v>
      </c>
      <c r="D236">
        <v>584</v>
      </c>
      <c r="E236" s="1">
        <v>3961</v>
      </c>
      <c r="F236" s="2">
        <v>68605</v>
      </c>
    </row>
    <row r="237" spans="1:6" x14ac:dyDescent="0.25">
      <c r="A237">
        <v>2020</v>
      </c>
      <c r="B237" t="s">
        <v>53</v>
      </c>
      <c r="C237" t="s">
        <v>44</v>
      </c>
      <c r="D237" s="1">
        <v>4875</v>
      </c>
      <c r="E237" s="1">
        <v>64840</v>
      </c>
      <c r="F237" s="2">
        <v>117848</v>
      </c>
    </row>
    <row r="238" spans="1:6" x14ac:dyDescent="0.25">
      <c r="A238">
        <v>2020</v>
      </c>
      <c r="B238" t="s">
        <v>53</v>
      </c>
      <c r="C238" t="s">
        <v>45</v>
      </c>
      <c r="D238" s="1">
        <v>5419</v>
      </c>
      <c r="E238" s="1">
        <v>148556</v>
      </c>
      <c r="F238" s="2">
        <v>242273</v>
      </c>
    </row>
    <row r="239" spans="1:6" x14ac:dyDescent="0.25">
      <c r="A239">
        <v>2020</v>
      </c>
      <c r="B239" t="s">
        <v>53</v>
      </c>
      <c r="C239" t="s">
        <v>46</v>
      </c>
      <c r="D239">
        <v>825</v>
      </c>
      <c r="E239" s="1">
        <v>7215</v>
      </c>
      <c r="F239" s="2">
        <v>58063</v>
      </c>
    </row>
    <row r="240" spans="1:6" x14ac:dyDescent="0.25">
      <c r="A240">
        <v>2020</v>
      </c>
      <c r="B240" t="s">
        <v>53</v>
      </c>
      <c r="C240" t="s">
        <v>47</v>
      </c>
      <c r="D240" s="1">
        <v>2400</v>
      </c>
      <c r="E240" s="1">
        <v>44846</v>
      </c>
      <c r="F240" s="2">
        <v>88336</v>
      </c>
    </row>
    <row r="241" spans="1:6" x14ac:dyDescent="0.25">
      <c r="A241">
        <v>2020</v>
      </c>
      <c r="B241" t="s">
        <v>53</v>
      </c>
      <c r="C241" t="s">
        <v>48</v>
      </c>
      <c r="D241">
        <v>428</v>
      </c>
      <c r="E241" s="1">
        <v>3000</v>
      </c>
      <c r="F241" s="2">
        <v>54299</v>
      </c>
    </row>
    <row r="242" spans="1:6" x14ac:dyDescent="0.25">
      <c r="A242">
        <v>2020</v>
      </c>
      <c r="B242" t="s">
        <v>56</v>
      </c>
      <c r="C242" t="s">
        <v>1</v>
      </c>
      <c r="D242" s="1">
        <v>13880</v>
      </c>
      <c r="E242" s="1">
        <v>94715</v>
      </c>
      <c r="F242" s="2">
        <v>75982</v>
      </c>
    </row>
    <row r="243" spans="1:6" x14ac:dyDescent="0.25">
      <c r="A243">
        <v>2020</v>
      </c>
      <c r="B243" t="s">
        <v>56</v>
      </c>
      <c r="C243" t="s">
        <v>2</v>
      </c>
      <c r="D243" s="1">
        <v>20707</v>
      </c>
      <c r="E243" s="1">
        <v>225922</v>
      </c>
      <c r="F243" s="2">
        <v>82956</v>
      </c>
    </row>
    <row r="244" spans="1:6" x14ac:dyDescent="0.25">
      <c r="A244">
        <v>2020</v>
      </c>
      <c r="B244" t="s">
        <v>56</v>
      </c>
      <c r="C244" t="s">
        <v>3</v>
      </c>
      <c r="D244" s="1">
        <v>8906</v>
      </c>
      <c r="E244" s="1">
        <v>51950</v>
      </c>
      <c r="F244" s="2">
        <v>65321</v>
      </c>
    </row>
    <row r="245" spans="1:6" x14ac:dyDescent="0.25">
      <c r="A245">
        <v>2020</v>
      </c>
      <c r="B245" t="s">
        <v>56</v>
      </c>
      <c r="C245" t="s">
        <v>4</v>
      </c>
      <c r="D245" s="1">
        <v>112775</v>
      </c>
      <c r="E245" s="1">
        <v>817007</v>
      </c>
      <c r="F245" s="2">
        <v>124107</v>
      </c>
    </row>
    <row r="246" spans="1:6" x14ac:dyDescent="0.25">
      <c r="A246">
        <v>2020</v>
      </c>
      <c r="B246" t="s">
        <v>56</v>
      </c>
      <c r="C246" t="s">
        <v>5</v>
      </c>
      <c r="D246" s="1">
        <v>25139</v>
      </c>
      <c r="E246" s="1">
        <v>165271</v>
      </c>
      <c r="F246" s="2">
        <v>97276</v>
      </c>
    </row>
    <row r="247" spans="1:6" x14ac:dyDescent="0.25">
      <c r="A247">
        <v>2020</v>
      </c>
      <c r="B247" t="s">
        <v>56</v>
      </c>
      <c r="C247" t="s">
        <v>6</v>
      </c>
      <c r="D247" s="1">
        <v>11223</v>
      </c>
      <c r="E247" s="1">
        <v>118168</v>
      </c>
      <c r="F247" s="2">
        <v>165086</v>
      </c>
    </row>
    <row r="248" spans="1:6" x14ac:dyDescent="0.25">
      <c r="A248">
        <v>2020</v>
      </c>
      <c r="B248" t="s">
        <v>56</v>
      </c>
      <c r="C248" t="s">
        <v>7</v>
      </c>
      <c r="D248" s="1">
        <v>3005</v>
      </c>
      <c r="E248" s="1">
        <v>47390</v>
      </c>
      <c r="F248" s="2">
        <v>103154</v>
      </c>
    </row>
    <row r="249" spans="1:6" x14ac:dyDescent="0.25">
      <c r="A249">
        <v>2020</v>
      </c>
      <c r="B249" t="s">
        <v>56</v>
      </c>
      <c r="C249" t="s">
        <v>8</v>
      </c>
      <c r="D249" s="1">
        <v>80956</v>
      </c>
      <c r="E249" s="1">
        <v>586706</v>
      </c>
      <c r="F249" s="2">
        <v>84307</v>
      </c>
    </row>
    <row r="250" spans="1:6" x14ac:dyDescent="0.25">
      <c r="A250">
        <v>2020</v>
      </c>
      <c r="B250" t="s">
        <v>56</v>
      </c>
      <c r="C250" t="s">
        <v>9</v>
      </c>
      <c r="D250" s="1">
        <v>28810</v>
      </c>
      <c r="E250" s="1">
        <v>242175</v>
      </c>
      <c r="F250" s="2">
        <v>93145</v>
      </c>
    </row>
    <row r="251" spans="1:6" x14ac:dyDescent="0.25">
      <c r="A251">
        <v>2020</v>
      </c>
      <c r="B251" t="s">
        <v>56</v>
      </c>
      <c r="C251" t="s">
        <v>10</v>
      </c>
      <c r="D251" s="1">
        <v>6508</v>
      </c>
      <c r="E251" s="1">
        <v>34249</v>
      </c>
      <c r="F251" s="2">
        <v>68833</v>
      </c>
    </row>
    <row r="252" spans="1:6" x14ac:dyDescent="0.25">
      <c r="A252">
        <v>2020</v>
      </c>
      <c r="B252" t="s">
        <v>56</v>
      </c>
      <c r="C252" t="s">
        <v>11</v>
      </c>
      <c r="D252" s="1">
        <v>33063</v>
      </c>
      <c r="E252" s="1">
        <v>376539</v>
      </c>
      <c r="F252" s="2">
        <v>121634</v>
      </c>
    </row>
    <row r="253" spans="1:6" x14ac:dyDescent="0.25">
      <c r="A253">
        <v>2020</v>
      </c>
      <c r="B253" t="s">
        <v>56</v>
      </c>
      <c r="C253" t="s">
        <v>12</v>
      </c>
      <c r="D253" s="1">
        <v>17574</v>
      </c>
      <c r="E253" s="1">
        <v>133449</v>
      </c>
      <c r="F253" s="2">
        <v>72283</v>
      </c>
    </row>
    <row r="254" spans="1:6" x14ac:dyDescent="0.25">
      <c r="A254">
        <v>2020</v>
      </c>
      <c r="B254" t="s">
        <v>56</v>
      </c>
      <c r="C254" t="s">
        <v>13</v>
      </c>
      <c r="D254" s="1">
        <v>10731</v>
      </c>
      <c r="E254" s="1">
        <v>109283</v>
      </c>
      <c r="F254" s="2">
        <v>81131</v>
      </c>
    </row>
    <row r="255" spans="1:6" x14ac:dyDescent="0.25">
      <c r="A255">
        <v>2020</v>
      </c>
      <c r="B255" t="s">
        <v>56</v>
      </c>
      <c r="C255" t="s">
        <v>14</v>
      </c>
      <c r="D255" s="1">
        <v>8752</v>
      </c>
      <c r="E255" s="1">
        <v>73310</v>
      </c>
      <c r="F255" s="2">
        <v>75889</v>
      </c>
    </row>
    <row r="256" spans="1:6" x14ac:dyDescent="0.25">
      <c r="A256">
        <v>2020</v>
      </c>
      <c r="B256" t="s">
        <v>56</v>
      </c>
      <c r="C256" t="s">
        <v>15</v>
      </c>
      <c r="D256" s="1">
        <v>11729</v>
      </c>
      <c r="E256" s="1">
        <v>92079</v>
      </c>
      <c r="F256" s="2">
        <v>75177</v>
      </c>
    </row>
    <row r="257" spans="1:6" x14ac:dyDescent="0.25">
      <c r="A257">
        <v>2020</v>
      </c>
      <c r="B257" t="s">
        <v>56</v>
      </c>
      <c r="C257" t="s">
        <v>16</v>
      </c>
      <c r="D257" s="1">
        <v>14229</v>
      </c>
      <c r="E257" s="1">
        <v>81149</v>
      </c>
      <c r="F257" s="2">
        <v>69409</v>
      </c>
    </row>
    <row r="258" spans="1:6" x14ac:dyDescent="0.25">
      <c r="A258">
        <v>2020</v>
      </c>
      <c r="B258" t="s">
        <v>56</v>
      </c>
      <c r="C258" t="s">
        <v>17</v>
      </c>
      <c r="D258" s="1">
        <v>3926</v>
      </c>
      <c r="E258" s="1">
        <v>30107</v>
      </c>
      <c r="F258" s="2">
        <v>75870</v>
      </c>
    </row>
    <row r="259" spans="1:6" x14ac:dyDescent="0.25">
      <c r="A259">
        <v>2020</v>
      </c>
      <c r="B259" t="s">
        <v>56</v>
      </c>
      <c r="C259" t="s">
        <v>18</v>
      </c>
      <c r="D259" s="1">
        <v>15692</v>
      </c>
      <c r="E259" s="1">
        <v>129771</v>
      </c>
      <c r="F259" s="2">
        <v>110159</v>
      </c>
    </row>
    <row r="260" spans="1:6" x14ac:dyDescent="0.25">
      <c r="A260">
        <v>2020</v>
      </c>
      <c r="B260" t="s">
        <v>56</v>
      </c>
      <c r="C260" t="s">
        <v>19</v>
      </c>
      <c r="D260" s="1">
        <v>18137</v>
      </c>
      <c r="E260" s="1">
        <v>212062</v>
      </c>
      <c r="F260" s="2">
        <v>159120</v>
      </c>
    </row>
    <row r="261" spans="1:6" x14ac:dyDescent="0.25">
      <c r="A261">
        <v>2020</v>
      </c>
      <c r="B261" t="s">
        <v>56</v>
      </c>
      <c r="C261" t="s">
        <v>20</v>
      </c>
      <c r="D261" s="1">
        <v>20626</v>
      </c>
      <c r="E261" s="1">
        <v>207448</v>
      </c>
      <c r="F261" s="2">
        <v>81720</v>
      </c>
    </row>
    <row r="262" spans="1:6" x14ac:dyDescent="0.25">
      <c r="A262">
        <v>2020</v>
      </c>
      <c r="B262" t="s">
        <v>56</v>
      </c>
      <c r="C262" t="s">
        <v>21</v>
      </c>
      <c r="D262" s="1">
        <v>16134</v>
      </c>
      <c r="E262" s="1">
        <v>179728</v>
      </c>
      <c r="F262" s="2">
        <v>104989</v>
      </c>
    </row>
    <row r="263" spans="1:6" x14ac:dyDescent="0.25">
      <c r="A263">
        <v>2020</v>
      </c>
      <c r="B263" t="s">
        <v>56</v>
      </c>
      <c r="C263" t="s">
        <v>22</v>
      </c>
      <c r="D263" s="1">
        <v>7984</v>
      </c>
      <c r="E263" s="1">
        <v>41912</v>
      </c>
      <c r="F263" s="2">
        <v>59263</v>
      </c>
    </row>
    <row r="264" spans="1:6" x14ac:dyDescent="0.25">
      <c r="A264">
        <v>2020</v>
      </c>
      <c r="B264" t="s">
        <v>56</v>
      </c>
      <c r="C264" t="s">
        <v>23</v>
      </c>
      <c r="D264" s="1">
        <v>18815</v>
      </c>
      <c r="E264" s="1">
        <v>165564</v>
      </c>
      <c r="F264" s="2">
        <v>82664</v>
      </c>
    </row>
    <row r="265" spans="1:6" x14ac:dyDescent="0.25">
      <c r="A265">
        <v>2020</v>
      </c>
      <c r="B265" t="s">
        <v>56</v>
      </c>
      <c r="C265" t="s">
        <v>24</v>
      </c>
      <c r="D265" s="1">
        <v>4557</v>
      </c>
      <c r="E265" s="1">
        <v>21986</v>
      </c>
      <c r="F265" s="2">
        <v>67330</v>
      </c>
    </row>
    <row r="266" spans="1:6" x14ac:dyDescent="0.25">
      <c r="A266">
        <v>2020</v>
      </c>
      <c r="B266" t="s">
        <v>56</v>
      </c>
      <c r="C266" t="s">
        <v>25</v>
      </c>
      <c r="D266" s="1">
        <v>7000</v>
      </c>
      <c r="E266" s="1">
        <v>66588</v>
      </c>
      <c r="F266" s="2">
        <v>74942</v>
      </c>
    </row>
    <row r="267" spans="1:6" x14ac:dyDescent="0.25">
      <c r="A267">
        <v>2020</v>
      </c>
      <c r="B267" t="s">
        <v>56</v>
      </c>
      <c r="C267" t="s">
        <v>26</v>
      </c>
      <c r="D267" s="1">
        <v>9293</v>
      </c>
      <c r="E267" s="1">
        <v>62325</v>
      </c>
      <c r="F267" s="2">
        <v>79236</v>
      </c>
    </row>
    <row r="268" spans="1:6" x14ac:dyDescent="0.25">
      <c r="A268">
        <v>2020</v>
      </c>
      <c r="B268" t="s">
        <v>56</v>
      </c>
      <c r="C268" t="s">
        <v>27</v>
      </c>
      <c r="D268" s="1">
        <v>3946</v>
      </c>
      <c r="E268" s="1">
        <v>33027</v>
      </c>
      <c r="F268" s="2">
        <v>109751</v>
      </c>
    </row>
    <row r="269" spans="1:6" x14ac:dyDescent="0.25">
      <c r="A269">
        <v>2020</v>
      </c>
      <c r="B269" t="s">
        <v>56</v>
      </c>
      <c r="C269" t="s">
        <v>28</v>
      </c>
      <c r="D269" s="1">
        <v>20469</v>
      </c>
      <c r="E269" s="1">
        <v>235676</v>
      </c>
      <c r="F269" s="2">
        <v>127870</v>
      </c>
    </row>
    <row r="270" spans="1:6" x14ac:dyDescent="0.25">
      <c r="A270">
        <v>2020</v>
      </c>
      <c r="B270" t="s">
        <v>56</v>
      </c>
      <c r="C270" t="s">
        <v>29</v>
      </c>
      <c r="D270" s="1">
        <v>5600</v>
      </c>
      <c r="E270" s="1">
        <v>32608</v>
      </c>
      <c r="F270" s="2">
        <v>62343</v>
      </c>
    </row>
    <row r="271" spans="1:6" x14ac:dyDescent="0.25">
      <c r="A271">
        <v>2020</v>
      </c>
      <c r="B271" t="s">
        <v>56</v>
      </c>
      <c r="C271" t="s">
        <v>30</v>
      </c>
      <c r="D271" s="1">
        <v>63948</v>
      </c>
      <c r="E271" s="1">
        <v>700031</v>
      </c>
      <c r="F271" s="2">
        <v>207014</v>
      </c>
    </row>
    <row r="272" spans="1:6" x14ac:dyDescent="0.25">
      <c r="A272">
        <v>2020</v>
      </c>
      <c r="B272" t="s">
        <v>56</v>
      </c>
      <c r="C272" t="s">
        <v>31</v>
      </c>
      <c r="D272" s="1">
        <v>30275</v>
      </c>
      <c r="E272" s="1">
        <v>251672</v>
      </c>
      <c r="F272" s="2">
        <v>97234</v>
      </c>
    </row>
    <row r="273" spans="1:6" x14ac:dyDescent="0.25">
      <c r="A273">
        <v>2020</v>
      </c>
      <c r="B273" t="s">
        <v>56</v>
      </c>
      <c r="C273" t="s">
        <v>32</v>
      </c>
      <c r="D273" s="1">
        <v>3042</v>
      </c>
      <c r="E273" s="1">
        <v>22496</v>
      </c>
      <c r="F273" s="2">
        <v>69243</v>
      </c>
    </row>
    <row r="274" spans="1:6" x14ac:dyDescent="0.25">
      <c r="A274">
        <v>2020</v>
      </c>
      <c r="B274" t="s">
        <v>56</v>
      </c>
      <c r="C274" t="s">
        <v>33</v>
      </c>
      <c r="D274" s="1">
        <v>29307</v>
      </c>
      <c r="E274" s="1">
        <v>287990</v>
      </c>
      <c r="F274" s="2">
        <v>82336</v>
      </c>
    </row>
    <row r="275" spans="1:6" x14ac:dyDescent="0.25">
      <c r="A275">
        <v>2020</v>
      </c>
      <c r="B275" t="s">
        <v>56</v>
      </c>
      <c r="C275" t="s">
        <v>34</v>
      </c>
      <c r="D275" s="1">
        <v>11701</v>
      </c>
      <c r="E275" s="1">
        <v>74614</v>
      </c>
      <c r="F275" s="2">
        <v>64030</v>
      </c>
    </row>
    <row r="276" spans="1:6" x14ac:dyDescent="0.25">
      <c r="A276">
        <v>2020</v>
      </c>
      <c r="B276" t="s">
        <v>56</v>
      </c>
      <c r="C276" t="s">
        <v>35</v>
      </c>
      <c r="D276" s="1">
        <v>13352</v>
      </c>
      <c r="E276" s="1">
        <v>83937</v>
      </c>
      <c r="F276" s="2">
        <v>80727</v>
      </c>
    </row>
    <row r="277" spans="1:6" x14ac:dyDescent="0.25">
      <c r="A277">
        <v>2020</v>
      </c>
      <c r="B277" t="s">
        <v>56</v>
      </c>
      <c r="C277" t="s">
        <v>36</v>
      </c>
      <c r="D277" s="1">
        <v>29714</v>
      </c>
      <c r="E277" s="1">
        <v>325571</v>
      </c>
      <c r="F277" s="2">
        <v>97231</v>
      </c>
    </row>
    <row r="278" spans="1:6" x14ac:dyDescent="0.25">
      <c r="A278">
        <v>2020</v>
      </c>
      <c r="B278" t="s">
        <v>56</v>
      </c>
      <c r="C278" t="s">
        <v>37</v>
      </c>
      <c r="D278" s="1">
        <v>3038</v>
      </c>
      <c r="E278" s="1">
        <v>31304</v>
      </c>
      <c r="F278" s="2">
        <v>100316</v>
      </c>
    </row>
    <row r="279" spans="1:6" x14ac:dyDescent="0.25">
      <c r="A279">
        <v>2020</v>
      </c>
      <c r="B279" t="s">
        <v>56</v>
      </c>
      <c r="C279" t="s">
        <v>38</v>
      </c>
      <c r="D279" s="1">
        <v>15078</v>
      </c>
      <c r="E279" s="1">
        <v>101637</v>
      </c>
      <c r="F279" s="2">
        <v>71361</v>
      </c>
    </row>
    <row r="280" spans="1:6" x14ac:dyDescent="0.25">
      <c r="A280">
        <v>2020</v>
      </c>
      <c r="B280" t="s">
        <v>56</v>
      </c>
      <c r="C280" t="s">
        <v>39</v>
      </c>
      <c r="D280" s="1">
        <v>3397</v>
      </c>
      <c r="E280" s="1">
        <v>27809</v>
      </c>
      <c r="F280" s="2">
        <v>69345</v>
      </c>
    </row>
    <row r="281" spans="1:6" x14ac:dyDescent="0.25">
      <c r="A281">
        <v>2020</v>
      </c>
      <c r="B281" t="s">
        <v>56</v>
      </c>
      <c r="C281" t="s">
        <v>40</v>
      </c>
      <c r="D281" s="1">
        <v>16893</v>
      </c>
      <c r="E281" s="1">
        <v>155926</v>
      </c>
      <c r="F281" s="2">
        <v>85116</v>
      </c>
    </row>
    <row r="282" spans="1:6" x14ac:dyDescent="0.25">
      <c r="A282">
        <v>2020</v>
      </c>
      <c r="B282" t="s">
        <v>56</v>
      </c>
      <c r="C282" t="s">
        <v>41</v>
      </c>
      <c r="D282" s="1">
        <v>78940</v>
      </c>
      <c r="E282" s="1">
        <v>778554</v>
      </c>
      <c r="F282" s="2">
        <v>92477</v>
      </c>
    </row>
    <row r="283" spans="1:6" x14ac:dyDescent="0.25">
      <c r="A283">
        <v>2020</v>
      </c>
      <c r="B283" t="s">
        <v>56</v>
      </c>
      <c r="C283" t="s">
        <v>42</v>
      </c>
      <c r="D283" s="1">
        <v>12580</v>
      </c>
      <c r="E283" s="1">
        <v>93379</v>
      </c>
      <c r="F283" s="2">
        <v>79806</v>
      </c>
    </row>
    <row r="284" spans="1:6" x14ac:dyDescent="0.25">
      <c r="A284">
        <v>2020</v>
      </c>
      <c r="B284" t="s">
        <v>56</v>
      </c>
      <c r="C284" t="s">
        <v>43</v>
      </c>
      <c r="D284" s="1">
        <v>1719</v>
      </c>
      <c r="E284" s="1">
        <v>11578</v>
      </c>
      <c r="F284" s="2">
        <v>80135</v>
      </c>
    </row>
    <row r="285" spans="1:6" x14ac:dyDescent="0.25">
      <c r="A285">
        <v>2020</v>
      </c>
      <c r="B285" t="s">
        <v>56</v>
      </c>
      <c r="C285" t="s">
        <v>44</v>
      </c>
      <c r="D285" s="1">
        <v>22750</v>
      </c>
      <c r="E285" s="1">
        <v>195671</v>
      </c>
      <c r="F285" s="2">
        <v>97246</v>
      </c>
    </row>
    <row r="286" spans="1:6" x14ac:dyDescent="0.25">
      <c r="A286">
        <v>2020</v>
      </c>
      <c r="B286" t="s">
        <v>56</v>
      </c>
      <c r="C286" t="s">
        <v>45</v>
      </c>
      <c r="D286" s="1">
        <v>18828</v>
      </c>
      <c r="E286" s="1">
        <v>147772</v>
      </c>
      <c r="F286" s="2">
        <v>95674</v>
      </c>
    </row>
    <row r="287" spans="1:6" x14ac:dyDescent="0.25">
      <c r="A287">
        <v>2020</v>
      </c>
      <c r="B287" t="s">
        <v>56</v>
      </c>
      <c r="C287" t="s">
        <v>46</v>
      </c>
      <c r="D287" s="1">
        <v>4042</v>
      </c>
      <c r="E287" s="1">
        <v>24190</v>
      </c>
      <c r="F287" s="2">
        <v>56764</v>
      </c>
    </row>
    <row r="288" spans="1:6" x14ac:dyDescent="0.25">
      <c r="A288">
        <v>2020</v>
      </c>
      <c r="B288" t="s">
        <v>56</v>
      </c>
      <c r="C288" t="s">
        <v>47</v>
      </c>
      <c r="D288" s="1">
        <v>14688</v>
      </c>
      <c r="E288" s="1">
        <v>148829</v>
      </c>
      <c r="F288" s="2">
        <v>80470</v>
      </c>
    </row>
    <row r="289" spans="1:6" x14ac:dyDescent="0.25">
      <c r="A289">
        <v>2020</v>
      </c>
      <c r="B289" t="s">
        <v>56</v>
      </c>
      <c r="C289" t="s">
        <v>48</v>
      </c>
      <c r="D289" s="1">
        <v>2353</v>
      </c>
      <c r="E289" s="1">
        <v>10919</v>
      </c>
      <c r="F289" s="2">
        <v>64480</v>
      </c>
    </row>
    <row r="290" spans="1:6" x14ac:dyDescent="0.25">
      <c r="A290">
        <v>2020</v>
      </c>
      <c r="B290" t="s">
        <v>57</v>
      </c>
      <c r="C290" t="s">
        <v>1</v>
      </c>
      <c r="D290" s="1">
        <v>22875</v>
      </c>
      <c r="E290" s="1">
        <v>242419</v>
      </c>
      <c r="F290" s="2">
        <v>62111</v>
      </c>
    </row>
    <row r="291" spans="1:6" x14ac:dyDescent="0.25">
      <c r="A291">
        <v>2020</v>
      </c>
      <c r="B291" t="s">
        <v>57</v>
      </c>
      <c r="C291" t="s">
        <v>2</v>
      </c>
      <c r="D291" s="1">
        <v>40867</v>
      </c>
      <c r="E291" s="1">
        <v>431379</v>
      </c>
      <c r="F291" s="2">
        <v>63180</v>
      </c>
    </row>
    <row r="292" spans="1:6" x14ac:dyDescent="0.25">
      <c r="A292">
        <v>2020</v>
      </c>
      <c r="B292" t="s">
        <v>57</v>
      </c>
      <c r="C292" t="s">
        <v>3</v>
      </c>
      <c r="D292" s="1">
        <v>15490</v>
      </c>
      <c r="E292" s="1">
        <v>139300</v>
      </c>
      <c r="F292" s="2">
        <v>68067</v>
      </c>
    </row>
    <row r="293" spans="1:6" x14ac:dyDescent="0.25">
      <c r="A293">
        <v>2020</v>
      </c>
      <c r="B293" t="s">
        <v>57</v>
      </c>
      <c r="C293" t="s">
        <v>4</v>
      </c>
      <c r="D293" s="1">
        <v>221985</v>
      </c>
      <c r="E293" s="1">
        <v>2600604</v>
      </c>
      <c r="F293" s="2">
        <v>106486</v>
      </c>
    </row>
    <row r="294" spans="1:6" x14ac:dyDescent="0.25">
      <c r="A294">
        <v>2020</v>
      </c>
      <c r="B294" t="s">
        <v>57</v>
      </c>
      <c r="C294" t="s">
        <v>5</v>
      </c>
      <c r="D294" s="1">
        <v>58286</v>
      </c>
      <c r="E294" s="1">
        <v>430367</v>
      </c>
      <c r="F294" s="2">
        <v>90744</v>
      </c>
    </row>
    <row r="295" spans="1:6" x14ac:dyDescent="0.25">
      <c r="A295">
        <v>2020</v>
      </c>
      <c r="B295" t="s">
        <v>57</v>
      </c>
      <c r="C295" t="s">
        <v>6</v>
      </c>
      <c r="D295" s="1">
        <v>24131</v>
      </c>
      <c r="E295" s="1">
        <v>206629</v>
      </c>
      <c r="F295" s="2">
        <v>95714</v>
      </c>
    </row>
    <row r="296" spans="1:6" x14ac:dyDescent="0.25">
      <c r="A296">
        <v>2020</v>
      </c>
      <c r="B296" t="s">
        <v>57</v>
      </c>
      <c r="C296" t="s">
        <v>7</v>
      </c>
      <c r="D296" s="1">
        <v>9766</v>
      </c>
      <c r="E296" s="1">
        <v>61669</v>
      </c>
      <c r="F296" s="2">
        <v>85651</v>
      </c>
    </row>
    <row r="297" spans="1:6" x14ac:dyDescent="0.25">
      <c r="A297">
        <v>2020</v>
      </c>
      <c r="B297" t="s">
        <v>57</v>
      </c>
      <c r="C297" t="s">
        <v>8</v>
      </c>
      <c r="D297" s="1">
        <v>179893</v>
      </c>
      <c r="E297" s="1">
        <v>1358317</v>
      </c>
      <c r="F297" s="2">
        <v>68223</v>
      </c>
    </row>
    <row r="298" spans="1:6" x14ac:dyDescent="0.25">
      <c r="A298">
        <v>2020</v>
      </c>
      <c r="B298" t="s">
        <v>57</v>
      </c>
      <c r="C298" t="s">
        <v>9</v>
      </c>
      <c r="D298" s="1">
        <v>60683</v>
      </c>
      <c r="E298" s="1">
        <v>692452</v>
      </c>
      <c r="F298" s="2">
        <v>76331</v>
      </c>
    </row>
    <row r="299" spans="1:6" x14ac:dyDescent="0.25">
      <c r="A299">
        <v>2020</v>
      </c>
      <c r="B299" t="s">
        <v>57</v>
      </c>
      <c r="C299" t="s">
        <v>10</v>
      </c>
      <c r="D299" s="1">
        <v>12911</v>
      </c>
      <c r="E299" s="1">
        <v>97097</v>
      </c>
      <c r="F299" s="2">
        <v>59743</v>
      </c>
    </row>
    <row r="300" spans="1:6" x14ac:dyDescent="0.25">
      <c r="A300">
        <v>2020</v>
      </c>
      <c r="B300" t="s">
        <v>57</v>
      </c>
      <c r="C300" t="s">
        <v>11</v>
      </c>
      <c r="D300" s="1">
        <v>75904</v>
      </c>
      <c r="E300" s="1">
        <v>892150</v>
      </c>
      <c r="F300" s="2">
        <v>83889</v>
      </c>
    </row>
    <row r="301" spans="1:6" x14ac:dyDescent="0.25">
      <c r="A301">
        <v>2020</v>
      </c>
      <c r="B301" t="s">
        <v>57</v>
      </c>
      <c r="C301" t="s">
        <v>12</v>
      </c>
      <c r="D301" s="1">
        <v>32143</v>
      </c>
      <c r="E301" s="1">
        <v>326745</v>
      </c>
      <c r="F301" s="2">
        <v>58578</v>
      </c>
    </row>
    <row r="302" spans="1:6" x14ac:dyDescent="0.25">
      <c r="A302">
        <v>2020</v>
      </c>
      <c r="B302" t="s">
        <v>57</v>
      </c>
      <c r="C302" t="s">
        <v>13</v>
      </c>
      <c r="D302" s="1">
        <v>16706</v>
      </c>
      <c r="E302" s="1">
        <v>134822</v>
      </c>
      <c r="F302" s="2">
        <v>61793</v>
      </c>
    </row>
    <row r="303" spans="1:6" x14ac:dyDescent="0.25">
      <c r="A303">
        <v>2020</v>
      </c>
      <c r="B303" t="s">
        <v>57</v>
      </c>
      <c r="C303" t="s">
        <v>14</v>
      </c>
      <c r="D303" s="1">
        <v>16823</v>
      </c>
      <c r="E303" s="1">
        <v>168813</v>
      </c>
      <c r="F303" s="2">
        <v>69538</v>
      </c>
    </row>
    <row r="304" spans="1:6" x14ac:dyDescent="0.25">
      <c r="A304">
        <v>2020</v>
      </c>
      <c r="B304" t="s">
        <v>57</v>
      </c>
      <c r="C304" t="s">
        <v>15</v>
      </c>
      <c r="D304" s="1">
        <v>22329</v>
      </c>
      <c r="E304" s="1">
        <v>207575</v>
      </c>
      <c r="F304" s="2">
        <v>55987</v>
      </c>
    </row>
    <row r="305" spans="1:6" x14ac:dyDescent="0.25">
      <c r="A305">
        <v>2020</v>
      </c>
      <c r="B305" t="s">
        <v>57</v>
      </c>
      <c r="C305" t="s">
        <v>16</v>
      </c>
      <c r="D305" s="1">
        <v>26262</v>
      </c>
      <c r="E305" s="1">
        <v>204729</v>
      </c>
      <c r="F305" s="2">
        <v>60136</v>
      </c>
    </row>
    <row r="306" spans="1:6" x14ac:dyDescent="0.25">
      <c r="A306">
        <v>2020</v>
      </c>
      <c r="B306" t="s">
        <v>57</v>
      </c>
      <c r="C306" t="s">
        <v>17</v>
      </c>
      <c r="D306" s="1">
        <v>11267</v>
      </c>
      <c r="E306" s="1">
        <v>68952</v>
      </c>
      <c r="F306" s="2">
        <v>66178</v>
      </c>
    </row>
    <row r="307" spans="1:6" x14ac:dyDescent="0.25">
      <c r="A307">
        <v>2020</v>
      </c>
      <c r="B307" t="s">
        <v>57</v>
      </c>
      <c r="C307" t="s">
        <v>18</v>
      </c>
      <c r="D307" s="1">
        <v>44172</v>
      </c>
      <c r="E307" s="1">
        <v>441860</v>
      </c>
      <c r="F307" s="2">
        <v>88391</v>
      </c>
    </row>
    <row r="308" spans="1:6" x14ac:dyDescent="0.25">
      <c r="A308">
        <v>2020</v>
      </c>
      <c r="B308" t="s">
        <v>57</v>
      </c>
      <c r="C308" t="s">
        <v>19</v>
      </c>
      <c r="D308" s="1">
        <v>48428</v>
      </c>
      <c r="E308" s="1">
        <v>583792</v>
      </c>
      <c r="F308" s="2">
        <v>124638</v>
      </c>
    </row>
    <row r="309" spans="1:6" x14ac:dyDescent="0.25">
      <c r="A309">
        <v>2020</v>
      </c>
      <c r="B309" t="s">
        <v>57</v>
      </c>
      <c r="C309" t="s">
        <v>20</v>
      </c>
      <c r="D309" s="1">
        <v>46269</v>
      </c>
      <c r="E309" s="1">
        <v>599657</v>
      </c>
      <c r="F309" s="2">
        <v>76432</v>
      </c>
    </row>
    <row r="310" spans="1:6" x14ac:dyDescent="0.25">
      <c r="A310">
        <v>2020</v>
      </c>
      <c r="B310" t="s">
        <v>57</v>
      </c>
      <c r="C310" t="s">
        <v>21</v>
      </c>
      <c r="D310" s="1">
        <v>33603</v>
      </c>
      <c r="E310" s="1">
        <v>361183</v>
      </c>
      <c r="F310" s="2">
        <v>91033</v>
      </c>
    </row>
    <row r="311" spans="1:6" x14ac:dyDescent="0.25">
      <c r="A311">
        <v>2020</v>
      </c>
      <c r="B311" t="s">
        <v>57</v>
      </c>
      <c r="C311" t="s">
        <v>22</v>
      </c>
      <c r="D311" s="1">
        <v>12692</v>
      </c>
      <c r="E311" s="1">
        <v>107758</v>
      </c>
      <c r="F311" s="2">
        <v>45573</v>
      </c>
    </row>
    <row r="312" spans="1:6" x14ac:dyDescent="0.25">
      <c r="A312">
        <v>2020</v>
      </c>
      <c r="B312" t="s">
        <v>57</v>
      </c>
      <c r="C312" t="s">
        <v>23</v>
      </c>
      <c r="D312" s="1">
        <v>36089</v>
      </c>
      <c r="E312" s="1">
        <v>365657</v>
      </c>
      <c r="F312" s="2">
        <v>72666</v>
      </c>
    </row>
    <row r="313" spans="1:6" x14ac:dyDescent="0.25">
      <c r="A313">
        <v>2020</v>
      </c>
      <c r="B313" t="s">
        <v>57</v>
      </c>
      <c r="C313" t="s">
        <v>24</v>
      </c>
      <c r="D313" s="1">
        <v>10331</v>
      </c>
      <c r="E313" s="1">
        <v>43549</v>
      </c>
      <c r="F313" s="2">
        <v>59785</v>
      </c>
    </row>
    <row r="314" spans="1:6" x14ac:dyDescent="0.25">
      <c r="A314">
        <v>2020</v>
      </c>
      <c r="B314" t="s">
        <v>57</v>
      </c>
      <c r="C314" t="s">
        <v>25</v>
      </c>
      <c r="D314" s="1">
        <v>11809</v>
      </c>
      <c r="E314" s="1">
        <v>117288</v>
      </c>
      <c r="F314" s="2">
        <v>65292</v>
      </c>
    </row>
    <row r="315" spans="1:6" x14ac:dyDescent="0.25">
      <c r="A315">
        <v>2020</v>
      </c>
      <c r="B315" t="s">
        <v>57</v>
      </c>
      <c r="C315" t="s">
        <v>26</v>
      </c>
      <c r="D315" s="1">
        <v>20046</v>
      </c>
      <c r="E315" s="1">
        <v>179092</v>
      </c>
      <c r="F315" s="2">
        <v>67081</v>
      </c>
    </row>
    <row r="316" spans="1:6" x14ac:dyDescent="0.25">
      <c r="A316">
        <v>2020</v>
      </c>
      <c r="B316" t="s">
        <v>57</v>
      </c>
      <c r="C316" t="s">
        <v>27</v>
      </c>
      <c r="D316" s="1">
        <v>13616</v>
      </c>
      <c r="E316" s="1">
        <v>81639</v>
      </c>
      <c r="F316" s="2">
        <v>88167</v>
      </c>
    </row>
    <row r="317" spans="1:6" x14ac:dyDescent="0.25">
      <c r="A317">
        <v>2020</v>
      </c>
      <c r="B317" t="s">
        <v>57</v>
      </c>
      <c r="C317" t="s">
        <v>28</v>
      </c>
      <c r="D317" s="1">
        <v>53304</v>
      </c>
      <c r="E317" s="1">
        <v>643507</v>
      </c>
      <c r="F317" s="2">
        <v>102666</v>
      </c>
    </row>
    <row r="318" spans="1:6" x14ac:dyDescent="0.25">
      <c r="A318">
        <v>2020</v>
      </c>
      <c r="B318" t="s">
        <v>57</v>
      </c>
      <c r="C318" t="s">
        <v>29</v>
      </c>
      <c r="D318" s="1">
        <v>11550</v>
      </c>
      <c r="E318" s="1">
        <v>107707</v>
      </c>
      <c r="F318" s="2">
        <v>69938</v>
      </c>
    </row>
    <row r="319" spans="1:6" x14ac:dyDescent="0.25">
      <c r="A319">
        <v>2020</v>
      </c>
      <c r="B319" t="s">
        <v>57</v>
      </c>
      <c r="C319" t="s">
        <v>30</v>
      </c>
      <c r="D319" s="1">
        <v>117347</v>
      </c>
      <c r="E319" s="1">
        <v>1242471</v>
      </c>
      <c r="F319" s="2">
        <v>109413</v>
      </c>
    </row>
    <row r="320" spans="1:6" x14ac:dyDescent="0.25">
      <c r="A320">
        <v>2020</v>
      </c>
      <c r="B320" t="s">
        <v>57</v>
      </c>
      <c r="C320" t="s">
        <v>31</v>
      </c>
      <c r="D320" s="1">
        <v>64843</v>
      </c>
      <c r="E320" s="1">
        <v>637719</v>
      </c>
      <c r="F320" s="2">
        <v>72078</v>
      </c>
    </row>
    <row r="321" spans="1:6" x14ac:dyDescent="0.25">
      <c r="A321">
        <v>2020</v>
      </c>
      <c r="B321" t="s">
        <v>57</v>
      </c>
      <c r="C321" t="s">
        <v>32</v>
      </c>
      <c r="D321" s="1">
        <v>5337</v>
      </c>
      <c r="E321" s="1">
        <v>31642</v>
      </c>
      <c r="F321" s="2">
        <v>65877</v>
      </c>
    </row>
    <row r="322" spans="1:6" x14ac:dyDescent="0.25">
      <c r="A322">
        <v>2020</v>
      </c>
      <c r="B322" t="s">
        <v>57</v>
      </c>
      <c r="C322" t="s">
        <v>33</v>
      </c>
      <c r="D322" s="1">
        <v>55987</v>
      </c>
      <c r="E322" s="1">
        <v>697244</v>
      </c>
      <c r="F322" s="2">
        <v>71920</v>
      </c>
    </row>
    <row r="323" spans="1:6" x14ac:dyDescent="0.25">
      <c r="A323">
        <v>2020</v>
      </c>
      <c r="B323" t="s">
        <v>57</v>
      </c>
      <c r="C323" t="s">
        <v>34</v>
      </c>
      <c r="D323" s="1">
        <v>21652</v>
      </c>
      <c r="E323" s="1">
        <v>185307</v>
      </c>
      <c r="F323" s="2">
        <v>58539</v>
      </c>
    </row>
    <row r="324" spans="1:6" x14ac:dyDescent="0.25">
      <c r="A324">
        <v>2020</v>
      </c>
      <c r="B324" t="s">
        <v>57</v>
      </c>
      <c r="C324" t="s">
        <v>35</v>
      </c>
      <c r="D324" s="1">
        <v>27033</v>
      </c>
      <c r="E324" s="1">
        <v>242218</v>
      </c>
      <c r="F324" s="2">
        <v>81224</v>
      </c>
    </row>
    <row r="325" spans="1:6" x14ac:dyDescent="0.25">
      <c r="A325">
        <v>2020</v>
      </c>
      <c r="B325" t="s">
        <v>57</v>
      </c>
      <c r="C325" t="s">
        <v>36</v>
      </c>
      <c r="D325" s="1">
        <v>66210</v>
      </c>
      <c r="E325" s="1">
        <v>766122</v>
      </c>
      <c r="F325" s="2">
        <v>86971</v>
      </c>
    </row>
    <row r="326" spans="1:6" x14ac:dyDescent="0.25">
      <c r="A326">
        <v>2020</v>
      </c>
      <c r="B326" t="s">
        <v>57</v>
      </c>
      <c r="C326" t="s">
        <v>37</v>
      </c>
      <c r="D326" s="1">
        <v>9567</v>
      </c>
      <c r="E326" s="1">
        <v>65232</v>
      </c>
      <c r="F326" s="2">
        <v>75829</v>
      </c>
    </row>
    <row r="327" spans="1:6" x14ac:dyDescent="0.25">
      <c r="A327">
        <v>2020</v>
      </c>
      <c r="B327" t="s">
        <v>57</v>
      </c>
      <c r="C327" t="s">
        <v>38</v>
      </c>
      <c r="D327" s="1">
        <v>30793</v>
      </c>
      <c r="E327" s="1">
        <v>281874</v>
      </c>
      <c r="F327" s="2">
        <v>56907</v>
      </c>
    </row>
    <row r="328" spans="1:6" x14ac:dyDescent="0.25">
      <c r="A328">
        <v>2020</v>
      </c>
      <c r="B328" t="s">
        <v>57</v>
      </c>
      <c r="C328" t="s">
        <v>39</v>
      </c>
      <c r="D328" s="1">
        <v>5876</v>
      </c>
      <c r="E328" s="1">
        <v>32771</v>
      </c>
      <c r="F328" s="2">
        <v>63709</v>
      </c>
    </row>
    <row r="329" spans="1:6" x14ac:dyDescent="0.25">
      <c r="A329">
        <v>2020</v>
      </c>
      <c r="B329" t="s">
        <v>57</v>
      </c>
      <c r="C329" t="s">
        <v>40</v>
      </c>
      <c r="D329" s="1">
        <v>32595</v>
      </c>
      <c r="E329" s="1">
        <v>414644</v>
      </c>
      <c r="F329" s="2">
        <v>66460</v>
      </c>
    </row>
    <row r="330" spans="1:6" x14ac:dyDescent="0.25">
      <c r="A330">
        <v>2020</v>
      </c>
      <c r="B330" t="s">
        <v>57</v>
      </c>
      <c r="C330" t="s">
        <v>41</v>
      </c>
      <c r="D330" s="1">
        <v>146639</v>
      </c>
      <c r="E330" s="1">
        <v>1758991</v>
      </c>
      <c r="F330" s="2">
        <v>81123</v>
      </c>
    </row>
    <row r="331" spans="1:6" x14ac:dyDescent="0.25">
      <c r="A331">
        <v>2020</v>
      </c>
      <c r="B331" t="s">
        <v>57</v>
      </c>
      <c r="C331" t="s">
        <v>42</v>
      </c>
      <c r="D331" s="1">
        <v>25941</v>
      </c>
      <c r="E331" s="1">
        <v>223284</v>
      </c>
      <c r="F331" s="2">
        <v>68355</v>
      </c>
    </row>
    <row r="332" spans="1:6" x14ac:dyDescent="0.25">
      <c r="A332">
        <v>2020</v>
      </c>
      <c r="B332" t="s">
        <v>57</v>
      </c>
      <c r="C332" t="s">
        <v>43</v>
      </c>
      <c r="D332" s="1">
        <v>6346</v>
      </c>
      <c r="E332" s="1">
        <v>28512</v>
      </c>
      <c r="F332" s="2">
        <v>74442</v>
      </c>
    </row>
    <row r="333" spans="1:6" x14ac:dyDescent="0.25">
      <c r="A333">
        <v>2020</v>
      </c>
      <c r="B333" t="s">
        <v>57</v>
      </c>
      <c r="C333" t="s">
        <v>44</v>
      </c>
      <c r="D333" s="1">
        <v>60099</v>
      </c>
      <c r="E333" s="1">
        <v>752090</v>
      </c>
      <c r="F333" s="2">
        <v>96046</v>
      </c>
    </row>
    <row r="334" spans="1:6" x14ac:dyDescent="0.25">
      <c r="A334">
        <v>2020</v>
      </c>
      <c r="B334" t="s">
        <v>57</v>
      </c>
      <c r="C334" t="s">
        <v>45</v>
      </c>
      <c r="D334" s="1">
        <v>43094</v>
      </c>
      <c r="E334" s="1">
        <v>415190</v>
      </c>
      <c r="F334" s="2">
        <v>92279</v>
      </c>
    </row>
    <row r="335" spans="1:6" x14ac:dyDescent="0.25">
      <c r="A335">
        <v>2020</v>
      </c>
      <c r="B335" t="s">
        <v>57</v>
      </c>
      <c r="C335" t="s">
        <v>46</v>
      </c>
      <c r="D335" s="1">
        <v>8599</v>
      </c>
      <c r="E335" s="1">
        <v>65715</v>
      </c>
      <c r="F335" s="2">
        <v>53557</v>
      </c>
    </row>
    <row r="336" spans="1:6" x14ac:dyDescent="0.25">
      <c r="A336">
        <v>2020</v>
      </c>
      <c r="B336" t="s">
        <v>57</v>
      </c>
      <c r="C336" t="s">
        <v>47</v>
      </c>
      <c r="D336" s="1">
        <v>27048</v>
      </c>
      <c r="E336" s="1">
        <v>309780</v>
      </c>
      <c r="F336" s="2">
        <v>67254</v>
      </c>
    </row>
    <row r="337" spans="1:6" x14ac:dyDescent="0.25">
      <c r="A337">
        <v>2020</v>
      </c>
      <c r="B337" t="s">
        <v>57</v>
      </c>
      <c r="C337" t="s">
        <v>48</v>
      </c>
      <c r="D337" s="1">
        <v>4986</v>
      </c>
      <c r="E337" s="1">
        <v>18382</v>
      </c>
      <c r="F337" s="2">
        <v>60233</v>
      </c>
    </row>
    <row r="338" spans="1:6" x14ac:dyDescent="0.25">
      <c r="A338">
        <v>2020</v>
      </c>
      <c r="B338" t="s">
        <v>58</v>
      </c>
      <c r="C338" t="s">
        <v>1</v>
      </c>
      <c r="D338" s="1">
        <v>15859</v>
      </c>
      <c r="E338" s="1">
        <v>228486</v>
      </c>
      <c r="F338" s="2">
        <v>51193</v>
      </c>
    </row>
    <row r="339" spans="1:6" x14ac:dyDescent="0.25">
      <c r="A339">
        <v>2020</v>
      </c>
      <c r="B339" t="s">
        <v>58</v>
      </c>
      <c r="C339" t="s">
        <v>2</v>
      </c>
      <c r="D339" s="1">
        <v>20727</v>
      </c>
      <c r="E339" s="1">
        <v>455356</v>
      </c>
      <c r="F339" s="2">
        <v>56159</v>
      </c>
    </row>
    <row r="340" spans="1:6" x14ac:dyDescent="0.25">
      <c r="A340">
        <v>2020</v>
      </c>
      <c r="B340" t="s">
        <v>58</v>
      </c>
      <c r="C340" t="s">
        <v>3</v>
      </c>
      <c r="D340" s="1">
        <v>15656</v>
      </c>
      <c r="E340" s="1">
        <v>181169</v>
      </c>
      <c r="F340" s="2">
        <v>47435</v>
      </c>
    </row>
    <row r="341" spans="1:6" x14ac:dyDescent="0.25">
      <c r="A341">
        <v>2020</v>
      </c>
      <c r="B341" t="s">
        <v>58</v>
      </c>
      <c r="C341" t="s">
        <v>4</v>
      </c>
      <c r="D341" s="1">
        <v>656765</v>
      </c>
      <c r="E341" s="1">
        <v>2651781</v>
      </c>
      <c r="F341" s="2">
        <v>57668</v>
      </c>
    </row>
    <row r="342" spans="1:6" x14ac:dyDescent="0.25">
      <c r="A342">
        <v>2020</v>
      </c>
      <c r="B342" t="s">
        <v>58</v>
      </c>
      <c r="C342" t="s">
        <v>5</v>
      </c>
      <c r="D342" s="1">
        <v>23475</v>
      </c>
      <c r="E342" s="1">
        <v>332209</v>
      </c>
      <c r="F342" s="2">
        <v>55198</v>
      </c>
    </row>
    <row r="343" spans="1:6" x14ac:dyDescent="0.25">
      <c r="A343">
        <v>2020</v>
      </c>
      <c r="B343" t="s">
        <v>58</v>
      </c>
      <c r="C343" t="s">
        <v>6</v>
      </c>
      <c r="D343" s="1">
        <v>19964</v>
      </c>
      <c r="E343" s="1">
        <v>319881</v>
      </c>
      <c r="F343" s="2">
        <v>61215</v>
      </c>
    </row>
    <row r="344" spans="1:6" x14ac:dyDescent="0.25">
      <c r="A344">
        <v>2020</v>
      </c>
      <c r="B344" t="s">
        <v>58</v>
      </c>
      <c r="C344" t="s">
        <v>7</v>
      </c>
      <c r="D344" s="1">
        <v>5522</v>
      </c>
      <c r="E344" s="1">
        <v>74184</v>
      </c>
      <c r="F344" s="2">
        <v>57470</v>
      </c>
    </row>
    <row r="345" spans="1:6" x14ac:dyDescent="0.25">
      <c r="A345">
        <v>2020</v>
      </c>
      <c r="B345" t="s">
        <v>58</v>
      </c>
      <c r="C345" t="s">
        <v>8</v>
      </c>
      <c r="D345" s="1">
        <v>85058</v>
      </c>
      <c r="E345" s="1">
        <v>1293582</v>
      </c>
      <c r="F345" s="2">
        <v>55114</v>
      </c>
    </row>
    <row r="346" spans="1:6" x14ac:dyDescent="0.25">
      <c r="A346">
        <v>2020</v>
      </c>
      <c r="B346" t="s">
        <v>58</v>
      </c>
      <c r="C346" t="s">
        <v>9</v>
      </c>
      <c r="D346" s="1">
        <v>31842</v>
      </c>
      <c r="E346" s="1">
        <v>561390</v>
      </c>
      <c r="F346" s="2">
        <v>57141</v>
      </c>
    </row>
    <row r="347" spans="1:6" x14ac:dyDescent="0.25">
      <c r="A347">
        <v>2020</v>
      </c>
      <c r="B347" t="s">
        <v>58</v>
      </c>
      <c r="C347" t="s">
        <v>10</v>
      </c>
      <c r="D347" s="1">
        <v>9128</v>
      </c>
      <c r="E347" s="1">
        <v>106752</v>
      </c>
      <c r="F347" s="2">
        <v>45479</v>
      </c>
    </row>
    <row r="348" spans="1:6" x14ac:dyDescent="0.25">
      <c r="A348">
        <v>2020</v>
      </c>
      <c r="B348" t="s">
        <v>58</v>
      </c>
      <c r="C348" t="s">
        <v>11</v>
      </c>
      <c r="D348" s="1">
        <v>39684</v>
      </c>
      <c r="E348" s="1">
        <v>882088</v>
      </c>
      <c r="F348" s="2">
        <v>55678</v>
      </c>
    </row>
    <row r="349" spans="1:6" x14ac:dyDescent="0.25">
      <c r="A349">
        <v>2020</v>
      </c>
      <c r="B349" t="s">
        <v>58</v>
      </c>
      <c r="C349" t="s">
        <v>12</v>
      </c>
      <c r="D349" s="1">
        <v>16899</v>
      </c>
      <c r="E349" s="1">
        <v>451743</v>
      </c>
      <c r="F349" s="2">
        <v>52802</v>
      </c>
    </row>
    <row r="350" spans="1:6" x14ac:dyDescent="0.25">
      <c r="A350">
        <v>2020</v>
      </c>
      <c r="B350" t="s">
        <v>58</v>
      </c>
      <c r="C350" t="s">
        <v>13</v>
      </c>
      <c r="D350" s="1">
        <v>13294</v>
      </c>
      <c r="E350" s="1">
        <v>209301</v>
      </c>
      <c r="F350" s="2">
        <v>47222</v>
      </c>
    </row>
    <row r="351" spans="1:6" x14ac:dyDescent="0.25">
      <c r="A351">
        <v>2020</v>
      </c>
      <c r="B351" t="s">
        <v>58</v>
      </c>
      <c r="C351" t="s">
        <v>14</v>
      </c>
      <c r="D351" s="1">
        <v>10330</v>
      </c>
      <c r="E351" s="1">
        <v>194569</v>
      </c>
      <c r="F351" s="2">
        <v>48486</v>
      </c>
    </row>
    <row r="352" spans="1:6" x14ac:dyDescent="0.25">
      <c r="A352">
        <v>2020</v>
      </c>
      <c r="B352" t="s">
        <v>58</v>
      </c>
      <c r="C352" t="s">
        <v>15</v>
      </c>
      <c r="D352" s="1">
        <v>20809</v>
      </c>
      <c r="E352" s="1">
        <v>263195</v>
      </c>
      <c r="F352" s="2">
        <v>52098</v>
      </c>
    </row>
    <row r="353" spans="1:6" x14ac:dyDescent="0.25">
      <c r="A353">
        <v>2020</v>
      </c>
      <c r="B353" t="s">
        <v>58</v>
      </c>
      <c r="C353" t="s">
        <v>16</v>
      </c>
      <c r="D353" s="1">
        <v>16834</v>
      </c>
      <c r="E353" s="1">
        <v>296324</v>
      </c>
      <c r="F353" s="2">
        <v>48222</v>
      </c>
    </row>
    <row r="354" spans="1:6" x14ac:dyDescent="0.25">
      <c r="A354">
        <v>2020</v>
      </c>
      <c r="B354" t="s">
        <v>58</v>
      </c>
      <c r="C354" t="s">
        <v>17</v>
      </c>
      <c r="D354" s="1">
        <v>5591</v>
      </c>
      <c r="E354" s="1">
        <v>115511</v>
      </c>
      <c r="F354" s="2">
        <v>53739</v>
      </c>
    </row>
    <row r="355" spans="1:6" x14ac:dyDescent="0.25">
      <c r="A355">
        <v>2020</v>
      </c>
      <c r="B355" t="s">
        <v>58</v>
      </c>
      <c r="C355" t="s">
        <v>18</v>
      </c>
      <c r="D355" s="1">
        <v>21505</v>
      </c>
      <c r="E355" s="1">
        <v>420463</v>
      </c>
      <c r="F355" s="2">
        <v>59854</v>
      </c>
    </row>
    <row r="356" spans="1:6" x14ac:dyDescent="0.25">
      <c r="A356">
        <v>2020</v>
      </c>
      <c r="B356" t="s">
        <v>58</v>
      </c>
      <c r="C356" t="s">
        <v>19</v>
      </c>
      <c r="D356" s="1">
        <v>71270</v>
      </c>
      <c r="E356" s="1">
        <v>742606</v>
      </c>
      <c r="F356" s="2">
        <v>64556</v>
      </c>
    </row>
    <row r="357" spans="1:6" x14ac:dyDescent="0.25">
      <c r="A357">
        <v>2020</v>
      </c>
      <c r="B357" t="s">
        <v>58</v>
      </c>
      <c r="C357" t="s">
        <v>20</v>
      </c>
      <c r="D357" s="1">
        <v>32965</v>
      </c>
      <c r="E357" s="1">
        <v>622119</v>
      </c>
      <c r="F357" s="2">
        <v>54163</v>
      </c>
    </row>
    <row r="358" spans="1:6" x14ac:dyDescent="0.25">
      <c r="A358">
        <v>2020</v>
      </c>
      <c r="B358" t="s">
        <v>58</v>
      </c>
      <c r="C358" t="s">
        <v>21</v>
      </c>
      <c r="D358" s="1">
        <v>22985</v>
      </c>
      <c r="E358" s="1">
        <v>513228</v>
      </c>
      <c r="F358" s="2">
        <v>55127</v>
      </c>
    </row>
    <row r="359" spans="1:6" x14ac:dyDescent="0.25">
      <c r="A359">
        <v>2020</v>
      </c>
      <c r="B359" t="s">
        <v>58</v>
      </c>
      <c r="C359" t="s">
        <v>22</v>
      </c>
      <c r="D359" s="1">
        <v>7693</v>
      </c>
      <c r="E359" s="1">
        <v>138876</v>
      </c>
      <c r="F359" s="2">
        <v>45670</v>
      </c>
    </row>
    <row r="360" spans="1:6" x14ac:dyDescent="0.25">
      <c r="A360">
        <v>2020</v>
      </c>
      <c r="B360" t="s">
        <v>58</v>
      </c>
      <c r="C360" t="s">
        <v>23</v>
      </c>
      <c r="D360" s="1">
        <v>56134</v>
      </c>
      <c r="E360" s="1">
        <v>448355</v>
      </c>
      <c r="F360" s="2">
        <v>50460</v>
      </c>
    </row>
    <row r="361" spans="1:6" x14ac:dyDescent="0.25">
      <c r="A361">
        <v>2020</v>
      </c>
      <c r="B361" t="s">
        <v>58</v>
      </c>
      <c r="C361" t="s">
        <v>24</v>
      </c>
      <c r="D361" s="1">
        <v>5112</v>
      </c>
      <c r="E361" s="1">
        <v>73374</v>
      </c>
      <c r="F361" s="2">
        <v>52612</v>
      </c>
    </row>
    <row r="362" spans="1:6" x14ac:dyDescent="0.25">
      <c r="A362">
        <v>2020</v>
      </c>
      <c r="B362" t="s">
        <v>58</v>
      </c>
      <c r="C362" t="s">
        <v>25</v>
      </c>
      <c r="D362" s="1">
        <v>10522</v>
      </c>
      <c r="E362" s="1">
        <v>135205</v>
      </c>
      <c r="F362" s="2">
        <v>51740</v>
      </c>
    </row>
    <row r="363" spans="1:6" x14ac:dyDescent="0.25">
      <c r="A363">
        <v>2020</v>
      </c>
      <c r="B363" t="s">
        <v>58</v>
      </c>
      <c r="C363" t="s">
        <v>26</v>
      </c>
      <c r="D363" s="1">
        <v>9126</v>
      </c>
      <c r="E363" s="1">
        <v>139696</v>
      </c>
      <c r="F363" s="2">
        <v>58047</v>
      </c>
    </row>
    <row r="364" spans="1:6" x14ac:dyDescent="0.25">
      <c r="A364">
        <v>2020</v>
      </c>
      <c r="B364" t="s">
        <v>58</v>
      </c>
      <c r="C364" t="s">
        <v>27</v>
      </c>
      <c r="D364" s="1">
        <v>4900</v>
      </c>
      <c r="E364" s="1">
        <v>108757</v>
      </c>
      <c r="F364" s="2">
        <v>63675</v>
      </c>
    </row>
    <row r="365" spans="1:6" x14ac:dyDescent="0.25">
      <c r="A365">
        <v>2020</v>
      </c>
      <c r="B365" t="s">
        <v>58</v>
      </c>
      <c r="C365" t="s">
        <v>28</v>
      </c>
      <c r="D365" s="1">
        <v>43568</v>
      </c>
      <c r="E365" s="1">
        <v>622420</v>
      </c>
      <c r="F365" s="2">
        <v>60044</v>
      </c>
    </row>
    <row r="366" spans="1:6" x14ac:dyDescent="0.25">
      <c r="A366">
        <v>2020</v>
      </c>
      <c r="B366" t="s">
        <v>58</v>
      </c>
      <c r="C366" t="s">
        <v>29</v>
      </c>
      <c r="D366" s="1">
        <v>11448</v>
      </c>
      <c r="E366" s="1">
        <v>126459</v>
      </c>
      <c r="F366" s="2">
        <v>45191</v>
      </c>
    </row>
    <row r="367" spans="1:6" x14ac:dyDescent="0.25">
      <c r="A367">
        <v>2020</v>
      </c>
      <c r="B367" t="s">
        <v>58</v>
      </c>
      <c r="C367" t="s">
        <v>30</v>
      </c>
      <c r="D367" s="1">
        <v>67893</v>
      </c>
      <c r="E367" s="1">
        <v>1872526</v>
      </c>
      <c r="F367" s="2">
        <v>58936</v>
      </c>
    </row>
    <row r="368" spans="1:6" x14ac:dyDescent="0.25">
      <c r="A368">
        <v>2020</v>
      </c>
      <c r="B368" t="s">
        <v>58</v>
      </c>
      <c r="C368" t="s">
        <v>31</v>
      </c>
      <c r="D368" s="1">
        <v>29514</v>
      </c>
      <c r="E368" s="1">
        <v>584896</v>
      </c>
      <c r="F368" s="2">
        <v>53252</v>
      </c>
    </row>
    <row r="369" spans="1:6" x14ac:dyDescent="0.25">
      <c r="A369">
        <v>2020</v>
      </c>
      <c r="B369" t="s">
        <v>58</v>
      </c>
      <c r="C369" t="s">
        <v>32</v>
      </c>
      <c r="D369" s="1">
        <v>2737</v>
      </c>
      <c r="E369" s="1">
        <v>64418</v>
      </c>
      <c r="F369" s="2">
        <v>55234</v>
      </c>
    </row>
    <row r="370" spans="1:6" x14ac:dyDescent="0.25">
      <c r="A370">
        <v>2020</v>
      </c>
      <c r="B370" t="s">
        <v>58</v>
      </c>
      <c r="C370" t="s">
        <v>33</v>
      </c>
      <c r="D370" s="1">
        <v>35930</v>
      </c>
      <c r="E370" s="1">
        <v>868191</v>
      </c>
      <c r="F370" s="2">
        <v>51366</v>
      </c>
    </row>
    <row r="371" spans="1:6" x14ac:dyDescent="0.25">
      <c r="A371">
        <v>2020</v>
      </c>
      <c r="B371" t="s">
        <v>58</v>
      </c>
      <c r="C371" t="s">
        <v>34</v>
      </c>
      <c r="D371" s="1">
        <v>13656</v>
      </c>
      <c r="E371" s="1">
        <v>209679</v>
      </c>
      <c r="F371" s="2">
        <v>49095</v>
      </c>
    </row>
    <row r="372" spans="1:6" x14ac:dyDescent="0.25">
      <c r="A372">
        <v>2020</v>
      </c>
      <c r="B372" t="s">
        <v>58</v>
      </c>
      <c r="C372" t="s">
        <v>35</v>
      </c>
      <c r="D372" s="1">
        <v>28106</v>
      </c>
      <c r="E372" s="1">
        <v>292631</v>
      </c>
      <c r="F372" s="2">
        <v>54216</v>
      </c>
    </row>
    <row r="373" spans="1:6" x14ac:dyDescent="0.25">
      <c r="A373">
        <v>2020</v>
      </c>
      <c r="B373" t="s">
        <v>58</v>
      </c>
      <c r="C373" t="s">
        <v>36</v>
      </c>
      <c r="D373" s="1">
        <v>57935</v>
      </c>
      <c r="E373" s="1">
        <v>1179840</v>
      </c>
      <c r="F373" s="2">
        <v>57087</v>
      </c>
    </row>
    <row r="374" spans="1:6" x14ac:dyDescent="0.25">
      <c r="A374">
        <v>2020</v>
      </c>
      <c r="B374" t="s">
        <v>58</v>
      </c>
      <c r="C374" t="s">
        <v>37</v>
      </c>
      <c r="D374" s="1">
        <v>4907</v>
      </c>
      <c r="E374" s="1">
        <v>95079</v>
      </c>
      <c r="F374" s="2">
        <v>54510</v>
      </c>
    </row>
    <row r="375" spans="1:6" x14ac:dyDescent="0.25">
      <c r="A375">
        <v>2020</v>
      </c>
      <c r="B375" t="s">
        <v>58</v>
      </c>
      <c r="C375" t="s">
        <v>38</v>
      </c>
      <c r="D375" s="1">
        <v>15612</v>
      </c>
      <c r="E375" s="1">
        <v>231072</v>
      </c>
      <c r="F375" s="2">
        <v>50055</v>
      </c>
    </row>
    <row r="376" spans="1:6" x14ac:dyDescent="0.25">
      <c r="A376">
        <v>2020</v>
      </c>
      <c r="B376" t="s">
        <v>58</v>
      </c>
      <c r="C376" t="s">
        <v>39</v>
      </c>
      <c r="D376" s="1">
        <v>2934</v>
      </c>
      <c r="E376" s="1">
        <v>68990</v>
      </c>
      <c r="F376" s="2">
        <v>57054</v>
      </c>
    </row>
    <row r="377" spans="1:6" x14ac:dyDescent="0.25">
      <c r="A377">
        <v>2020</v>
      </c>
      <c r="B377" t="s">
        <v>58</v>
      </c>
      <c r="C377" t="s">
        <v>40</v>
      </c>
      <c r="D377" s="1">
        <v>21213</v>
      </c>
      <c r="E377" s="1">
        <v>421097</v>
      </c>
      <c r="F377" s="2">
        <v>56401</v>
      </c>
    </row>
    <row r="378" spans="1:6" x14ac:dyDescent="0.25">
      <c r="A378">
        <v>2020</v>
      </c>
      <c r="B378" t="s">
        <v>58</v>
      </c>
      <c r="C378" t="s">
        <v>41</v>
      </c>
      <c r="D378" s="1">
        <v>98681</v>
      </c>
      <c r="E378" s="1">
        <v>1646144</v>
      </c>
      <c r="F378" s="2">
        <v>51856</v>
      </c>
    </row>
    <row r="379" spans="1:6" x14ac:dyDescent="0.25">
      <c r="A379">
        <v>2020</v>
      </c>
      <c r="B379" t="s">
        <v>58</v>
      </c>
      <c r="C379" t="s">
        <v>42</v>
      </c>
      <c r="D379" s="1">
        <v>13463</v>
      </c>
      <c r="E379" s="1">
        <v>193157</v>
      </c>
      <c r="F379" s="2">
        <v>48260</v>
      </c>
    </row>
    <row r="380" spans="1:6" x14ac:dyDescent="0.25">
      <c r="A380">
        <v>2020</v>
      </c>
      <c r="B380" t="s">
        <v>58</v>
      </c>
      <c r="C380" t="s">
        <v>43</v>
      </c>
      <c r="D380" s="1">
        <v>2516</v>
      </c>
      <c r="E380" s="1">
        <v>58443</v>
      </c>
      <c r="F380" s="2">
        <v>52779</v>
      </c>
    </row>
    <row r="381" spans="1:6" x14ac:dyDescent="0.25">
      <c r="A381">
        <v>2020</v>
      </c>
      <c r="B381" t="s">
        <v>58</v>
      </c>
      <c r="C381" t="s">
        <v>44</v>
      </c>
      <c r="D381" s="1">
        <v>49705</v>
      </c>
      <c r="E381" s="1">
        <v>492598</v>
      </c>
      <c r="F381" s="2">
        <v>54119</v>
      </c>
    </row>
    <row r="382" spans="1:6" x14ac:dyDescent="0.25">
      <c r="A382">
        <v>2020</v>
      </c>
      <c r="B382" t="s">
        <v>58</v>
      </c>
      <c r="C382" t="s">
        <v>45</v>
      </c>
      <c r="D382" s="1">
        <v>74944</v>
      </c>
      <c r="E382" s="1">
        <v>468495</v>
      </c>
      <c r="F382" s="2">
        <v>55544</v>
      </c>
    </row>
    <row r="383" spans="1:6" x14ac:dyDescent="0.25">
      <c r="A383">
        <v>2020</v>
      </c>
      <c r="B383" t="s">
        <v>58</v>
      </c>
      <c r="C383" t="s">
        <v>46</v>
      </c>
      <c r="D383" s="1">
        <v>8500</v>
      </c>
      <c r="E383" s="1">
        <v>124604</v>
      </c>
      <c r="F383" s="2">
        <v>50597</v>
      </c>
    </row>
    <row r="384" spans="1:6" x14ac:dyDescent="0.25">
      <c r="A384">
        <v>2020</v>
      </c>
      <c r="B384" t="s">
        <v>58</v>
      </c>
      <c r="C384" t="s">
        <v>47</v>
      </c>
      <c r="D384" s="1">
        <v>31125</v>
      </c>
      <c r="E384" s="1">
        <v>427152</v>
      </c>
      <c r="F384" s="2">
        <v>52993</v>
      </c>
    </row>
    <row r="385" spans="1:6" x14ac:dyDescent="0.25">
      <c r="A385">
        <v>2020</v>
      </c>
      <c r="B385" t="s">
        <v>58</v>
      </c>
      <c r="C385" t="s">
        <v>48</v>
      </c>
      <c r="D385" s="1">
        <v>3485</v>
      </c>
      <c r="E385" s="1">
        <v>26942</v>
      </c>
      <c r="F385" s="2">
        <v>46334</v>
      </c>
    </row>
    <row r="386" spans="1:6" x14ac:dyDescent="0.25">
      <c r="A386">
        <v>2020</v>
      </c>
      <c r="B386" t="s">
        <v>59</v>
      </c>
      <c r="C386" t="s">
        <v>1</v>
      </c>
      <c r="D386" s="1">
        <v>11221</v>
      </c>
      <c r="E386" s="1">
        <v>178057</v>
      </c>
      <c r="F386" s="2">
        <v>18554</v>
      </c>
    </row>
    <row r="387" spans="1:6" x14ac:dyDescent="0.25">
      <c r="A387">
        <v>2020</v>
      </c>
      <c r="B387" t="s">
        <v>59</v>
      </c>
      <c r="C387" t="s">
        <v>2</v>
      </c>
      <c r="D387" s="1">
        <v>14444</v>
      </c>
      <c r="E387" s="1">
        <v>274985</v>
      </c>
      <c r="F387" s="2">
        <v>26810</v>
      </c>
    </row>
    <row r="388" spans="1:6" x14ac:dyDescent="0.25">
      <c r="A388">
        <v>2020</v>
      </c>
      <c r="B388" t="s">
        <v>59</v>
      </c>
      <c r="C388" t="s">
        <v>3</v>
      </c>
      <c r="D388" s="1">
        <v>7458</v>
      </c>
      <c r="E388" s="1">
        <v>106295</v>
      </c>
      <c r="F388" s="2">
        <v>18414</v>
      </c>
    </row>
    <row r="389" spans="1:6" x14ac:dyDescent="0.25">
      <c r="A389">
        <v>2020</v>
      </c>
      <c r="B389" t="s">
        <v>59</v>
      </c>
      <c r="C389" t="s">
        <v>4</v>
      </c>
      <c r="D389" s="1">
        <v>117833</v>
      </c>
      <c r="E389" s="1">
        <v>1482600</v>
      </c>
      <c r="F389" s="2">
        <v>36090</v>
      </c>
    </row>
    <row r="390" spans="1:6" x14ac:dyDescent="0.25">
      <c r="A390">
        <v>2020</v>
      </c>
      <c r="B390" t="s">
        <v>59</v>
      </c>
      <c r="C390" t="s">
        <v>5</v>
      </c>
      <c r="D390" s="1">
        <v>17650</v>
      </c>
      <c r="E390" s="1">
        <v>271680</v>
      </c>
      <c r="F390" s="2">
        <v>28424</v>
      </c>
    </row>
    <row r="391" spans="1:6" x14ac:dyDescent="0.25">
      <c r="A391">
        <v>2020</v>
      </c>
      <c r="B391" t="s">
        <v>59</v>
      </c>
      <c r="C391" t="s">
        <v>6</v>
      </c>
      <c r="D391" s="1">
        <v>10916</v>
      </c>
      <c r="E391" s="1">
        <v>117365</v>
      </c>
      <c r="F391" s="2">
        <v>26295</v>
      </c>
    </row>
    <row r="392" spans="1:6" x14ac:dyDescent="0.25">
      <c r="A392">
        <v>2020</v>
      </c>
      <c r="B392" t="s">
        <v>59</v>
      </c>
      <c r="C392" t="s">
        <v>7</v>
      </c>
      <c r="D392" s="1">
        <v>2698</v>
      </c>
      <c r="E392" s="1">
        <v>41103</v>
      </c>
      <c r="F392" s="2">
        <v>22228</v>
      </c>
    </row>
    <row r="393" spans="1:6" x14ac:dyDescent="0.25">
      <c r="A393">
        <v>2020</v>
      </c>
      <c r="B393" t="s">
        <v>59</v>
      </c>
      <c r="C393" t="s">
        <v>8</v>
      </c>
      <c r="D393" s="1">
        <v>59645</v>
      </c>
      <c r="E393" s="1">
        <v>1007574</v>
      </c>
      <c r="F393" s="2">
        <v>27709</v>
      </c>
    </row>
    <row r="394" spans="1:6" x14ac:dyDescent="0.25">
      <c r="A394">
        <v>2020</v>
      </c>
      <c r="B394" t="s">
        <v>59</v>
      </c>
      <c r="C394" t="s">
        <v>9</v>
      </c>
      <c r="D394" s="1">
        <v>26741</v>
      </c>
      <c r="E394" s="1">
        <v>414059</v>
      </c>
      <c r="F394" s="2">
        <v>22009</v>
      </c>
    </row>
    <row r="395" spans="1:6" x14ac:dyDescent="0.25">
      <c r="A395">
        <v>2020</v>
      </c>
      <c r="B395" t="s">
        <v>59</v>
      </c>
      <c r="C395" t="s">
        <v>10</v>
      </c>
      <c r="D395" s="1">
        <v>5242</v>
      </c>
      <c r="E395" s="1">
        <v>74574</v>
      </c>
      <c r="F395" s="2">
        <v>18637</v>
      </c>
    </row>
    <row r="396" spans="1:6" x14ac:dyDescent="0.25">
      <c r="A396">
        <v>2020</v>
      </c>
      <c r="B396" t="s">
        <v>59</v>
      </c>
      <c r="C396" t="s">
        <v>11</v>
      </c>
      <c r="D396" s="1">
        <v>32842</v>
      </c>
      <c r="E396" s="1">
        <v>462216</v>
      </c>
      <c r="F396" s="2">
        <v>25054</v>
      </c>
    </row>
    <row r="397" spans="1:6" x14ac:dyDescent="0.25">
      <c r="A397">
        <v>2020</v>
      </c>
      <c r="B397" t="s">
        <v>59</v>
      </c>
      <c r="C397" t="s">
        <v>12</v>
      </c>
      <c r="D397" s="1">
        <v>16068</v>
      </c>
      <c r="E397" s="1">
        <v>263892</v>
      </c>
      <c r="F397" s="2">
        <v>20493</v>
      </c>
    </row>
    <row r="398" spans="1:6" x14ac:dyDescent="0.25">
      <c r="A398">
        <v>2020</v>
      </c>
      <c r="B398" t="s">
        <v>59</v>
      </c>
      <c r="C398" t="s">
        <v>13</v>
      </c>
      <c r="D398" s="1">
        <v>8734</v>
      </c>
      <c r="E398" s="1">
        <v>118383</v>
      </c>
      <c r="F398" s="2">
        <v>18002</v>
      </c>
    </row>
    <row r="399" spans="1:6" x14ac:dyDescent="0.25">
      <c r="A399">
        <v>2020</v>
      </c>
      <c r="B399" t="s">
        <v>59</v>
      </c>
      <c r="C399" t="s">
        <v>14</v>
      </c>
      <c r="D399" s="1">
        <v>6792</v>
      </c>
      <c r="E399" s="1">
        <v>110526</v>
      </c>
      <c r="F399" s="2">
        <v>18088</v>
      </c>
    </row>
    <row r="400" spans="1:6" x14ac:dyDescent="0.25">
      <c r="A400">
        <v>2020</v>
      </c>
      <c r="B400" t="s">
        <v>59</v>
      </c>
      <c r="C400" t="s">
        <v>15</v>
      </c>
      <c r="D400" s="1">
        <v>10331</v>
      </c>
      <c r="E400" s="1">
        <v>165335</v>
      </c>
      <c r="F400" s="2">
        <v>19522</v>
      </c>
    </row>
    <row r="401" spans="1:6" x14ac:dyDescent="0.25">
      <c r="A401">
        <v>2020</v>
      </c>
      <c r="B401" t="s">
        <v>59</v>
      </c>
      <c r="C401" t="s">
        <v>16</v>
      </c>
      <c r="D401" s="1">
        <v>13351</v>
      </c>
      <c r="E401" s="1">
        <v>188383</v>
      </c>
      <c r="F401" s="2">
        <v>22216</v>
      </c>
    </row>
    <row r="402" spans="1:6" x14ac:dyDescent="0.25">
      <c r="A402">
        <v>2020</v>
      </c>
      <c r="B402" t="s">
        <v>59</v>
      </c>
      <c r="C402" t="s">
        <v>17</v>
      </c>
      <c r="D402" s="1">
        <v>5172</v>
      </c>
      <c r="E402" s="1">
        <v>51781</v>
      </c>
      <c r="F402" s="2">
        <v>25112</v>
      </c>
    </row>
    <row r="403" spans="1:6" x14ac:dyDescent="0.25">
      <c r="A403">
        <v>2020</v>
      </c>
      <c r="B403" t="s">
        <v>59</v>
      </c>
      <c r="C403" t="s">
        <v>18</v>
      </c>
      <c r="D403" s="1">
        <v>14823</v>
      </c>
      <c r="E403" s="1">
        <v>210848</v>
      </c>
      <c r="F403" s="2">
        <v>26383</v>
      </c>
    </row>
    <row r="404" spans="1:6" x14ac:dyDescent="0.25">
      <c r="A404">
        <v>2020</v>
      </c>
      <c r="B404" t="s">
        <v>59</v>
      </c>
      <c r="C404" t="s">
        <v>19</v>
      </c>
      <c r="D404" s="1">
        <v>20158</v>
      </c>
      <c r="E404" s="1">
        <v>262049</v>
      </c>
      <c r="F404" s="2">
        <v>30457</v>
      </c>
    </row>
    <row r="405" spans="1:6" x14ac:dyDescent="0.25">
      <c r="A405">
        <v>2020</v>
      </c>
      <c r="B405" t="s">
        <v>59</v>
      </c>
      <c r="C405" t="s">
        <v>20</v>
      </c>
      <c r="D405" s="1">
        <v>23032</v>
      </c>
      <c r="E405" s="1">
        <v>323435</v>
      </c>
      <c r="F405" s="2">
        <v>22254</v>
      </c>
    </row>
    <row r="406" spans="1:6" x14ac:dyDescent="0.25">
      <c r="A406">
        <v>2020</v>
      </c>
      <c r="B406" t="s">
        <v>59</v>
      </c>
      <c r="C406" t="s">
        <v>21</v>
      </c>
      <c r="D406" s="1">
        <v>15355</v>
      </c>
      <c r="E406" s="1">
        <v>204519</v>
      </c>
      <c r="F406" s="2">
        <v>24167</v>
      </c>
    </row>
    <row r="407" spans="1:6" x14ac:dyDescent="0.25">
      <c r="A407">
        <v>2020</v>
      </c>
      <c r="B407" t="s">
        <v>59</v>
      </c>
      <c r="C407" t="s">
        <v>22</v>
      </c>
      <c r="D407" s="1">
        <v>6644</v>
      </c>
      <c r="E407" s="1">
        <v>118107</v>
      </c>
      <c r="F407" s="2">
        <v>18380</v>
      </c>
    </row>
    <row r="408" spans="1:6" x14ac:dyDescent="0.25">
      <c r="A408">
        <v>2020</v>
      </c>
      <c r="B408" t="s">
        <v>59</v>
      </c>
      <c r="C408" t="s">
        <v>23</v>
      </c>
      <c r="D408" s="1">
        <v>15398</v>
      </c>
      <c r="E408" s="1">
        <v>253244</v>
      </c>
      <c r="F408" s="2">
        <v>22154</v>
      </c>
    </row>
    <row r="409" spans="1:6" x14ac:dyDescent="0.25">
      <c r="A409">
        <v>2020</v>
      </c>
      <c r="B409" t="s">
        <v>59</v>
      </c>
      <c r="C409" t="s">
        <v>24</v>
      </c>
      <c r="D409" s="1">
        <v>5182</v>
      </c>
      <c r="E409" s="1">
        <v>58811</v>
      </c>
      <c r="F409" s="2">
        <v>21078</v>
      </c>
    </row>
    <row r="410" spans="1:6" x14ac:dyDescent="0.25">
      <c r="A410">
        <v>2020</v>
      </c>
      <c r="B410" t="s">
        <v>59</v>
      </c>
      <c r="C410" t="s">
        <v>25</v>
      </c>
      <c r="D410" s="1">
        <v>5552</v>
      </c>
      <c r="E410" s="1">
        <v>79529</v>
      </c>
      <c r="F410" s="2">
        <v>18131</v>
      </c>
    </row>
    <row r="411" spans="1:6" x14ac:dyDescent="0.25">
      <c r="A411">
        <v>2020</v>
      </c>
      <c r="B411" t="s">
        <v>59</v>
      </c>
      <c r="C411" t="s">
        <v>26</v>
      </c>
      <c r="D411" s="1">
        <v>8698</v>
      </c>
      <c r="E411" s="1">
        <v>255447</v>
      </c>
      <c r="F411" s="2">
        <v>34061</v>
      </c>
    </row>
    <row r="412" spans="1:6" x14ac:dyDescent="0.25">
      <c r="A412">
        <v>2020</v>
      </c>
      <c r="B412" t="s">
        <v>59</v>
      </c>
      <c r="C412" t="s">
        <v>27</v>
      </c>
      <c r="D412" s="1">
        <v>4677</v>
      </c>
      <c r="E412" s="1">
        <v>57132</v>
      </c>
      <c r="F412" s="2">
        <v>24729</v>
      </c>
    </row>
    <row r="413" spans="1:6" x14ac:dyDescent="0.25">
      <c r="A413">
        <v>2020</v>
      </c>
      <c r="B413" t="s">
        <v>59</v>
      </c>
      <c r="C413" t="s">
        <v>28</v>
      </c>
      <c r="D413" s="1">
        <v>24584</v>
      </c>
      <c r="E413" s="1">
        <v>281546</v>
      </c>
      <c r="F413" s="2">
        <v>28639</v>
      </c>
    </row>
    <row r="414" spans="1:6" x14ac:dyDescent="0.25">
      <c r="A414">
        <v>2020</v>
      </c>
      <c r="B414" t="s">
        <v>59</v>
      </c>
      <c r="C414" t="s">
        <v>29</v>
      </c>
      <c r="D414" s="1">
        <v>5276</v>
      </c>
      <c r="E414" s="1">
        <v>78539</v>
      </c>
      <c r="F414" s="2">
        <v>19988</v>
      </c>
    </row>
    <row r="415" spans="1:6" x14ac:dyDescent="0.25">
      <c r="A415">
        <v>2020</v>
      </c>
      <c r="B415" t="s">
        <v>59</v>
      </c>
      <c r="C415" t="s">
        <v>30</v>
      </c>
      <c r="D415" s="1">
        <v>64959</v>
      </c>
      <c r="E415" s="1">
        <v>632760</v>
      </c>
      <c r="F415" s="2">
        <v>36986</v>
      </c>
    </row>
    <row r="416" spans="1:6" x14ac:dyDescent="0.25">
      <c r="A416">
        <v>2020</v>
      </c>
      <c r="B416" t="s">
        <v>59</v>
      </c>
      <c r="C416" t="s">
        <v>31</v>
      </c>
      <c r="D416" s="1">
        <v>27015</v>
      </c>
      <c r="E416" s="1">
        <v>420420</v>
      </c>
      <c r="F416" s="2">
        <v>21462</v>
      </c>
    </row>
    <row r="417" spans="1:6" x14ac:dyDescent="0.25">
      <c r="A417">
        <v>2020</v>
      </c>
      <c r="B417" t="s">
        <v>59</v>
      </c>
      <c r="C417" t="s">
        <v>32</v>
      </c>
      <c r="D417" s="1">
        <v>2621</v>
      </c>
      <c r="E417" s="1">
        <v>34228</v>
      </c>
      <c r="F417" s="2">
        <v>19193</v>
      </c>
    </row>
    <row r="418" spans="1:6" x14ac:dyDescent="0.25">
      <c r="A418">
        <v>2020</v>
      </c>
      <c r="B418" t="s">
        <v>59</v>
      </c>
      <c r="C418" t="s">
        <v>33</v>
      </c>
      <c r="D418" s="1">
        <v>29197</v>
      </c>
      <c r="E418" s="1">
        <v>466069</v>
      </c>
      <c r="F418" s="2">
        <v>21027</v>
      </c>
    </row>
    <row r="419" spans="1:6" x14ac:dyDescent="0.25">
      <c r="A419">
        <v>2020</v>
      </c>
      <c r="B419" t="s">
        <v>59</v>
      </c>
      <c r="C419" t="s">
        <v>34</v>
      </c>
      <c r="D419" s="1">
        <v>9364</v>
      </c>
      <c r="E419" s="1">
        <v>156230</v>
      </c>
      <c r="F419" s="2">
        <v>19310</v>
      </c>
    </row>
    <row r="420" spans="1:6" x14ac:dyDescent="0.25">
      <c r="A420">
        <v>2020</v>
      </c>
      <c r="B420" t="s">
        <v>59</v>
      </c>
      <c r="C420" t="s">
        <v>35</v>
      </c>
      <c r="D420" s="1">
        <v>13993</v>
      </c>
      <c r="E420" s="1">
        <v>161570</v>
      </c>
      <c r="F420" s="2">
        <v>24338</v>
      </c>
    </row>
    <row r="421" spans="1:6" x14ac:dyDescent="0.25">
      <c r="A421">
        <v>2020</v>
      </c>
      <c r="B421" t="s">
        <v>59</v>
      </c>
      <c r="C421" t="s">
        <v>36</v>
      </c>
      <c r="D421" s="1">
        <v>33532</v>
      </c>
      <c r="E421" s="1">
        <v>424092</v>
      </c>
      <c r="F421" s="2">
        <v>22945</v>
      </c>
    </row>
    <row r="422" spans="1:6" x14ac:dyDescent="0.25">
      <c r="A422">
        <v>2020</v>
      </c>
      <c r="B422" t="s">
        <v>59</v>
      </c>
      <c r="C422" t="s">
        <v>37</v>
      </c>
      <c r="D422" s="1">
        <v>3890</v>
      </c>
      <c r="E422" s="1">
        <v>44621</v>
      </c>
      <c r="F422" s="2">
        <v>24733</v>
      </c>
    </row>
    <row r="423" spans="1:6" x14ac:dyDescent="0.25">
      <c r="A423">
        <v>2020</v>
      </c>
      <c r="B423" t="s">
        <v>59</v>
      </c>
      <c r="C423" t="s">
        <v>38</v>
      </c>
      <c r="D423" s="1">
        <v>13676</v>
      </c>
      <c r="E423" s="1">
        <v>226959</v>
      </c>
      <c r="F423" s="2">
        <v>19677</v>
      </c>
    </row>
    <row r="424" spans="1:6" x14ac:dyDescent="0.25">
      <c r="A424">
        <v>2020</v>
      </c>
      <c r="B424" t="s">
        <v>59</v>
      </c>
      <c r="C424" t="s">
        <v>39</v>
      </c>
      <c r="D424" s="1">
        <v>3184</v>
      </c>
      <c r="E424" s="1">
        <v>41000</v>
      </c>
      <c r="F424" s="2">
        <v>18829</v>
      </c>
    </row>
    <row r="425" spans="1:6" x14ac:dyDescent="0.25">
      <c r="A425">
        <v>2020</v>
      </c>
      <c r="B425" t="s">
        <v>59</v>
      </c>
      <c r="C425" t="s">
        <v>40</v>
      </c>
      <c r="D425" s="1">
        <v>17443</v>
      </c>
      <c r="E425" s="1">
        <v>293033</v>
      </c>
      <c r="F425" s="2">
        <v>23771</v>
      </c>
    </row>
    <row r="426" spans="1:6" x14ac:dyDescent="0.25">
      <c r="A426">
        <v>2020</v>
      </c>
      <c r="B426" t="s">
        <v>59</v>
      </c>
      <c r="C426" t="s">
        <v>41</v>
      </c>
      <c r="D426" s="1">
        <v>66777</v>
      </c>
      <c r="E426" s="1">
        <v>1178456</v>
      </c>
      <c r="F426" s="2">
        <v>23001</v>
      </c>
    </row>
    <row r="427" spans="1:6" x14ac:dyDescent="0.25">
      <c r="A427">
        <v>2020</v>
      </c>
      <c r="B427" t="s">
        <v>59</v>
      </c>
      <c r="C427" t="s">
        <v>42</v>
      </c>
      <c r="D427" s="1">
        <v>7766</v>
      </c>
      <c r="E427" s="1">
        <v>133375</v>
      </c>
      <c r="F427" s="2">
        <v>21580</v>
      </c>
    </row>
    <row r="428" spans="1:6" x14ac:dyDescent="0.25">
      <c r="A428">
        <v>2020</v>
      </c>
      <c r="B428" t="s">
        <v>59</v>
      </c>
      <c r="C428" t="s">
        <v>43</v>
      </c>
      <c r="D428" s="1">
        <v>2220</v>
      </c>
      <c r="E428" s="1">
        <v>25985</v>
      </c>
      <c r="F428" s="2">
        <v>26068</v>
      </c>
    </row>
    <row r="429" spans="1:6" x14ac:dyDescent="0.25">
      <c r="A429">
        <v>2020</v>
      </c>
      <c r="B429" t="s">
        <v>59</v>
      </c>
      <c r="C429" t="s">
        <v>44</v>
      </c>
      <c r="D429" s="1">
        <v>20954</v>
      </c>
      <c r="E429" s="1">
        <v>322216</v>
      </c>
      <c r="F429" s="2">
        <v>22634</v>
      </c>
    </row>
    <row r="430" spans="1:6" x14ac:dyDescent="0.25">
      <c r="A430">
        <v>2020</v>
      </c>
      <c r="B430" t="s">
        <v>59</v>
      </c>
      <c r="C430" t="s">
        <v>45</v>
      </c>
      <c r="D430" s="1">
        <v>20710</v>
      </c>
      <c r="E430" s="1">
        <v>255412</v>
      </c>
      <c r="F430" s="2">
        <v>26657</v>
      </c>
    </row>
    <row r="431" spans="1:6" x14ac:dyDescent="0.25">
      <c r="A431">
        <v>2020</v>
      </c>
      <c r="B431" t="s">
        <v>59</v>
      </c>
      <c r="C431" t="s">
        <v>46</v>
      </c>
      <c r="D431" s="1">
        <v>4602</v>
      </c>
      <c r="E431" s="1">
        <v>61253</v>
      </c>
      <c r="F431" s="2">
        <v>18945</v>
      </c>
    </row>
    <row r="432" spans="1:6" x14ac:dyDescent="0.25">
      <c r="A432">
        <v>2020</v>
      </c>
      <c r="B432" t="s">
        <v>59</v>
      </c>
      <c r="C432" t="s">
        <v>47</v>
      </c>
      <c r="D432" s="1">
        <v>16783</v>
      </c>
      <c r="E432" s="1">
        <v>227495</v>
      </c>
      <c r="F432" s="2">
        <v>19473</v>
      </c>
    </row>
    <row r="433" spans="1:6" x14ac:dyDescent="0.25">
      <c r="A433">
        <v>2020</v>
      </c>
      <c r="B433" t="s">
        <v>59</v>
      </c>
      <c r="C433" t="s">
        <v>48</v>
      </c>
      <c r="D433" s="1">
        <v>2418</v>
      </c>
      <c r="E433" s="1">
        <v>32312</v>
      </c>
      <c r="F433" s="2">
        <v>23041</v>
      </c>
    </row>
    <row r="434" spans="1:6" x14ac:dyDescent="0.25">
      <c r="A434">
        <v>2020</v>
      </c>
      <c r="B434" t="s">
        <v>60</v>
      </c>
      <c r="C434" t="s">
        <v>1</v>
      </c>
      <c r="D434" s="1">
        <v>9048</v>
      </c>
      <c r="E434" s="1">
        <v>42367</v>
      </c>
      <c r="F434" s="2">
        <v>41437</v>
      </c>
    </row>
    <row r="435" spans="1:6" x14ac:dyDescent="0.25">
      <c r="A435">
        <v>2020</v>
      </c>
      <c r="B435" t="s">
        <v>60</v>
      </c>
      <c r="C435" t="s">
        <v>2</v>
      </c>
      <c r="D435" s="1">
        <v>10878</v>
      </c>
      <c r="E435" s="1">
        <v>69183</v>
      </c>
      <c r="F435" s="2">
        <v>42482</v>
      </c>
    </row>
    <row r="436" spans="1:6" x14ac:dyDescent="0.25">
      <c r="A436">
        <v>2020</v>
      </c>
      <c r="B436" t="s">
        <v>60</v>
      </c>
      <c r="C436" t="s">
        <v>3</v>
      </c>
      <c r="D436" s="1">
        <v>5464</v>
      </c>
      <c r="E436" s="1">
        <v>23724</v>
      </c>
      <c r="F436" s="2">
        <v>38111</v>
      </c>
    </row>
    <row r="437" spans="1:6" x14ac:dyDescent="0.25">
      <c r="A437">
        <v>2020</v>
      </c>
      <c r="B437" t="s">
        <v>60</v>
      </c>
      <c r="C437" t="s">
        <v>4</v>
      </c>
      <c r="D437" s="1">
        <v>97116</v>
      </c>
      <c r="E437" s="1">
        <v>452175</v>
      </c>
      <c r="F437" s="2">
        <v>47080</v>
      </c>
    </row>
    <row r="438" spans="1:6" x14ac:dyDescent="0.25">
      <c r="A438">
        <v>2020</v>
      </c>
      <c r="B438" t="s">
        <v>60</v>
      </c>
      <c r="C438" t="s">
        <v>5</v>
      </c>
      <c r="D438" s="1">
        <v>16860</v>
      </c>
      <c r="E438" s="1">
        <v>76766</v>
      </c>
      <c r="F438" s="2">
        <v>45642</v>
      </c>
    </row>
    <row r="439" spans="1:6" x14ac:dyDescent="0.25">
      <c r="A439">
        <v>2020</v>
      </c>
      <c r="B439" t="s">
        <v>60</v>
      </c>
      <c r="C439" t="s">
        <v>6</v>
      </c>
      <c r="D439" s="1">
        <v>12480</v>
      </c>
      <c r="E439" s="1">
        <v>48120</v>
      </c>
      <c r="F439" s="2">
        <v>42136</v>
      </c>
    </row>
    <row r="440" spans="1:6" x14ac:dyDescent="0.25">
      <c r="A440">
        <v>2020</v>
      </c>
      <c r="B440" t="s">
        <v>60</v>
      </c>
      <c r="C440" t="s">
        <v>7</v>
      </c>
      <c r="D440" s="1">
        <v>2088</v>
      </c>
      <c r="E440" s="1">
        <v>10706</v>
      </c>
      <c r="F440" s="2">
        <v>38135</v>
      </c>
    </row>
    <row r="441" spans="1:6" x14ac:dyDescent="0.25">
      <c r="A441">
        <v>2020</v>
      </c>
      <c r="B441" t="s">
        <v>60</v>
      </c>
      <c r="C441" t="s">
        <v>8</v>
      </c>
      <c r="D441" s="1">
        <v>54871</v>
      </c>
      <c r="E441" s="1">
        <v>254577</v>
      </c>
      <c r="F441" s="2">
        <v>41154</v>
      </c>
    </row>
    <row r="442" spans="1:6" x14ac:dyDescent="0.25">
      <c r="A442">
        <v>2020</v>
      </c>
      <c r="B442" t="s">
        <v>60</v>
      </c>
      <c r="C442" t="s">
        <v>9</v>
      </c>
      <c r="D442" s="1">
        <v>19294</v>
      </c>
      <c r="E442" s="1">
        <v>101509</v>
      </c>
      <c r="F442" s="2">
        <v>41319</v>
      </c>
    </row>
    <row r="443" spans="1:6" x14ac:dyDescent="0.25">
      <c r="A443">
        <v>2020</v>
      </c>
      <c r="B443" t="s">
        <v>60</v>
      </c>
      <c r="C443" t="s">
        <v>10</v>
      </c>
      <c r="D443" s="1">
        <v>4119</v>
      </c>
      <c r="E443" s="1">
        <v>18237</v>
      </c>
      <c r="F443" s="2">
        <v>35029</v>
      </c>
    </row>
    <row r="444" spans="1:6" x14ac:dyDescent="0.25">
      <c r="A444">
        <v>2020</v>
      </c>
      <c r="B444" t="s">
        <v>60</v>
      </c>
      <c r="C444" t="s">
        <v>11</v>
      </c>
      <c r="D444" s="1">
        <v>35477</v>
      </c>
      <c r="E444" s="1">
        <v>184359</v>
      </c>
      <c r="F444" s="2">
        <v>48230</v>
      </c>
    </row>
    <row r="445" spans="1:6" x14ac:dyDescent="0.25">
      <c r="A445">
        <v>2020</v>
      </c>
      <c r="B445" t="s">
        <v>60</v>
      </c>
      <c r="C445" t="s">
        <v>12</v>
      </c>
      <c r="D445" s="1">
        <v>13233</v>
      </c>
      <c r="E445" s="1">
        <v>80627</v>
      </c>
      <c r="F445" s="2">
        <v>36636</v>
      </c>
    </row>
    <row r="446" spans="1:6" x14ac:dyDescent="0.25">
      <c r="A446">
        <v>2020</v>
      </c>
      <c r="B446" t="s">
        <v>60</v>
      </c>
      <c r="C446" t="s">
        <v>13</v>
      </c>
      <c r="D446" s="1">
        <v>7585</v>
      </c>
      <c r="E446" s="1">
        <v>37229</v>
      </c>
      <c r="F446" s="2">
        <v>40163</v>
      </c>
    </row>
    <row r="447" spans="1:6" x14ac:dyDescent="0.25">
      <c r="A447">
        <v>2020</v>
      </c>
      <c r="B447" t="s">
        <v>60</v>
      </c>
      <c r="C447" t="s">
        <v>14</v>
      </c>
      <c r="D447" s="1">
        <v>5873</v>
      </c>
      <c r="E447" s="1">
        <v>31183</v>
      </c>
      <c r="F447" s="2">
        <v>38965</v>
      </c>
    </row>
    <row r="448" spans="1:6" x14ac:dyDescent="0.25">
      <c r="A448">
        <v>2020</v>
      </c>
      <c r="B448" t="s">
        <v>60</v>
      </c>
      <c r="C448" t="s">
        <v>15</v>
      </c>
      <c r="D448" s="1">
        <v>9084</v>
      </c>
      <c r="E448" s="1">
        <v>40228</v>
      </c>
      <c r="F448" s="2">
        <v>38895</v>
      </c>
    </row>
    <row r="449" spans="1:6" x14ac:dyDescent="0.25">
      <c r="A449">
        <v>2020</v>
      </c>
      <c r="B449" t="s">
        <v>60</v>
      </c>
      <c r="C449" t="s">
        <v>16</v>
      </c>
      <c r="D449" s="1">
        <v>9437</v>
      </c>
      <c r="E449" s="1">
        <v>41500</v>
      </c>
      <c r="F449" s="2">
        <v>41226</v>
      </c>
    </row>
    <row r="450" spans="1:6" x14ac:dyDescent="0.25">
      <c r="A450">
        <v>2020</v>
      </c>
      <c r="B450" t="s">
        <v>60</v>
      </c>
      <c r="C450" t="s">
        <v>17</v>
      </c>
      <c r="D450" s="1">
        <v>3830</v>
      </c>
      <c r="E450" s="1">
        <v>16120</v>
      </c>
      <c r="F450" s="2">
        <v>39497</v>
      </c>
    </row>
    <row r="451" spans="1:6" x14ac:dyDescent="0.25">
      <c r="A451">
        <v>2020</v>
      </c>
      <c r="B451" t="s">
        <v>60</v>
      </c>
      <c r="C451" t="s">
        <v>18</v>
      </c>
      <c r="D451" s="1">
        <v>19028</v>
      </c>
      <c r="E451" s="1">
        <v>78236</v>
      </c>
      <c r="F451" s="2">
        <v>48238</v>
      </c>
    </row>
    <row r="452" spans="1:6" x14ac:dyDescent="0.25">
      <c r="A452">
        <v>2020</v>
      </c>
      <c r="B452" t="s">
        <v>60</v>
      </c>
      <c r="C452" t="s">
        <v>19</v>
      </c>
      <c r="D452" s="1">
        <v>21927</v>
      </c>
      <c r="E452" s="1">
        <v>98276</v>
      </c>
      <c r="F452" s="2">
        <v>46345</v>
      </c>
    </row>
    <row r="453" spans="1:6" x14ac:dyDescent="0.25">
      <c r="A453">
        <v>2020</v>
      </c>
      <c r="B453" t="s">
        <v>60</v>
      </c>
      <c r="C453" t="s">
        <v>20</v>
      </c>
      <c r="D453" s="1">
        <v>25486</v>
      </c>
      <c r="E453" s="1">
        <v>114074</v>
      </c>
      <c r="F453" s="2">
        <v>39650</v>
      </c>
    </row>
    <row r="454" spans="1:6" x14ac:dyDescent="0.25">
      <c r="A454">
        <v>2020</v>
      </c>
      <c r="B454" t="s">
        <v>60</v>
      </c>
      <c r="C454" t="s">
        <v>21</v>
      </c>
      <c r="D454" s="1">
        <v>17118</v>
      </c>
      <c r="E454" s="1">
        <v>77083</v>
      </c>
      <c r="F454" s="2">
        <v>39485</v>
      </c>
    </row>
    <row r="455" spans="1:6" x14ac:dyDescent="0.25">
      <c r="A455">
        <v>2020</v>
      </c>
      <c r="B455" t="s">
        <v>60</v>
      </c>
      <c r="C455" t="s">
        <v>22</v>
      </c>
      <c r="D455" s="1">
        <v>4625</v>
      </c>
      <c r="E455" s="1">
        <v>19993</v>
      </c>
      <c r="F455" s="2">
        <v>38520</v>
      </c>
    </row>
    <row r="456" spans="1:6" x14ac:dyDescent="0.25">
      <c r="A456">
        <v>2020</v>
      </c>
      <c r="B456" t="s">
        <v>60</v>
      </c>
      <c r="C456" t="s">
        <v>23</v>
      </c>
      <c r="D456" s="1">
        <v>13399</v>
      </c>
      <c r="E456" s="1">
        <v>68557</v>
      </c>
      <c r="F456" s="2">
        <v>38496</v>
      </c>
    </row>
    <row r="457" spans="1:6" x14ac:dyDescent="0.25">
      <c r="A457">
        <v>2020</v>
      </c>
      <c r="B457" t="s">
        <v>60</v>
      </c>
      <c r="C457" t="s">
        <v>24</v>
      </c>
      <c r="D457" s="1">
        <v>4199</v>
      </c>
      <c r="E457" s="1">
        <v>17236</v>
      </c>
      <c r="F457" s="2">
        <v>34349</v>
      </c>
    </row>
    <row r="458" spans="1:6" x14ac:dyDescent="0.25">
      <c r="A458">
        <v>2020</v>
      </c>
      <c r="B458" t="s">
        <v>60</v>
      </c>
      <c r="C458" t="s">
        <v>25</v>
      </c>
      <c r="D458" s="1">
        <v>4602</v>
      </c>
      <c r="E458" s="1">
        <v>24061</v>
      </c>
      <c r="F458" s="2">
        <v>36266</v>
      </c>
    </row>
    <row r="459" spans="1:6" x14ac:dyDescent="0.25">
      <c r="A459">
        <v>2020</v>
      </c>
      <c r="B459" t="s">
        <v>60</v>
      </c>
      <c r="C459" t="s">
        <v>26</v>
      </c>
      <c r="D459" s="1">
        <v>5067</v>
      </c>
      <c r="E459" s="1">
        <v>30593</v>
      </c>
      <c r="F459" s="2">
        <v>41698</v>
      </c>
    </row>
    <row r="460" spans="1:6" x14ac:dyDescent="0.25">
      <c r="A460">
        <v>2020</v>
      </c>
      <c r="B460" t="s">
        <v>60</v>
      </c>
      <c r="C460" t="s">
        <v>27</v>
      </c>
      <c r="D460" s="1">
        <v>4109</v>
      </c>
      <c r="E460" s="1">
        <v>18869</v>
      </c>
      <c r="F460" s="2">
        <v>43107</v>
      </c>
    </row>
    <row r="461" spans="1:6" x14ac:dyDescent="0.25">
      <c r="A461">
        <v>2020</v>
      </c>
      <c r="B461" t="s">
        <v>60</v>
      </c>
      <c r="C461" t="s">
        <v>28</v>
      </c>
      <c r="D461" s="1">
        <v>24307</v>
      </c>
      <c r="E461" s="1">
        <v>114130</v>
      </c>
      <c r="F461" s="2">
        <v>41197</v>
      </c>
    </row>
    <row r="462" spans="1:6" x14ac:dyDescent="0.25">
      <c r="A462">
        <v>2020</v>
      </c>
      <c r="B462" t="s">
        <v>60</v>
      </c>
      <c r="C462" t="s">
        <v>29</v>
      </c>
      <c r="D462" s="1">
        <v>4261</v>
      </c>
      <c r="E462" s="1">
        <v>18424</v>
      </c>
      <c r="F462" s="2">
        <v>38699</v>
      </c>
    </row>
    <row r="463" spans="1:6" x14ac:dyDescent="0.25">
      <c r="A463">
        <v>2020</v>
      </c>
      <c r="B463" t="s">
        <v>60</v>
      </c>
      <c r="C463" t="s">
        <v>30</v>
      </c>
      <c r="D463" s="1">
        <v>70935</v>
      </c>
      <c r="E463" s="1">
        <v>307026</v>
      </c>
      <c r="F463" s="2">
        <v>49001</v>
      </c>
    </row>
    <row r="464" spans="1:6" x14ac:dyDescent="0.25">
      <c r="A464">
        <v>2020</v>
      </c>
      <c r="B464" t="s">
        <v>60</v>
      </c>
      <c r="C464" t="s">
        <v>31</v>
      </c>
      <c r="D464" s="1">
        <v>26011</v>
      </c>
      <c r="E464" s="1">
        <v>107703</v>
      </c>
      <c r="F464" s="2">
        <v>39794</v>
      </c>
    </row>
    <row r="465" spans="1:6" x14ac:dyDescent="0.25">
      <c r="A465">
        <v>2020</v>
      </c>
      <c r="B465" t="s">
        <v>60</v>
      </c>
      <c r="C465" t="s">
        <v>32</v>
      </c>
      <c r="D465" s="1">
        <v>2141</v>
      </c>
      <c r="E465" s="1">
        <v>10645</v>
      </c>
      <c r="F465" s="2">
        <v>40484</v>
      </c>
    </row>
    <row r="466" spans="1:6" x14ac:dyDescent="0.25">
      <c r="A466">
        <v>2020</v>
      </c>
      <c r="B466" t="s">
        <v>60</v>
      </c>
      <c r="C466" t="s">
        <v>33</v>
      </c>
      <c r="D466" s="1">
        <v>23929</v>
      </c>
      <c r="E466" s="1">
        <v>138448</v>
      </c>
      <c r="F466" s="2">
        <v>38332</v>
      </c>
    </row>
    <row r="467" spans="1:6" x14ac:dyDescent="0.25">
      <c r="A467">
        <v>2020</v>
      </c>
      <c r="B467" t="s">
        <v>60</v>
      </c>
      <c r="C467" t="s">
        <v>34</v>
      </c>
      <c r="D467" s="1">
        <v>6600</v>
      </c>
      <c r="E467" s="1">
        <v>34047</v>
      </c>
      <c r="F467" s="2">
        <v>37686</v>
      </c>
    </row>
    <row r="468" spans="1:6" x14ac:dyDescent="0.25">
      <c r="A468">
        <v>2020</v>
      </c>
      <c r="B468" t="s">
        <v>60</v>
      </c>
      <c r="C468" t="s">
        <v>35</v>
      </c>
      <c r="D468" s="1">
        <v>14853</v>
      </c>
      <c r="E468" s="1">
        <v>60924</v>
      </c>
      <c r="F468" s="2">
        <v>41296</v>
      </c>
    </row>
    <row r="469" spans="1:6" x14ac:dyDescent="0.25">
      <c r="A469">
        <v>2020</v>
      </c>
      <c r="B469" t="s">
        <v>60</v>
      </c>
      <c r="C469" t="s">
        <v>36</v>
      </c>
      <c r="D469" s="1">
        <v>33590</v>
      </c>
      <c r="E469" s="1">
        <v>169772</v>
      </c>
      <c r="F469" s="2">
        <v>39396</v>
      </c>
    </row>
    <row r="470" spans="1:6" x14ac:dyDescent="0.25">
      <c r="A470">
        <v>2020</v>
      </c>
      <c r="B470" t="s">
        <v>60</v>
      </c>
      <c r="C470" t="s">
        <v>37</v>
      </c>
      <c r="D470" s="1">
        <v>3576</v>
      </c>
      <c r="E470" s="1">
        <v>15156</v>
      </c>
      <c r="F470" s="2">
        <v>38763</v>
      </c>
    </row>
    <row r="471" spans="1:6" x14ac:dyDescent="0.25">
      <c r="A471">
        <v>2020</v>
      </c>
      <c r="B471" t="s">
        <v>60</v>
      </c>
      <c r="C471" t="s">
        <v>38</v>
      </c>
      <c r="D471" s="1">
        <v>10267</v>
      </c>
      <c r="E471" s="1">
        <v>49710</v>
      </c>
      <c r="F471" s="2">
        <v>38110</v>
      </c>
    </row>
    <row r="472" spans="1:6" x14ac:dyDescent="0.25">
      <c r="A472">
        <v>2020</v>
      </c>
      <c r="B472" t="s">
        <v>60</v>
      </c>
      <c r="C472" t="s">
        <v>39</v>
      </c>
      <c r="D472" s="1">
        <v>2313</v>
      </c>
      <c r="E472" s="1">
        <v>11077</v>
      </c>
      <c r="F472" s="2">
        <v>38165</v>
      </c>
    </row>
    <row r="473" spans="1:6" x14ac:dyDescent="0.25">
      <c r="A473">
        <v>2020</v>
      </c>
      <c r="B473" t="s">
        <v>60</v>
      </c>
      <c r="C473" t="s">
        <v>40</v>
      </c>
      <c r="D473" s="1">
        <v>12651</v>
      </c>
      <c r="E473" s="1">
        <v>70977</v>
      </c>
      <c r="F473" s="2">
        <v>40323</v>
      </c>
    </row>
    <row r="474" spans="1:6" x14ac:dyDescent="0.25">
      <c r="A474">
        <v>2020</v>
      </c>
      <c r="B474" t="s">
        <v>60</v>
      </c>
      <c r="C474" t="s">
        <v>41</v>
      </c>
      <c r="D474" s="1">
        <v>57936</v>
      </c>
      <c r="E474" s="1">
        <v>310244</v>
      </c>
      <c r="F474" s="2">
        <v>44055</v>
      </c>
    </row>
    <row r="475" spans="1:6" x14ac:dyDescent="0.25">
      <c r="A475">
        <v>2020</v>
      </c>
      <c r="B475" t="s">
        <v>60</v>
      </c>
      <c r="C475" t="s">
        <v>42</v>
      </c>
      <c r="D475" s="1">
        <v>6849</v>
      </c>
      <c r="E475" s="1">
        <v>35002</v>
      </c>
      <c r="F475" s="2">
        <v>39528</v>
      </c>
    </row>
    <row r="476" spans="1:6" x14ac:dyDescent="0.25">
      <c r="A476">
        <v>2020</v>
      </c>
      <c r="B476" t="s">
        <v>60</v>
      </c>
      <c r="C476" t="s">
        <v>43</v>
      </c>
      <c r="D476" s="1">
        <v>1995</v>
      </c>
      <c r="E476" s="1">
        <v>7681</v>
      </c>
      <c r="F476" s="2">
        <v>41304</v>
      </c>
    </row>
    <row r="477" spans="1:6" x14ac:dyDescent="0.25">
      <c r="A477">
        <v>2020</v>
      </c>
      <c r="B477" t="s">
        <v>60</v>
      </c>
      <c r="C477" t="s">
        <v>44</v>
      </c>
      <c r="D477" s="1">
        <v>29516</v>
      </c>
      <c r="E477" s="1">
        <v>121622</v>
      </c>
      <c r="F477" s="2">
        <v>50744</v>
      </c>
    </row>
    <row r="478" spans="1:6" x14ac:dyDescent="0.25">
      <c r="A478">
        <v>2020</v>
      </c>
      <c r="B478" t="s">
        <v>60</v>
      </c>
      <c r="C478" t="s">
        <v>45</v>
      </c>
      <c r="D478" s="1">
        <v>20259</v>
      </c>
      <c r="E478" s="1">
        <v>89105</v>
      </c>
      <c r="F478" s="2">
        <v>46691</v>
      </c>
    </row>
    <row r="479" spans="1:6" x14ac:dyDescent="0.25">
      <c r="A479">
        <v>2020</v>
      </c>
      <c r="B479" t="s">
        <v>60</v>
      </c>
      <c r="C479" t="s">
        <v>46</v>
      </c>
      <c r="D479" s="1">
        <v>3442</v>
      </c>
      <c r="E479" s="1">
        <v>15621</v>
      </c>
      <c r="F479" s="2">
        <v>35759</v>
      </c>
    </row>
    <row r="480" spans="1:6" x14ac:dyDescent="0.25">
      <c r="A480">
        <v>2020</v>
      </c>
      <c r="B480" t="s">
        <v>60</v>
      </c>
      <c r="C480" t="s">
        <v>47</v>
      </c>
      <c r="D480" s="1">
        <v>13143</v>
      </c>
      <c r="E480" s="1">
        <v>74028</v>
      </c>
      <c r="F480" s="2">
        <v>36058</v>
      </c>
    </row>
    <row r="481" spans="1:6" x14ac:dyDescent="0.25">
      <c r="A481">
        <v>2020</v>
      </c>
      <c r="B481" t="s">
        <v>60</v>
      </c>
      <c r="C481" t="s">
        <v>48</v>
      </c>
      <c r="D481" s="1">
        <v>1669</v>
      </c>
      <c r="E481" s="1">
        <v>6769</v>
      </c>
      <c r="F481" s="2">
        <v>40253</v>
      </c>
    </row>
    <row r="482" spans="1:6" x14ac:dyDescent="0.25">
      <c r="A482">
        <v>2019</v>
      </c>
      <c r="B482" t="s">
        <v>55</v>
      </c>
      <c r="C482" t="s">
        <v>1</v>
      </c>
      <c r="D482" s="1">
        <v>1846</v>
      </c>
      <c r="E482" s="1">
        <v>18939</v>
      </c>
      <c r="F482" s="2">
        <v>56529</v>
      </c>
    </row>
    <row r="483" spans="1:6" x14ac:dyDescent="0.25">
      <c r="A483">
        <v>2019</v>
      </c>
      <c r="B483" t="s">
        <v>55</v>
      </c>
      <c r="C483" t="s">
        <v>2</v>
      </c>
      <c r="D483" s="1">
        <v>1358</v>
      </c>
      <c r="E483" s="1">
        <v>37970</v>
      </c>
      <c r="F483" s="2">
        <v>52262</v>
      </c>
    </row>
    <row r="484" spans="1:6" x14ac:dyDescent="0.25">
      <c r="A484">
        <v>2019</v>
      </c>
      <c r="B484" t="s">
        <v>55</v>
      </c>
      <c r="C484" t="s">
        <v>3</v>
      </c>
      <c r="D484" s="1">
        <v>2577</v>
      </c>
      <c r="E484" s="1">
        <v>16390</v>
      </c>
      <c r="F484" s="2">
        <v>48299</v>
      </c>
    </row>
    <row r="485" spans="1:6" x14ac:dyDescent="0.25">
      <c r="A485">
        <v>2019</v>
      </c>
      <c r="B485" t="s">
        <v>55</v>
      </c>
      <c r="C485" t="s">
        <v>4</v>
      </c>
      <c r="D485" s="1">
        <v>17663</v>
      </c>
      <c r="E485" s="1">
        <v>443581</v>
      </c>
      <c r="F485" s="2">
        <v>40246</v>
      </c>
    </row>
    <row r="486" spans="1:6" x14ac:dyDescent="0.25">
      <c r="A486">
        <v>2019</v>
      </c>
      <c r="B486" t="s">
        <v>55</v>
      </c>
      <c r="C486" t="s">
        <v>5</v>
      </c>
      <c r="D486" s="1">
        <v>3279</v>
      </c>
      <c r="E486" s="1">
        <v>48392</v>
      </c>
      <c r="F486" s="2">
        <v>90328</v>
      </c>
    </row>
    <row r="487" spans="1:6" x14ac:dyDescent="0.25">
      <c r="A487">
        <v>2019</v>
      </c>
      <c r="B487" t="s">
        <v>55</v>
      </c>
      <c r="C487" t="s">
        <v>6</v>
      </c>
      <c r="D487">
        <v>437</v>
      </c>
      <c r="E487" s="1">
        <v>5258</v>
      </c>
      <c r="F487" s="2">
        <v>41449</v>
      </c>
    </row>
    <row r="488" spans="1:6" x14ac:dyDescent="0.25">
      <c r="A488">
        <v>2019</v>
      </c>
      <c r="B488" t="s">
        <v>55</v>
      </c>
      <c r="C488" t="s">
        <v>7</v>
      </c>
      <c r="D488">
        <v>180</v>
      </c>
      <c r="E488" s="1">
        <v>1471</v>
      </c>
      <c r="F488" s="2">
        <v>42123</v>
      </c>
    </row>
    <row r="489" spans="1:6" x14ac:dyDescent="0.25">
      <c r="A489">
        <v>2019</v>
      </c>
      <c r="B489" t="s">
        <v>55</v>
      </c>
      <c r="C489" t="s">
        <v>8</v>
      </c>
      <c r="D489" s="1">
        <v>5304</v>
      </c>
      <c r="E489" s="1">
        <v>71329</v>
      </c>
      <c r="F489" s="2">
        <v>35645</v>
      </c>
    </row>
    <row r="490" spans="1:6" x14ac:dyDescent="0.25">
      <c r="A490">
        <v>2019</v>
      </c>
      <c r="B490" t="s">
        <v>55</v>
      </c>
      <c r="C490" t="s">
        <v>9</v>
      </c>
      <c r="D490" s="1">
        <v>2662</v>
      </c>
      <c r="E490" s="1">
        <v>29910</v>
      </c>
      <c r="F490" s="2">
        <v>43258</v>
      </c>
    </row>
    <row r="491" spans="1:6" x14ac:dyDescent="0.25">
      <c r="A491">
        <v>2019</v>
      </c>
      <c r="B491" t="s">
        <v>55</v>
      </c>
      <c r="C491" t="s">
        <v>10</v>
      </c>
      <c r="D491" s="1">
        <v>2401</v>
      </c>
      <c r="E491" s="1">
        <v>26555</v>
      </c>
      <c r="F491" s="2">
        <v>41105</v>
      </c>
    </row>
    <row r="492" spans="1:6" x14ac:dyDescent="0.25">
      <c r="A492">
        <v>2019</v>
      </c>
      <c r="B492" t="s">
        <v>55</v>
      </c>
      <c r="C492" t="s">
        <v>11</v>
      </c>
      <c r="D492" s="1">
        <v>2825</v>
      </c>
      <c r="E492" s="1">
        <v>26828</v>
      </c>
      <c r="F492" s="2">
        <v>52197</v>
      </c>
    </row>
    <row r="493" spans="1:6" x14ac:dyDescent="0.25">
      <c r="A493">
        <v>2019</v>
      </c>
      <c r="B493" t="s">
        <v>55</v>
      </c>
      <c r="C493" t="s">
        <v>12</v>
      </c>
      <c r="D493" s="1">
        <v>2255</v>
      </c>
      <c r="E493" s="1">
        <v>21475</v>
      </c>
      <c r="F493" s="2">
        <v>50243</v>
      </c>
    </row>
    <row r="494" spans="1:6" x14ac:dyDescent="0.25">
      <c r="A494">
        <v>2019</v>
      </c>
      <c r="B494" t="s">
        <v>55</v>
      </c>
      <c r="C494" t="s">
        <v>13</v>
      </c>
      <c r="D494" s="1">
        <v>2916</v>
      </c>
      <c r="E494" s="1">
        <v>23431</v>
      </c>
      <c r="F494" s="2">
        <v>44087</v>
      </c>
    </row>
    <row r="495" spans="1:6" x14ac:dyDescent="0.25">
      <c r="A495">
        <v>2019</v>
      </c>
      <c r="B495" t="s">
        <v>55</v>
      </c>
      <c r="C495" t="s">
        <v>14</v>
      </c>
      <c r="D495" s="1">
        <v>2612</v>
      </c>
      <c r="E495" s="1">
        <v>19353</v>
      </c>
      <c r="F495" s="2">
        <v>47802</v>
      </c>
    </row>
    <row r="496" spans="1:6" x14ac:dyDescent="0.25">
      <c r="A496">
        <v>2019</v>
      </c>
      <c r="B496" t="s">
        <v>55</v>
      </c>
      <c r="C496" t="s">
        <v>15</v>
      </c>
      <c r="D496" s="1">
        <v>1561</v>
      </c>
      <c r="E496" s="1">
        <v>18911</v>
      </c>
      <c r="F496" s="2">
        <v>56448</v>
      </c>
    </row>
    <row r="497" spans="1:6" x14ac:dyDescent="0.25">
      <c r="A497">
        <v>2019</v>
      </c>
      <c r="B497" t="s">
        <v>55</v>
      </c>
      <c r="C497" t="s">
        <v>16</v>
      </c>
      <c r="D497" s="1">
        <v>3133</v>
      </c>
      <c r="E497" s="1">
        <v>44052</v>
      </c>
      <c r="F497" s="2">
        <v>87820</v>
      </c>
    </row>
    <row r="498" spans="1:6" x14ac:dyDescent="0.25">
      <c r="A498">
        <v>2019</v>
      </c>
      <c r="B498" t="s">
        <v>55</v>
      </c>
      <c r="C498" t="s">
        <v>17</v>
      </c>
      <c r="D498" s="1">
        <v>1447</v>
      </c>
      <c r="E498" s="1">
        <v>7281</v>
      </c>
      <c r="F498" s="2">
        <v>41157</v>
      </c>
    </row>
    <row r="499" spans="1:6" x14ac:dyDescent="0.25">
      <c r="A499">
        <v>2019</v>
      </c>
      <c r="B499" t="s">
        <v>55</v>
      </c>
      <c r="C499" t="s">
        <v>18</v>
      </c>
      <c r="D499">
        <v>723</v>
      </c>
      <c r="E499" s="1">
        <v>7194</v>
      </c>
      <c r="F499" s="2">
        <v>44642</v>
      </c>
    </row>
    <row r="500" spans="1:6" x14ac:dyDescent="0.25">
      <c r="A500">
        <v>2019</v>
      </c>
      <c r="B500" t="s">
        <v>55</v>
      </c>
      <c r="C500" t="s">
        <v>19</v>
      </c>
      <c r="D500" s="1">
        <v>1007</v>
      </c>
      <c r="E500" s="1">
        <v>10500</v>
      </c>
      <c r="F500" s="2">
        <v>63846</v>
      </c>
    </row>
    <row r="501" spans="1:6" x14ac:dyDescent="0.25">
      <c r="A501">
        <v>2019</v>
      </c>
      <c r="B501" t="s">
        <v>55</v>
      </c>
      <c r="C501" t="s">
        <v>20</v>
      </c>
      <c r="D501" s="1">
        <v>3480</v>
      </c>
      <c r="E501" s="1">
        <v>35622</v>
      </c>
      <c r="F501" s="2">
        <v>41799</v>
      </c>
    </row>
    <row r="502" spans="1:6" x14ac:dyDescent="0.25">
      <c r="A502">
        <v>2019</v>
      </c>
      <c r="B502" t="s">
        <v>55</v>
      </c>
      <c r="C502" t="s">
        <v>21</v>
      </c>
      <c r="D502" s="1">
        <v>3094</v>
      </c>
      <c r="E502" s="1">
        <v>28134</v>
      </c>
      <c r="F502" s="2">
        <v>51107</v>
      </c>
    </row>
    <row r="503" spans="1:6" x14ac:dyDescent="0.25">
      <c r="A503">
        <v>2019</v>
      </c>
      <c r="B503" t="s">
        <v>55</v>
      </c>
      <c r="C503" t="s">
        <v>22</v>
      </c>
      <c r="D503" s="1">
        <v>2110</v>
      </c>
      <c r="E503" s="1">
        <v>15777</v>
      </c>
      <c r="F503" s="2">
        <v>49263</v>
      </c>
    </row>
    <row r="504" spans="1:6" x14ac:dyDescent="0.25">
      <c r="A504">
        <v>2019</v>
      </c>
      <c r="B504" t="s">
        <v>55</v>
      </c>
      <c r="C504" t="s">
        <v>23</v>
      </c>
      <c r="D504" s="1">
        <v>2031</v>
      </c>
      <c r="E504" s="1">
        <v>16899</v>
      </c>
      <c r="F504" s="2">
        <v>44815</v>
      </c>
    </row>
    <row r="505" spans="1:6" x14ac:dyDescent="0.25">
      <c r="A505">
        <v>2019</v>
      </c>
      <c r="B505" t="s">
        <v>55</v>
      </c>
      <c r="C505" t="s">
        <v>24</v>
      </c>
      <c r="D505" s="1">
        <v>1789</v>
      </c>
      <c r="E505" s="1">
        <v>12792</v>
      </c>
      <c r="F505" s="2">
        <v>67162</v>
      </c>
    </row>
    <row r="506" spans="1:6" x14ac:dyDescent="0.25">
      <c r="A506">
        <v>2019</v>
      </c>
      <c r="B506" t="s">
        <v>55</v>
      </c>
      <c r="C506" t="s">
        <v>25</v>
      </c>
      <c r="D506" s="1">
        <v>2414</v>
      </c>
      <c r="E506" s="1">
        <v>15761</v>
      </c>
      <c r="F506" s="2">
        <v>42685</v>
      </c>
    </row>
    <row r="507" spans="1:6" x14ac:dyDescent="0.25">
      <c r="A507">
        <v>2019</v>
      </c>
      <c r="B507" t="s">
        <v>55</v>
      </c>
      <c r="C507" t="s">
        <v>26</v>
      </c>
      <c r="D507">
        <v>618</v>
      </c>
      <c r="E507" s="1">
        <v>19841</v>
      </c>
      <c r="F507" s="2">
        <v>86362</v>
      </c>
    </row>
    <row r="508" spans="1:6" x14ac:dyDescent="0.25">
      <c r="A508">
        <v>2019</v>
      </c>
      <c r="B508" t="s">
        <v>55</v>
      </c>
      <c r="C508" t="s">
        <v>27</v>
      </c>
      <c r="D508">
        <v>350</v>
      </c>
      <c r="E508" s="1">
        <v>2627</v>
      </c>
      <c r="F508" s="2">
        <v>44073</v>
      </c>
    </row>
    <row r="509" spans="1:6" x14ac:dyDescent="0.25">
      <c r="A509">
        <v>2019</v>
      </c>
      <c r="B509" t="s">
        <v>55</v>
      </c>
      <c r="C509" t="s">
        <v>28</v>
      </c>
      <c r="D509">
        <v>998</v>
      </c>
      <c r="E509" s="1">
        <v>12407</v>
      </c>
      <c r="F509" s="2">
        <v>41732</v>
      </c>
    </row>
    <row r="510" spans="1:6" x14ac:dyDescent="0.25">
      <c r="A510">
        <v>2019</v>
      </c>
      <c r="B510" t="s">
        <v>55</v>
      </c>
      <c r="C510" t="s">
        <v>29</v>
      </c>
      <c r="D510" s="1">
        <v>2100</v>
      </c>
      <c r="E510" s="1">
        <v>36949</v>
      </c>
      <c r="F510" s="2">
        <v>68427</v>
      </c>
    </row>
    <row r="511" spans="1:6" x14ac:dyDescent="0.25">
      <c r="A511">
        <v>2019</v>
      </c>
      <c r="B511" t="s">
        <v>55</v>
      </c>
      <c r="C511" t="s">
        <v>30</v>
      </c>
      <c r="D511" s="1">
        <v>3053</v>
      </c>
      <c r="E511" s="1">
        <v>31787</v>
      </c>
      <c r="F511" s="2">
        <v>42992</v>
      </c>
    </row>
    <row r="512" spans="1:6" x14ac:dyDescent="0.25">
      <c r="A512">
        <v>2019</v>
      </c>
      <c r="B512" t="s">
        <v>55</v>
      </c>
      <c r="C512" t="s">
        <v>31</v>
      </c>
      <c r="D512" s="1">
        <v>3378</v>
      </c>
      <c r="E512" s="1">
        <v>29828</v>
      </c>
      <c r="F512" s="2">
        <v>40862</v>
      </c>
    </row>
    <row r="513" spans="1:6" x14ac:dyDescent="0.25">
      <c r="A513">
        <v>2019</v>
      </c>
      <c r="B513" t="s">
        <v>55</v>
      </c>
      <c r="C513" t="s">
        <v>32</v>
      </c>
      <c r="D513" s="1">
        <v>1784</v>
      </c>
      <c r="E513" s="1">
        <v>25973</v>
      </c>
      <c r="F513" s="2">
        <v>97355</v>
      </c>
    </row>
    <row r="514" spans="1:6" x14ac:dyDescent="0.25">
      <c r="A514">
        <v>2019</v>
      </c>
      <c r="B514" t="s">
        <v>55</v>
      </c>
      <c r="C514" t="s">
        <v>33</v>
      </c>
      <c r="D514" s="1">
        <v>2531</v>
      </c>
      <c r="E514" s="1">
        <v>28532</v>
      </c>
      <c r="F514" s="2">
        <v>51860</v>
      </c>
    </row>
    <row r="515" spans="1:6" x14ac:dyDescent="0.25">
      <c r="A515">
        <v>2019</v>
      </c>
      <c r="B515" t="s">
        <v>55</v>
      </c>
      <c r="C515" t="s">
        <v>34</v>
      </c>
      <c r="D515" s="1">
        <v>4402</v>
      </c>
      <c r="E515" s="1">
        <v>56786</v>
      </c>
      <c r="F515" s="2">
        <v>91249</v>
      </c>
    </row>
    <row r="516" spans="1:6" x14ac:dyDescent="0.25">
      <c r="A516">
        <v>2019</v>
      </c>
      <c r="B516" t="s">
        <v>55</v>
      </c>
      <c r="C516" t="s">
        <v>35</v>
      </c>
      <c r="D516" s="1">
        <v>4633</v>
      </c>
      <c r="E516" s="1">
        <v>54550</v>
      </c>
      <c r="F516" s="2">
        <v>37586</v>
      </c>
    </row>
    <row r="517" spans="1:6" x14ac:dyDescent="0.25">
      <c r="A517">
        <v>2019</v>
      </c>
      <c r="B517" t="s">
        <v>55</v>
      </c>
      <c r="C517" t="s">
        <v>36</v>
      </c>
      <c r="D517" s="1">
        <v>3616</v>
      </c>
      <c r="E517" s="1">
        <v>52904</v>
      </c>
      <c r="F517" s="2">
        <v>65014</v>
      </c>
    </row>
    <row r="518" spans="1:6" x14ac:dyDescent="0.25">
      <c r="A518">
        <v>2019</v>
      </c>
      <c r="B518" t="s">
        <v>55</v>
      </c>
      <c r="C518" t="s">
        <v>37</v>
      </c>
      <c r="D518">
        <v>198</v>
      </c>
      <c r="E518" s="1">
        <v>1121</v>
      </c>
      <c r="F518" s="2">
        <v>39917</v>
      </c>
    </row>
    <row r="519" spans="1:6" x14ac:dyDescent="0.25">
      <c r="A519">
        <v>2019</v>
      </c>
      <c r="B519" t="s">
        <v>55</v>
      </c>
      <c r="C519" t="s">
        <v>38</v>
      </c>
      <c r="D519" s="1">
        <v>1345</v>
      </c>
      <c r="E519" s="1">
        <v>12552</v>
      </c>
      <c r="F519" s="2">
        <v>43952</v>
      </c>
    </row>
    <row r="520" spans="1:6" x14ac:dyDescent="0.25">
      <c r="A520">
        <v>2019</v>
      </c>
      <c r="B520" t="s">
        <v>55</v>
      </c>
      <c r="C520" t="s">
        <v>39</v>
      </c>
      <c r="D520" s="1">
        <v>1063</v>
      </c>
      <c r="E520" s="1">
        <v>6986</v>
      </c>
      <c r="F520" s="2">
        <v>43642</v>
      </c>
    </row>
    <row r="521" spans="1:6" x14ac:dyDescent="0.25">
      <c r="A521">
        <v>2019</v>
      </c>
      <c r="B521" t="s">
        <v>55</v>
      </c>
      <c r="C521" t="s">
        <v>40</v>
      </c>
      <c r="D521" s="1">
        <v>1107</v>
      </c>
      <c r="E521" s="1">
        <v>11568</v>
      </c>
      <c r="F521" s="2">
        <v>46865</v>
      </c>
    </row>
    <row r="522" spans="1:6" x14ac:dyDescent="0.25">
      <c r="A522">
        <v>2019</v>
      </c>
      <c r="B522" t="s">
        <v>55</v>
      </c>
      <c r="C522" t="s">
        <v>41</v>
      </c>
      <c r="D522" s="1">
        <v>19971</v>
      </c>
      <c r="E522" s="1">
        <v>307800</v>
      </c>
      <c r="F522" s="2">
        <v>114918</v>
      </c>
    </row>
    <row r="523" spans="1:6" x14ac:dyDescent="0.25">
      <c r="A523">
        <v>2019</v>
      </c>
      <c r="B523" t="s">
        <v>55</v>
      </c>
      <c r="C523" t="s">
        <v>42</v>
      </c>
      <c r="D523" s="1">
        <v>1032</v>
      </c>
      <c r="E523" s="1">
        <v>15160</v>
      </c>
      <c r="F523" s="2">
        <v>63604</v>
      </c>
    </row>
    <row r="524" spans="1:6" x14ac:dyDescent="0.25">
      <c r="A524">
        <v>2019</v>
      </c>
      <c r="B524" t="s">
        <v>55</v>
      </c>
      <c r="C524" t="s">
        <v>43</v>
      </c>
      <c r="D524">
        <v>564</v>
      </c>
      <c r="E524" s="1">
        <v>4130</v>
      </c>
      <c r="F524" s="2">
        <v>39607</v>
      </c>
    </row>
    <row r="525" spans="1:6" x14ac:dyDescent="0.25">
      <c r="A525">
        <v>2019</v>
      </c>
      <c r="B525" t="s">
        <v>55</v>
      </c>
      <c r="C525" t="s">
        <v>44</v>
      </c>
      <c r="D525" s="1">
        <v>2095</v>
      </c>
      <c r="E525" s="1">
        <v>18691</v>
      </c>
      <c r="F525" s="2">
        <v>48704</v>
      </c>
    </row>
    <row r="526" spans="1:6" x14ac:dyDescent="0.25">
      <c r="A526">
        <v>2019</v>
      </c>
      <c r="B526" t="s">
        <v>55</v>
      </c>
      <c r="C526" t="s">
        <v>45</v>
      </c>
      <c r="D526" s="1">
        <v>7117</v>
      </c>
      <c r="E526" s="1">
        <v>105362</v>
      </c>
      <c r="F526" s="2">
        <v>34547</v>
      </c>
    </row>
    <row r="527" spans="1:6" x14ac:dyDescent="0.25">
      <c r="A527">
        <v>2019</v>
      </c>
      <c r="B527" t="s">
        <v>55</v>
      </c>
      <c r="C527" t="s">
        <v>46</v>
      </c>
      <c r="D527" s="1">
        <v>1166</v>
      </c>
      <c r="E527" s="1">
        <v>23333</v>
      </c>
      <c r="F527" s="2">
        <v>80470</v>
      </c>
    </row>
    <row r="528" spans="1:6" x14ac:dyDescent="0.25">
      <c r="A528">
        <v>2019</v>
      </c>
      <c r="B528" t="s">
        <v>55</v>
      </c>
      <c r="C528" t="s">
        <v>47</v>
      </c>
      <c r="D528" s="1">
        <v>2876</v>
      </c>
      <c r="E528" s="1">
        <v>31424</v>
      </c>
      <c r="F528" s="2">
        <v>40225</v>
      </c>
    </row>
    <row r="529" spans="1:6" x14ac:dyDescent="0.25">
      <c r="A529">
        <v>2019</v>
      </c>
      <c r="B529" t="s">
        <v>55</v>
      </c>
      <c r="C529" t="s">
        <v>48</v>
      </c>
      <c r="D529" s="1">
        <v>1463</v>
      </c>
      <c r="E529" s="1">
        <v>23524</v>
      </c>
      <c r="F529" s="2">
        <v>86467</v>
      </c>
    </row>
    <row r="530" spans="1:6" x14ac:dyDescent="0.25">
      <c r="A530">
        <v>2019</v>
      </c>
      <c r="B530" t="s">
        <v>51</v>
      </c>
      <c r="C530" t="s">
        <v>1</v>
      </c>
      <c r="D530" s="1">
        <v>10069</v>
      </c>
      <c r="E530" s="1">
        <v>93619</v>
      </c>
      <c r="F530" s="2">
        <v>56141</v>
      </c>
    </row>
    <row r="531" spans="1:6" x14ac:dyDescent="0.25">
      <c r="A531">
        <v>2019</v>
      </c>
      <c r="B531" t="s">
        <v>51</v>
      </c>
      <c r="C531" t="s">
        <v>2</v>
      </c>
      <c r="D531" s="1">
        <v>13677</v>
      </c>
      <c r="E531" s="1">
        <v>171309</v>
      </c>
      <c r="F531" s="2">
        <v>58621</v>
      </c>
    </row>
    <row r="532" spans="1:6" x14ac:dyDescent="0.25">
      <c r="A532">
        <v>2019</v>
      </c>
      <c r="B532" t="s">
        <v>51</v>
      </c>
      <c r="C532" t="s">
        <v>3</v>
      </c>
      <c r="D532" s="1">
        <v>7093</v>
      </c>
      <c r="E532" s="1">
        <v>52538</v>
      </c>
      <c r="F532" s="2">
        <v>49541</v>
      </c>
    </row>
    <row r="533" spans="1:6" x14ac:dyDescent="0.25">
      <c r="A533">
        <v>2019</v>
      </c>
      <c r="B533" t="s">
        <v>51</v>
      </c>
      <c r="C533" t="s">
        <v>4</v>
      </c>
      <c r="D533" s="1">
        <v>84247</v>
      </c>
      <c r="E533" s="1">
        <v>885668</v>
      </c>
      <c r="F533" s="2">
        <v>73343</v>
      </c>
    </row>
    <row r="534" spans="1:6" x14ac:dyDescent="0.25">
      <c r="A534">
        <v>2019</v>
      </c>
      <c r="B534" t="s">
        <v>51</v>
      </c>
      <c r="C534" t="s">
        <v>5</v>
      </c>
      <c r="D534" s="1">
        <v>20430</v>
      </c>
      <c r="E534" s="1">
        <v>178880</v>
      </c>
      <c r="F534" s="2">
        <v>64603</v>
      </c>
    </row>
    <row r="535" spans="1:6" x14ac:dyDescent="0.25">
      <c r="A535">
        <v>2019</v>
      </c>
      <c r="B535" t="s">
        <v>51</v>
      </c>
      <c r="C535" t="s">
        <v>6</v>
      </c>
      <c r="D535" s="1">
        <v>9496</v>
      </c>
      <c r="E535" s="1">
        <v>59731</v>
      </c>
      <c r="F535" s="2">
        <v>72413</v>
      </c>
    </row>
    <row r="536" spans="1:6" x14ac:dyDescent="0.25">
      <c r="A536">
        <v>2019</v>
      </c>
      <c r="B536" t="s">
        <v>51</v>
      </c>
      <c r="C536" t="s">
        <v>7</v>
      </c>
      <c r="D536" s="1">
        <v>3007</v>
      </c>
      <c r="E536" s="1">
        <v>22909</v>
      </c>
      <c r="F536" s="2">
        <v>62481</v>
      </c>
    </row>
    <row r="537" spans="1:6" x14ac:dyDescent="0.25">
      <c r="A537">
        <v>2019</v>
      </c>
      <c r="B537" t="s">
        <v>51</v>
      </c>
      <c r="C537" t="s">
        <v>8</v>
      </c>
      <c r="D537" s="1">
        <v>74711</v>
      </c>
      <c r="E537" s="1">
        <v>563526</v>
      </c>
      <c r="F537" s="2">
        <v>52893</v>
      </c>
    </row>
    <row r="538" spans="1:6" x14ac:dyDescent="0.25">
      <c r="A538">
        <v>2019</v>
      </c>
      <c r="B538" t="s">
        <v>51</v>
      </c>
      <c r="C538" t="s">
        <v>9</v>
      </c>
      <c r="D538" s="1">
        <v>21408</v>
      </c>
      <c r="E538" s="1">
        <v>203951</v>
      </c>
      <c r="F538" s="2">
        <v>63683</v>
      </c>
    </row>
    <row r="539" spans="1:6" x14ac:dyDescent="0.25">
      <c r="A539">
        <v>2019</v>
      </c>
      <c r="B539" t="s">
        <v>51</v>
      </c>
      <c r="C539" t="s">
        <v>10</v>
      </c>
      <c r="D539" s="1">
        <v>8175</v>
      </c>
      <c r="E539" s="1">
        <v>50684</v>
      </c>
      <c r="F539" s="2">
        <v>46258</v>
      </c>
    </row>
    <row r="540" spans="1:6" x14ac:dyDescent="0.25">
      <c r="A540">
        <v>2019</v>
      </c>
      <c r="B540" t="s">
        <v>51</v>
      </c>
      <c r="C540" t="s">
        <v>11</v>
      </c>
      <c r="D540" s="1">
        <v>32686</v>
      </c>
      <c r="E540" s="1">
        <v>227968</v>
      </c>
      <c r="F540" s="2">
        <v>73799</v>
      </c>
    </row>
    <row r="541" spans="1:6" x14ac:dyDescent="0.25">
      <c r="A541">
        <v>2019</v>
      </c>
      <c r="B541" t="s">
        <v>51</v>
      </c>
      <c r="C541" t="s">
        <v>12</v>
      </c>
      <c r="D541" s="1">
        <v>15232</v>
      </c>
      <c r="E541" s="1">
        <v>145851</v>
      </c>
      <c r="F541" s="2">
        <v>60057</v>
      </c>
    </row>
    <row r="542" spans="1:6" x14ac:dyDescent="0.25">
      <c r="A542">
        <v>2019</v>
      </c>
      <c r="B542" t="s">
        <v>51</v>
      </c>
      <c r="C542" t="s">
        <v>13</v>
      </c>
      <c r="D542" s="1">
        <v>9462</v>
      </c>
      <c r="E542" s="1">
        <v>78134</v>
      </c>
      <c r="F542" s="2">
        <v>58962</v>
      </c>
    </row>
    <row r="543" spans="1:6" x14ac:dyDescent="0.25">
      <c r="A543">
        <v>2019</v>
      </c>
      <c r="B543" t="s">
        <v>51</v>
      </c>
      <c r="C543" t="s">
        <v>14</v>
      </c>
      <c r="D543" s="1">
        <v>7399</v>
      </c>
      <c r="E543" s="1">
        <v>63735</v>
      </c>
      <c r="F543" s="2">
        <v>57030</v>
      </c>
    </row>
    <row r="544" spans="1:6" x14ac:dyDescent="0.25">
      <c r="A544">
        <v>2019</v>
      </c>
      <c r="B544" t="s">
        <v>51</v>
      </c>
      <c r="C544" t="s">
        <v>15</v>
      </c>
      <c r="D544" s="1">
        <v>9517</v>
      </c>
      <c r="E544" s="1">
        <v>80463</v>
      </c>
      <c r="F544" s="2">
        <v>55601</v>
      </c>
    </row>
    <row r="545" spans="1:6" x14ac:dyDescent="0.25">
      <c r="A545">
        <v>2019</v>
      </c>
      <c r="B545" t="s">
        <v>51</v>
      </c>
      <c r="C545" t="s">
        <v>16</v>
      </c>
      <c r="D545" s="1">
        <v>10991</v>
      </c>
      <c r="E545" s="1">
        <v>142033</v>
      </c>
      <c r="F545" s="2">
        <v>64940</v>
      </c>
    </row>
    <row r="546" spans="1:6" x14ac:dyDescent="0.25">
      <c r="A546">
        <v>2019</v>
      </c>
      <c r="B546" t="s">
        <v>51</v>
      </c>
      <c r="C546" t="s">
        <v>17</v>
      </c>
      <c r="D546" s="1">
        <v>5605</v>
      </c>
      <c r="E546" s="1">
        <v>29987</v>
      </c>
      <c r="F546" s="2">
        <v>51654</v>
      </c>
    </row>
    <row r="547" spans="1:6" x14ac:dyDescent="0.25">
      <c r="A547">
        <v>2019</v>
      </c>
      <c r="B547" t="s">
        <v>51</v>
      </c>
      <c r="C547" t="s">
        <v>18</v>
      </c>
      <c r="D547" s="1">
        <v>16694</v>
      </c>
      <c r="E547" s="1">
        <v>166132</v>
      </c>
      <c r="F547" s="2">
        <v>67799</v>
      </c>
    </row>
    <row r="548" spans="1:6" x14ac:dyDescent="0.25">
      <c r="A548">
        <v>2019</v>
      </c>
      <c r="B548" t="s">
        <v>51</v>
      </c>
      <c r="C548" t="s">
        <v>19</v>
      </c>
      <c r="D548" s="1">
        <v>21309</v>
      </c>
      <c r="E548" s="1">
        <v>163062</v>
      </c>
      <c r="F548" s="2">
        <v>81436</v>
      </c>
    </row>
    <row r="549" spans="1:6" x14ac:dyDescent="0.25">
      <c r="A549">
        <v>2019</v>
      </c>
      <c r="B549" t="s">
        <v>51</v>
      </c>
      <c r="C549" t="s">
        <v>20</v>
      </c>
      <c r="D549" s="1">
        <v>21106</v>
      </c>
      <c r="E549" s="1">
        <v>173015</v>
      </c>
      <c r="F549" s="2">
        <v>63588</v>
      </c>
    </row>
    <row r="550" spans="1:6" x14ac:dyDescent="0.25">
      <c r="A550">
        <v>2019</v>
      </c>
      <c r="B550" t="s">
        <v>51</v>
      </c>
      <c r="C550" t="s">
        <v>21</v>
      </c>
      <c r="D550" s="1">
        <v>16700</v>
      </c>
      <c r="E550" s="1">
        <v>127092</v>
      </c>
      <c r="F550" s="2">
        <v>69734</v>
      </c>
    </row>
    <row r="551" spans="1:6" x14ac:dyDescent="0.25">
      <c r="A551">
        <v>2019</v>
      </c>
      <c r="B551" t="s">
        <v>51</v>
      </c>
      <c r="C551" t="s">
        <v>22</v>
      </c>
      <c r="D551" s="1">
        <v>5771</v>
      </c>
      <c r="E551" s="1">
        <v>44543</v>
      </c>
      <c r="F551" s="2">
        <v>50925</v>
      </c>
    </row>
    <row r="552" spans="1:6" x14ac:dyDescent="0.25">
      <c r="A552">
        <v>2019</v>
      </c>
      <c r="B552" t="s">
        <v>51</v>
      </c>
      <c r="C552" t="s">
        <v>23</v>
      </c>
      <c r="D552" s="1">
        <v>15133</v>
      </c>
      <c r="E552" s="1">
        <v>126641</v>
      </c>
      <c r="F552" s="2">
        <v>61762</v>
      </c>
    </row>
    <row r="553" spans="1:6" x14ac:dyDescent="0.25">
      <c r="A553">
        <v>2019</v>
      </c>
      <c r="B553" t="s">
        <v>51</v>
      </c>
      <c r="C553" t="s">
        <v>24</v>
      </c>
      <c r="D553" s="1">
        <v>6432</v>
      </c>
      <c r="E553" s="1">
        <v>29914</v>
      </c>
      <c r="F553" s="2">
        <v>53962</v>
      </c>
    </row>
    <row r="554" spans="1:6" x14ac:dyDescent="0.25">
      <c r="A554">
        <v>2019</v>
      </c>
      <c r="B554" t="s">
        <v>51</v>
      </c>
      <c r="C554" t="s">
        <v>25</v>
      </c>
      <c r="D554" s="1">
        <v>7038</v>
      </c>
      <c r="E554" s="1">
        <v>53732</v>
      </c>
      <c r="F554" s="2">
        <v>53794</v>
      </c>
    </row>
    <row r="555" spans="1:6" x14ac:dyDescent="0.25">
      <c r="A555">
        <v>2019</v>
      </c>
      <c r="B555" t="s">
        <v>51</v>
      </c>
      <c r="C555" t="s">
        <v>26</v>
      </c>
      <c r="D555" s="1">
        <v>5852</v>
      </c>
      <c r="E555" s="1">
        <v>95939</v>
      </c>
      <c r="F555" s="2">
        <v>64365</v>
      </c>
    </row>
    <row r="556" spans="1:6" x14ac:dyDescent="0.25">
      <c r="A556">
        <v>2019</v>
      </c>
      <c r="B556" t="s">
        <v>51</v>
      </c>
      <c r="C556" t="s">
        <v>27</v>
      </c>
      <c r="D556" s="1">
        <v>4692</v>
      </c>
      <c r="E556" s="1">
        <v>27825</v>
      </c>
      <c r="F556" s="2">
        <v>64868</v>
      </c>
    </row>
    <row r="557" spans="1:6" x14ac:dyDescent="0.25">
      <c r="A557">
        <v>2019</v>
      </c>
      <c r="B557" t="s">
        <v>51</v>
      </c>
      <c r="C557" t="s">
        <v>28</v>
      </c>
      <c r="D557" s="1">
        <v>22556</v>
      </c>
      <c r="E557" s="1">
        <v>159462</v>
      </c>
      <c r="F557" s="2">
        <v>74644</v>
      </c>
    </row>
    <row r="558" spans="1:6" x14ac:dyDescent="0.25">
      <c r="A558">
        <v>2019</v>
      </c>
      <c r="B558" t="s">
        <v>51</v>
      </c>
      <c r="C558" t="s">
        <v>29</v>
      </c>
      <c r="D558" s="1">
        <v>5571</v>
      </c>
      <c r="E558" s="1">
        <v>50153</v>
      </c>
      <c r="F558" s="2">
        <v>52091</v>
      </c>
    </row>
    <row r="559" spans="1:6" x14ac:dyDescent="0.25">
      <c r="A559">
        <v>2019</v>
      </c>
      <c r="B559" t="s">
        <v>51</v>
      </c>
      <c r="C559" t="s">
        <v>30</v>
      </c>
      <c r="D559" s="1">
        <v>50432</v>
      </c>
      <c r="E559" s="1">
        <v>405650</v>
      </c>
      <c r="F559" s="2">
        <v>75570</v>
      </c>
    </row>
    <row r="560" spans="1:6" x14ac:dyDescent="0.25">
      <c r="A560">
        <v>2019</v>
      </c>
      <c r="B560" t="s">
        <v>51</v>
      </c>
      <c r="C560" t="s">
        <v>31</v>
      </c>
      <c r="D560" s="1">
        <v>27974</v>
      </c>
      <c r="E560" s="1">
        <v>231739</v>
      </c>
      <c r="F560" s="2">
        <v>56974</v>
      </c>
    </row>
    <row r="561" spans="1:6" x14ac:dyDescent="0.25">
      <c r="A561">
        <v>2019</v>
      </c>
      <c r="B561" t="s">
        <v>51</v>
      </c>
      <c r="C561" t="s">
        <v>32</v>
      </c>
      <c r="D561" s="1">
        <v>3692</v>
      </c>
      <c r="E561" s="1">
        <v>27961</v>
      </c>
      <c r="F561" s="2">
        <v>68153</v>
      </c>
    </row>
    <row r="562" spans="1:6" x14ac:dyDescent="0.25">
      <c r="A562">
        <v>2019</v>
      </c>
      <c r="B562" t="s">
        <v>51</v>
      </c>
      <c r="C562" t="s">
        <v>33</v>
      </c>
      <c r="D562" s="1">
        <v>23405</v>
      </c>
      <c r="E562" s="1">
        <v>226563</v>
      </c>
      <c r="F562" s="2">
        <v>62383</v>
      </c>
    </row>
    <row r="563" spans="1:6" x14ac:dyDescent="0.25">
      <c r="A563">
        <v>2019</v>
      </c>
      <c r="B563" t="s">
        <v>51</v>
      </c>
      <c r="C563" t="s">
        <v>34</v>
      </c>
      <c r="D563" s="1">
        <v>9801</v>
      </c>
      <c r="E563" s="1">
        <v>82834</v>
      </c>
      <c r="F563" s="2">
        <v>54435</v>
      </c>
    </row>
    <row r="564" spans="1:6" x14ac:dyDescent="0.25">
      <c r="A564">
        <v>2019</v>
      </c>
      <c r="B564" t="s">
        <v>51</v>
      </c>
      <c r="C564" t="s">
        <v>35</v>
      </c>
      <c r="D564" s="1">
        <v>14626</v>
      </c>
      <c r="E564" s="1">
        <v>108871</v>
      </c>
      <c r="F564" s="2">
        <v>63148</v>
      </c>
    </row>
    <row r="565" spans="1:6" x14ac:dyDescent="0.25">
      <c r="A565">
        <v>2019</v>
      </c>
      <c r="B565" t="s">
        <v>51</v>
      </c>
      <c r="C565" t="s">
        <v>36</v>
      </c>
      <c r="D565" s="1">
        <v>29139</v>
      </c>
      <c r="E565" s="1">
        <v>260895</v>
      </c>
      <c r="F565" s="2">
        <v>68612</v>
      </c>
    </row>
    <row r="566" spans="1:6" x14ac:dyDescent="0.25">
      <c r="A566">
        <v>2019</v>
      </c>
      <c r="B566" t="s">
        <v>51</v>
      </c>
      <c r="C566" t="s">
        <v>37</v>
      </c>
      <c r="D566" s="1">
        <v>3833</v>
      </c>
      <c r="E566" s="1">
        <v>19980</v>
      </c>
      <c r="F566" s="2">
        <v>63414</v>
      </c>
    </row>
    <row r="567" spans="1:6" x14ac:dyDescent="0.25">
      <c r="A567">
        <v>2019</v>
      </c>
      <c r="B567" t="s">
        <v>51</v>
      </c>
      <c r="C567" t="s">
        <v>38</v>
      </c>
      <c r="D567" s="1">
        <v>12956</v>
      </c>
      <c r="E567" s="1">
        <v>107028</v>
      </c>
      <c r="F567" s="2">
        <v>55230</v>
      </c>
    </row>
    <row r="568" spans="1:6" x14ac:dyDescent="0.25">
      <c r="A568">
        <v>2019</v>
      </c>
      <c r="B568" t="s">
        <v>51</v>
      </c>
      <c r="C568" t="s">
        <v>39</v>
      </c>
      <c r="D568" s="1">
        <v>3897</v>
      </c>
      <c r="E568" s="1">
        <v>23609</v>
      </c>
      <c r="F568" s="2">
        <v>50997</v>
      </c>
    </row>
    <row r="569" spans="1:6" x14ac:dyDescent="0.25">
      <c r="A569">
        <v>2019</v>
      </c>
      <c r="B569" t="s">
        <v>51</v>
      </c>
      <c r="C569" t="s">
        <v>40</v>
      </c>
      <c r="D569" s="1">
        <v>12487</v>
      </c>
      <c r="E569" s="1">
        <v>130126</v>
      </c>
      <c r="F569" s="2">
        <v>58777</v>
      </c>
    </row>
    <row r="570" spans="1:6" x14ac:dyDescent="0.25">
      <c r="A570">
        <v>2019</v>
      </c>
      <c r="B570" t="s">
        <v>51</v>
      </c>
      <c r="C570" t="s">
        <v>41</v>
      </c>
      <c r="D570" s="1">
        <v>53248</v>
      </c>
      <c r="E570" s="1">
        <v>774190</v>
      </c>
      <c r="F570" s="2">
        <v>67564</v>
      </c>
    </row>
    <row r="571" spans="1:6" x14ac:dyDescent="0.25">
      <c r="A571">
        <v>2019</v>
      </c>
      <c r="B571" t="s">
        <v>51</v>
      </c>
      <c r="C571" t="s">
        <v>42</v>
      </c>
      <c r="D571" s="1">
        <v>12212</v>
      </c>
      <c r="E571" s="1">
        <v>109486</v>
      </c>
      <c r="F571" s="2">
        <v>53428</v>
      </c>
    </row>
    <row r="572" spans="1:6" x14ac:dyDescent="0.25">
      <c r="A572">
        <v>2019</v>
      </c>
      <c r="B572" t="s">
        <v>51</v>
      </c>
      <c r="C572" t="s">
        <v>43</v>
      </c>
      <c r="D572" s="1">
        <v>2846</v>
      </c>
      <c r="E572" s="1">
        <v>15283</v>
      </c>
      <c r="F572" s="2">
        <v>52585</v>
      </c>
    </row>
    <row r="573" spans="1:6" x14ac:dyDescent="0.25">
      <c r="A573">
        <v>2019</v>
      </c>
      <c r="B573" t="s">
        <v>51</v>
      </c>
      <c r="C573" t="s">
        <v>44</v>
      </c>
      <c r="D573" s="1">
        <v>21468</v>
      </c>
      <c r="E573" s="1">
        <v>202134</v>
      </c>
      <c r="F573" s="2">
        <v>60504</v>
      </c>
    </row>
    <row r="574" spans="1:6" x14ac:dyDescent="0.25">
      <c r="A574">
        <v>2019</v>
      </c>
      <c r="B574" t="s">
        <v>51</v>
      </c>
      <c r="C574" t="s">
        <v>45</v>
      </c>
      <c r="D574" s="1">
        <v>26472</v>
      </c>
      <c r="E574" s="1">
        <v>205717</v>
      </c>
      <c r="F574" s="2">
        <v>67833</v>
      </c>
    </row>
    <row r="575" spans="1:6" x14ac:dyDescent="0.25">
      <c r="A575">
        <v>2019</v>
      </c>
      <c r="B575" t="s">
        <v>51</v>
      </c>
      <c r="C575" t="s">
        <v>46</v>
      </c>
      <c r="D575" s="1">
        <v>4338</v>
      </c>
      <c r="E575" s="1">
        <v>35459</v>
      </c>
      <c r="F575" s="2">
        <v>64460</v>
      </c>
    </row>
    <row r="576" spans="1:6" x14ac:dyDescent="0.25">
      <c r="A576">
        <v>2019</v>
      </c>
      <c r="B576" t="s">
        <v>51</v>
      </c>
      <c r="C576" t="s">
        <v>47</v>
      </c>
      <c r="D576" s="1">
        <v>14823</v>
      </c>
      <c r="E576" s="1">
        <v>124384</v>
      </c>
      <c r="F576" s="2">
        <v>63874</v>
      </c>
    </row>
    <row r="577" spans="1:6" x14ac:dyDescent="0.25">
      <c r="A577">
        <v>2019</v>
      </c>
      <c r="B577" t="s">
        <v>51</v>
      </c>
      <c r="C577" t="s">
        <v>48</v>
      </c>
      <c r="D577" s="1">
        <v>3427</v>
      </c>
      <c r="E577" s="1">
        <v>22875</v>
      </c>
      <c r="F577" s="2">
        <v>57417</v>
      </c>
    </row>
    <row r="578" spans="1:6" x14ac:dyDescent="0.25">
      <c r="A578">
        <v>2019</v>
      </c>
      <c r="B578" t="s">
        <v>52</v>
      </c>
      <c r="C578" t="s">
        <v>1</v>
      </c>
      <c r="D578" s="1">
        <v>5677</v>
      </c>
      <c r="E578" s="1">
        <v>268948</v>
      </c>
      <c r="F578" s="2">
        <v>58532</v>
      </c>
    </row>
    <row r="579" spans="1:6" x14ac:dyDescent="0.25">
      <c r="A579">
        <v>2019</v>
      </c>
      <c r="B579" t="s">
        <v>52</v>
      </c>
      <c r="C579" t="s">
        <v>2</v>
      </c>
      <c r="D579" s="1">
        <v>5157</v>
      </c>
      <c r="E579" s="1">
        <v>177610</v>
      </c>
      <c r="F579" s="2">
        <v>78966</v>
      </c>
    </row>
    <row r="580" spans="1:6" x14ac:dyDescent="0.25">
      <c r="A580">
        <v>2019</v>
      </c>
      <c r="B580" t="s">
        <v>52</v>
      </c>
      <c r="C580" t="s">
        <v>3</v>
      </c>
      <c r="D580" s="1">
        <v>2930</v>
      </c>
      <c r="E580" s="1">
        <v>162214</v>
      </c>
      <c r="F580" s="2">
        <v>49202</v>
      </c>
    </row>
    <row r="581" spans="1:6" x14ac:dyDescent="0.25">
      <c r="A581">
        <v>2019</v>
      </c>
      <c r="B581" t="s">
        <v>52</v>
      </c>
      <c r="C581" t="s">
        <v>4</v>
      </c>
      <c r="D581" s="1">
        <v>44539</v>
      </c>
      <c r="E581" s="1">
        <v>1322455</v>
      </c>
      <c r="F581" s="2">
        <v>98222</v>
      </c>
    </row>
    <row r="582" spans="1:6" x14ac:dyDescent="0.25">
      <c r="A582">
        <v>2019</v>
      </c>
      <c r="B582" t="s">
        <v>52</v>
      </c>
      <c r="C582" t="s">
        <v>5</v>
      </c>
      <c r="D582" s="1">
        <v>5849</v>
      </c>
      <c r="E582" s="1">
        <v>150109</v>
      </c>
      <c r="F582" s="2">
        <v>73935</v>
      </c>
    </row>
    <row r="583" spans="1:6" x14ac:dyDescent="0.25">
      <c r="A583">
        <v>2019</v>
      </c>
      <c r="B583" t="s">
        <v>52</v>
      </c>
      <c r="C583" t="s">
        <v>6</v>
      </c>
      <c r="D583" s="1">
        <v>4405</v>
      </c>
      <c r="E583" s="1">
        <v>161899</v>
      </c>
      <c r="F583" s="2">
        <v>85024</v>
      </c>
    </row>
    <row r="584" spans="1:6" x14ac:dyDescent="0.25">
      <c r="A584">
        <v>2019</v>
      </c>
      <c r="B584" t="s">
        <v>52</v>
      </c>
      <c r="C584" t="s">
        <v>7</v>
      </c>
      <c r="D584">
        <v>663</v>
      </c>
      <c r="E584" s="1">
        <v>27298</v>
      </c>
      <c r="F584" s="2">
        <v>66194</v>
      </c>
    </row>
    <row r="585" spans="1:6" x14ac:dyDescent="0.25">
      <c r="A585">
        <v>2019</v>
      </c>
      <c r="B585" t="s">
        <v>52</v>
      </c>
      <c r="C585" t="s">
        <v>8</v>
      </c>
      <c r="D585" s="1">
        <v>20799</v>
      </c>
      <c r="E585" s="1">
        <v>383956</v>
      </c>
      <c r="F585" s="2">
        <v>63877</v>
      </c>
    </row>
    <row r="586" spans="1:6" x14ac:dyDescent="0.25">
      <c r="A586">
        <v>2019</v>
      </c>
      <c r="B586" t="s">
        <v>52</v>
      </c>
      <c r="C586" t="s">
        <v>9</v>
      </c>
      <c r="D586" s="1">
        <v>10066</v>
      </c>
      <c r="E586" s="1">
        <v>404085</v>
      </c>
      <c r="F586" s="2">
        <v>58246</v>
      </c>
    </row>
    <row r="587" spans="1:6" x14ac:dyDescent="0.25">
      <c r="A587">
        <v>2019</v>
      </c>
      <c r="B587" t="s">
        <v>52</v>
      </c>
      <c r="C587" t="s">
        <v>10</v>
      </c>
      <c r="D587" s="1">
        <v>2680</v>
      </c>
      <c r="E587" s="1">
        <v>68404</v>
      </c>
      <c r="F587" s="2">
        <v>62480</v>
      </c>
    </row>
    <row r="588" spans="1:6" x14ac:dyDescent="0.25">
      <c r="A588">
        <v>2019</v>
      </c>
      <c r="B588" t="s">
        <v>52</v>
      </c>
      <c r="C588" t="s">
        <v>11</v>
      </c>
      <c r="D588" s="1">
        <v>18066</v>
      </c>
      <c r="E588" s="1">
        <v>585894</v>
      </c>
      <c r="F588" s="2">
        <v>72819</v>
      </c>
    </row>
    <row r="589" spans="1:6" x14ac:dyDescent="0.25">
      <c r="A589">
        <v>2019</v>
      </c>
      <c r="B589" t="s">
        <v>52</v>
      </c>
      <c r="C589" t="s">
        <v>12</v>
      </c>
      <c r="D589" s="1">
        <v>9083</v>
      </c>
      <c r="E589" s="1">
        <v>541099</v>
      </c>
      <c r="F589" s="2">
        <v>63320</v>
      </c>
    </row>
    <row r="590" spans="1:6" x14ac:dyDescent="0.25">
      <c r="A590">
        <v>2019</v>
      </c>
      <c r="B590" t="s">
        <v>52</v>
      </c>
      <c r="C590" t="s">
        <v>13</v>
      </c>
      <c r="D590" s="1">
        <v>4132</v>
      </c>
      <c r="E590" s="1">
        <v>226152</v>
      </c>
      <c r="F590" s="2">
        <v>60185</v>
      </c>
    </row>
    <row r="591" spans="1:6" x14ac:dyDescent="0.25">
      <c r="A591">
        <v>2019</v>
      </c>
      <c r="B591" t="s">
        <v>52</v>
      </c>
      <c r="C591" t="s">
        <v>14</v>
      </c>
      <c r="D591" s="1">
        <v>3105</v>
      </c>
      <c r="E591" s="1">
        <v>167196</v>
      </c>
      <c r="F591" s="2">
        <v>59652</v>
      </c>
    </row>
    <row r="592" spans="1:6" x14ac:dyDescent="0.25">
      <c r="A592">
        <v>2019</v>
      </c>
      <c r="B592" t="s">
        <v>52</v>
      </c>
      <c r="C592" t="s">
        <v>15</v>
      </c>
      <c r="D592" s="1">
        <v>4583</v>
      </c>
      <c r="E592" s="1">
        <v>252626</v>
      </c>
      <c r="F592" s="2">
        <v>61167</v>
      </c>
    </row>
    <row r="593" spans="1:6" x14ac:dyDescent="0.25">
      <c r="A593">
        <v>2019</v>
      </c>
      <c r="B593" t="s">
        <v>52</v>
      </c>
      <c r="C593" t="s">
        <v>16</v>
      </c>
      <c r="D593" s="1">
        <v>4453</v>
      </c>
      <c r="E593" s="1">
        <v>137729</v>
      </c>
      <c r="F593" s="2">
        <v>77600</v>
      </c>
    </row>
    <row r="594" spans="1:6" x14ac:dyDescent="0.25">
      <c r="A594">
        <v>2019</v>
      </c>
      <c r="B594" t="s">
        <v>52</v>
      </c>
      <c r="C594" t="s">
        <v>17</v>
      </c>
      <c r="D594" s="1">
        <v>1870</v>
      </c>
      <c r="E594" s="1">
        <v>53047</v>
      </c>
      <c r="F594" s="2">
        <v>57227</v>
      </c>
    </row>
    <row r="595" spans="1:6" x14ac:dyDescent="0.25">
      <c r="A595">
        <v>2019</v>
      </c>
      <c r="B595" t="s">
        <v>52</v>
      </c>
      <c r="C595" t="s">
        <v>18</v>
      </c>
      <c r="D595" s="1">
        <v>4145</v>
      </c>
      <c r="E595" s="1">
        <v>112273</v>
      </c>
      <c r="F595" s="2">
        <v>79016</v>
      </c>
    </row>
    <row r="596" spans="1:6" x14ac:dyDescent="0.25">
      <c r="A596">
        <v>2019</v>
      </c>
      <c r="B596" t="s">
        <v>52</v>
      </c>
      <c r="C596" t="s">
        <v>19</v>
      </c>
      <c r="D596" s="1">
        <v>6682</v>
      </c>
      <c r="E596" s="1">
        <v>244258</v>
      </c>
      <c r="F596" s="2">
        <v>89698</v>
      </c>
    </row>
    <row r="597" spans="1:6" x14ac:dyDescent="0.25">
      <c r="A597">
        <v>2019</v>
      </c>
      <c r="B597" t="s">
        <v>52</v>
      </c>
      <c r="C597" t="s">
        <v>20</v>
      </c>
      <c r="D597" s="1">
        <v>16948</v>
      </c>
      <c r="E597" s="1">
        <v>625676</v>
      </c>
      <c r="F597" s="2">
        <v>68465</v>
      </c>
    </row>
    <row r="598" spans="1:6" x14ac:dyDescent="0.25">
      <c r="A598">
        <v>2019</v>
      </c>
      <c r="B598" t="s">
        <v>52</v>
      </c>
      <c r="C598" t="s">
        <v>21</v>
      </c>
      <c r="D598" s="1">
        <v>8265</v>
      </c>
      <c r="E598" s="1">
        <v>324018</v>
      </c>
      <c r="F598" s="2">
        <v>68082</v>
      </c>
    </row>
    <row r="599" spans="1:6" x14ac:dyDescent="0.25">
      <c r="A599">
        <v>2019</v>
      </c>
      <c r="B599" t="s">
        <v>52</v>
      </c>
      <c r="C599" t="s">
        <v>22</v>
      </c>
      <c r="D599" s="1">
        <v>2396</v>
      </c>
      <c r="E599" s="1">
        <v>146775</v>
      </c>
      <c r="F599" s="2">
        <v>50065</v>
      </c>
    </row>
    <row r="600" spans="1:6" x14ac:dyDescent="0.25">
      <c r="A600">
        <v>2019</v>
      </c>
      <c r="B600" t="s">
        <v>52</v>
      </c>
      <c r="C600" t="s">
        <v>23</v>
      </c>
      <c r="D600" s="1">
        <v>6681</v>
      </c>
      <c r="E600" s="1">
        <v>277104</v>
      </c>
      <c r="F600" s="2">
        <v>59758</v>
      </c>
    </row>
    <row r="601" spans="1:6" x14ac:dyDescent="0.25">
      <c r="A601">
        <v>2019</v>
      </c>
      <c r="B601" t="s">
        <v>52</v>
      </c>
      <c r="C601" t="s">
        <v>24</v>
      </c>
      <c r="D601" s="1">
        <v>1625</v>
      </c>
      <c r="E601" s="1">
        <v>20972</v>
      </c>
      <c r="F601" s="2">
        <v>51666</v>
      </c>
    </row>
    <row r="602" spans="1:6" x14ac:dyDescent="0.25">
      <c r="A602">
        <v>2019</v>
      </c>
      <c r="B602" t="s">
        <v>52</v>
      </c>
      <c r="C602" t="s">
        <v>25</v>
      </c>
      <c r="D602" s="1">
        <v>1974</v>
      </c>
      <c r="E602" s="1">
        <v>99914</v>
      </c>
      <c r="F602" s="2">
        <v>52716</v>
      </c>
    </row>
    <row r="603" spans="1:6" x14ac:dyDescent="0.25">
      <c r="A603">
        <v>2019</v>
      </c>
      <c r="B603" t="s">
        <v>52</v>
      </c>
      <c r="C603" t="s">
        <v>26</v>
      </c>
      <c r="D603" s="1">
        <v>2069</v>
      </c>
      <c r="E603" s="1">
        <v>59279</v>
      </c>
      <c r="F603" s="2">
        <v>59498</v>
      </c>
    </row>
    <row r="604" spans="1:6" x14ac:dyDescent="0.25">
      <c r="A604">
        <v>2019</v>
      </c>
      <c r="B604" t="s">
        <v>52</v>
      </c>
      <c r="C604" t="s">
        <v>27</v>
      </c>
      <c r="D604" s="1">
        <v>2012</v>
      </c>
      <c r="E604" s="1">
        <v>71459</v>
      </c>
      <c r="F604" s="2">
        <v>73007</v>
      </c>
    </row>
    <row r="605" spans="1:6" x14ac:dyDescent="0.25">
      <c r="A605">
        <v>2019</v>
      </c>
      <c r="B605" t="s">
        <v>52</v>
      </c>
      <c r="C605" t="s">
        <v>28</v>
      </c>
      <c r="D605" s="1">
        <v>8994</v>
      </c>
      <c r="E605" s="1">
        <v>249464</v>
      </c>
      <c r="F605" s="2">
        <v>81649</v>
      </c>
    </row>
    <row r="606" spans="1:6" x14ac:dyDescent="0.25">
      <c r="A606">
        <v>2019</v>
      </c>
      <c r="B606" t="s">
        <v>52</v>
      </c>
      <c r="C606" t="s">
        <v>29</v>
      </c>
      <c r="D606" s="1">
        <v>1810</v>
      </c>
      <c r="E606" s="1">
        <v>28514</v>
      </c>
      <c r="F606" s="2">
        <v>55737</v>
      </c>
    </row>
    <row r="607" spans="1:6" x14ac:dyDescent="0.25">
      <c r="A607">
        <v>2019</v>
      </c>
      <c r="B607" t="s">
        <v>52</v>
      </c>
      <c r="C607" t="s">
        <v>30</v>
      </c>
      <c r="D607" s="1">
        <v>16457</v>
      </c>
      <c r="E607" s="1">
        <v>437040</v>
      </c>
      <c r="F607" s="2">
        <v>69154</v>
      </c>
    </row>
    <row r="608" spans="1:6" x14ac:dyDescent="0.25">
      <c r="A608">
        <v>2019</v>
      </c>
      <c r="B608" t="s">
        <v>52</v>
      </c>
      <c r="C608" t="s">
        <v>31</v>
      </c>
      <c r="D608" s="1">
        <v>10247</v>
      </c>
      <c r="E608" s="1">
        <v>477086</v>
      </c>
      <c r="F608" s="2">
        <v>61095</v>
      </c>
    </row>
    <row r="609" spans="1:6" x14ac:dyDescent="0.25">
      <c r="A609">
        <v>2019</v>
      </c>
      <c r="B609" t="s">
        <v>52</v>
      </c>
      <c r="C609" t="s">
        <v>32</v>
      </c>
      <c r="D609">
        <v>808</v>
      </c>
      <c r="E609" s="1">
        <v>26471</v>
      </c>
      <c r="F609" s="2">
        <v>55179</v>
      </c>
    </row>
    <row r="610" spans="1:6" x14ac:dyDescent="0.25">
      <c r="A610">
        <v>2019</v>
      </c>
      <c r="B610" t="s">
        <v>52</v>
      </c>
      <c r="C610" t="s">
        <v>33</v>
      </c>
      <c r="D610" s="1">
        <v>15486</v>
      </c>
      <c r="E610" s="1">
        <v>700786</v>
      </c>
      <c r="F610" s="2">
        <v>62878</v>
      </c>
    </row>
    <row r="611" spans="1:6" x14ac:dyDescent="0.25">
      <c r="A611">
        <v>2019</v>
      </c>
      <c r="B611" t="s">
        <v>52</v>
      </c>
      <c r="C611" t="s">
        <v>34</v>
      </c>
      <c r="D611" s="1">
        <v>4213</v>
      </c>
      <c r="E611" s="1">
        <v>140812</v>
      </c>
      <c r="F611" s="2">
        <v>59951</v>
      </c>
    </row>
    <row r="612" spans="1:6" x14ac:dyDescent="0.25">
      <c r="A612">
        <v>2019</v>
      </c>
      <c r="B612" t="s">
        <v>52</v>
      </c>
      <c r="C612" t="s">
        <v>35</v>
      </c>
      <c r="D612" s="1">
        <v>6396</v>
      </c>
      <c r="E612" s="1">
        <v>197626</v>
      </c>
      <c r="F612" s="2">
        <v>71436</v>
      </c>
    </row>
    <row r="613" spans="1:6" x14ac:dyDescent="0.25">
      <c r="A613">
        <v>2019</v>
      </c>
      <c r="B613" t="s">
        <v>52</v>
      </c>
      <c r="C613" t="s">
        <v>36</v>
      </c>
      <c r="D613" s="1">
        <v>14432</v>
      </c>
      <c r="E613" s="1">
        <v>574751</v>
      </c>
      <c r="F613" s="2">
        <v>64231</v>
      </c>
    </row>
    <row r="614" spans="1:6" x14ac:dyDescent="0.25">
      <c r="A614">
        <v>2019</v>
      </c>
      <c r="B614" t="s">
        <v>52</v>
      </c>
      <c r="C614" t="s">
        <v>37</v>
      </c>
      <c r="D614" s="1">
        <v>1636</v>
      </c>
      <c r="E614" s="1">
        <v>39736</v>
      </c>
      <c r="F614" s="2">
        <v>60286</v>
      </c>
    </row>
    <row r="615" spans="1:6" x14ac:dyDescent="0.25">
      <c r="A615">
        <v>2019</v>
      </c>
      <c r="B615" t="s">
        <v>52</v>
      </c>
      <c r="C615" t="s">
        <v>38</v>
      </c>
      <c r="D615" s="1">
        <v>6414</v>
      </c>
      <c r="E615" s="1">
        <v>258252</v>
      </c>
      <c r="F615" s="2">
        <v>60850</v>
      </c>
    </row>
    <row r="616" spans="1:6" x14ac:dyDescent="0.25">
      <c r="A616">
        <v>2019</v>
      </c>
      <c r="B616" t="s">
        <v>52</v>
      </c>
      <c r="C616" t="s">
        <v>39</v>
      </c>
      <c r="D616" s="1">
        <v>1067</v>
      </c>
      <c r="E616" s="1">
        <v>44972</v>
      </c>
      <c r="F616" s="2">
        <v>50219</v>
      </c>
    </row>
    <row r="617" spans="1:6" x14ac:dyDescent="0.25">
      <c r="A617">
        <v>2019</v>
      </c>
      <c r="B617" t="s">
        <v>52</v>
      </c>
      <c r="C617" t="s">
        <v>40</v>
      </c>
      <c r="D617" s="1">
        <v>7272</v>
      </c>
      <c r="E617" s="1">
        <v>354961</v>
      </c>
      <c r="F617" s="2">
        <v>60305</v>
      </c>
    </row>
    <row r="618" spans="1:6" x14ac:dyDescent="0.25">
      <c r="A618">
        <v>2019</v>
      </c>
      <c r="B618" t="s">
        <v>52</v>
      </c>
      <c r="C618" t="s">
        <v>41</v>
      </c>
      <c r="D618" s="1">
        <v>25577</v>
      </c>
      <c r="E618" s="1">
        <v>905953</v>
      </c>
      <c r="F618" s="2">
        <v>79766</v>
      </c>
    </row>
    <row r="619" spans="1:6" x14ac:dyDescent="0.25">
      <c r="A619">
        <v>2019</v>
      </c>
      <c r="B619" t="s">
        <v>52</v>
      </c>
      <c r="C619" t="s">
        <v>42</v>
      </c>
      <c r="D619" s="1">
        <v>4547</v>
      </c>
      <c r="E619" s="1">
        <v>136085</v>
      </c>
      <c r="F619" s="2">
        <v>59426</v>
      </c>
    </row>
    <row r="620" spans="1:6" x14ac:dyDescent="0.25">
      <c r="A620">
        <v>2019</v>
      </c>
      <c r="B620" t="s">
        <v>52</v>
      </c>
      <c r="C620" t="s">
        <v>43</v>
      </c>
      <c r="D620" s="1">
        <v>1108</v>
      </c>
      <c r="E620" s="1">
        <v>30091</v>
      </c>
      <c r="F620" s="2">
        <v>60807</v>
      </c>
    </row>
    <row r="621" spans="1:6" x14ac:dyDescent="0.25">
      <c r="A621">
        <v>2019</v>
      </c>
      <c r="B621" t="s">
        <v>52</v>
      </c>
      <c r="C621" t="s">
        <v>44</v>
      </c>
      <c r="D621" s="1">
        <v>6864</v>
      </c>
      <c r="E621" s="1">
        <v>242160</v>
      </c>
      <c r="F621" s="2">
        <v>61341</v>
      </c>
    </row>
    <row r="622" spans="1:6" x14ac:dyDescent="0.25">
      <c r="A622">
        <v>2019</v>
      </c>
      <c r="B622" t="s">
        <v>52</v>
      </c>
      <c r="C622" t="s">
        <v>45</v>
      </c>
      <c r="D622" s="1">
        <v>7824</v>
      </c>
      <c r="E622" s="1">
        <v>290326</v>
      </c>
      <c r="F622" s="2">
        <v>81228</v>
      </c>
    </row>
    <row r="623" spans="1:6" x14ac:dyDescent="0.25">
      <c r="A623">
        <v>2019</v>
      </c>
      <c r="B623" t="s">
        <v>52</v>
      </c>
      <c r="C623" t="s">
        <v>46</v>
      </c>
      <c r="D623" s="1">
        <v>1251</v>
      </c>
      <c r="E623" s="1">
        <v>46979</v>
      </c>
      <c r="F623" s="2">
        <v>61074</v>
      </c>
    </row>
    <row r="624" spans="1:6" x14ac:dyDescent="0.25">
      <c r="A624">
        <v>2019</v>
      </c>
      <c r="B624" t="s">
        <v>52</v>
      </c>
      <c r="C624" t="s">
        <v>47</v>
      </c>
      <c r="D624" s="1">
        <v>9333</v>
      </c>
      <c r="E624" s="1">
        <v>483196</v>
      </c>
      <c r="F624" s="2">
        <v>59083</v>
      </c>
    </row>
    <row r="625" spans="1:6" x14ac:dyDescent="0.25">
      <c r="A625">
        <v>2019</v>
      </c>
      <c r="B625" t="s">
        <v>52</v>
      </c>
      <c r="C625" t="s">
        <v>48</v>
      </c>
      <c r="D625">
        <v>615</v>
      </c>
      <c r="E625" s="1">
        <v>10043</v>
      </c>
      <c r="F625" s="2">
        <v>68738</v>
      </c>
    </row>
    <row r="626" spans="1:6" x14ac:dyDescent="0.25">
      <c r="A626">
        <v>2019</v>
      </c>
      <c r="B626" t="s">
        <v>54</v>
      </c>
      <c r="C626" t="s">
        <v>1</v>
      </c>
      <c r="D626" s="1">
        <v>32423</v>
      </c>
      <c r="E626" s="1">
        <v>380193</v>
      </c>
      <c r="F626" s="2">
        <v>43426</v>
      </c>
    </row>
    <row r="627" spans="1:6" x14ac:dyDescent="0.25">
      <c r="A627">
        <v>2019</v>
      </c>
      <c r="B627" t="s">
        <v>54</v>
      </c>
      <c r="C627" t="s">
        <v>2</v>
      </c>
      <c r="D627" s="1">
        <v>33190</v>
      </c>
      <c r="E627" s="1">
        <v>541793</v>
      </c>
      <c r="F627" s="2">
        <v>48023</v>
      </c>
    </row>
    <row r="628" spans="1:6" x14ac:dyDescent="0.25">
      <c r="A628">
        <v>2019</v>
      </c>
      <c r="B628" t="s">
        <v>54</v>
      </c>
      <c r="C628" t="s">
        <v>3</v>
      </c>
      <c r="D628" s="1">
        <v>21821</v>
      </c>
      <c r="E628" s="1">
        <v>248631</v>
      </c>
      <c r="F628" s="2">
        <v>42897</v>
      </c>
    </row>
    <row r="629" spans="1:6" x14ac:dyDescent="0.25">
      <c r="A629">
        <v>2019</v>
      </c>
      <c r="B629" t="s">
        <v>54</v>
      </c>
      <c r="C629" t="s">
        <v>4</v>
      </c>
      <c r="D629" s="1">
        <v>198955</v>
      </c>
      <c r="E629" s="1">
        <v>3042089</v>
      </c>
      <c r="F629" s="2">
        <v>54908</v>
      </c>
    </row>
    <row r="630" spans="1:6" x14ac:dyDescent="0.25">
      <c r="A630">
        <v>2019</v>
      </c>
      <c r="B630" t="s">
        <v>54</v>
      </c>
      <c r="C630" t="s">
        <v>5</v>
      </c>
      <c r="D630" s="1">
        <v>36041</v>
      </c>
      <c r="E630" s="1">
        <v>474011</v>
      </c>
      <c r="F630" s="2">
        <v>52675</v>
      </c>
    </row>
    <row r="631" spans="1:6" x14ac:dyDescent="0.25">
      <c r="A631">
        <v>2019</v>
      </c>
      <c r="B631" t="s">
        <v>54</v>
      </c>
      <c r="C631" t="s">
        <v>6</v>
      </c>
      <c r="D631" s="1">
        <v>24868</v>
      </c>
      <c r="E631" s="1">
        <v>291966</v>
      </c>
      <c r="F631" s="2">
        <v>52540</v>
      </c>
    </row>
    <row r="632" spans="1:6" x14ac:dyDescent="0.25">
      <c r="A632">
        <v>2019</v>
      </c>
      <c r="B632" t="s">
        <v>54</v>
      </c>
      <c r="C632" t="s">
        <v>7</v>
      </c>
      <c r="D632" s="1">
        <v>7005</v>
      </c>
      <c r="E632" s="1">
        <v>79487</v>
      </c>
      <c r="F632" s="2">
        <v>42440</v>
      </c>
    </row>
    <row r="633" spans="1:6" x14ac:dyDescent="0.25">
      <c r="A633">
        <v>2019</v>
      </c>
      <c r="B633" t="s">
        <v>54</v>
      </c>
      <c r="C633" t="s">
        <v>8</v>
      </c>
      <c r="D633" s="1">
        <v>140278</v>
      </c>
      <c r="E633" s="1">
        <v>1799930</v>
      </c>
      <c r="F633" s="2">
        <v>46232</v>
      </c>
    </row>
    <row r="634" spans="1:6" x14ac:dyDescent="0.25">
      <c r="A634">
        <v>2019</v>
      </c>
      <c r="B634" t="s">
        <v>54</v>
      </c>
      <c r="C634" t="s">
        <v>9</v>
      </c>
      <c r="D634" s="1">
        <v>61774</v>
      </c>
      <c r="E634" s="1">
        <v>938063</v>
      </c>
      <c r="F634" s="2">
        <v>49817</v>
      </c>
    </row>
    <row r="635" spans="1:6" x14ac:dyDescent="0.25">
      <c r="A635">
        <v>2019</v>
      </c>
      <c r="B635" t="s">
        <v>54</v>
      </c>
      <c r="C635" t="s">
        <v>10</v>
      </c>
      <c r="D635" s="1">
        <v>11892</v>
      </c>
      <c r="E635" s="1">
        <v>142186</v>
      </c>
      <c r="F635" s="2">
        <v>41533</v>
      </c>
    </row>
    <row r="636" spans="1:6" x14ac:dyDescent="0.25">
      <c r="A636">
        <v>2019</v>
      </c>
      <c r="B636" t="s">
        <v>54</v>
      </c>
      <c r="C636" t="s">
        <v>11</v>
      </c>
      <c r="D636" s="1">
        <v>78822</v>
      </c>
      <c r="E636" s="1">
        <v>1187941</v>
      </c>
      <c r="F636" s="2">
        <v>53573</v>
      </c>
    </row>
    <row r="637" spans="1:6" x14ac:dyDescent="0.25">
      <c r="A637">
        <v>2019</v>
      </c>
      <c r="B637" t="s">
        <v>54</v>
      </c>
      <c r="C637" t="s">
        <v>12</v>
      </c>
      <c r="D637" s="1">
        <v>40283</v>
      </c>
      <c r="E637" s="1">
        <v>594348</v>
      </c>
      <c r="F637" s="2">
        <v>43345</v>
      </c>
    </row>
    <row r="638" spans="1:6" x14ac:dyDescent="0.25">
      <c r="A638">
        <v>2019</v>
      </c>
      <c r="B638" t="s">
        <v>54</v>
      </c>
      <c r="C638" t="s">
        <v>13</v>
      </c>
      <c r="D638" s="1">
        <v>23557</v>
      </c>
      <c r="E638" s="1">
        <v>307822</v>
      </c>
      <c r="F638" s="2">
        <v>41407</v>
      </c>
    </row>
    <row r="639" spans="1:6" x14ac:dyDescent="0.25">
      <c r="A639">
        <v>2019</v>
      </c>
      <c r="B639" t="s">
        <v>54</v>
      </c>
      <c r="C639" t="s">
        <v>14</v>
      </c>
      <c r="D639" s="1">
        <v>19844</v>
      </c>
      <c r="E639" s="1">
        <v>262383</v>
      </c>
      <c r="F639" s="2">
        <v>43539</v>
      </c>
    </row>
    <row r="640" spans="1:6" x14ac:dyDescent="0.25">
      <c r="A640">
        <v>2019</v>
      </c>
      <c r="B640" t="s">
        <v>54</v>
      </c>
      <c r="C640" t="s">
        <v>15</v>
      </c>
      <c r="D640" s="1">
        <v>27892</v>
      </c>
      <c r="E640" s="1">
        <v>401804</v>
      </c>
      <c r="F640" s="2">
        <v>44163</v>
      </c>
    </row>
    <row r="641" spans="1:6" x14ac:dyDescent="0.25">
      <c r="A641">
        <v>2019</v>
      </c>
      <c r="B641" t="s">
        <v>54</v>
      </c>
      <c r="C641" t="s">
        <v>16</v>
      </c>
      <c r="D641" s="1">
        <v>30876</v>
      </c>
      <c r="E641" s="1">
        <v>376026</v>
      </c>
      <c r="F641" s="2">
        <v>43579</v>
      </c>
    </row>
    <row r="642" spans="1:6" x14ac:dyDescent="0.25">
      <c r="A642">
        <v>2019</v>
      </c>
      <c r="B642" t="s">
        <v>54</v>
      </c>
      <c r="C642" t="s">
        <v>17</v>
      </c>
      <c r="D642" s="1">
        <v>10676</v>
      </c>
      <c r="E642" s="1">
        <v>117746</v>
      </c>
      <c r="F642" s="2">
        <v>39115</v>
      </c>
    </row>
    <row r="643" spans="1:6" x14ac:dyDescent="0.25">
      <c r="A643">
        <v>2019</v>
      </c>
      <c r="B643" t="s">
        <v>54</v>
      </c>
      <c r="C643" t="s">
        <v>18</v>
      </c>
      <c r="D643" s="1">
        <v>32640</v>
      </c>
      <c r="E643" s="1">
        <v>463647</v>
      </c>
      <c r="F643" s="2">
        <v>47503</v>
      </c>
    </row>
    <row r="644" spans="1:6" x14ac:dyDescent="0.25">
      <c r="A644">
        <v>2019</v>
      </c>
      <c r="B644" t="s">
        <v>54</v>
      </c>
      <c r="C644" t="s">
        <v>19</v>
      </c>
      <c r="D644" s="1">
        <v>41620</v>
      </c>
      <c r="E644" s="1">
        <v>577282</v>
      </c>
      <c r="F644" s="2">
        <v>55423</v>
      </c>
    </row>
    <row r="645" spans="1:6" x14ac:dyDescent="0.25">
      <c r="A645">
        <v>2019</v>
      </c>
      <c r="B645" t="s">
        <v>54</v>
      </c>
      <c r="C645" t="s">
        <v>20</v>
      </c>
      <c r="D645" s="1">
        <v>55150</v>
      </c>
      <c r="E645" s="1">
        <v>791177</v>
      </c>
      <c r="F645" s="2">
        <v>48357</v>
      </c>
    </row>
    <row r="646" spans="1:6" x14ac:dyDescent="0.25">
      <c r="A646">
        <v>2019</v>
      </c>
      <c r="B646" t="s">
        <v>54</v>
      </c>
      <c r="C646" t="s">
        <v>21</v>
      </c>
      <c r="D646" s="1">
        <v>37323</v>
      </c>
      <c r="E646" s="1">
        <v>525857</v>
      </c>
      <c r="F646" s="2">
        <v>50523</v>
      </c>
    </row>
    <row r="647" spans="1:6" x14ac:dyDescent="0.25">
      <c r="A647">
        <v>2019</v>
      </c>
      <c r="B647" t="s">
        <v>54</v>
      </c>
      <c r="C647" t="s">
        <v>22</v>
      </c>
      <c r="D647" s="1">
        <v>19568</v>
      </c>
      <c r="E647" s="1">
        <v>229039</v>
      </c>
      <c r="F647" s="2">
        <v>37621</v>
      </c>
    </row>
    <row r="648" spans="1:6" x14ac:dyDescent="0.25">
      <c r="A648">
        <v>2019</v>
      </c>
      <c r="B648" t="s">
        <v>54</v>
      </c>
      <c r="C648" t="s">
        <v>23</v>
      </c>
      <c r="D648" s="1">
        <v>39400</v>
      </c>
      <c r="E648" s="1">
        <v>536753</v>
      </c>
      <c r="F648" s="2">
        <v>43646</v>
      </c>
    </row>
    <row r="649" spans="1:6" x14ac:dyDescent="0.25">
      <c r="A649">
        <v>2019</v>
      </c>
      <c r="B649" t="s">
        <v>54</v>
      </c>
      <c r="C649" t="s">
        <v>24</v>
      </c>
      <c r="D649" s="1">
        <v>9112</v>
      </c>
      <c r="E649" s="1">
        <v>90946</v>
      </c>
      <c r="F649" s="2">
        <v>40937</v>
      </c>
    </row>
    <row r="650" spans="1:6" x14ac:dyDescent="0.25">
      <c r="A650">
        <v>2019</v>
      </c>
      <c r="B650" t="s">
        <v>54</v>
      </c>
      <c r="C650" t="s">
        <v>25</v>
      </c>
      <c r="D650" s="1">
        <v>14969</v>
      </c>
      <c r="E650" s="1">
        <v>188094</v>
      </c>
      <c r="F650" s="2">
        <v>41557</v>
      </c>
    </row>
    <row r="651" spans="1:6" x14ac:dyDescent="0.25">
      <c r="A651">
        <v>2019</v>
      </c>
      <c r="B651" t="s">
        <v>54</v>
      </c>
      <c r="C651" t="s">
        <v>26</v>
      </c>
      <c r="D651" s="1">
        <v>15866</v>
      </c>
      <c r="E651" s="1">
        <v>261018</v>
      </c>
      <c r="F651" s="2">
        <v>45452</v>
      </c>
    </row>
    <row r="652" spans="1:6" x14ac:dyDescent="0.25">
      <c r="A652">
        <v>2019</v>
      </c>
      <c r="B652" t="s">
        <v>54</v>
      </c>
      <c r="C652" t="s">
        <v>27</v>
      </c>
      <c r="D652" s="1">
        <v>12448</v>
      </c>
      <c r="E652" s="1">
        <v>139278</v>
      </c>
      <c r="F652" s="2">
        <v>49409</v>
      </c>
    </row>
    <row r="653" spans="1:6" x14ac:dyDescent="0.25">
      <c r="A653">
        <v>2019</v>
      </c>
      <c r="B653" t="s">
        <v>54</v>
      </c>
      <c r="C653" t="s">
        <v>28</v>
      </c>
      <c r="D653" s="1">
        <v>54227</v>
      </c>
      <c r="E653" s="1">
        <v>876452</v>
      </c>
      <c r="F653" s="2">
        <v>55204</v>
      </c>
    </row>
    <row r="654" spans="1:6" x14ac:dyDescent="0.25">
      <c r="A654">
        <v>2019</v>
      </c>
      <c r="B654" t="s">
        <v>54</v>
      </c>
      <c r="C654" t="s">
        <v>29</v>
      </c>
      <c r="D654" s="1">
        <v>10974</v>
      </c>
      <c r="E654" s="1">
        <v>135131</v>
      </c>
      <c r="F654" s="2">
        <v>39275</v>
      </c>
    </row>
    <row r="655" spans="1:6" x14ac:dyDescent="0.25">
      <c r="A655">
        <v>2019</v>
      </c>
      <c r="B655" t="s">
        <v>54</v>
      </c>
      <c r="C655" t="s">
        <v>30</v>
      </c>
      <c r="D655" s="1">
        <v>120950</v>
      </c>
      <c r="E655" s="1">
        <v>1543991</v>
      </c>
      <c r="F655" s="2">
        <v>53710</v>
      </c>
    </row>
    <row r="656" spans="1:6" x14ac:dyDescent="0.25">
      <c r="A656">
        <v>2019</v>
      </c>
      <c r="B656" t="s">
        <v>54</v>
      </c>
      <c r="C656" t="s">
        <v>31</v>
      </c>
      <c r="D656" s="1">
        <v>62397</v>
      </c>
      <c r="E656" s="1">
        <v>846177</v>
      </c>
      <c r="F656" s="2">
        <v>44579</v>
      </c>
    </row>
    <row r="657" spans="1:6" x14ac:dyDescent="0.25">
      <c r="A657">
        <v>2019</v>
      </c>
      <c r="B657" t="s">
        <v>54</v>
      </c>
      <c r="C657" t="s">
        <v>32</v>
      </c>
      <c r="D657" s="1">
        <v>7738</v>
      </c>
      <c r="E657" s="1">
        <v>91333</v>
      </c>
      <c r="F657" s="2">
        <v>51925</v>
      </c>
    </row>
    <row r="658" spans="1:6" x14ac:dyDescent="0.25">
      <c r="A658">
        <v>2019</v>
      </c>
      <c r="B658" t="s">
        <v>54</v>
      </c>
      <c r="C658" t="s">
        <v>33</v>
      </c>
      <c r="D658" s="1">
        <v>68958</v>
      </c>
      <c r="E658" s="1">
        <v>1021890</v>
      </c>
      <c r="F658" s="2">
        <v>45569</v>
      </c>
    </row>
    <row r="659" spans="1:6" x14ac:dyDescent="0.25">
      <c r="A659">
        <v>2019</v>
      </c>
      <c r="B659" t="s">
        <v>54</v>
      </c>
      <c r="C659" t="s">
        <v>34</v>
      </c>
      <c r="D659" s="1">
        <v>23883</v>
      </c>
      <c r="E659" s="1">
        <v>300268</v>
      </c>
      <c r="F659" s="2">
        <v>43049</v>
      </c>
    </row>
    <row r="660" spans="1:6" x14ac:dyDescent="0.25">
      <c r="A660">
        <v>2019</v>
      </c>
      <c r="B660" t="s">
        <v>54</v>
      </c>
      <c r="C660" t="s">
        <v>35</v>
      </c>
      <c r="D660" s="1">
        <v>26460</v>
      </c>
      <c r="E660" s="1">
        <v>354168</v>
      </c>
      <c r="F660" s="2">
        <v>45879</v>
      </c>
    </row>
    <row r="661" spans="1:6" x14ac:dyDescent="0.25">
      <c r="A661">
        <v>2019</v>
      </c>
      <c r="B661" t="s">
        <v>54</v>
      </c>
      <c r="C661" t="s">
        <v>36</v>
      </c>
      <c r="D661" s="1">
        <v>74684</v>
      </c>
      <c r="E661" s="1">
        <v>1117033</v>
      </c>
      <c r="F661" s="2">
        <v>46296</v>
      </c>
    </row>
    <row r="662" spans="1:6" x14ac:dyDescent="0.25">
      <c r="A662">
        <v>2019</v>
      </c>
      <c r="B662" t="s">
        <v>54</v>
      </c>
      <c r="C662" t="s">
        <v>37</v>
      </c>
      <c r="D662" s="1">
        <v>7648</v>
      </c>
      <c r="E662" s="1">
        <v>76672</v>
      </c>
      <c r="F662" s="2">
        <v>45232</v>
      </c>
    </row>
    <row r="663" spans="1:6" x14ac:dyDescent="0.25">
      <c r="A663">
        <v>2019</v>
      </c>
      <c r="B663" t="s">
        <v>54</v>
      </c>
      <c r="C663" t="s">
        <v>38</v>
      </c>
      <c r="D663" s="1">
        <v>31073</v>
      </c>
      <c r="E663" s="1">
        <v>406455</v>
      </c>
      <c r="F663" s="2">
        <v>41048</v>
      </c>
    </row>
    <row r="664" spans="1:6" x14ac:dyDescent="0.25">
      <c r="A664">
        <v>2019</v>
      </c>
      <c r="B664" t="s">
        <v>54</v>
      </c>
      <c r="C664" t="s">
        <v>39</v>
      </c>
      <c r="D664" s="1">
        <v>8027</v>
      </c>
      <c r="E664" s="1">
        <v>85125</v>
      </c>
      <c r="F664" s="2">
        <v>40980</v>
      </c>
    </row>
    <row r="665" spans="1:6" x14ac:dyDescent="0.25">
      <c r="A665">
        <v>2019</v>
      </c>
      <c r="B665" t="s">
        <v>54</v>
      </c>
      <c r="C665" t="s">
        <v>40</v>
      </c>
      <c r="D665" s="1">
        <v>40380</v>
      </c>
      <c r="E665" s="1">
        <v>633819</v>
      </c>
      <c r="F665" s="2">
        <v>46991</v>
      </c>
    </row>
    <row r="666" spans="1:6" x14ac:dyDescent="0.25">
      <c r="A666">
        <v>2019</v>
      </c>
      <c r="B666" t="s">
        <v>54</v>
      </c>
      <c r="C666" t="s">
        <v>41</v>
      </c>
      <c r="D666" s="1">
        <v>150310</v>
      </c>
      <c r="E666" s="1">
        <v>2496193</v>
      </c>
      <c r="F666" s="2">
        <v>54323</v>
      </c>
    </row>
    <row r="667" spans="1:6" x14ac:dyDescent="0.25">
      <c r="A667">
        <v>2019</v>
      </c>
      <c r="B667" t="s">
        <v>54</v>
      </c>
      <c r="C667" t="s">
        <v>42</v>
      </c>
      <c r="D667" s="1">
        <v>20066</v>
      </c>
      <c r="E667" s="1">
        <v>289140</v>
      </c>
      <c r="F667" s="2">
        <v>45785</v>
      </c>
    </row>
    <row r="668" spans="1:6" x14ac:dyDescent="0.25">
      <c r="A668">
        <v>2019</v>
      </c>
      <c r="B668" t="s">
        <v>54</v>
      </c>
      <c r="C668" t="s">
        <v>43</v>
      </c>
      <c r="D668" s="1">
        <v>5040</v>
      </c>
      <c r="E668" s="1">
        <v>53817</v>
      </c>
      <c r="F668" s="2">
        <v>41456</v>
      </c>
    </row>
    <row r="669" spans="1:6" x14ac:dyDescent="0.25">
      <c r="A669">
        <v>2019</v>
      </c>
      <c r="B669" t="s">
        <v>54</v>
      </c>
      <c r="C669" t="s">
        <v>44</v>
      </c>
      <c r="D669" s="1">
        <v>42839</v>
      </c>
      <c r="E669" s="1">
        <v>650148</v>
      </c>
      <c r="F669" s="2">
        <v>45486</v>
      </c>
    </row>
    <row r="670" spans="1:6" x14ac:dyDescent="0.25">
      <c r="A670">
        <v>2019</v>
      </c>
      <c r="B670" t="s">
        <v>54</v>
      </c>
      <c r="C670" t="s">
        <v>45</v>
      </c>
      <c r="D670" s="1">
        <v>38692</v>
      </c>
      <c r="E670" s="1">
        <v>628543</v>
      </c>
      <c r="F670" s="2">
        <v>67312</v>
      </c>
    </row>
    <row r="671" spans="1:6" x14ac:dyDescent="0.25">
      <c r="A671">
        <v>2019</v>
      </c>
      <c r="B671" t="s">
        <v>54</v>
      </c>
      <c r="C671" t="s">
        <v>46</v>
      </c>
      <c r="D671" s="1">
        <v>10709</v>
      </c>
      <c r="E671" s="1">
        <v>125470</v>
      </c>
      <c r="F671" s="2">
        <v>40148</v>
      </c>
    </row>
    <row r="672" spans="1:6" x14ac:dyDescent="0.25">
      <c r="A672">
        <v>2019</v>
      </c>
      <c r="B672" t="s">
        <v>54</v>
      </c>
      <c r="C672" t="s">
        <v>47</v>
      </c>
      <c r="D672" s="1">
        <v>36253</v>
      </c>
      <c r="E672" s="1">
        <v>533175</v>
      </c>
      <c r="F672" s="2">
        <v>42647</v>
      </c>
    </row>
    <row r="673" spans="1:6" x14ac:dyDescent="0.25">
      <c r="A673">
        <v>2019</v>
      </c>
      <c r="B673" t="s">
        <v>54</v>
      </c>
      <c r="C673" t="s">
        <v>48</v>
      </c>
      <c r="D673" s="1">
        <v>4819</v>
      </c>
      <c r="E673" s="1">
        <v>49901</v>
      </c>
      <c r="F673" s="2">
        <v>44408</v>
      </c>
    </row>
    <row r="674" spans="1:6" x14ac:dyDescent="0.25">
      <c r="A674">
        <v>2019</v>
      </c>
      <c r="B674" t="s">
        <v>53</v>
      </c>
      <c r="C674" t="s">
        <v>1</v>
      </c>
      <c r="D674" s="1">
        <v>2309</v>
      </c>
      <c r="E674" s="1">
        <v>21296</v>
      </c>
      <c r="F674" s="2">
        <v>62845</v>
      </c>
    </row>
    <row r="675" spans="1:6" x14ac:dyDescent="0.25">
      <c r="A675">
        <v>2019</v>
      </c>
      <c r="B675" t="s">
        <v>53</v>
      </c>
      <c r="C675" t="s">
        <v>2</v>
      </c>
      <c r="D675" s="1">
        <v>3691</v>
      </c>
      <c r="E675" s="1">
        <v>49188</v>
      </c>
      <c r="F675" s="2">
        <v>77822</v>
      </c>
    </row>
    <row r="676" spans="1:6" x14ac:dyDescent="0.25">
      <c r="A676">
        <v>2019</v>
      </c>
      <c r="B676" t="s">
        <v>53</v>
      </c>
      <c r="C676" t="s">
        <v>3</v>
      </c>
      <c r="D676" s="1">
        <v>1303</v>
      </c>
      <c r="E676" s="1">
        <v>10974</v>
      </c>
      <c r="F676" s="2">
        <v>57981</v>
      </c>
    </row>
    <row r="677" spans="1:6" x14ac:dyDescent="0.25">
      <c r="A677">
        <v>2019</v>
      </c>
      <c r="B677" t="s">
        <v>53</v>
      </c>
      <c r="C677" t="s">
        <v>4</v>
      </c>
      <c r="D677" s="1">
        <v>28529</v>
      </c>
      <c r="E677" s="1">
        <v>550084</v>
      </c>
      <c r="F677" s="2">
        <v>191278</v>
      </c>
    </row>
    <row r="678" spans="1:6" x14ac:dyDescent="0.25">
      <c r="A678">
        <v>2019</v>
      </c>
      <c r="B678" t="s">
        <v>53</v>
      </c>
      <c r="C678" t="s">
        <v>5</v>
      </c>
      <c r="D678" s="1">
        <v>4330</v>
      </c>
      <c r="E678" s="1">
        <v>76292</v>
      </c>
      <c r="F678" s="2">
        <v>109380</v>
      </c>
    </row>
    <row r="679" spans="1:6" x14ac:dyDescent="0.25">
      <c r="A679">
        <v>2019</v>
      </c>
      <c r="B679" t="s">
        <v>53</v>
      </c>
      <c r="C679" t="s">
        <v>6</v>
      </c>
      <c r="D679" s="1">
        <v>2551</v>
      </c>
      <c r="E679" s="1">
        <v>31469</v>
      </c>
      <c r="F679" s="2">
        <v>120406</v>
      </c>
    </row>
    <row r="680" spans="1:6" x14ac:dyDescent="0.25">
      <c r="A680">
        <v>2019</v>
      </c>
      <c r="B680" t="s">
        <v>53</v>
      </c>
      <c r="C680" t="s">
        <v>7</v>
      </c>
      <c r="D680">
        <v>497</v>
      </c>
      <c r="E680" s="1">
        <v>3905</v>
      </c>
      <c r="F680" s="2">
        <v>70031</v>
      </c>
    </row>
    <row r="681" spans="1:6" x14ac:dyDescent="0.25">
      <c r="A681">
        <v>2019</v>
      </c>
      <c r="B681" t="s">
        <v>53</v>
      </c>
      <c r="C681" t="s">
        <v>8</v>
      </c>
      <c r="D681" s="1">
        <v>11744</v>
      </c>
      <c r="E681" s="1">
        <v>138845</v>
      </c>
      <c r="F681" s="2">
        <v>86153</v>
      </c>
    </row>
    <row r="682" spans="1:6" x14ac:dyDescent="0.25">
      <c r="A682">
        <v>2019</v>
      </c>
      <c r="B682" t="s">
        <v>53</v>
      </c>
      <c r="C682" t="s">
        <v>9</v>
      </c>
      <c r="D682" s="1">
        <v>5380</v>
      </c>
      <c r="E682" s="1">
        <v>116215</v>
      </c>
      <c r="F682" s="2">
        <v>100462</v>
      </c>
    </row>
    <row r="683" spans="1:6" x14ac:dyDescent="0.25">
      <c r="A683">
        <v>2019</v>
      </c>
      <c r="B683" t="s">
        <v>53</v>
      </c>
      <c r="C683" t="s">
        <v>10</v>
      </c>
      <c r="D683" s="1">
        <v>1231</v>
      </c>
      <c r="E683" s="1">
        <v>8802</v>
      </c>
      <c r="F683" s="2">
        <v>56211</v>
      </c>
    </row>
    <row r="684" spans="1:6" x14ac:dyDescent="0.25">
      <c r="A684">
        <v>2019</v>
      </c>
      <c r="B684" t="s">
        <v>53</v>
      </c>
      <c r="C684" t="s">
        <v>11</v>
      </c>
      <c r="D684" s="1">
        <v>6998</v>
      </c>
      <c r="E684" s="1">
        <v>94879</v>
      </c>
      <c r="F684" s="2">
        <v>96732</v>
      </c>
    </row>
    <row r="685" spans="1:6" x14ac:dyDescent="0.25">
      <c r="A685">
        <v>2019</v>
      </c>
      <c r="B685" t="s">
        <v>53</v>
      </c>
      <c r="C685" t="s">
        <v>12</v>
      </c>
      <c r="D685" s="1">
        <v>2278</v>
      </c>
      <c r="E685" s="1">
        <v>28628</v>
      </c>
      <c r="F685" s="2">
        <v>62444</v>
      </c>
    </row>
    <row r="686" spans="1:6" x14ac:dyDescent="0.25">
      <c r="A686">
        <v>2019</v>
      </c>
      <c r="B686" t="s">
        <v>53</v>
      </c>
      <c r="C686" t="s">
        <v>13</v>
      </c>
      <c r="D686" s="1">
        <v>1778</v>
      </c>
      <c r="E686" s="1">
        <v>21356</v>
      </c>
      <c r="F686" s="2">
        <v>60664</v>
      </c>
    </row>
    <row r="687" spans="1:6" x14ac:dyDescent="0.25">
      <c r="A687">
        <v>2019</v>
      </c>
      <c r="B687" t="s">
        <v>53</v>
      </c>
      <c r="C687" t="s">
        <v>14</v>
      </c>
      <c r="D687" s="1">
        <v>1386</v>
      </c>
      <c r="E687" s="1">
        <v>18137</v>
      </c>
      <c r="F687" s="2">
        <v>66434</v>
      </c>
    </row>
    <row r="688" spans="1:6" x14ac:dyDescent="0.25">
      <c r="A688">
        <v>2019</v>
      </c>
      <c r="B688" t="s">
        <v>53</v>
      </c>
      <c r="C688" t="s">
        <v>15</v>
      </c>
      <c r="D688" s="1">
        <v>1924</v>
      </c>
      <c r="E688" s="1">
        <v>21670</v>
      </c>
      <c r="F688" s="2">
        <v>58590</v>
      </c>
    </row>
    <row r="689" spans="1:6" x14ac:dyDescent="0.25">
      <c r="A689">
        <v>2019</v>
      </c>
      <c r="B689" t="s">
        <v>53</v>
      </c>
      <c r="C689" t="s">
        <v>16</v>
      </c>
      <c r="D689" s="1">
        <v>1801</v>
      </c>
      <c r="E689" s="1">
        <v>22427</v>
      </c>
      <c r="F689" s="2">
        <v>60638</v>
      </c>
    </row>
    <row r="690" spans="1:6" x14ac:dyDescent="0.25">
      <c r="A690">
        <v>2019</v>
      </c>
      <c r="B690" t="s">
        <v>53</v>
      </c>
      <c r="C690" t="s">
        <v>17</v>
      </c>
      <c r="D690">
        <v>869</v>
      </c>
      <c r="E690" s="1">
        <v>7158</v>
      </c>
      <c r="F690" s="2">
        <v>57442</v>
      </c>
    </row>
    <row r="691" spans="1:6" x14ac:dyDescent="0.25">
      <c r="A691">
        <v>2019</v>
      </c>
      <c r="B691" t="s">
        <v>53</v>
      </c>
      <c r="C691" t="s">
        <v>18</v>
      </c>
      <c r="D691" s="1">
        <v>2846</v>
      </c>
      <c r="E691" s="1">
        <v>35678</v>
      </c>
      <c r="F691" s="2">
        <v>98834</v>
      </c>
    </row>
    <row r="692" spans="1:6" x14ac:dyDescent="0.25">
      <c r="A692">
        <v>2019</v>
      </c>
      <c r="B692" t="s">
        <v>53</v>
      </c>
      <c r="C692" t="s">
        <v>19</v>
      </c>
      <c r="D692" s="1">
        <v>5717</v>
      </c>
      <c r="E692" s="1">
        <v>93033</v>
      </c>
      <c r="F692" s="2">
        <v>128022</v>
      </c>
    </row>
    <row r="693" spans="1:6" x14ac:dyDescent="0.25">
      <c r="A693">
        <v>2019</v>
      </c>
      <c r="B693" t="s">
        <v>53</v>
      </c>
      <c r="C693" t="s">
        <v>20</v>
      </c>
      <c r="D693" s="1">
        <v>7146</v>
      </c>
      <c r="E693" s="1">
        <v>55298</v>
      </c>
      <c r="F693" s="2">
        <v>77504</v>
      </c>
    </row>
    <row r="694" spans="1:6" x14ac:dyDescent="0.25">
      <c r="A694">
        <v>2019</v>
      </c>
      <c r="B694" t="s">
        <v>53</v>
      </c>
      <c r="C694" t="s">
        <v>21</v>
      </c>
      <c r="D694" s="1">
        <v>4133</v>
      </c>
      <c r="E694" s="1">
        <v>46906</v>
      </c>
      <c r="F694" s="2">
        <v>83846</v>
      </c>
    </row>
    <row r="695" spans="1:6" x14ac:dyDescent="0.25">
      <c r="A695">
        <v>2019</v>
      </c>
      <c r="B695" t="s">
        <v>53</v>
      </c>
      <c r="C695" t="s">
        <v>22</v>
      </c>
      <c r="D695">
        <v>944</v>
      </c>
      <c r="E695" s="1">
        <v>10695</v>
      </c>
      <c r="F695" s="2">
        <v>49438</v>
      </c>
    </row>
    <row r="696" spans="1:6" x14ac:dyDescent="0.25">
      <c r="A696">
        <v>2019</v>
      </c>
      <c r="B696" t="s">
        <v>53</v>
      </c>
      <c r="C696" t="s">
        <v>23</v>
      </c>
      <c r="D696" s="1">
        <v>3310</v>
      </c>
      <c r="E696" s="1">
        <v>46729</v>
      </c>
      <c r="F696" s="2">
        <v>85960</v>
      </c>
    </row>
    <row r="697" spans="1:6" x14ac:dyDescent="0.25">
      <c r="A697">
        <v>2019</v>
      </c>
      <c r="B697" t="s">
        <v>53</v>
      </c>
      <c r="C697" t="s">
        <v>24</v>
      </c>
      <c r="D697">
        <v>799</v>
      </c>
      <c r="E697" s="1">
        <v>6210</v>
      </c>
      <c r="F697" s="2">
        <v>56592</v>
      </c>
    </row>
    <row r="698" spans="1:6" x14ac:dyDescent="0.25">
      <c r="A698">
        <v>2019</v>
      </c>
      <c r="B698" t="s">
        <v>53</v>
      </c>
      <c r="C698" t="s">
        <v>25</v>
      </c>
      <c r="D698" s="1">
        <v>1015</v>
      </c>
      <c r="E698" s="1">
        <v>17258</v>
      </c>
      <c r="F698" s="2">
        <v>66732</v>
      </c>
    </row>
    <row r="699" spans="1:6" x14ac:dyDescent="0.25">
      <c r="A699">
        <v>2019</v>
      </c>
      <c r="B699" t="s">
        <v>53</v>
      </c>
      <c r="C699" t="s">
        <v>26</v>
      </c>
      <c r="D699" s="1">
        <v>1664</v>
      </c>
      <c r="E699" s="1">
        <v>15847</v>
      </c>
      <c r="F699" s="2">
        <v>73213</v>
      </c>
    </row>
    <row r="700" spans="1:6" x14ac:dyDescent="0.25">
      <c r="A700">
        <v>2019</v>
      </c>
      <c r="B700" t="s">
        <v>53</v>
      </c>
      <c r="C700" t="s">
        <v>27</v>
      </c>
      <c r="D700" s="1">
        <v>1037</v>
      </c>
      <c r="E700" s="1">
        <v>12334</v>
      </c>
      <c r="F700" s="2">
        <v>97212</v>
      </c>
    </row>
    <row r="701" spans="1:6" x14ac:dyDescent="0.25">
      <c r="A701">
        <v>2019</v>
      </c>
      <c r="B701" t="s">
        <v>53</v>
      </c>
      <c r="C701" t="s">
        <v>28</v>
      </c>
      <c r="D701" s="1">
        <v>3724</v>
      </c>
      <c r="E701" s="1">
        <v>67578</v>
      </c>
      <c r="F701" s="2">
        <v>117433</v>
      </c>
    </row>
    <row r="702" spans="1:6" x14ac:dyDescent="0.25">
      <c r="A702">
        <v>2019</v>
      </c>
      <c r="B702" t="s">
        <v>53</v>
      </c>
      <c r="C702" t="s">
        <v>29</v>
      </c>
      <c r="D702" s="1">
        <v>1074</v>
      </c>
      <c r="E702" s="1">
        <v>11166</v>
      </c>
      <c r="F702" s="2">
        <v>57554</v>
      </c>
    </row>
    <row r="703" spans="1:6" x14ac:dyDescent="0.25">
      <c r="A703">
        <v>2019</v>
      </c>
      <c r="B703" t="s">
        <v>53</v>
      </c>
      <c r="C703" t="s">
        <v>30</v>
      </c>
      <c r="D703" s="1">
        <v>12812</v>
      </c>
      <c r="E703" s="1">
        <v>277408</v>
      </c>
      <c r="F703" s="2">
        <v>135959</v>
      </c>
    </row>
    <row r="704" spans="1:6" x14ac:dyDescent="0.25">
      <c r="A704">
        <v>2019</v>
      </c>
      <c r="B704" t="s">
        <v>53</v>
      </c>
      <c r="C704" t="s">
        <v>31</v>
      </c>
      <c r="D704" s="1">
        <v>5669</v>
      </c>
      <c r="E704" s="1">
        <v>75919</v>
      </c>
      <c r="F704" s="2">
        <v>87039</v>
      </c>
    </row>
    <row r="705" spans="1:6" x14ac:dyDescent="0.25">
      <c r="A705">
        <v>2019</v>
      </c>
      <c r="B705" t="s">
        <v>53</v>
      </c>
      <c r="C705" t="s">
        <v>32</v>
      </c>
      <c r="D705">
        <v>402</v>
      </c>
      <c r="E705" s="1">
        <v>6093</v>
      </c>
      <c r="F705" s="2">
        <v>71543</v>
      </c>
    </row>
    <row r="706" spans="1:6" x14ac:dyDescent="0.25">
      <c r="A706">
        <v>2019</v>
      </c>
      <c r="B706" t="s">
        <v>53</v>
      </c>
      <c r="C706" t="s">
        <v>33</v>
      </c>
      <c r="D706" s="1">
        <v>4915</v>
      </c>
      <c r="E706" s="1">
        <v>69330</v>
      </c>
      <c r="F706" s="2">
        <v>72613</v>
      </c>
    </row>
    <row r="707" spans="1:6" x14ac:dyDescent="0.25">
      <c r="A707">
        <v>2019</v>
      </c>
      <c r="B707" t="s">
        <v>53</v>
      </c>
      <c r="C707" t="s">
        <v>34</v>
      </c>
      <c r="D707" s="1">
        <v>1550</v>
      </c>
      <c r="E707" s="1">
        <v>19627</v>
      </c>
      <c r="F707" s="2">
        <v>60407</v>
      </c>
    </row>
    <row r="708" spans="1:6" x14ac:dyDescent="0.25">
      <c r="A708">
        <v>2019</v>
      </c>
      <c r="B708" t="s">
        <v>53</v>
      </c>
      <c r="C708" t="s">
        <v>35</v>
      </c>
      <c r="D708" s="1">
        <v>4135</v>
      </c>
      <c r="E708" s="1">
        <v>35053</v>
      </c>
      <c r="F708" s="2">
        <v>89633</v>
      </c>
    </row>
    <row r="709" spans="1:6" x14ac:dyDescent="0.25">
      <c r="A709">
        <v>2019</v>
      </c>
      <c r="B709" t="s">
        <v>53</v>
      </c>
      <c r="C709" t="s">
        <v>36</v>
      </c>
      <c r="D709" s="1">
        <v>5348</v>
      </c>
      <c r="E709" s="1">
        <v>87043</v>
      </c>
      <c r="F709" s="2">
        <v>94900</v>
      </c>
    </row>
    <row r="710" spans="1:6" x14ac:dyDescent="0.25">
      <c r="A710">
        <v>2019</v>
      </c>
      <c r="B710" t="s">
        <v>53</v>
      </c>
      <c r="C710" t="s">
        <v>37</v>
      </c>
      <c r="D710">
        <v>714</v>
      </c>
      <c r="E710" s="1">
        <v>5878</v>
      </c>
      <c r="F710" s="2">
        <v>76409</v>
      </c>
    </row>
    <row r="711" spans="1:6" x14ac:dyDescent="0.25">
      <c r="A711">
        <v>2019</v>
      </c>
      <c r="B711" t="s">
        <v>53</v>
      </c>
      <c r="C711" t="s">
        <v>38</v>
      </c>
      <c r="D711" s="1">
        <v>2883</v>
      </c>
      <c r="E711" s="1">
        <v>26869</v>
      </c>
      <c r="F711" s="2">
        <v>66032</v>
      </c>
    </row>
    <row r="712" spans="1:6" x14ac:dyDescent="0.25">
      <c r="A712">
        <v>2019</v>
      </c>
      <c r="B712" t="s">
        <v>53</v>
      </c>
      <c r="C712" t="s">
        <v>39</v>
      </c>
      <c r="D712">
        <v>589</v>
      </c>
      <c r="E712" s="1">
        <v>5500</v>
      </c>
      <c r="F712" s="2">
        <v>51535</v>
      </c>
    </row>
    <row r="713" spans="1:6" x14ac:dyDescent="0.25">
      <c r="A713">
        <v>2019</v>
      </c>
      <c r="B713" t="s">
        <v>53</v>
      </c>
      <c r="C713" t="s">
        <v>40</v>
      </c>
      <c r="D713" s="1">
        <v>3981</v>
      </c>
      <c r="E713" s="1">
        <v>45042</v>
      </c>
      <c r="F713" s="2">
        <v>75375</v>
      </c>
    </row>
    <row r="714" spans="1:6" x14ac:dyDescent="0.25">
      <c r="A714">
        <v>2019</v>
      </c>
      <c r="B714" t="s">
        <v>53</v>
      </c>
      <c r="C714" t="s">
        <v>41</v>
      </c>
      <c r="D714" s="1">
        <v>10627</v>
      </c>
      <c r="E714" s="1">
        <v>208591</v>
      </c>
      <c r="F714" s="2">
        <v>90857</v>
      </c>
    </row>
    <row r="715" spans="1:6" x14ac:dyDescent="0.25">
      <c r="A715">
        <v>2019</v>
      </c>
      <c r="B715" t="s">
        <v>53</v>
      </c>
      <c r="C715" t="s">
        <v>42</v>
      </c>
      <c r="D715" s="1">
        <v>2776</v>
      </c>
      <c r="E715" s="1">
        <v>38323</v>
      </c>
      <c r="F715" s="2">
        <v>84735</v>
      </c>
    </row>
    <row r="716" spans="1:6" x14ac:dyDescent="0.25">
      <c r="A716">
        <v>2019</v>
      </c>
      <c r="B716" t="s">
        <v>53</v>
      </c>
      <c r="C716" t="s">
        <v>43</v>
      </c>
      <c r="D716">
        <v>527</v>
      </c>
      <c r="E716" s="1">
        <v>4322</v>
      </c>
      <c r="F716" s="2">
        <v>62861</v>
      </c>
    </row>
    <row r="717" spans="1:6" x14ac:dyDescent="0.25">
      <c r="A717">
        <v>2019</v>
      </c>
      <c r="B717" t="s">
        <v>53</v>
      </c>
      <c r="C717" t="s">
        <v>44</v>
      </c>
      <c r="D717" s="1">
        <v>4600</v>
      </c>
      <c r="E717" s="1">
        <v>67714</v>
      </c>
      <c r="F717" s="2">
        <v>107966</v>
      </c>
    </row>
    <row r="718" spans="1:6" x14ac:dyDescent="0.25">
      <c r="A718">
        <v>2019</v>
      </c>
      <c r="B718" t="s">
        <v>53</v>
      </c>
      <c r="C718" t="s">
        <v>45</v>
      </c>
      <c r="D718" s="1">
        <v>5007</v>
      </c>
      <c r="E718" s="1">
        <v>143883</v>
      </c>
      <c r="F718" s="2">
        <v>207135</v>
      </c>
    </row>
    <row r="719" spans="1:6" x14ac:dyDescent="0.25">
      <c r="A719">
        <v>2019</v>
      </c>
      <c r="B719" t="s">
        <v>53</v>
      </c>
      <c r="C719" t="s">
        <v>46</v>
      </c>
      <c r="D719">
        <v>818</v>
      </c>
      <c r="E719" s="1">
        <v>8072</v>
      </c>
      <c r="F719" s="2">
        <v>53281</v>
      </c>
    </row>
    <row r="720" spans="1:6" x14ac:dyDescent="0.25">
      <c r="A720">
        <v>2019</v>
      </c>
      <c r="B720" t="s">
        <v>53</v>
      </c>
      <c r="C720" t="s">
        <v>47</v>
      </c>
      <c r="D720" s="1">
        <v>2335</v>
      </c>
      <c r="E720" s="1">
        <v>46993</v>
      </c>
      <c r="F720" s="2">
        <v>82512</v>
      </c>
    </row>
    <row r="721" spans="1:6" x14ac:dyDescent="0.25">
      <c r="A721">
        <v>2019</v>
      </c>
      <c r="B721" t="s">
        <v>53</v>
      </c>
      <c r="C721" t="s">
        <v>48</v>
      </c>
      <c r="D721">
        <v>417</v>
      </c>
      <c r="E721" s="1">
        <v>3424</v>
      </c>
      <c r="F721" s="2">
        <v>49035</v>
      </c>
    </row>
    <row r="722" spans="1:6" x14ac:dyDescent="0.25">
      <c r="A722">
        <v>2019</v>
      </c>
      <c r="B722" t="s">
        <v>56</v>
      </c>
      <c r="C722" t="s">
        <v>1</v>
      </c>
      <c r="D722" s="1">
        <v>13590</v>
      </c>
      <c r="E722" s="1">
        <v>95053</v>
      </c>
      <c r="F722" s="2">
        <v>71076</v>
      </c>
    </row>
    <row r="723" spans="1:6" x14ac:dyDescent="0.25">
      <c r="A723">
        <v>2019</v>
      </c>
      <c r="B723" t="s">
        <v>56</v>
      </c>
      <c r="C723" t="s">
        <v>2</v>
      </c>
      <c r="D723" s="1">
        <v>19357</v>
      </c>
      <c r="E723" s="1">
        <v>223263</v>
      </c>
      <c r="F723" s="2">
        <v>74627</v>
      </c>
    </row>
    <row r="724" spans="1:6" x14ac:dyDescent="0.25">
      <c r="A724">
        <v>2019</v>
      </c>
      <c r="B724" t="s">
        <v>56</v>
      </c>
      <c r="C724" t="s">
        <v>3</v>
      </c>
      <c r="D724" s="1">
        <v>8591</v>
      </c>
      <c r="E724" s="1">
        <v>51934</v>
      </c>
      <c r="F724" s="2">
        <v>60198</v>
      </c>
    </row>
    <row r="725" spans="1:6" x14ac:dyDescent="0.25">
      <c r="A725">
        <v>2019</v>
      </c>
      <c r="B725" t="s">
        <v>56</v>
      </c>
      <c r="C725" t="s">
        <v>4</v>
      </c>
      <c r="D725" s="1">
        <v>109980</v>
      </c>
      <c r="E725" s="1">
        <v>841829</v>
      </c>
      <c r="F725" s="2">
        <v>112757</v>
      </c>
    </row>
    <row r="726" spans="1:6" x14ac:dyDescent="0.25">
      <c r="A726">
        <v>2019</v>
      </c>
      <c r="B726" t="s">
        <v>56</v>
      </c>
      <c r="C726" t="s">
        <v>5</v>
      </c>
      <c r="D726" s="1">
        <v>24028</v>
      </c>
      <c r="E726" s="1">
        <v>167272</v>
      </c>
      <c r="F726" s="2">
        <v>88613</v>
      </c>
    </row>
    <row r="727" spans="1:6" x14ac:dyDescent="0.25">
      <c r="A727">
        <v>2019</v>
      </c>
      <c r="B727" t="s">
        <v>56</v>
      </c>
      <c r="C727" t="s">
        <v>6</v>
      </c>
      <c r="D727" s="1">
        <v>11028</v>
      </c>
      <c r="E727" s="1">
        <v>121869</v>
      </c>
      <c r="F727" s="2">
        <v>157629</v>
      </c>
    </row>
    <row r="728" spans="1:6" x14ac:dyDescent="0.25">
      <c r="A728">
        <v>2019</v>
      </c>
      <c r="B728" t="s">
        <v>56</v>
      </c>
      <c r="C728" t="s">
        <v>7</v>
      </c>
      <c r="D728" s="1">
        <v>2907</v>
      </c>
      <c r="E728" s="1">
        <v>48162</v>
      </c>
      <c r="F728" s="2">
        <v>97426</v>
      </c>
    </row>
    <row r="729" spans="1:6" x14ac:dyDescent="0.25">
      <c r="A729">
        <v>2019</v>
      </c>
      <c r="B729" t="s">
        <v>56</v>
      </c>
      <c r="C729" t="s">
        <v>8</v>
      </c>
      <c r="D729" s="1">
        <v>76648</v>
      </c>
      <c r="E729" s="1">
        <v>585959</v>
      </c>
      <c r="F729" s="2">
        <v>77025</v>
      </c>
    </row>
    <row r="730" spans="1:6" x14ac:dyDescent="0.25">
      <c r="A730">
        <v>2019</v>
      </c>
      <c r="B730" t="s">
        <v>56</v>
      </c>
      <c r="C730" t="s">
        <v>9</v>
      </c>
      <c r="D730" s="1">
        <v>26961</v>
      </c>
      <c r="E730" s="1">
        <v>242468</v>
      </c>
      <c r="F730" s="2">
        <v>86701</v>
      </c>
    </row>
    <row r="731" spans="1:6" x14ac:dyDescent="0.25">
      <c r="A731">
        <v>2019</v>
      </c>
      <c r="B731" t="s">
        <v>56</v>
      </c>
      <c r="C731" t="s">
        <v>10</v>
      </c>
      <c r="D731" s="1">
        <v>5859</v>
      </c>
      <c r="E731" s="1">
        <v>33273</v>
      </c>
      <c r="F731" s="2">
        <v>59504</v>
      </c>
    </row>
    <row r="732" spans="1:6" x14ac:dyDescent="0.25">
      <c r="A732">
        <v>2019</v>
      </c>
      <c r="B732" t="s">
        <v>56</v>
      </c>
      <c r="C732" t="s">
        <v>11</v>
      </c>
      <c r="D732" s="1">
        <v>32792</v>
      </c>
      <c r="E732" s="1">
        <v>381941</v>
      </c>
      <c r="F732" s="2">
        <v>113091</v>
      </c>
    </row>
    <row r="733" spans="1:6" x14ac:dyDescent="0.25">
      <c r="A733">
        <v>2019</v>
      </c>
      <c r="B733" t="s">
        <v>56</v>
      </c>
      <c r="C733" t="s">
        <v>12</v>
      </c>
      <c r="D733" s="1">
        <v>16940</v>
      </c>
      <c r="E733" s="1">
        <v>135547</v>
      </c>
      <c r="F733" s="2">
        <v>67469</v>
      </c>
    </row>
    <row r="734" spans="1:6" x14ac:dyDescent="0.25">
      <c r="A734">
        <v>2019</v>
      </c>
      <c r="B734" t="s">
        <v>56</v>
      </c>
      <c r="C734" t="s">
        <v>13</v>
      </c>
      <c r="D734" s="1">
        <v>10414</v>
      </c>
      <c r="E734" s="1">
        <v>110010</v>
      </c>
      <c r="F734" s="2">
        <v>76212</v>
      </c>
    </row>
    <row r="735" spans="1:6" x14ac:dyDescent="0.25">
      <c r="A735">
        <v>2019</v>
      </c>
      <c r="B735" t="s">
        <v>56</v>
      </c>
      <c r="C735" t="s">
        <v>14</v>
      </c>
      <c r="D735" s="1">
        <v>8744</v>
      </c>
      <c r="E735" s="1">
        <v>74336</v>
      </c>
      <c r="F735" s="2">
        <v>68950</v>
      </c>
    </row>
    <row r="736" spans="1:6" x14ac:dyDescent="0.25">
      <c r="A736">
        <v>2019</v>
      </c>
      <c r="B736" t="s">
        <v>56</v>
      </c>
      <c r="C736" t="s">
        <v>15</v>
      </c>
      <c r="D736" s="1">
        <v>11201</v>
      </c>
      <c r="E736" s="1">
        <v>93556</v>
      </c>
      <c r="F736" s="2">
        <v>69885</v>
      </c>
    </row>
    <row r="737" spans="1:6" x14ac:dyDescent="0.25">
      <c r="A737">
        <v>2019</v>
      </c>
      <c r="B737" t="s">
        <v>56</v>
      </c>
      <c r="C737" t="s">
        <v>16</v>
      </c>
      <c r="D737" s="1">
        <v>13852</v>
      </c>
      <c r="E737" s="1">
        <v>84791</v>
      </c>
      <c r="F737" s="2">
        <v>63590</v>
      </c>
    </row>
    <row r="738" spans="1:6" x14ac:dyDescent="0.25">
      <c r="A738">
        <v>2019</v>
      </c>
      <c r="B738" t="s">
        <v>56</v>
      </c>
      <c r="C738" t="s">
        <v>17</v>
      </c>
      <c r="D738" s="1">
        <v>3854</v>
      </c>
      <c r="E738" s="1">
        <v>30481</v>
      </c>
      <c r="F738" s="2">
        <v>70030</v>
      </c>
    </row>
    <row r="739" spans="1:6" x14ac:dyDescent="0.25">
      <c r="A739">
        <v>2019</v>
      </c>
      <c r="B739" t="s">
        <v>56</v>
      </c>
      <c r="C739" t="s">
        <v>18</v>
      </c>
      <c r="D739" s="1">
        <v>15512</v>
      </c>
      <c r="E739" s="1">
        <v>135216</v>
      </c>
      <c r="F739" s="2">
        <v>98024</v>
      </c>
    </row>
    <row r="740" spans="1:6" x14ac:dyDescent="0.25">
      <c r="A740">
        <v>2019</v>
      </c>
      <c r="B740" t="s">
        <v>56</v>
      </c>
      <c r="C740" t="s">
        <v>19</v>
      </c>
      <c r="D740" s="1">
        <v>17883</v>
      </c>
      <c r="E740" s="1">
        <v>218858</v>
      </c>
      <c r="F740" s="2">
        <v>147565</v>
      </c>
    </row>
    <row r="741" spans="1:6" x14ac:dyDescent="0.25">
      <c r="A741">
        <v>2019</v>
      </c>
      <c r="B741" t="s">
        <v>56</v>
      </c>
      <c r="C741" t="s">
        <v>20</v>
      </c>
      <c r="D741" s="1">
        <v>19641</v>
      </c>
      <c r="E741" s="1">
        <v>208812</v>
      </c>
      <c r="F741" s="2">
        <v>73691</v>
      </c>
    </row>
    <row r="742" spans="1:6" x14ac:dyDescent="0.25">
      <c r="A742">
        <v>2019</v>
      </c>
      <c r="B742" t="s">
        <v>56</v>
      </c>
      <c r="C742" t="s">
        <v>21</v>
      </c>
      <c r="D742" s="1">
        <v>15855</v>
      </c>
      <c r="E742" s="1">
        <v>182914</v>
      </c>
      <c r="F742" s="2">
        <v>97673</v>
      </c>
    </row>
    <row r="743" spans="1:6" x14ac:dyDescent="0.25">
      <c r="A743">
        <v>2019</v>
      </c>
      <c r="B743" t="s">
        <v>56</v>
      </c>
      <c r="C743" t="s">
        <v>22</v>
      </c>
      <c r="D743" s="1">
        <v>7944</v>
      </c>
      <c r="E743" s="1">
        <v>43109</v>
      </c>
      <c r="F743" s="2">
        <v>54672</v>
      </c>
    </row>
    <row r="744" spans="1:6" x14ac:dyDescent="0.25">
      <c r="A744">
        <v>2019</v>
      </c>
      <c r="B744" t="s">
        <v>56</v>
      </c>
      <c r="C744" t="s">
        <v>23</v>
      </c>
      <c r="D744" s="1">
        <v>17951</v>
      </c>
      <c r="E744" s="1">
        <v>166025</v>
      </c>
      <c r="F744" s="2">
        <v>75387</v>
      </c>
    </row>
    <row r="745" spans="1:6" x14ac:dyDescent="0.25">
      <c r="A745">
        <v>2019</v>
      </c>
      <c r="B745" t="s">
        <v>56</v>
      </c>
      <c r="C745" t="s">
        <v>24</v>
      </c>
      <c r="D745" s="1">
        <v>4314</v>
      </c>
      <c r="E745" s="1">
        <v>22199</v>
      </c>
      <c r="F745" s="2">
        <v>60907</v>
      </c>
    </row>
    <row r="746" spans="1:6" x14ac:dyDescent="0.25">
      <c r="A746">
        <v>2019</v>
      </c>
      <c r="B746" t="s">
        <v>56</v>
      </c>
      <c r="C746" t="s">
        <v>25</v>
      </c>
      <c r="D746" s="1">
        <v>6842</v>
      </c>
      <c r="E746" s="1">
        <v>67425</v>
      </c>
      <c r="F746" s="2">
        <v>69072</v>
      </c>
    </row>
    <row r="747" spans="1:6" x14ac:dyDescent="0.25">
      <c r="A747">
        <v>2019</v>
      </c>
      <c r="B747" t="s">
        <v>56</v>
      </c>
      <c r="C747" t="s">
        <v>26</v>
      </c>
      <c r="D747" s="1">
        <v>9324</v>
      </c>
      <c r="E747" s="1">
        <v>64932</v>
      </c>
      <c r="F747" s="2">
        <v>70204</v>
      </c>
    </row>
    <row r="748" spans="1:6" x14ac:dyDescent="0.25">
      <c r="A748">
        <v>2019</v>
      </c>
      <c r="B748" t="s">
        <v>56</v>
      </c>
      <c r="C748" t="s">
        <v>27</v>
      </c>
      <c r="D748" s="1">
        <v>3881</v>
      </c>
      <c r="E748" s="1">
        <v>33418</v>
      </c>
      <c r="F748" s="2">
        <v>100104</v>
      </c>
    </row>
    <row r="749" spans="1:6" x14ac:dyDescent="0.25">
      <c r="A749">
        <v>2019</v>
      </c>
      <c r="B749" t="s">
        <v>56</v>
      </c>
      <c r="C749" t="s">
        <v>28</v>
      </c>
      <c r="D749" s="1">
        <v>20037</v>
      </c>
      <c r="E749" s="1">
        <v>243892</v>
      </c>
      <c r="F749" s="2">
        <v>117277</v>
      </c>
    </row>
    <row r="750" spans="1:6" x14ac:dyDescent="0.25">
      <c r="A750">
        <v>2019</v>
      </c>
      <c r="B750" t="s">
        <v>56</v>
      </c>
      <c r="C750" t="s">
        <v>29</v>
      </c>
      <c r="D750" s="1">
        <v>5460</v>
      </c>
      <c r="E750" s="1">
        <v>33799</v>
      </c>
      <c r="F750" s="2">
        <v>57768</v>
      </c>
    </row>
    <row r="751" spans="1:6" x14ac:dyDescent="0.25">
      <c r="A751">
        <v>2019</v>
      </c>
      <c r="B751" t="s">
        <v>56</v>
      </c>
      <c r="C751" t="s">
        <v>30</v>
      </c>
      <c r="D751" s="1">
        <v>63310</v>
      </c>
      <c r="E751" s="1">
        <v>720818</v>
      </c>
      <c r="F751" s="2">
        <v>191494</v>
      </c>
    </row>
    <row r="752" spans="1:6" x14ac:dyDescent="0.25">
      <c r="A752">
        <v>2019</v>
      </c>
      <c r="B752" t="s">
        <v>56</v>
      </c>
      <c r="C752" t="s">
        <v>31</v>
      </c>
      <c r="D752" s="1">
        <v>28672</v>
      </c>
      <c r="E752" s="1">
        <v>245903</v>
      </c>
      <c r="F752" s="2">
        <v>89886</v>
      </c>
    </row>
    <row r="753" spans="1:6" x14ac:dyDescent="0.25">
      <c r="A753">
        <v>2019</v>
      </c>
      <c r="B753" t="s">
        <v>56</v>
      </c>
      <c r="C753" t="s">
        <v>32</v>
      </c>
      <c r="D753" s="1">
        <v>2985</v>
      </c>
      <c r="E753" s="1">
        <v>23264</v>
      </c>
      <c r="F753" s="2">
        <v>65784</v>
      </c>
    </row>
    <row r="754" spans="1:6" x14ac:dyDescent="0.25">
      <c r="A754">
        <v>2019</v>
      </c>
      <c r="B754" t="s">
        <v>56</v>
      </c>
      <c r="C754" t="s">
        <v>33</v>
      </c>
      <c r="D754" s="1">
        <v>29119</v>
      </c>
      <c r="E754" s="1">
        <v>292556</v>
      </c>
      <c r="F754" s="2">
        <v>75683</v>
      </c>
    </row>
    <row r="755" spans="1:6" x14ac:dyDescent="0.25">
      <c r="A755">
        <v>2019</v>
      </c>
      <c r="B755" t="s">
        <v>56</v>
      </c>
      <c r="C755" t="s">
        <v>34</v>
      </c>
      <c r="D755" s="1">
        <v>11672</v>
      </c>
      <c r="E755" s="1">
        <v>77324</v>
      </c>
      <c r="F755" s="2">
        <v>59814</v>
      </c>
    </row>
    <row r="756" spans="1:6" x14ac:dyDescent="0.25">
      <c r="A756">
        <v>2019</v>
      </c>
      <c r="B756" t="s">
        <v>56</v>
      </c>
      <c r="C756" t="s">
        <v>35</v>
      </c>
      <c r="D756" s="1">
        <v>13190</v>
      </c>
      <c r="E756" s="1">
        <v>85425</v>
      </c>
      <c r="F756" s="2">
        <v>73291</v>
      </c>
    </row>
    <row r="757" spans="1:6" x14ac:dyDescent="0.25">
      <c r="A757">
        <v>2019</v>
      </c>
      <c r="B757" t="s">
        <v>56</v>
      </c>
      <c r="C757" t="s">
        <v>36</v>
      </c>
      <c r="D757" s="1">
        <v>29264</v>
      </c>
      <c r="E757" s="1">
        <v>329745</v>
      </c>
      <c r="F757" s="2">
        <v>90778</v>
      </c>
    </row>
    <row r="758" spans="1:6" x14ac:dyDescent="0.25">
      <c r="A758">
        <v>2019</v>
      </c>
      <c r="B758" t="s">
        <v>56</v>
      </c>
      <c r="C758" t="s">
        <v>37</v>
      </c>
      <c r="D758" s="1">
        <v>2934</v>
      </c>
      <c r="E758" s="1">
        <v>32223</v>
      </c>
      <c r="F758" s="2">
        <v>91537</v>
      </c>
    </row>
    <row r="759" spans="1:6" x14ac:dyDescent="0.25">
      <c r="A759">
        <v>2019</v>
      </c>
      <c r="B759" t="s">
        <v>56</v>
      </c>
      <c r="C759" t="s">
        <v>38</v>
      </c>
      <c r="D759" s="1">
        <v>14196</v>
      </c>
      <c r="E759" s="1">
        <v>101755</v>
      </c>
      <c r="F759" s="2">
        <v>64481</v>
      </c>
    </row>
    <row r="760" spans="1:6" x14ac:dyDescent="0.25">
      <c r="A760">
        <v>2019</v>
      </c>
      <c r="B760" t="s">
        <v>56</v>
      </c>
      <c r="C760" t="s">
        <v>39</v>
      </c>
      <c r="D760" s="1">
        <v>3315</v>
      </c>
      <c r="E760" s="1">
        <v>28483</v>
      </c>
      <c r="F760" s="2">
        <v>63499</v>
      </c>
    </row>
    <row r="761" spans="1:6" x14ac:dyDescent="0.25">
      <c r="A761">
        <v>2019</v>
      </c>
      <c r="B761" t="s">
        <v>56</v>
      </c>
      <c r="C761" t="s">
        <v>40</v>
      </c>
      <c r="D761" s="1">
        <v>16270</v>
      </c>
      <c r="E761" s="1">
        <v>157388</v>
      </c>
      <c r="F761" s="2">
        <v>77805</v>
      </c>
    </row>
    <row r="762" spans="1:6" x14ac:dyDescent="0.25">
      <c r="A762">
        <v>2019</v>
      </c>
      <c r="B762" t="s">
        <v>56</v>
      </c>
      <c r="C762" t="s">
        <v>41</v>
      </c>
      <c r="D762" s="1">
        <v>76169</v>
      </c>
      <c r="E762" s="1">
        <v>777574</v>
      </c>
      <c r="F762" s="2">
        <v>86718</v>
      </c>
    </row>
    <row r="763" spans="1:6" x14ac:dyDescent="0.25">
      <c r="A763">
        <v>2019</v>
      </c>
      <c r="B763" t="s">
        <v>56</v>
      </c>
      <c r="C763" t="s">
        <v>42</v>
      </c>
      <c r="D763" s="1">
        <v>11885</v>
      </c>
      <c r="E763" s="1">
        <v>90007</v>
      </c>
      <c r="F763" s="2">
        <v>70967</v>
      </c>
    </row>
    <row r="764" spans="1:6" x14ac:dyDescent="0.25">
      <c r="A764">
        <v>2019</v>
      </c>
      <c r="B764" t="s">
        <v>56</v>
      </c>
      <c r="C764" t="s">
        <v>43</v>
      </c>
      <c r="D764" s="1">
        <v>1709</v>
      </c>
      <c r="E764" s="1">
        <v>11948</v>
      </c>
      <c r="F764" s="2">
        <v>74642</v>
      </c>
    </row>
    <row r="765" spans="1:6" x14ac:dyDescent="0.25">
      <c r="A765">
        <v>2019</v>
      </c>
      <c r="B765" t="s">
        <v>56</v>
      </c>
      <c r="C765" t="s">
        <v>44</v>
      </c>
      <c r="D765" s="1">
        <v>22249</v>
      </c>
      <c r="E765" s="1">
        <v>198459</v>
      </c>
      <c r="F765" s="2">
        <v>88029</v>
      </c>
    </row>
    <row r="766" spans="1:6" x14ac:dyDescent="0.25">
      <c r="A766">
        <v>2019</v>
      </c>
      <c r="B766" t="s">
        <v>56</v>
      </c>
      <c r="C766" t="s">
        <v>45</v>
      </c>
      <c r="D766" s="1">
        <v>17624</v>
      </c>
      <c r="E766" s="1">
        <v>150178</v>
      </c>
      <c r="F766" s="2">
        <v>85242</v>
      </c>
    </row>
    <row r="767" spans="1:6" x14ac:dyDescent="0.25">
      <c r="A767">
        <v>2019</v>
      </c>
      <c r="B767" t="s">
        <v>56</v>
      </c>
      <c r="C767" t="s">
        <v>46</v>
      </c>
      <c r="D767" s="1">
        <v>4003</v>
      </c>
      <c r="E767" s="1">
        <v>24569</v>
      </c>
      <c r="F767" s="2">
        <v>54528</v>
      </c>
    </row>
    <row r="768" spans="1:6" x14ac:dyDescent="0.25">
      <c r="A768">
        <v>2019</v>
      </c>
      <c r="B768" t="s">
        <v>56</v>
      </c>
      <c r="C768" t="s">
        <v>47</v>
      </c>
      <c r="D768" s="1">
        <v>14066</v>
      </c>
      <c r="E768" s="1">
        <v>150327</v>
      </c>
      <c r="F768" s="2">
        <v>74040</v>
      </c>
    </row>
    <row r="769" spans="1:6" x14ac:dyDescent="0.25">
      <c r="A769">
        <v>2019</v>
      </c>
      <c r="B769" t="s">
        <v>56</v>
      </c>
      <c r="C769" t="s">
        <v>48</v>
      </c>
      <c r="D769" s="1">
        <v>2306</v>
      </c>
      <c r="E769" s="1">
        <v>11180</v>
      </c>
      <c r="F769" s="2">
        <v>60849</v>
      </c>
    </row>
    <row r="770" spans="1:6" x14ac:dyDescent="0.25">
      <c r="A770">
        <v>2019</v>
      </c>
      <c r="B770" t="s">
        <v>57</v>
      </c>
      <c r="C770" t="s">
        <v>1</v>
      </c>
      <c r="D770" s="1">
        <v>22186</v>
      </c>
      <c r="E770" s="1">
        <v>251073</v>
      </c>
      <c r="F770" s="2">
        <v>57061</v>
      </c>
    </row>
    <row r="771" spans="1:6" x14ac:dyDescent="0.25">
      <c r="A771">
        <v>2019</v>
      </c>
      <c r="B771" t="s">
        <v>57</v>
      </c>
      <c r="C771" t="s">
        <v>2</v>
      </c>
      <c r="D771" s="1">
        <v>38940</v>
      </c>
      <c r="E771" s="1">
        <v>445648</v>
      </c>
      <c r="F771" s="2">
        <v>58892</v>
      </c>
    </row>
    <row r="772" spans="1:6" x14ac:dyDescent="0.25">
      <c r="A772">
        <v>2019</v>
      </c>
      <c r="B772" t="s">
        <v>57</v>
      </c>
      <c r="C772" t="s">
        <v>3</v>
      </c>
      <c r="D772" s="1">
        <v>14911</v>
      </c>
      <c r="E772" s="1">
        <v>145841</v>
      </c>
      <c r="F772" s="2">
        <v>63354</v>
      </c>
    </row>
    <row r="773" spans="1:6" x14ac:dyDescent="0.25">
      <c r="A773">
        <v>2019</v>
      </c>
      <c r="B773" t="s">
        <v>57</v>
      </c>
      <c r="C773" t="s">
        <v>4</v>
      </c>
      <c r="D773" s="1">
        <v>215691</v>
      </c>
      <c r="E773" s="1">
        <v>2723437</v>
      </c>
      <c r="F773" s="2">
        <v>95348</v>
      </c>
    </row>
    <row r="774" spans="1:6" x14ac:dyDescent="0.25">
      <c r="A774">
        <v>2019</v>
      </c>
      <c r="B774" t="s">
        <v>57</v>
      </c>
      <c r="C774" t="s">
        <v>5</v>
      </c>
      <c r="D774" s="1">
        <v>55003</v>
      </c>
      <c r="E774" s="1">
        <v>439613</v>
      </c>
      <c r="F774" s="2">
        <v>86477</v>
      </c>
    </row>
    <row r="775" spans="1:6" x14ac:dyDescent="0.25">
      <c r="A775">
        <v>2019</v>
      </c>
      <c r="B775" t="s">
        <v>57</v>
      </c>
      <c r="C775" t="s">
        <v>6</v>
      </c>
      <c r="D775" s="1">
        <v>23755</v>
      </c>
      <c r="E775" s="1">
        <v>218815</v>
      </c>
      <c r="F775" s="2">
        <v>92139</v>
      </c>
    </row>
    <row r="776" spans="1:6" x14ac:dyDescent="0.25">
      <c r="A776">
        <v>2019</v>
      </c>
      <c r="B776" t="s">
        <v>57</v>
      </c>
      <c r="C776" t="s">
        <v>7</v>
      </c>
      <c r="D776" s="1">
        <v>9421</v>
      </c>
      <c r="E776" s="1">
        <v>63844</v>
      </c>
      <c r="F776" s="2">
        <v>82658</v>
      </c>
    </row>
    <row r="777" spans="1:6" x14ac:dyDescent="0.25">
      <c r="A777">
        <v>2019</v>
      </c>
      <c r="B777" t="s">
        <v>57</v>
      </c>
      <c r="C777" t="s">
        <v>8</v>
      </c>
      <c r="D777" s="1">
        <v>170397</v>
      </c>
      <c r="E777" s="1">
        <v>1391050</v>
      </c>
      <c r="F777" s="2">
        <v>63740</v>
      </c>
    </row>
    <row r="778" spans="1:6" x14ac:dyDescent="0.25">
      <c r="A778">
        <v>2019</v>
      </c>
      <c r="B778" t="s">
        <v>57</v>
      </c>
      <c r="C778" t="s">
        <v>9</v>
      </c>
      <c r="D778" s="1">
        <v>56304</v>
      </c>
      <c r="E778" s="1">
        <v>717238</v>
      </c>
      <c r="F778" s="2">
        <v>71861</v>
      </c>
    </row>
    <row r="779" spans="1:6" x14ac:dyDescent="0.25">
      <c r="A779">
        <v>2019</v>
      </c>
      <c r="B779" t="s">
        <v>57</v>
      </c>
      <c r="C779" t="s">
        <v>10</v>
      </c>
      <c r="D779" s="1">
        <v>11359</v>
      </c>
      <c r="E779" s="1">
        <v>94181</v>
      </c>
      <c r="F779" s="2">
        <v>55072</v>
      </c>
    </row>
    <row r="780" spans="1:6" x14ac:dyDescent="0.25">
      <c r="A780">
        <v>2019</v>
      </c>
      <c r="B780" t="s">
        <v>57</v>
      </c>
      <c r="C780" t="s">
        <v>11</v>
      </c>
      <c r="D780" s="1">
        <v>75870</v>
      </c>
      <c r="E780" s="1">
        <v>948055</v>
      </c>
      <c r="F780" s="2">
        <v>78228</v>
      </c>
    </row>
    <row r="781" spans="1:6" x14ac:dyDescent="0.25">
      <c r="A781">
        <v>2019</v>
      </c>
      <c r="B781" t="s">
        <v>57</v>
      </c>
      <c r="C781" t="s">
        <v>12</v>
      </c>
      <c r="D781" s="1">
        <v>30165</v>
      </c>
      <c r="E781" s="1">
        <v>346667</v>
      </c>
      <c r="F781" s="2">
        <v>53817</v>
      </c>
    </row>
    <row r="782" spans="1:6" x14ac:dyDescent="0.25">
      <c r="A782">
        <v>2019</v>
      </c>
      <c r="B782" t="s">
        <v>57</v>
      </c>
      <c r="C782" t="s">
        <v>13</v>
      </c>
      <c r="D782" s="1">
        <v>16421</v>
      </c>
      <c r="E782" s="1">
        <v>139337</v>
      </c>
      <c r="F782" s="2">
        <v>56755</v>
      </c>
    </row>
    <row r="783" spans="1:6" x14ac:dyDescent="0.25">
      <c r="A783">
        <v>2019</v>
      </c>
      <c r="B783" t="s">
        <v>57</v>
      </c>
      <c r="C783" t="s">
        <v>14</v>
      </c>
      <c r="D783" s="1">
        <v>16598</v>
      </c>
      <c r="E783" s="1">
        <v>179211</v>
      </c>
      <c r="F783" s="2">
        <v>64554</v>
      </c>
    </row>
    <row r="784" spans="1:6" x14ac:dyDescent="0.25">
      <c r="A784">
        <v>2019</v>
      </c>
      <c r="B784" t="s">
        <v>57</v>
      </c>
      <c r="C784" t="s">
        <v>15</v>
      </c>
      <c r="D784" s="1">
        <v>20866</v>
      </c>
      <c r="E784" s="1">
        <v>216049</v>
      </c>
      <c r="F784" s="2">
        <v>52511</v>
      </c>
    </row>
    <row r="785" spans="1:6" x14ac:dyDescent="0.25">
      <c r="A785">
        <v>2019</v>
      </c>
      <c r="B785" t="s">
        <v>57</v>
      </c>
      <c r="C785" t="s">
        <v>16</v>
      </c>
      <c r="D785" s="1">
        <v>25304</v>
      </c>
      <c r="E785" s="1">
        <v>216009</v>
      </c>
      <c r="F785" s="2">
        <v>57624</v>
      </c>
    </row>
    <row r="786" spans="1:6" x14ac:dyDescent="0.25">
      <c r="A786">
        <v>2019</v>
      </c>
      <c r="B786" t="s">
        <v>57</v>
      </c>
      <c r="C786" t="s">
        <v>17</v>
      </c>
      <c r="D786" s="1">
        <v>10504</v>
      </c>
      <c r="E786" s="1">
        <v>69931</v>
      </c>
      <c r="F786" s="2">
        <v>60893</v>
      </c>
    </row>
    <row r="787" spans="1:6" x14ac:dyDescent="0.25">
      <c r="A787">
        <v>2019</v>
      </c>
      <c r="B787" t="s">
        <v>57</v>
      </c>
      <c r="C787" t="s">
        <v>18</v>
      </c>
      <c r="D787" s="1">
        <v>44172</v>
      </c>
      <c r="E787" s="1">
        <v>461724</v>
      </c>
      <c r="F787" s="2">
        <v>82573</v>
      </c>
    </row>
    <row r="788" spans="1:6" x14ac:dyDescent="0.25">
      <c r="A788">
        <v>2019</v>
      </c>
      <c r="B788" t="s">
        <v>57</v>
      </c>
      <c r="C788" t="s">
        <v>19</v>
      </c>
      <c r="D788" s="1">
        <v>47892</v>
      </c>
      <c r="E788" s="1">
        <v>605822</v>
      </c>
      <c r="F788" s="2">
        <v>113872</v>
      </c>
    </row>
    <row r="789" spans="1:6" x14ac:dyDescent="0.25">
      <c r="A789">
        <v>2019</v>
      </c>
      <c r="B789" t="s">
        <v>57</v>
      </c>
      <c r="C789" t="s">
        <v>20</v>
      </c>
      <c r="D789" s="1">
        <v>44483</v>
      </c>
      <c r="E789" s="1">
        <v>655188</v>
      </c>
      <c r="F789" s="2">
        <v>70805</v>
      </c>
    </row>
    <row r="790" spans="1:6" x14ac:dyDescent="0.25">
      <c r="A790">
        <v>2019</v>
      </c>
      <c r="B790" t="s">
        <v>57</v>
      </c>
      <c r="C790" t="s">
        <v>21</v>
      </c>
      <c r="D790" s="1">
        <v>32903</v>
      </c>
      <c r="E790" s="1">
        <v>383591</v>
      </c>
      <c r="F790" s="2">
        <v>85736</v>
      </c>
    </row>
    <row r="791" spans="1:6" x14ac:dyDescent="0.25">
      <c r="A791">
        <v>2019</v>
      </c>
      <c r="B791" t="s">
        <v>57</v>
      </c>
      <c r="C791" t="s">
        <v>22</v>
      </c>
      <c r="D791" s="1">
        <v>12421</v>
      </c>
      <c r="E791" s="1">
        <v>108490</v>
      </c>
      <c r="F791" s="2">
        <v>43023</v>
      </c>
    </row>
    <row r="792" spans="1:6" x14ac:dyDescent="0.25">
      <c r="A792">
        <v>2019</v>
      </c>
      <c r="B792" t="s">
        <v>57</v>
      </c>
      <c r="C792" t="s">
        <v>23</v>
      </c>
      <c r="D792" s="1">
        <v>34349</v>
      </c>
      <c r="E792" s="1">
        <v>382484</v>
      </c>
      <c r="F792" s="2">
        <v>68700</v>
      </c>
    </row>
    <row r="793" spans="1:6" x14ac:dyDescent="0.25">
      <c r="A793">
        <v>2019</v>
      </c>
      <c r="B793" t="s">
        <v>57</v>
      </c>
      <c r="C793" t="s">
        <v>24</v>
      </c>
      <c r="D793" s="1">
        <v>9482</v>
      </c>
      <c r="E793" s="1">
        <v>43417</v>
      </c>
      <c r="F793" s="2">
        <v>54553</v>
      </c>
    </row>
    <row r="794" spans="1:6" x14ac:dyDescent="0.25">
      <c r="A794">
        <v>2019</v>
      </c>
      <c r="B794" t="s">
        <v>57</v>
      </c>
      <c r="C794" t="s">
        <v>25</v>
      </c>
      <c r="D794" s="1">
        <v>11737</v>
      </c>
      <c r="E794" s="1">
        <v>120560</v>
      </c>
      <c r="F794" s="2">
        <v>60603</v>
      </c>
    </row>
    <row r="795" spans="1:6" x14ac:dyDescent="0.25">
      <c r="A795">
        <v>2019</v>
      </c>
      <c r="B795" t="s">
        <v>57</v>
      </c>
      <c r="C795" t="s">
        <v>26</v>
      </c>
      <c r="D795" s="1">
        <v>20106</v>
      </c>
      <c r="E795" s="1">
        <v>196204</v>
      </c>
      <c r="F795" s="2">
        <v>62008</v>
      </c>
    </row>
    <row r="796" spans="1:6" x14ac:dyDescent="0.25">
      <c r="A796">
        <v>2019</v>
      </c>
      <c r="B796" t="s">
        <v>57</v>
      </c>
      <c r="C796" t="s">
        <v>27</v>
      </c>
      <c r="D796" s="1">
        <v>12808</v>
      </c>
      <c r="E796" s="1">
        <v>83513</v>
      </c>
      <c r="F796" s="2">
        <v>80647</v>
      </c>
    </row>
    <row r="797" spans="1:6" x14ac:dyDescent="0.25">
      <c r="A797">
        <v>2019</v>
      </c>
      <c r="B797" t="s">
        <v>57</v>
      </c>
      <c r="C797" t="s">
        <v>28</v>
      </c>
      <c r="D797" s="1">
        <v>52040</v>
      </c>
      <c r="E797" s="1">
        <v>677810</v>
      </c>
      <c r="F797" s="2">
        <v>94022</v>
      </c>
    </row>
    <row r="798" spans="1:6" x14ac:dyDescent="0.25">
      <c r="A798">
        <v>2019</v>
      </c>
      <c r="B798" t="s">
        <v>57</v>
      </c>
      <c r="C798" t="s">
        <v>29</v>
      </c>
      <c r="D798" s="1">
        <v>11347</v>
      </c>
      <c r="E798" s="1">
        <v>111478</v>
      </c>
      <c r="F798" s="2">
        <v>64156</v>
      </c>
    </row>
    <row r="799" spans="1:6" x14ac:dyDescent="0.25">
      <c r="A799">
        <v>2019</v>
      </c>
      <c r="B799" t="s">
        <v>57</v>
      </c>
      <c r="C799" t="s">
        <v>30</v>
      </c>
      <c r="D799" s="1">
        <v>112890</v>
      </c>
      <c r="E799" s="1">
        <v>1368950</v>
      </c>
      <c r="F799" s="2">
        <v>99615</v>
      </c>
    </row>
    <row r="800" spans="1:6" x14ac:dyDescent="0.25">
      <c r="A800">
        <v>2019</v>
      </c>
      <c r="B800" t="s">
        <v>57</v>
      </c>
      <c r="C800" t="s">
        <v>31</v>
      </c>
      <c r="D800" s="1">
        <v>61321</v>
      </c>
      <c r="E800" s="1">
        <v>649747</v>
      </c>
      <c r="F800" s="2">
        <v>67705</v>
      </c>
    </row>
    <row r="801" spans="1:6" x14ac:dyDescent="0.25">
      <c r="A801">
        <v>2019</v>
      </c>
      <c r="B801" t="s">
        <v>57</v>
      </c>
      <c r="C801" t="s">
        <v>32</v>
      </c>
      <c r="D801" s="1">
        <v>5198</v>
      </c>
      <c r="E801" s="1">
        <v>32856</v>
      </c>
      <c r="F801" s="2">
        <v>63897</v>
      </c>
    </row>
    <row r="802" spans="1:6" x14ac:dyDescent="0.25">
      <c r="A802">
        <v>2019</v>
      </c>
      <c r="B802" t="s">
        <v>57</v>
      </c>
      <c r="C802" t="s">
        <v>33</v>
      </c>
      <c r="D802" s="1">
        <v>54330</v>
      </c>
      <c r="E802" s="1">
        <v>734963</v>
      </c>
      <c r="F802" s="2">
        <v>66752</v>
      </c>
    </row>
    <row r="803" spans="1:6" x14ac:dyDescent="0.25">
      <c r="A803">
        <v>2019</v>
      </c>
      <c r="B803" t="s">
        <v>57</v>
      </c>
      <c r="C803" t="s">
        <v>34</v>
      </c>
      <c r="D803" s="1">
        <v>21148</v>
      </c>
      <c r="E803" s="1">
        <v>194601</v>
      </c>
      <c r="F803" s="2">
        <v>54841</v>
      </c>
    </row>
    <row r="804" spans="1:6" x14ac:dyDescent="0.25">
      <c r="A804">
        <v>2019</v>
      </c>
      <c r="B804" t="s">
        <v>57</v>
      </c>
      <c r="C804" t="s">
        <v>35</v>
      </c>
      <c r="D804" s="1">
        <v>26161</v>
      </c>
      <c r="E804" s="1">
        <v>253667</v>
      </c>
      <c r="F804" s="2">
        <v>73460</v>
      </c>
    </row>
    <row r="805" spans="1:6" x14ac:dyDescent="0.25">
      <c r="A805">
        <v>2019</v>
      </c>
      <c r="B805" t="s">
        <v>57</v>
      </c>
      <c r="C805" t="s">
        <v>36</v>
      </c>
      <c r="D805" s="1">
        <v>64541</v>
      </c>
      <c r="E805" s="1">
        <v>816358</v>
      </c>
      <c r="F805" s="2">
        <v>81681</v>
      </c>
    </row>
    <row r="806" spans="1:6" x14ac:dyDescent="0.25">
      <c r="A806">
        <v>2019</v>
      </c>
      <c r="B806" t="s">
        <v>57</v>
      </c>
      <c r="C806" t="s">
        <v>37</v>
      </c>
      <c r="D806" s="1">
        <v>9043</v>
      </c>
      <c r="E806" s="1">
        <v>68259</v>
      </c>
      <c r="F806" s="2">
        <v>68454</v>
      </c>
    </row>
    <row r="807" spans="1:6" x14ac:dyDescent="0.25">
      <c r="A807">
        <v>2019</v>
      </c>
      <c r="B807" t="s">
        <v>57</v>
      </c>
      <c r="C807" t="s">
        <v>38</v>
      </c>
      <c r="D807" s="1">
        <v>29329</v>
      </c>
      <c r="E807" s="1">
        <v>298404</v>
      </c>
      <c r="F807" s="2">
        <v>52492</v>
      </c>
    </row>
    <row r="808" spans="1:6" x14ac:dyDescent="0.25">
      <c r="A808">
        <v>2019</v>
      </c>
      <c r="B808" t="s">
        <v>57</v>
      </c>
      <c r="C808" t="s">
        <v>39</v>
      </c>
      <c r="D808" s="1">
        <v>5498</v>
      </c>
      <c r="E808" s="1">
        <v>33117</v>
      </c>
      <c r="F808" s="2">
        <v>58619</v>
      </c>
    </row>
    <row r="809" spans="1:6" x14ac:dyDescent="0.25">
      <c r="A809">
        <v>2019</v>
      </c>
      <c r="B809" t="s">
        <v>57</v>
      </c>
      <c r="C809" t="s">
        <v>40</v>
      </c>
      <c r="D809" s="1">
        <v>30774</v>
      </c>
      <c r="E809" s="1">
        <v>425933</v>
      </c>
      <c r="F809" s="2">
        <v>62990</v>
      </c>
    </row>
    <row r="810" spans="1:6" x14ac:dyDescent="0.25">
      <c r="A810">
        <v>2019</v>
      </c>
      <c r="B810" t="s">
        <v>57</v>
      </c>
      <c r="C810" t="s">
        <v>41</v>
      </c>
      <c r="D810" s="1">
        <v>139953</v>
      </c>
      <c r="E810" s="1">
        <v>1794316</v>
      </c>
      <c r="F810" s="2">
        <v>77197</v>
      </c>
    </row>
    <row r="811" spans="1:6" x14ac:dyDescent="0.25">
      <c r="A811">
        <v>2019</v>
      </c>
      <c r="B811" t="s">
        <v>57</v>
      </c>
      <c r="C811" t="s">
        <v>42</v>
      </c>
      <c r="D811" s="1">
        <v>24485</v>
      </c>
      <c r="E811" s="1">
        <v>221851</v>
      </c>
      <c r="F811" s="2">
        <v>64641</v>
      </c>
    </row>
    <row r="812" spans="1:6" x14ac:dyDescent="0.25">
      <c r="A812">
        <v>2019</v>
      </c>
      <c r="B812" t="s">
        <v>57</v>
      </c>
      <c r="C812" t="s">
        <v>43</v>
      </c>
      <c r="D812" s="1">
        <v>5970</v>
      </c>
      <c r="E812" s="1">
        <v>29394</v>
      </c>
      <c r="F812" s="2">
        <v>68986</v>
      </c>
    </row>
    <row r="813" spans="1:6" x14ac:dyDescent="0.25">
      <c r="A813">
        <v>2019</v>
      </c>
      <c r="B813" t="s">
        <v>57</v>
      </c>
      <c r="C813" t="s">
        <v>44</v>
      </c>
      <c r="D813" s="1">
        <v>59342</v>
      </c>
      <c r="E813" s="1">
        <v>762590</v>
      </c>
      <c r="F813" s="2">
        <v>90327</v>
      </c>
    </row>
    <row r="814" spans="1:6" x14ac:dyDescent="0.25">
      <c r="A814">
        <v>2019</v>
      </c>
      <c r="B814" t="s">
        <v>57</v>
      </c>
      <c r="C814" t="s">
        <v>45</v>
      </c>
      <c r="D814" s="1">
        <v>41249</v>
      </c>
      <c r="E814" s="1">
        <v>425615</v>
      </c>
      <c r="F814" s="2">
        <v>85460</v>
      </c>
    </row>
    <row r="815" spans="1:6" x14ac:dyDescent="0.25">
      <c r="A815">
        <v>2019</v>
      </c>
      <c r="B815" t="s">
        <v>57</v>
      </c>
      <c r="C815" t="s">
        <v>46</v>
      </c>
      <c r="D815" s="1">
        <v>8381</v>
      </c>
      <c r="E815" s="1">
        <v>69069</v>
      </c>
      <c r="F815" s="2">
        <v>52180</v>
      </c>
    </row>
    <row r="816" spans="1:6" x14ac:dyDescent="0.25">
      <c r="A816">
        <v>2019</v>
      </c>
      <c r="B816" t="s">
        <v>57</v>
      </c>
      <c r="C816" t="s">
        <v>47</v>
      </c>
      <c r="D816" s="1">
        <v>26927</v>
      </c>
      <c r="E816" s="1">
        <v>326120</v>
      </c>
      <c r="F816" s="2">
        <v>63192</v>
      </c>
    </row>
    <row r="817" spans="1:6" x14ac:dyDescent="0.25">
      <c r="A817">
        <v>2019</v>
      </c>
      <c r="B817" t="s">
        <v>57</v>
      </c>
      <c r="C817" t="s">
        <v>48</v>
      </c>
      <c r="D817" s="1">
        <v>4728</v>
      </c>
      <c r="E817" s="1">
        <v>19196</v>
      </c>
      <c r="F817" s="2">
        <v>56253</v>
      </c>
    </row>
    <row r="818" spans="1:6" x14ac:dyDescent="0.25">
      <c r="A818">
        <v>2019</v>
      </c>
      <c r="B818" t="s">
        <v>58</v>
      </c>
      <c r="C818" t="s">
        <v>1</v>
      </c>
      <c r="D818" s="1">
        <v>13692</v>
      </c>
      <c r="E818" s="1">
        <v>238078</v>
      </c>
      <c r="F818" s="2">
        <v>47785</v>
      </c>
    </row>
    <row r="819" spans="1:6" x14ac:dyDescent="0.25">
      <c r="A819">
        <v>2019</v>
      </c>
      <c r="B819" t="s">
        <v>58</v>
      </c>
      <c r="C819" t="s">
        <v>2</v>
      </c>
      <c r="D819" s="1">
        <v>19924</v>
      </c>
      <c r="E819" s="1">
        <v>457984</v>
      </c>
      <c r="F819" s="2">
        <v>52632</v>
      </c>
    </row>
    <row r="820" spans="1:6" x14ac:dyDescent="0.25">
      <c r="A820">
        <v>2019</v>
      </c>
      <c r="B820" t="s">
        <v>58</v>
      </c>
      <c r="C820" t="s">
        <v>3</v>
      </c>
      <c r="D820" s="1">
        <v>15780</v>
      </c>
      <c r="E820" s="1">
        <v>187607</v>
      </c>
      <c r="F820" s="2">
        <v>43983</v>
      </c>
    </row>
    <row r="821" spans="1:6" x14ac:dyDescent="0.25">
      <c r="A821">
        <v>2019</v>
      </c>
      <c r="B821" t="s">
        <v>58</v>
      </c>
      <c r="C821" t="s">
        <v>4</v>
      </c>
      <c r="D821" s="1">
        <v>639529</v>
      </c>
      <c r="E821" s="1">
        <v>2734574</v>
      </c>
      <c r="F821" s="2">
        <v>53909</v>
      </c>
    </row>
    <row r="822" spans="1:6" x14ac:dyDescent="0.25">
      <c r="A822">
        <v>2019</v>
      </c>
      <c r="B822" t="s">
        <v>58</v>
      </c>
      <c r="C822" t="s">
        <v>5</v>
      </c>
      <c r="D822" s="1">
        <v>21747</v>
      </c>
      <c r="E822" s="1">
        <v>341496</v>
      </c>
      <c r="F822" s="2">
        <v>51600</v>
      </c>
    </row>
    <row r="823" spans="1:6" x14ac:dyDescent="0.25">
      <c r="A823">
        <v>2019</v>
      </c>
      <c r="B823" t="s">
        <v>58</v>
      </c>
      <c r="C823" t="s">
        <v>6</v>
      </c>
      <c r="D823" s="1">
        <v>13478</v>
      </c>
      <c r="E823" s="1">
        <v>330418</v>
      </c>
      <c r="F823" s="2">
        <v>57419</v>
      </c>
    </row>
    <row r="824" spans="1:6" x14ac:dyDescent="0.25">
      <c r="A824">
        <v>2019</v>
      </c>
      <c r="B824" t="s">
        <v>58</v>
      </c>
      <c r="C824" t="s">
        <v>7</v>
      </c>
      <c r="D824" s="1">
        <v>5386</v>
      </c>
      <c r="E824" s="1">
        <v>76932</v>
      </c>
      <c r="F824" s="2">
        <v>55284</v>
      </c>
    </row>
    <row r="825" spans="1:6" x14ac:dyDescent="0.25">
      <c r="A825">
        <v>2019</v>
      </c>
      <c r="B825" t="s">
        <v>58</v>
      </c>
      <c r="C825" t="s">
        <v>8</v>
      </c>
      <c r="D825" s="1">
        <v>76615</v>
      </c>
      <c r="E825" s="1">
        <v>1324281</v>
      </c>
      <c r="F825" s="2">
        <v>52039</v>
      </c>
    </row>
    <row r="826" spans="1:6" x14ac:dyDescent="0.25">
      <c r="A826">
        <v>2019</v>
      </c>
      <c r="B826" t="s">
        <v>58</v>
      </c>
      <c r="C826" t="s">
        <v>9</v>
      </c>
      <c r="D826" s="1">
        <v>29998</v>
      </c>
      <c r="E826" s="1">
        <v>580134</v>
      </c>
      <c r="F826" s="2">
        <v>53810</v>
      </c>
    </row>
    <row r="827" spans="1:6" x14ac:dyDescent="0.25">
      <c r="A827">
        <v>2019</v>
      </c>
      <c r="B827" t="s">
        <v>58</v>
      </c>
      <c r="C827" t="s">
        <v>10</v>
      </c>
      <c r="D827" s="1">
        <v>8163</v>
      </c>
      <c r="E827" s="1">
        <v>105424</v>
      </c>
      <c r="F827" s="2">
        <v>43475</v>
      </c>
    </row>
    <row r="828" spans="1:6" x14ac:dyDescent="0.25">
      <c r="A828">
        <v>2019</v>
      </c>
      <c r="B828" t="s">
        <v>58</v>
      </c>
      <c r="C828" t="s">
        <v>11</v>
      </c>
      <c r="D828" s="1">
        <v>35102</v>
      </c>
      <c r="E828" s="1">
        <v>924699</v>
      </c>
      <c r="F828" s="2">
        <v>52038</v>
      </c>
    </row>
    <row r="829" spans="1:6" x14ac:dyDescent="0.25">
      <c r="A829">
        <v>2019</v>
      </c>
      <c r="B829" t="s">
        <v>58</v>
      </c>
      <c r="C829" t="s">
        <v>12</v>
      </c>
      <c r="D829" s="1">
        <v>16247</v>
      </c>
      <c r="E829" s="1">
        <v>468491</v>
      </c>
      <c r="F829" s="2">
        <v>49107</v>
      </c>
    </row>
    <row r="830" spans="1:6" x14ac:dyDescent="0.25">
      <c r="A830">
        <v>2019</v>
      </c>
      <c r="B830" t="s">
        <v>58</v>
      </c>
      <c r="C830" t="s">
        <v>13</v>
      </c>
      <c r="D830" s="1">
        <v>11966</v>
      </c>
      <c r="E830" s="1">
        <v>219013</v>
      </c>
      <c r="F830" s="2">
        <v>44392</v>
      </c>
    </row>
    <row r="831" spans="1:6" x14ac:dyDescent="0.25">
      <c r="A831">
        <v>2019</v>
      </c>
      <c r="B831" t="s">
        <v>58</v>
      </c>
      <c r="C831" t="s">
        <v>14</v>
      </c>
      <c r="D831" s="1">
        <v>10085</v>
      </c>
      <c r="E831" s="1">
        <v>197874</v>
      </c>
      <c r="F831" s="2">
        <v>43909</v>
      </c>
    </row>
    <row r="832" spans="1:6" x14ac:dyDescent="0.25">
      <c r="A832">
        <v>2019</v>
      </c>
      <c r="B832" t="s">
        <v>58</v>
      </c>
      <c r="C832" t="s">
        <v>15</v>
      </c>
      <c r="D832" s="1">
        <v>18442</v>
      </c>
      <c r="E832" s="1">
        <v>272579</v>
      </c>
      <c r="F832" s="2">
        <v>49141</v>
      </c>
    </row>
    <row r="833" spans="1:6" x14ac:dyDescent="0.25">
      <c r="A833">
        <v>2019</v>
      </c>
      <c r="B833" t="s">
        <v>58</v>
      </c>
      <c r="C833" t="s">
        <v>16</v>
      </c>
      <c r="D833" s="1">
        <v>16110</v>
      </c>
      <c r="E833" s="1">
        <v>305742</v>
      </c>
      <c r="F833" s="2">
        <v>44832</v>
      </c>
    </row>
    <row r="834" spans="1:6" x14ac:dyDescent="0.25">
      <c r="A834">
        <v>2019</v>
      </c>
      <c r="B834" t="s">
        <v>58</v>
      </c>
      <c r="C834" t="s">
        <v>17</v>
      </c>
      <c r="D834" s="1">
        <v>5474</v>
      </c>
      <c r="E834" s="1">
        <v>120085</v>
      </c>
      <c r="F834" s="2">
        <v>49342</v>
      </c>
    </row>
    <row r="835" spans="1:6" x14ac:dyDescent="0.25">
      <c r="A835">
        <v>2019</v>
      </c>
      <c r="B835" t="s">
        <v>58</v>
      </c>
      <c r="C835" t="s">
        <v>18</v>
      </c>
      <c r="D835" s="1">
        <v>21419</v>
      </c>
      <c r="E835" s="1">
        <v>451332</v>
      </c>
      <c r="F835" s="2">
        <v>55476</v>
      </c>
    </row>
    <row r="836" spans="1:6" x14ac:dyDescent="0.25">
      <c r="A836">
        <v>2019</v>
      </c>
      <c r="B836" t="s">
        <v>58</v>
      </c>
      <c r="C836" t="s">
        <v>19</v>
      </c>
      <c r="D836" s="1">
        <v>68761</v>
      </c>
      <c r="E836" s="1">
        <v>790552</v>
      </c>
      <c r="F836" s="2">
        <v>59886</v>
      </c>
    </row>
    <row r="837" spans="1:6" x14ac:dyDescent="0.25">
      <c r="A837">
        <v>2019</v>
      </c>
      <c r="B837" t="s">
        <v>58</v>
      </c>
      <c r="C837" t="s">
        <v>20</v>
      </c>
      <c r="D837" s="1">
        <v>25357</v>
      </c>
      <c r="E837" s="1">
        <v>661203</v>
      </c>
      <c r="F837" s="2">
        <v>50845</v>
      </c>
    </row>
    <row r="838" spans="1:6" x14ac:dyDescent="0.25">
      <c r="A838">
        <v>2019</v>
      </c>
      <c r="B838" t="s">
        <v>58</v>
      </c>
      <c r="C838" t="s">
        <v>21</v>
      </c>
      <c r="D838" s="1">
        <v>20728</v>
      </c>
      <c r="E838" s="1">
        <v>530749</v>
      </c>
      <c r="F838" s="2">
        <v>52656</v>
      </c>
    </row>
    <row r="839" spans="1:6" x14ac:dyDescent="0.25">
      <c r="A839">
        <v>2019</v>
      </c>
      <c r="B839" t="s">
        <v>58</v>
      </c>
      <c r="C839" t="s">
        <v>22</v>
      </c>
      <c r="D839" s="1">
        <v>7557</v>
      </c>
      <c r="E839" s="1">
        <v>146077</v>
      </c>
      <c r="F839" s="2">
        <v>42620</v>
      </c>
    </row>
    <row r="840" spans="1:6" x14ac:dyDescent="0.25">
      <c r="A840">
        <v>2019</v>
      </c>
      <c r="B840" t="s">
        <v>58</v>
      </c>
      <c r="C840" t="s">
        <v>23</v>
      </c>
      <c r="D840" s="1">
        <v>52078</v>
      </c>
      <c r="E840" s="1">
        <v>462462</v>
      </c>
      <c r="F840" s="2">
        <v>47562</v>
      </c>
    </row>
    <row r="841" spans="1:6" x14ac:dyDescent="0.25">
      <c r="A841">
        <v>2019</v>
      </c>
      <c r="B841" t="s">
        <v>58</v>
      </c>
      <c r="C841" t="s">
        <v>24</v>
      </c>
      <c r="D841" s="1">
        <v>4834</v>
      </c>
      <c r="E841" s="1">
        <v>74646</v>
      </c>
      <c r="F841" s="2">
        <v>49258</v>
      </c>
    </row>
    <row r="842" spans="1:6" x14ac:dyDescent="0.25">
      <c r="A842">
        <v>2019</v>
      </c>
      <c r="B842" t="s">
        <v>58</v>
      </c>
      <c r="C842" t="s">
        <v>25</v>
      </c>
      <c r="D842" s="1">
        <v>11559</v>
      </c>
      <c r="E842" s="1">
        <v>139275</v>
      </c>
      <c r="F842" s="2">
        <v>48735</v>
      </c>
    </row>
    <row r="843" spans="1:6" x14ac:dyDescent="0.25">
      <c r="A843">
        <v>2019</v>
      </c>
      <c r="B843" t="s">
        <v>58</v>
      </c>
      <c r="C843" t="s">
        <v>26</v>
      </c>
      <c r="D843" s="1">
        <v>8934</v>
      </c>
      <c r="E843" s="1">
        <v>143417</v>
      </c>
      <c r="F843" s="2">
        <v>54808</v>
      </c>
    </row>
    <row r="844" spans="1:6" x14ac:dyDescent="0.25">
      <c r="A844">
        <v>2019</v>
      </c>
      <c r="B844" t="s">
        <v>58</v>
      </c>
      <c r="C844" t="s">
        <v>27</v>
      </c>
      <c r="D844" s="1">
        <v>4773</v>
      </c>
      <c r="E844" s="1">
        <v>114430</v>
      </c>
      <c r="F844" s="2">
        <v>58363</v>
      </c>
    </row>
    <row r="845" spans="1:6" x14ac:dyDescent="0.25">
      <c r="A845">
        <v>2019</v>
      </c>
      <c r="B845" t="s">
        <v>58</v>
      </c>
      <c r="C845" t="s">
        <v>28</v>
      </c>
      <c r="D845" s="1">
        <v>40687</v>
      </c>
      <c r="E845" s="1">
        <v>670070</v>
      </c>
      <c r="F845" s="2">
        <v>55124</v>
      </c>
    </row>
    <row r="846" spans="1:6" x14ac:dyDescent="0.25">
      <c r="A846">
        <v>2019</v>
      </c>
      <c r="B846" t="s">
        <v>58</v>
      </c>
      <c r="C846" t="s">
        <v>29</v>
      </c>
      <c r="D846" s="1">
        <v>10974</v>
      </c>
      <c r="E846" s="1">
        <v>130181</v>
      </c>
      <c r="F846" s="2">
        <v>42852</v>
      </c>
    </row>
    <row r="847" spans="1:6" x14ac:dyDescent="0.25">
      <c r="A847">
        <v>2019</v>
      </c>
      <c r="B847" t="s">
        <v>58</v>
      </c>
      <c r="C847" t="s">
        <v>30</v>
      </c>
      <c r="D847" s="1">
        <v>67202</v>
      </c>
      <c r="E847" s="1">
        <v>1981493</v>
      </c>
      <c r="F847" s="2">
        <v>54638</v>
      </c>
    </row>
    <row r="848" spans="1:6" x14ac:dyDescent="0.25">
      <c r="A848">
        <v>2019</v>
      </c>
      <c r="B848" t="s">
        <v>58</v>
      </c>
      <c r="C848" t="s">
        <v>31</v>
      </c>
      <c r="D848" s="1">
        <v>28199</v>
      </c>
      <c r="E848" s="1">
        <v>606564</v>
      </c>
      <c r="F848" s="2">
        <v>50123</v>
      </c>
    </row>
    <row r="849" spans="1:6" x14ac:dyDescent="0.25">
      <c r="A849">
        <v>2019</v>
      </c>
      <c r="B849" t="s">
        <v>58</v>
      </c>
      <c r="C849" t="s">
        <v>32</v>
      </c>
      <c r="D849" s="1">
        <v>2581</v>
      </c>
      <c r="E849" s="1">
        <v>65771</v>
      </c>
      <c r="F849" s="2">
        <v>52585</v>
      </c>
    </row>
    <row r="850" spans="1:6" x14ac:dyDescent="0.25">
      <c r="A850">
        <v>2019</v>
      </c>
      <c r="B850" t="s">
        <v>58</v>
      </c>
      <c r="C850" t="s">
        <v>33</v>
      </c>
      <c r="D850" s="1">
        <v>35525</v>
      </c>
      <c r="E850" s="1">
        <v>908891</v>
      </c>
      <c r="F850" s="2">
        <v>47891</v>
      </c>
    </row>
    <row r="851" spans="1:6" x14ac:dyDescent="0.25">
      <c r="A851">
        <v>2019</v>
      </c>
      <c r="B851" t="s">
        <v>58</v>
      </c>
      <c r="C851" t="s">
        <v>34</v>
      </c>
      <c r="D851" s="1">
        <v>13345</v>
      </c>
      <c r="E851" s="1">
        <v>213244</v>
      </c>
      <c r="F851" s="2">
        <v>46841</v>
      </c>
    </row>
    <row r="852" spans="1:6" x14ac:dyDescent="0.25">
      <c r="A852">
        <v>2019</v>
      </c>
      <c r="B852" t="s">
        <v>58</v>
      </c>
      <c r="C852" t="s">
        <v>35</v>
      </c>
      <c r="D852" s="1">
        <v>16113</v>
      </c>
      <c r="E852" s="1">
        <v>295311</v>
      </c>
      <c r="F852" s="2">
        <v>51842</v>
      </c>
    </row>
    <row r="853" spans="1:6" x14ac:dyDescent="0.25">
      <c r="A853">
        <v>2019</v>
      </c>
      <c r="B853" t="s">
        <v>58</v>
      </c>
      <c r="C853" t="s">
        <v>36</v>
      </c>
      <c r="D853" s="1">
        <v>57945</v>
      </c>
      <c r="E853" s="1">
        <v>1230922</v>
      </c>
      <c r="F853" s="2">
        <v>53416</v>
      </c>
    </row>
    <row r="854" spans="1:6" x14ac:dyDescent="0.25">
      <c r="A854">
        <v>2019</v>
      </c>
      <c r="B854" t="s">
        <v>58</v>
      </c>
      <c r="C854" t="s">
        <v>37</v>
      </c>
      <c r="D854" s="1">
        <v>4664</v>
      </c>
      <c r="E854" s="1">
        <v>102395</v>
      </c>
      <c r="F854" s="2">
        <v>50458</v>
      </c>
    </row>
    <row r="855" spans="1:6" x14ac:dyDescent="0.25">
      <c r="A855">
        <v>2019</v>
      </c>
      <c r="B855" t="s">
        <v>58</v>
      </c>
      <c r="C855" t="s">
        <v>38</v>
      </c>
      <c r="D855" s="1">
        <v>12757</v>
      </c>
      <c r="E855" s="1">
        <v>237600</v>
      </c>
      <c r="F855" s="2">
        <v>47296</v>
      </c>
    </row>
    <row r="856" spans="1:6" x14ac:dyDescent="0.25">
      <c r="A856">
        <v>2019</v>
      </c>
      <c r="B856" t="s">
        <v>58</v>
      </c>
      <c r="C856" t="s">
        <v>39</v>
      </c>
      <c r="D856" s="1">
        <v>2904</v>
      </c>
      <c r="E856" s="1">
        <v>68913</v>
      </c>
      <c r="F856" s="2">
        <v>52412</v>
      </c>
    </row>
    <row r="857" spans="1:6" x14ac:dyDescent="0.25">
      <c r="A857">
        <v>2019</v>
      </c>
      <c r="B857" t="s">
        <v>58</v>
      </c>
      <c r="C857" t="s">
        <v>40</v>
      </c>
      <c r="D857" s="1">
        <v>16563</v>
      </c>
      <c r="E857" s="1">
        <v>427328</v>
      </c>
      <c r="F857" s="2">
        <v>53183</v>
      </c>
    </row>
    <row r="858" spans="1:6" x14ac:dyDescent="0.25">
      <c r="A858">
        <v>2019</v>
      </c>
      <c r="B858" t="s">
        <v>58</v>
      </c>
      <c r="C858" t="s">
        <v>41</v>
      </c>
      <c r="D858" s="1">
        <v>94237</v>
      </c>
      <c r="E858" s="1">
        <v>1684606</v>
      </c>
      <c r="F858" s="2">
        <v>49322</v>
      </c>
    </row>
    <row r="859" spans="1:6" x14ac:dyDescent="0.25">
      <c r="A859">
        <v>2019</v>
      </c>
      <c r="B859" t="s">
        <v>58</v>
      </c>
      <c r="C859" t="s">
        <v>42</v>
      </c>
      <c r="D859" s="1">
        <v>12857</v>
      </c>
      <c r="E859" s="1">
        <v>193373</v>
      </c>
      <c r="F859" s="2">
        <v>44983</v>
      </c>
    </row>
    <row r="860" spans="1:6" x14ac:dyDescent="0.25">
      <c r="A860">
        <v>2019</v>
      </c>
      <c r="B860" t="s">
        <v>58</v>
      </c>
      <c r="C860" t="s">
        <v>43</v>
      </c>
      <c r="D860" s="1">
        <v>2503</v>
      </c>
      <c r="E860" s="1">
        <v>62317</v>
      </c>
      <c r="F860" s="2">
        <v>48501</v>
      </c>
    </row>
    <row r="861" spans="1:6" x14ac:dyDescent="0.25">
      <c r="A861">
        <v>2019</v>
      </c>
      <c r="B861" t="s">
        <v>58</v>
      </c>
      <c r="C861" t="s">
        <v>44</v>
      </c>
      <c r="D861" s="1">
        <v>50144</v>
      </c>
      <c r="E861" s="1">
        <v>517645</v>
      </c>
      <c r="F861" s="2">
        <v>50876</v>
      </c>
    </row>
    <row r="862" spans="1:6" x14ac:dyDescent="0.25">
      <c r="A862">
        <v>2019</v>
      </c>
      <c r="B862" t="s">
        <v>58</v>
      </c>
      <c r="C862" t="s">
        <v>45</v>
      </c>
      <c r="D862" s="1">
        <v>64023</v>
      </c>
      <c r="E862" s="1">
        <v>478274</v>
      </c>
      <c r="F862" s="2">
        <v>53267</v>
      </c>
    </row>
    <row r="863" spans="1:6" x14ac:dyDescent="0.25">
      <c r="A863">
        <v>2019</v>
      </c>
      <c r="B863" t="s">
        <v>58</v>
      </c>
      <c r="C863" t="s">
        <v>46</v>
      </c>
      <c r="D863" s="1">
        <v>5755</v>
      </c>
      <c r="E863" s="1">
        <v>125528</v>
      </c>
      <c r="F863" s="2">
        <v>47876</v>
      </c>
    </row>
    <row r="864" spans="1:6" x14ac:dyDescent="0.25">
      <c r="A864">
        <v>2019</v>
      </c>
      <c r="B864" t="s">
        <v>58</v>
      </c>
      <c r="C864" t="s">
        <v>47</v>
      </c>
      <c r="D864" s="1">
        <v>29257</v>
      </c>
      <c r="E864" s="1">
        <v>440255</v>
      </c>
      <c r="F864" s="2">
        <v>50951</v>
      </c>
    </row>
    <row r="865" spans="1:6" x14ac:dyDescent="0.25">
      <c r="A865">
        <v>2019</v>
      </c>
      <c r="B865" t="s">
        <v>58</v>
      </c>
      <c r="C865" t="s">
        <v>48</v>
      </c>
      <c r="D865" s="1">
        <v>3384</v>
      </c>
      <c r="E865" s="1">
        <v>27323</v>
      </c>
      <c r="F865" s="2">
        <v>44083</v>
      </c>
    </row>
    <row r="866" spans="1:6" x14ac:dyDescent="0.25">
      <c r="A866">
        <v>2019</v>
      </c>
      <c r="B866" t="s">
        <v>59</v>
      </c>
      <c r="C866" t="s">
        <v>1</v>
      </c>
      <c r="D866" s="1">
        <v>11180</v>
      </c>
      <c r="E866" s="1">
        <v>208446</v>
      </c>
      <c r="F866" s="2">
        <v>17618</v>
      </c>
    </row>
    <row r="867" spans="1:6" x14ac:dyDescent="0.25">
      <c r="A867">
        <v>2019</v>
      </c>
      <c r="B867" t="s">
        <v>59</v>
      </c>
      <c r="C867" t="s">
        <v>2</v>
      </c>
      <c r="D867" s="1">
        <v>14256</v>
      </c>
      <c r="E867" s="1">
        <v>331295</v>
      </c>
      <c r="F867" s="2">
        <v>25557</v>
      </c>
    </row>
    <row r="868" spans="1:6" x14ac:dyDescent="0.25">
      <c r="A868">
        <v>2019</v>
      </c>
      <c r="B868" t="s">
        <v>59</v>
      </c>
      <c r="C868" t="s">
        <v>3</v>
      </c>
      <c r="D868" s="1">
        <v>7315</v>
      </c>
      <c r="E868" s="1">
        <v>120644</v>
      </c>
      <c r="F868" s="2">
        <v>17299</v>
      </c>
    </row>
    <row r="869" spans="1:6" x14ac:dyDescent="0.25">
      <c r="A869">
        <v>2019</v>
      </c>
      <c r="B869" t="s">
        <v>59</v>
      </c>
      <c r="C869" t="s">
        <v>4</v>
      </c>
      <c r="D869" s="1">
        <v>116191</v>
      </c>
      <c r="E869" s="1">
        <v>2034920</v>
      </c>
      <c r="F869" s="2">
        <v>32379</v>
      </c>
    </row>
    <row r="870" spans="1:6" x14ac:dyDescent="0.25">
      <c r="A870">
        <v>2019</v>
      </c>
      <c r="B870" t="s">
        <v>59</v>
      </c>
      <c r="C870" t="s">
        <v>5</v>
      </c>
      <c r="D870" s="1">
        <v>17317</v>
      </c>
      <c r="E870" s="1">
        <v>344935</v>
      </c>
      <c r="F870" s="2">
        <v>27131</v>
      </c>
    </row>
    <row r="871" spans="1:6" x14ac:dyDescent="0.25">
      <c r="A871">
        <v>2019</v>
      </c>
      <c r="B871" t="s">
        <v>59</v>
      </c>
      <c r="C871" t="s">
        <v>6</v>
      </c>
      <c r="D871" s="1">
        <v>10917</v>
      </c>
      <c r="E871" s="1">
        <v>157574</v>
      </c>
      <c r="F871" s="2">
        <v>24451</v>
      </c>
    </row>
    <row r="872" spans="1:6" x14ac:dyDescent="0.25">
      <c r="A872">
        <v>2019</v>
      </c>
      <c r="B872" t="s">
        <v>59</v>
      </c>
      <c r="C872" t="s">
        <v>7</v>
      </c>
      <c r="D872" s="1">
        <v>2710</v>
      </c>
      <c r="E872" s="1">
        <v>53038</v>
      </c>
      <c r="F872" s="2">
        <v>21264</v>
      </c>
    </row>
    <row r="873" spans="1:6" x14ac:dyDescent="0.25">
      <c r="A873">
        <v>2019</v>
      </c>
      <c r="B873" t="s">
        <v>59</v>
      </c>
      <c r="C873" t="s">
        <v>8</v>
      </c>
      <c r="D873" s="1">
        <v>58596</v>
      </c>
      <c r="E873" s="1">
        <v>1257201</v>
      </c>
      <c r="F873" s="2">
        <v>26675</v>
      </c>
    </row>
    <row r="874" spans="1:6" x14ac:dyDescent="0.25">
      <c r="A874">
        <v>2019</v>
      </c>
      <c r="B874" t="s">
        <v>59</v>
      </c>
      <c r="C874" t="s">
        <v>9</v>
      </c>
      <c r="D874" s="1">
        <v>25254</v>
      </c>
      <c r="E874" s="1">
        <v>498529</v>
      </c>
      <c r="F874" s="2">
        <v>21342</v>
      </c>
    </row>
    <row r="875" spans="1:6" x14ac:dyDescent="0.25">
      <c r="A875">
        <v>2019</v>
      </c>
      <c r="B875" t="s">
        <v>59</v>
      </c>
      <c r="C875" t="s">
        <v>10</v>
      </c>
      <c r="D875" s="1">
        <v>5038</v>
      </c>
      <c r="E875" s="1">
        <v>82521</v>
      </c>
      <c r="F875" s="2">
        <v>17770</v>
      </c>
    </row>
    <row r="876" spans="1:6" x14ac:dyDescent="0.25">
      <c r="A876">
        <v>2019</v>
      </c>
      <c r="B876" t="s">
        <v>59</v>
      </c>
      <c r="C876" t="s">
        <v>11</v>
      </c>
      <c r="D876" s="1">
        <v>33183</v>
      </c>
      <c r="E876" s="1">
        <v>622987</v>
      </c>
      <c r="F876" s="2">
        <v>24703</v>
      </c>
    </row>
    <row r="877" spans="1:6" x14ac:dyDescent="0.25">
      <c r="A877">
        <v>2019</v>
      </c>
      <c r="B877" t="s">
        <v>59</v>
      </c>
      <c r="C877" t="s">
        <v>12</v>
      </c>
      <c r="D877" s="1">
        <v>15776</v>
      </c>
      <c r="E877" s="1">
        <v>313889</v>
      </c>
      <c r="F877" s="2">
        <v>19660</v>
      </c>
    </row>
    <row r="878" spans="1:6" x14ac:dyDescent="0.25">
      <c r="A878">
        <v>2019</v>
      </c>
      <c r="B878" t="s">
        <v>59</v>
      </c>
      <c r="C878" t="s">
        <v>13</v>
      </c>
      <c r="D878" s="1">
        <v>8796</v>
      </c>
      <c r="E878" s="1">
        <v>144265</v>
      </c>
      <c r="F878" s="2">
        <v>17261</v>
      </c>
    </row>
    <row r="879" spans="1:6" x14ac:dyDescent="0.25">
      <c r="A879">
        <v>2019</v>
      </c>
      <c r="B879" t="s">
        <v>59</v>
      </c>
      <c r="C879" t="s">
        <v>14</v>
      </c>
      <c r="D879" s="1">
        <v>6871</v>
      </c>
      <c r="E879" s="1">
        <v>130101</v>
      </c>
      <c r="F879" s="2">
        <v>17333</v>
      </c>
    </row>
    <row r="880" spans="1:6" x14ac:dyDescent="0.25">
      <c r="A880">
        <v>2019</v>
      </c>
      <c r="B880" t="s">
        <v>59</v>
      </c>
      <c r="C880" t="s">
        <v>15</v>
      </c>
      <c r="D880" s="1">
        <v>10118</v>
      </c>
      <c r="E880" s="1">
        <v>201748</v>
      </c>
      <c r="F880" s="2">
        <v>18350</v>
      </c>
    </row>
    <row r="881" spans="1:6" x14ac:dyDescent="0.25">
      <c r="A881">
        <v>2019</v>
      </c>
      <c r="B881" t="s">
        <v>59</v>
      </c>
      <c r="C881" t="s">
        <v>16</v>
      </c>
      <c r="D881" s="1">
        <v>12912</v>
      </c>
      <c r="E881" s="1">
        <v>237469</v>
      </c>
      <c r="F881" s="2">
        <v>21789</v>
      </c>
    </row>
    <row r="882" spans="1:6" x14ac:dyDescent="0.25">
      <c r="A882">
        <v>2019</v>
      </c>
      <c r="B882" t="s">
        <v>59</v>
      </c>
      <c r="C882" t="s">
        <v>17</v>
      </c>
      <c r="D882" s="1">
        <v>5132</v>
      </c>
      <c r="E882" s="1">
        <v>69501</v>
      </c>
      <c r="F882" s="2">
        <v>23169</v>
      </c>
    </row>
    <row r="883" spans="1:6" x14ac:dyDescent="0.25">
      <c r="A883">
        <v>2019</v>
      </c>
      <c r="B883" t="s">
        <v>59</v>
      </c>
      <c r="C883" t="s">
        <v>18</v>
      </c>
      <c r="D883" s="1">
        <v>15043</v>
      </c>
      <c r="E883" s="1">
        <v>282746</v>
      </c>
      <c r="F883" s="2">
        <v>24758</v>
      </c>
    </row>
    <row r="884" spans="1:6" x14ac:dyDescent="0.25">
      <c r="A884">
        <v>2019</v>
      </c>
      <c r="B884" t="s">
        <v>59</v>
      </c>
      <c r="C884" t="s">
        <v>19</v>
      </c>
      <c r="D884" s="1">
        <v>20740</v>
      </c>
      <c r="E884" s="1">
        <v>379863</v>
      </c>
      <c r="F884" s="2">
        <v>29500</v>
      </c>
    </row>
    <row r="885" spans="1:6" x14ac:dyDescent="0.25">
      <c r="A885">
        <v>2019</v>
      </c>
      <c r="B885" t="s">
        <v>59</v>
      </c>
      <c r="C885" t="s">
        <v>20</v>
      </c>
      <c r="D885" s="1">
        <v>23113</v>
      </c>
      <c r="E885" s="1">
        <v>434299</v>
      </c>
      <c r="F885" s="2">
        <v>21121</v>
      </c>
    </row>
    <row r="886" spans="1:6" x14ac:dyDescent="0.25">
      <c r="A886">
        <v>2019</v>
      </c>
      <c r="B886" t="s">
        <v>59</v>
      </c>
      <c r="C886" t="s">
        <v>21</v>
      </c>
      <c r="D886" s="1">
        <v>15325</v>
      </c>
      <c r="E886" s="1">
        <v>275608</v>
      </c>
      <c r="F886" s="2">
        <v>23261</v>
      </c>
    </row>
    <row r="887" spans="1:6" x14ac:dyDescent="0.25">
      <c r="A887">
        <v>2019</v>
      </c>
      <c r="B887" t="s">
        <v>59</v>
      </c>
      <c r="C887" t="s">
        <v>22</v>
      </c>
      <c r="D887" s="1">
        <v>6514</v>
      </c>
      <c r="E887" s="1">
        <v>136282</v>
      </c>
      <c r="F887" s="2">
        <v>17817</v>
      </c>
    </row>
    <row r="888" spans="1:6" x14ac:dyDescent="0.25">
      <c r="A888">
        <v>2019</v>
      </c>
      <c r="B888" t="s">
        <v>59</v>
      </c>
      <c r="C888" t="s">
        <v>23</v>
      </c>
      <c r="D888" s="1">
        <v>15195</v>
      </c>
      <c r="E888" s="1">
        <v>308646</v>
      </c>
      <c r="F888" s="2">
        <v>21614</v>
      </c>
    </row>
    <row r="889" spans="1:6" x14ac:dyDescent="0.25">
      <c r="A889">
        <v>2019</v>
      </c>
      <c r="B889" t="s">
        <v>59</v>
      </c>
      <c r="C889" t="s">
        <v>24</v>
      </c>
      <c r="D889" s="1">
        <v>5052</v>
      </c>
      <c r="E889" s="1">
        <v>67008</v>
      </c>
      <c r="F889" s="2">
        <v>19955</v>
      </c>
    </row>
    <row r="890" spans="1:6" x14ac:dyDescent="0.25">
      <c r="A890">
        <v>2019</v>
      </c>
      <c r="B890" t="s">
        <v>59</v>
      </c>
      <c r="C890" t="s">
        <v>25</v>
      </c>
      <c r="D890" s="1">
        <v>5609</v>
      </c>
      <c r="E890" s="1">
        <v>93856</v>
      </c>
      <c r="F890" s="2">
        <v>17213</v>
      </c>
    </row>
    <row r="891" spans="1:6" x14ac:dyDescent="0.25">
      <c r="A891">
        <v>2019</v>
      </c>
      <c r="B891" t="s">
        <v>59</v>
      </c>
      <c r="C891" t="s">
        <v>26</v>
      </c>
      <c r="D891" s="1">
        <v>8716</v>
      </c>
      <c r="E891" s="1">
        <v>355178</v>
      </c>
      <c r="F891" s="2">
        <v>34432</v>
      </c>
    </row>
    <row r="892" spans="1:6" x14ac:dyDescent="0.25">
      <c r="A892">
        <v>2019</v>
      </c>
      <c r="B892" t="s">
        <v>59</v>
      </c>
      <c r="C892" t="s">
        <v>27</v>
      </c>
      <c r="D892" s="1">
        <v>4675</v>
      </c>
      <c r="E892" s="1">
        <v>73214</v>
      </c>
      <c r="F892" s="2">
        <v>22783</v>
      </c>
    </row>
    <row r="893" spans="1:6" x14ac:dyDescent="0.25">
      <c r="A893">
        <v>2019</v>
      </c>
      <c r="B893" t="s">
        <v>59</v>
      </c>
      <c r="C893" t="s">
        <v>28</v>
      </c>
      <c r="D893" s="1">
        <v>24526</v>
      </c>
      <c r="E893" s="1">
        <v>391519</v>
      </c>
      <c r="F893" s="2">
        <v>26347</v>
      </c>
    </row>
    <row r="894" spans="1:6" x14ac:dyDescent="0.25">
      <c r="A894">
        <v>2019</v>
      </c>
      <c r="B894" t="s">
        <v>59</v>
      </c>
      <c r="C894" t="s">
        <v>29</v>
      </c>
      <c r="D894" s="1">
        <v>5277</v>
      </c>
      <c r="E894" s="1">
        <v>99656</v>
      </c>
      <c r="F894" s="2">
        <v>19571</v>
      </c>
    </row>
    <row r="895" spans="1:6" x14ac:dyDescent="0.25">
      <c r="A895">
        <v>2019</v>
      </c>
      <c r="B895" t="s">
        <v>59</v>
      </c>
      <c r="C895" t="s">
        <v>30</v>
      </c>
      <c r="D895" s="1">
        <v>65868</v>
      </c>
      <c r="E895" s="1">
        <v>957897</v>
      </c>
      <c r="F895" s="2">
        <v>35828</v>
      </c>
    </row>
    <row r="896" spans="1:6" x14ac:dyDescent="0.25">
      <c r="A896">
        <v>2019</v>
      </c>
      <c r="B896" t="s">
        <v>59</v>
      </c>
      <c r="C896" t="s">
        <v>31</v>
      </c>
      <c r="D896" s="1">
        <v>26474</v>
      </c>
      <c r="E896" s="1">
        <v>515152</v>
      </c>
      <c r="F896" s="2">
        <v>20460</v>
      </c>
    </row>
    <row r="897" spans="1:6" x14ac:dyDescent="0.25">
      <c r="A897">
        <v>2019</v>
      </c>
      <c r="B897" t="s">
        <v>59</v>
      </c>
      <c r="C897" t="s">
        <v>32</v>
      </c>
      <c r="D897" s="1">
        <v>2610</v>
      </c>
      <c r="E897" s="1">
        <v>40423</v>
      </c>
      <c r="F897" s="2">
        <v>18573</v>
      </c>
    </row>
    <row r="898" spans="1:6" x14ac:dyDescent="0.25">
      <c r="A898">
        <v>2019</v>
      </c>
      <c r="B898" t="s">
        <v>59</v>
      </c>
      <c r="C898" t="s">
        <v>33</v>
      </c>
      <c r="D898" s="1">
        <v>29035</v>
      </c>
      <c r="E898" s="1">
        <v>570254</v>
      </c>
      <c r="F898" s="2">
        <v>20197</v>
      </c>
    </row>
    <row r="899" spans="1:6" x14ac:dyDescent="0.25">
      <c r="A899">
        <v>2019</v>
      </c>
      <c r="B899" t="s">
        <v>59</v>
      </c>
      <c r="C899" t="s">
        <v>34</v>
      </c>
      <c r="D899" s="1">
        <v>9209</v>
      </c>
      <c r="E899" s="1">
        <v>174213</v>
      </c>
      <c r="F899" s="2">
        <v>18600</v>
      </c>
    </row>
    <row r="900" spans="1:6" x14ac:dyDescent="0.25">
      <c r="A900">
        <v>2019</v>
      </c>
      <c r="B900" t="s">
        <v>59</v>
      </c>
      <c r="C900" t="s">
        <v>35</v>
      </c>
      <c r="D900" s="1">
        <v>14116</v>
      </c>
      <c r="E900" s="1">
        <v>213454</v>
      </c>
      <c r="F900" s="2">
        <v>23818</v>
      </c>
    </row>
    <row r="901" spans="1:6" x14ac:dyDescent="0.25">
      <c r="A901">
        <v>2019</v>
      </c>
      <c r="B901" t="s">
        <v>59</v>
      </c>
      <c r="C901" t="s">
        <v>36</v>
      </c>
      <c r="D901" s="1">
        <v>33729</v>
      </c>
      <c r="E901" s="1">
        <v>577911</v>
      </c>
      <c r="F901" s="2">
        <v>22011</v>
      </c>
    </row>
    <row r="902" spans="1:6" x14ac:dyDescent="0.25">
      <c r="A902">
        <v>2019</v>
      </c>
      <c r="B902" t="s">
        <v>59</v>
      </c>
      <c r="C902" t="s">
        <v>37</v>
      </c>
      <c r="D902" s="1">
        <v>3873</v>
      </c>
      <c r="E902" s="1">
        <v>60008</v>
      </c>
      <c r="F902" s="2">
        <v>23680</v>
      </c>
    </row>
    <row r="903" spans="1:6" x14ac:dyDescent="0.25">
      <c r="A903">
        <v>2019</v>
      </c>
      <c r="B903" t="s">
        <v>59</v>
      </c>
      <c r="C903" t="s">
        <v>38</v>
      </c>
      <c r="D903" s="1">
        <v>13400</v>
      </c>
      <c r="E903" s="1">
        <v>270473</v>
      </c>
      <c r="F903" s="2">
        <v>18816</v>
      </c>
    </row>
    <row r="904" spans="1:6" x14ac:dyDescent="0.25">
      <c r="A904">
        <v>2019</v>
      </c>
      <c r="B904" t="s">
        <v>59</v>
      </c>
      <c r="C904" t="s">
        <v>39</v>
      </c>
      <c r="D904" s="1">
        <v>3191</v>
      </c>
      <c r="E904" s="1">
        <v>47413</v>
      </c>
      <c r="F904" s="2">
        <v>17519</v>
      </c>
    </row>
    <row r="905" spans="1:6" x14ac:dyDescent="0.25">
      <c r="A905">
        <v>2019</v>
      </c>
      <c r="B905" t="s">
        <v>59</v>
      </c>
      <c r="C905" t="s">
        <v>40</v>
      </c>
      <c r="D905" s="1">
        <v>16924</v>
      </c>
      <c r="E905" s="1">
        <v>347181</v>
      </c>
      <c r="F905" s="2">
        <v>23878</v>
      </c>
    </row>
    <row r="906" spans="1:6" x14ac:dyDescent="0.25">
      <c r="A906">
        <v>2019</v>
      </c>
      <c r="B906" t="s">
        <v>59</v>
      </c>
      <c r="C906" t="s">
        <v>41</v>
      </c>
      <c r="D906" s="1">
        <v>65057</v>
      </c>
      <c r="E906" s="1">
        <v>1394036</v>
      </c>
      <c r="F906" s="2">
        <v>22762</v>
      </c>
    </row>
    <row r="907" spans="1:6" x14ac:dyDescent="0.25">
      <c r="A907">
        <v>2019</v>
      </c>
      <c r="B907" t="s">
        <v>59</v>
      </c>
      <c r="C907" t="s">
        <v>42</v>
      </c>
      <c r="D907" s="1">
        <v>7570</v>
      </c>
      <c r="E907" s="1">
        <v>153412</v>
      </c>
      <c r="F907" s="2">
        <v>20955</v>
      </c>
    </row>
    <row r="908" spans="1:6" x14ac:dyDescent="0.25">
      <c r="A908">
        <v>2019</v>
      </c>
      <c r="B908" t="s">
        <v>59</v>
      </c>
      <c r="C908" t="s">
        <v>43</v>
      </c>
      <c r="D908" s="1">
        <v>2268</v>
      </c>
      <c r="E908" s="1">
        <v>37208</v>
      </c>
      <c r="F908" s="2">
        <v>23863</v>
      </c>
    </row>
    <row r="909" spans="1:6" x14ac:dyDescent="0.25">
      <c r="A909">
        <v>2019</v>
      </c>
      <c r="B909" t="s">
        <v>59</v>
      </c>
      <c r="C909" t="s">
        <v>44</v>
      </c>
      <c r="D909" s="1">
        <v>20743</v>
      </c>
      <c r="E909" s="1">
        <v>408354</v>
      </c>
      <c r="F909" s="2">
        <v>21582</v>
      </c>
    </row>
    <row r="910" spans="1:6" x14ac:dyDescent="0.25">
      <c r="A910">
        <v>2019</v>
      </c>
      <c r="B910" t="s">
        <v>59</v>
      </c>
      <c r="C910" t="s">
        <v>45</v>
      </c>
      <c r="D910" s="1">
        <v>20637</v>
      </c>
      <c r="E910" s="1">
        <v>341265</v>
      </c>
      <c r="F910" s="2">
        <v>26566</v>
      </c>
    </row>
    <row r="911" spans="1:6" x14ac:dyDescent="0.25">
      <c r="A911">
        <v>2019</v>
      </c>
      <c r="B911" t="s">
        <v>59</v>
      </c>
      <c r="C911" t="s">
        <v>46</v>
      </c>
      <c r="D911" s="1">
        <v>4658</v>
      </c>
      <c r="E911" s="1">
        <v>75027</v>
      </c>
      <c r="F911" s="2">
        <v>18256</v>
      </c>
    </row>
    <row r="912" spans="1:6" x14ac:dyDescent="0.25">
      <c r="A912">
        <v>2019</v>
      </c>
      <c r="B912" t="s">
        <v>59</v>
      </c>
      <c r="C912" t="s">
        <v>47</v>
      </c>
      <c r="D912" s="1">
        <v>17015</v>
      </c>
      <c r="E912" s="1">
        <v>285279</v>
      </c>
      <c r="F912" s="2">
        <v>18758</v>
      </c>
    </row>
    <row r="913" spans="1:6" x14ac:dyDescent="0.25">
      <c r="A913">
        <v>2019</v>
      </c>
      <c r="B913" t="s">
        <v>59</v>
      </c>
      <c r="C913" t="s">
        <v>48</v>
      </c>
      <c r="D913" s="1">
        <v>2398</v>
      </c>
      <c r="E913" s="1">
        <v>37041</v>
      </c>
      <c r="F913" s="2">
        <v>21994</v>
      </c>
    </row>
    <row r="914" spans="1:6" x14ac:dyDescent="0.25">
      <c r="A914">
        <v>2019</v>
      </c>
      <c r="B914" t="s">
        <v>60</v>
      </c>
      <c r="C914" t="s">
        <v>1</v>
      </c>
      <c r="D914" s="1">
        <v>10189</v>
      </c>
      <c r="E914" s="1">
        <v>46816</v>
      </c>
      <c r="F914" s="2">
        <v>38607</v>
      </c>
    </row>
    <row r="915" spans="1:6" x14ac:dyDescent="0.25">
      <c r="A915">
        <v>2019</v>
      </c>
      <c r="B915" t="s">
        <v>60</v>
      </c>
      <c r="C915" t="s">
        <v>2</v>
      </c>
      <c r="D915" s="1">
        <v>10674</v>
      </c>
      <c r="E915" s="1">
        <v>75782</v>
      </c>
      <c r="F915" s="2">
        <v>39965</v>
      </c>
    </row>
    <row r="916" spans="1:6" x14ac:dyDescent="0.25">
      <c r="A916">
        <v>2019</v>
      </c>
      <c r="B916" t="s">
        <v>60</v>
      </c>
      <c r="C916" t="s">
        <v>3</v>
      </c>
      <c r="D916" s="1">
        <v>5359</v>
      </c>
      <c r="E916" s="1">
        <v>25279</v>
      </c>
      <c r="F916" s="2">
        <v>36115</v>
      </c>
    </row>
    <row r="917" spans="1:6" x14ac:dyDescent="0.25">
      <c r="A917">
        <v>2019</v>
      </c>
      <c r="B917" t="s">
        <v>60</v>
      </c>
      <c r="C917" t="s">
        <v>4</v>
      </c>
      <c r="D917" s="1">
        <v>97442</v>
      </c>
      <c r="E917" s="1">
        <v>547972</v>
      </c>
      <c r="F917" s="2">
        <v>42293</v>
      </c>
    </row>
    <row r="918" spans="1:6" x14ac:dyDescent="0.25">
      <c r="A918">
        <v>2019</v>
      </c>
      <c r="B918" t="s">
        <v>60</v>
      </c>
      <c r="C918" t="s">
        <v>5</v>
      </c>
      <c r="D918" s="1">
        <v>17008</v>
      </c>
      <c r="E918" s="1">
        <v>84571</v>
      </c>
      <c r="F918" s="2">
        <v>42381</v>
      </c>
    </row>
    <row r="919" spans="1:6" x14ac:dyDescent="0.25">
      <c r="A919">
        <v>2019</v>
      </c>
      <c r="B919" t="s">
        <v>60</v>
      </c>
      <c r="C919" t="s">
        <v>6</v>
      </c>
      <c r="D919" s="1">
        <v>18146</v>
      </c>
      <c r="E919" s="1">
        <v>66497</v>
      </c>
      <c r="F919" s="2">
        <v>34861</v>
      </c>
    </row>
    <row r="920" spans="1:6" x14ac:dyDescent="0.25">
      <c r="A920">
        <v>2019</v>
      </c>
      <c r="B920" t="s">
        <v>60</v>
      </c>
      <c r="C920" t="s">
        <v>7</v>
      </c>
      <c r="D920" s="1">
        <v>2052</v>
      </c>
      <c r="E920" s="1">
        <v>12125</v>
      </c>
      <c r="F920" s="2">
        <v>35636</v>
      </c>
    </row>
    <row r="921" spans="1:6" x14ac:dyDescent="0.25">
      <c r="A921">
        <v>2019</v>
      </c>
      <c r="B921" t="s">
        <v>60</v>
      </c>
      <c r="C921" t="s">
        <v>8</v>
      </c>
      <c r="D921" s="1">
        <v>56765</v>
      </c>
      <c r="E921" s="1">
        <v>281975</v>
      </c>
      <c r="F921" s="2">
        <v>37969</v>
      </c>
    </row>
    <row r="922" spans="1:6" x14ac:dyDescent="0.25">
      <c r="A922">
        <v>2019</v>
      </c>
      <c r="B922" t="s">
        <v>60</v>
      </c>
      <c r="C922" t="s">
        <v>9</v>
      </c>
      <c r="D922" s="1">
        <v>18227</v>
      </c>
      <c r="E922" s="1">
        <v>111902</v>
      </c>
      <c r="F922" s="2">
        <v>37971</v>
      </c>
    </row>
    <row r="923" spans="1:6" x14ac:dyDescent="0.25">
      <c r="A923">
        <v>2019</v>
      </c>
      <c r="B923" t="s">
        <v>60</v>
      </c>
      <c r="C923" t="s">
        <v>10</v>
      </c>
      <c r="D923" s="1">
        <v>3845</v>
      </c>
      <c r="E923" s="1">
        <v>19414</v>
      </c>
      <c r="F923" s="2">
        <v>32615</v>
      </c>
    </row>
    <row r="924" spans="1:6" x14ac:dyDescent="0.25">
      <c r="A924">
        <v>2019</v>
      </c>
      <c r="B924" t="s">
        <v>60</v>
      </c>
      <c r="C924" t="s">
        <v>11</v>
      </c>
      <c r="D924" s="1">
        <v>39884</v>
      </c>
      <c r="E924" s="1">
        <v>209967</v>
      </c>
      <c r="F924" s="2">
        <v>43714</v>
      </c>
    </row>
    <row r="925" spans="1:6" x14ac:dyDescent="0.25">
      <c r="A925">
        <v>2019</v>
      </c>
      <c r="B925" t="s">
        <v>60</v>
      </c>
      <c r="C925" t="s">
        <v>12</v>
      </c>
      <c r="D925" s="1">
        <v>12916</v>
      </c>
      <c r="E925" s="1">
        <v>89273</v>
      </c>
      <c r="F925" s="2">
        <v>33759</v>
      </c>
    </row>
    <row r="926" spans="1:6" x14ac:dyDescent="0.25">
      <c r="A926">
        <v>2019</v>
      </c>
      <c r="B926" t="s">
        <v>60</v>
      </c>
      <c r="C926" t="s">
        <v>13</v>
      </c>
      <c r="D926" s="1">
        <v>8547</v>
      </c>
      <c r="E926" s="1">
        <v>42519</v>
      </c>
      <c r="F926" s="2">
        <v>36534</v>
      </c>
    </row>
    <row r="927" spans="1:6" x14ac:dyDescent="0.25">
      <c r="A927">
        <v>2019</v>
      </c>
      <c r="B927" t="s">
        <v>60</v>
      </c>
      <c r="C927" t="s">
        <v>14</v>
      </c>
      <c r="D927" s="1">
        <v>5938</v>
      </c>
      <c r="E927" s="1">
        <v>34833</v>
      </c>
      <c r="F927" s="2">
        <v>35624</v>
      </c>
    </row>
    <row r="928" spans="1:6" x14ac:dyDescent="0.25">
      <c r="A928">
        <v>2019</v>
      </c>
      <c r="B928" t="s">
        <v>60</v>
      </c>
      <c r="C928" t="s">
        <v>15</v>
      </c>
      <c r="D928" s="1">
        <v>10404</v>
      </c>
      <c r="E928" s="1">
        <v>46571</v>
      </c>
      <c r="F928" s="2">
        <v>34846</v>
      </c>
    </row>
    <row r="929" spans="1:6" x14ac:dyDescent="0.25">
      <c r="A929">
        <v>2019</v>
      </c>
      <c r="B929" t="s">
        <v>60</v>
      </c>
      <c r="C929" t="s">
        <v>16</v>
      </c>
      <c r="D929" s="1">
        <v>9280</v>
      </c>
      <c r="E929" s="1">
        <v>46391</v>
      </c>
      <c r="F929" s="2">
        <v>38963</v>
      </c>
    </row>
    <row r="930" spans="1:6" x14ac:dyDescent="0.25">
      <c r="A930">
        <v>2019</v>
      </c>
      <c r="B930" t="s">
        <v>60</v>
      </c>
      <c r="C930" t="s">
        <v>17</v>
      </c>
      <c r="D930" s="1">
        <v>3777</v>
      </c>
      <c r="E930" s="1">
        <v>17863</v>
      </c>
      <c r="F930" s="2">
        <v>35322</v>
      </c>
    </row>
    <row r="931" spans="1:6" x14ac:dyDescent="0.25">
      <c r="A931">
        <v>2019</v>
      </c>
      <c r="B931" t="s">
        <v>60</v>
      </c>
      <c r="C931" t="s">
        <v>18</v>
      </c>
      <c r="D931" s="1">
        <v>19358</v>
      </c>
      <c r="E931" s="1">
        <v>91545</v>
      </c>
      <c r="F931" s="2">
        <v>44150</v>
      </c>
    </row>
    <row r="932" spans="1:6" x14ac:dyDescent="0.25">
      <c r="A932">
        <v>2019</v>
      </c>
      <c r="B932" t="s">
        <v>60</v>
      </c>
      <c r="C932" t="s">
        <v>19</v>
      </c>
      <c r="D932" s="1">
        <v>22046</v>
      </c>
      <c r="E932" s="1">
        <v>121404</v>
      </c>
      <c r="F932" s="2">
        <v>40421</v>
      </c>
    </row>
    <row r="933" spans="1:6" x14ac:dyDescent="0.25">
      <c r="A933">
        <v>2019</v>
      </c>
      <c r="B933" t="s">
        <v>60</v>
      </c>
      <c r="C933" t="s">
        <v>20</v>
      </c>
      <c r="D933" s="1">
        <v>32480</v>
      </c>
      <c r="E933" s="1">
        <v>140352</v>
      </c>
      <c r="F933" s="2">
        <v>34330</v>
      </c>
    </row>
    <row r="934" spans="1:6" x14ac:dyDescent="0.25">
      <c r="A934">
        <v>2019</v>
      </c>
      <c r="B934" t="s">
        <v>60</v>
      </c>
      <c r="C934" t="s">
        <v>21</v>
      </c>
      <c r="D934" s="1">
        <v>17266</v>
      </c>
      <c r="E934" s="1">
        <v>91238</v>
      </c>
      <c r="F934" s="2">
        <v>35478</v>
      </c>
    </row>
    <row r="935" spans="1:6" x14ac:dyDescent="0.25">
      <c r="A935">
        <v>2019</v>
      </c>
      <c r="B935" t="s">
        <v>60</v>
      </c>
      <c r="C935" t="s">
        <v>22</v>
      </c>
      <c r="D935" s="1">
        <v>4589</v>
      </c>
      <c r="E935" s="1">
        <v>21043</v>
      </c>
      <c r="F935" s="2">
        <v>36243</v>
      </c>
    </row>
    <row r="936" spans="1:6" x14ac:dyDescent="0.25">
      <c r="A936">
        <v>2019</v>
      </c>
      <c r="B936" t="s">
        <v>60</v>
      </c>
      <c r="C936" t="s">
        <v>23</v>
      </c>
      <c r="D936" s="1">
        <v>13240</v>
      </c>
      <c r="E936" s="1">
        <v>75829</v>
      </c>
      <c r="F936" s="2">
        <v>35224</v>
      </c>
    </row>
    <row r="937" spans="1:6" x14ac:dyDescent="0.25">
      <c r="A937">
        <v>2019</v>
      </c>
      <c r="B937" t="s">
        <v>60</v>
      </c>
      <c r="C937" t="s">
        <v>24</v>
      </c>
      <c r="D937" s="1">
        <v>4153</v>
      </c>
      <c r="E937" s="1">
        <v>18442</v>
      </c>
      <c r="F937" s="2">
        <v>31791</v>
      </c>
    </row>
    <row r="938" spans="1:6" x14ac:dyDescent="0.25">
      <c r="A938">
        <v>2019</v>
      </c>
      <c r="B938" t="s">
        <v>60</v>
      </c>
      <c r="C938" t="s">
        <v>25</v>
      </c>
      <c r="D938" s="1">
        <v>4572</v>
      </c>
      <c r="E938" s="1">
        <v>25509</v>
      </c>
      <c r="F938" s="2">
        <v>33587</v>
      </c>
    </row>
    <row r="939" spans="1:6" x14ac:dyDescent="0.25">
      <c r="A939">
        <v>2019</v>
      </c>
      <c r="B939" t="s">
        <v>60</v>
      </c>
      <c r="C939" t="s">
        <v>26</v>
      </c>
      <c r="D939" s="1">
        <v>5140</v>
      </c>
      <c r="E939" s="1">
        <v>35449</v>
      </c>
      <c r="F939" s="2">
        <v>38479</v>
      </c>
    </row>
    <row r="940" spans="1:6" x14ac:dyDescent="0.25">
      <c r="A940">
        <v>2019</v>
      </c>
      <c r="B940" t="s">
        <v>60</v>
      </c>
      <c r="C940" t="s">
        <v>27</v>
      </c>
      <c r="D940" s="1">
        <v>4011</v>
      </c>
      <c r="E940" s="1">
        <v>21600</v>
      </c>
      <c r="F940" s="2">
        <v>39236</v>
      </c>
    </row>
    <row r="941" spans="1:6" x14ac:dyDescent="0.25">
      <c r="A941">
        <v>2019</v>
      </c>
      <c r="B941" t="s">
        <v>60</v>
      </c>
      <c r="C941" t="s">
        <v>28</v>
      </c>
      <c r="D941" s="1">
        <v>24469</v>
      </c>
      <c r="E941" s="1">
        <v>138255</v>
      </c>
      <c r="F941" s="2">
        <v>37373</v>
      </c>
    </row>
    <row r="942" spans="1:6" x14ac:dyDescent="0.25">
      <c r="A942">
        <v>2019</v>
      </c>
      <c r="B942" t="s">
        <v>60</v>
      </c>
      <c r="C942" t="s">
        <v>29</v>
      </c>
      <c r="D942" s="1">
        <v>4216</v>
      </c>
      <c r="E942" s="1">
        <v>21214</v>
      </c>
      <c r="F942" s="2">
        <v>35417</v>
      </c>
    </row>
    <row r="943" spans="1:6" x14ac:dyDescent="0.25">
      <c r="A943">
        <v>2019</v>
      </c>
      <c r="B943" t="s">
        <v>60</v>
      </c>
      <c r="C943" t="s">
        <v>30</v>
      </c>
      <c r="D943" s="1">
        <v>72430</v>
      </c>
      <c r="E943" s="1">
        <v>371218</v>
      </c>
      <c r="F943" s="2">
        <v>43410</v>
      </c>
    </row>
    <row r="944" spans="1:6" x14ac:dyDescent="0.25">
      <c r="A944">
        <v>2019</v>
      </c>
      <c r="B944" t="s">
        <v>60</v>
      </c>
      <c r="C944" t="s">
        <v>31</v>
      </c>
      <c r="D944" s="1">
        <v>24457</v>
      </c>
      <c r="E944" s="1">
        <v>115119</v>
      </c>
      <c r="F944" s="2">
        <v>36624</v>
      </c>
    </row>
    <row r="945" spans="1:6" x14ac:dyDescent="0.25">
      <c r="A945">
        <v>2019</v>
      </c>
      <c r="B945" t="s">
        <v>60</v>
      </c>
      <c r="C945" t="s">
        <v>32</v>
      </c>
      <c r="D945" s="1">
        <v>2047</v>
      </c>
      <c r="E945" s="1">
        <v>11337</v>
      </c>
      <c r="F945" s="2">
        <v>38696</v>
      </c>
    </row>
    <row r="946" spans="1:6" x14ac:dyDescent="0.25">
      <c r="A946">
        <v>2019</v>
      </c>
      <c r="B946" t="s">
        <v>60</v>
      </c>
      <c r="C946" t="s">
        <v>33</v>
      </c>
      <c r="D946" s="1">
        <v>23639</v>
      </c>
      <c r="E946" s="1">
        <v>157001</v>
      </c>
      <c r="F946" s="2">
        <v>35006</v>
      </c>
    </row>
    <row r="947" spans="1:6" x14ac:dyDescent="0.25">
      <c r="A947">
        <v>2019</v>
      </c>
      <c r="B947" t="s">
        <v>60</v>
      </c>
      <c r="C947" t="s">
        <v>34</v>
      </c>
      <c r="D947" s="1">
        <v>6589</v>
      </c>
      <c r="E947" s="1">
        <v>36706</v>
      </c>
      <c r="F947" s="2">
        <v>36151</v>
      </c>
    </row>
    <row r="948" spans="1:6" x14ac:dyDescent="0.25">
      <c r="A948">
        <v>2019</v>
      </c>
      <c r="B948" t="s">
        <v>60</v>
      </c>
      <c r="C948" t="s">
        <v>35</v>
      </c>
      <c r="D948" s="1">
        <v>25468</v>
      </c>
      <c r="E948" s="1">
        <v>78423</v>
      </c>
      <c r="F948" s="2">
        <v>35467</v>
      </c>
    </row>
    <row r="949" spans="1:6" x14ac:dyDescent="0.25">
      <c r="A949">
        <v>2019</v>
      </c>
      <c r="B949" t="s">
        <v>60</v>
      </c>
      <c r="C949" t="s">
        <v>36</v>
      </c>
      <c r="D949" s="1">
        <v>33082</v>
      </c>
      <c r="E949" s="1">
        <v>202171</v>
      </c>
      <c r="F949" s="2">
        <v>35131</v>
      </c>
    </row>
    <row r="950" spans="1:6" x14ac:dyDescent="0.25">
      <c r="A950">
        <v>2019</v>
      </c>
      <c r="B950" t="s">
        <v>60</v>
      </c>
      <c r="C950" t="s">
        <v>37</v>
      </c>
      <c r="D950" s="1">
        <v>3537</v>
      </c>
      <c r="E950" s="1">
        <v>18157</v>
      </c>
      <c r="F950" s="2">
        <v>34466</v>
      </c>
    </row>
    <row r="951" spans="1:6" x14ac:dyDescent="0.25">
      <c r="A951">
        <v>2019</v>
      </c>
      <c r="B951" t="s">
        <v>60</v>
      </c>
      <c r="C951" t="s">
        <v>38</v>
      </c>
      <c r="D951" s="1">
        <v>12142</v>
      </c>
      <c r="E951" s="1">
        <v>54906</v>
      </c>
      <c r="F951" s="2">
        <v>34386</v>
      </c>
    </row>
    <row r="952" spans="1:6" x14ac:dyDescent="0.25">
      <c r="A952">
        <v>2019</v>
      </c>
      <c r="B952" t="s">
        <v>60</v>
      </c>
      <c r="C952" t="s">
        <v>39</v>
      </c>
      <c r="D952" s="1">
        <v>2223</v>
      </c>
      <c r="E952" s="1">
        <v>11326</v>
      </c>
      <c r="F952" s="2">
        <v>34233</v>
      </c>
    </row>
    <row r="953" spans="1:6" x14ac:dyDescent="0.25">
      <c r="A953">
        <v>2019</v>
      </c>
      <c r="B953" t="s">
        <v>60</v>
      </c>
      <c r="C953" t="s">
        <v>40</v>
      </c>
      <c r="D953" s="1">
        <v>15931</v>
      </c>
      <c r="E953" s="1">
        <v>80484</v>
      </c>
      <c r="F953" s="2">
        <v>36227</v>
      </c>
    </row>
    <row r="954" spans="1:6" x14ac:dyDescent="0.25">
      <c r="A954">
        <v>2019</v>
      </c>
      <c r="B954" t="s">
        <v>60</v>
      </c>
      <c r="C954" t="s">
        <v>41</v>
      </c>
      <c r="D954" s="1">
        <v>57504</v>
      </c>
      <c r="E954" s="1">
        <v>343287</v>
      </c>
      <c r="F954" s="2">
        <v>41110</v>
      </c>
    </row>
    <row r="955" spans="1:6" x14ac:dyDescent="0.25">
      <c r="A955">
        <v>2019</v>
      </c>
      <c r="B955" t="s">
        <v>60</v>
      </c>
      <c r="C955" t="s">
        <v>42</v>
      </c>
      <c r="D955" s="1">
        <v>6492</v>
      </c>
      <c r="E955" s="1">
        <v>37200</v>
      </c>
      <c r="F955" s="2">
        <v>37389</v>
      </c>
    </row>
    <row r="956" spans="1:6" x14ac:dyDescent="0.25">
      <c r="A956">
        <v>2019</v>
      </c>
      <c r="B956" t="s">
        <v>60</v>
      </c>
      <c r="C956" t="s">
        <v>43</v>
      </c>
      <c r="D956" s="1">
        <v>1990</v>
      </c>
      <c r="E956" s="1">
        <v>8772</v>
      </c>
      <c r="F956" s="2">
        <v>37394</v>
      </c>
    </row>
    <row r="957" spans="1:6" x14ac:dyDescent="0.25">
      <c r="A957">
        <v>2019</v>
      </c>
      <c r="B957" t="s">
        <v>60</v>
      </c>
      <c r="C957" t="s">
        <v>44</v>
      </c>
      <c r="D957" s="1">
        <v>29777</v>
      </c>
      <c r="E957" s="1">
        <v>140456</v>
      </c>
      <c r="F957" s="2">
        <v>45136</v>
      </c>
    </row>
    <row r="958" spans="1:6" x14ac:dyDescent="0.25">
      <c r="A958">
        <v>2019</v>
      </c>
      <c r="B958" t="s">
        <v>60</v>
      </c>
      <c r="C958" t="s">
        <v>45</v>
      </c>
      <c r="D958" s="1">
        <v>19915</v>
      </c>
      <c r="E958" s="1">
        <v>102632</v>
      </c>
      <c r="F958" s="2">
        <v>42585</v>
      </c>
    </row>
    <row r="959" spans="1:6" x14ac:dyDescent="0.25">
      <c r="A959">
        <v>2019</v>
      </c>
      <c r="B959" t="s">
        <v>60</v>
      </c>
      <c r="C959" t="s">
        <v>46</v>
      </c>
      <c r="D959" s="1">
        <v>5797</v>
      </c>
      <c r="E959" s="1">
        <v>20164</v>
      </c>
      <c r="F959" s="2">
        <v>32080</v>
      </c>
    </row>
    <row r="960" spans="1:6" x14ac:dyDescent="0.25">
      <c r="A960">
        <v>2019</v>
      </c>
      <c r="B960" t="s">
        <v>60</v>
      </c>
      <c r="C960" t="s">
        <v>47</v>
      </c>
      <c r="D960" s="1">
        <v>13757</v>
      </c>
      <c r="E960" s="1">
        <v>84267</v>
      </c>
      <c r="F960" s="2">
        <v>31908</v>
      </c>
    </row>
    <row r="961" spans="1:6" x14ac:dyDescent="0.25">
      <c r="A961">
        <v>2019</v>
      </c>
      <c r="B961" t="s">
        <v>60</v>
      </c>
      <c r="C961" t="s">
        <v>48</v>
      </c>
      <c r="D961" s="1">
        <v>1655</v>
      </c>
      <c r="E961" s="1">
        <v>7188</v>
      </c>
      <c r="F961" s="2">
        <v>39255</v>
      </c>
    </row>
    <row r="962" spans="1:6" x14ac:dyDescent="0.25">
      <c r="A962">
        <v>2018</v>
      </c>
      <c r="B962" t="s">
        <v>55</v>
      </c>
      <c r="C962" t="s">
        <v>1</v>
      </c>
      <c r="D962" s="1">
        <v>1843</v>
      </c>
      <c r="E962" s="1">
        <v>18397</v>
      </c>
      <c r="F962" s="2">
        <v>56388</v>
      </c>
    </row>
    <row r="963" spans="1:6" x14ac:dyDescent="0.25">
      <c r="A963">
        <v>2018</v>
      </c>
      <c r="B963" t="s">
        <v>55</v>
      </c>
      <c r="C963" t="s">
        <v>2</v>
      </c>
      <c r="D963" s="1">
        <v>1328</v>
      </c>
      <c r="E963" s="1">
        <v>38653</v>
      </c>
      <c r="F963" s="2">
        <v>50854</v>
      </c>
    </row>
    <row r="964" spans="1:6" x14ac:dyDescent="0.25">
      <c r="A964">
        <v>2018</v>
      </c>
      <c r="B964" t="s">
        <v>55</v>
      </c>
      <c r="C964" t="s">
        <v>3</v>
      </c>
      <c r="D964" s="1">
        <v>2525</v>
      </c>
      <c r="E964" s="1">
        <v>16334</v>
      </c>
      <c r="F964" s="2">
        <v>47616</v>
      </c>
    </row>
    <row r="965" spans="1:6" x14ac:dyDescent="0.25">
      <c r="A965">
        <v>2018</v>
      </c>
      <c r="B965" t="s">
        <v>55</v>
      </c>
      <c r="C965" t="s">
        <v>4</v>
      </c>
      <c r="D965" s="1">
        <v>17605</v>
      </c>
      <c r="E965" s="1">
        <v>443542</v>
      </c>
      <c r="F965" s="2">
        <v>38595</v>
      </c>
    </row>
    <row r="966" spans="1:6" x14ac:dyDescent="0.25">
      <c r="A966">
        <v>2018</v>
      </c>
      <c r="B966" t="s">
        <v>55</v>
      </c>
      <c r="C966" t="s">
        <v>5</v>
      </c>
      <c r="D966" s="1">
        <v>3256</v>
      </c>
      <c r="E966" s="1">
        <v>46357</v>
      </c>
      <c r="F966" s="2">
        <v>88489</v>
      </c>
    </row>
    <row r="967" spans="1:6" x14ac:dyDescent="0.25">
      <c r="A967">
        <v>2018</v>
      </c>
      <c r="B967" t="s">
        <v>55</v>
      </c>
      <c r="C967" t="s">
        <v>6</v>
      </c>
      <c r="D967">
        <v>441</v>
      </c>
      <c r="E967" s="1">
        <v>5272</v>
      </c>
      <c r="F967" s="2">
        <v>40054</v>
      </c>
    </row>
    <row r="968" spans="1:6" x14ac:dyDescent="0.25">
      <c r="A968">
        <v>2018</v>
      </c>
      <c r="B968" t="s">
        <v>55</v>
      </c>
      <c r="C968" t="s">
        <v>7</v>
      </c>
      <c r="D968">
        <v>177</v>
      </c>
      <c r="E968" s="1">
        <v>1535</v>
      </c>
      <c r="F968" s="2">
        <v>39987</v>
      </c>
    </row>
    <row r="969" spans="1:6" x14ac:dyDescent="0.25">
      <c r="A969">
        <v>2018</v>
      </c>
      <c r="B969" t="s">
        <v>55</v>
      </c>
      <c r="C969" t="s">
        <v>8</v>
      </c>
      <c r="D969" s="1">
        <v>5289</v>
      </c>
      <c r="E969" s="1">
        <v>72507</v>
      </c>
      <c r="F969" s="2">
        <v>34681</v>
      </c>
    </row>
    <row r="970" spans="1:6" x14ac:dyDescent="0.25">
      <c r="A970">
        <v>2018</v>
      </c>
      <c r="B970" t="s">
        <v>55</v>
      </c>
      <c r="C970" t="s">
        <v>9</v>
      </c>
      <c r="D970" s="1">
        <v>2630</v>
      </c>
      <c r="E970" s="1">
        <v>29395</v>
      </c>
      <c r="F970" s="2">
        <v>42010</v>
      </c>
    </row>
    <row r="971" spans="1:6" x14ac:dyDescent="0.25">
      <c r="A971">
        <v>2018</v>
      </c>
      <c r="B971" t="s">
        <v>55</v>
      </c>
      <c r="C971" t="s">
        <v>10</v>
      </c>
      <c r="D971" s="1">
        <v>2500</v>
      </c>
      <c r="E971" s="1">
        <v>26636</v>
      </c>
      <c r="F971" s="2">
        <v>39998</v>
      </c>
    </row>
    <row r="972" spans="1:6" x14ac:dyDescent="0.25">
      <c r="A972">
        <v>2018</v>
      </c>
      <c r="B972" t="s">
        <v>55</v>
      </c>
      <c r="C972" t="s">
        <v>11</v>
      </c>
      <c r="D972" s="1">
        <v>2785</v>
      </c>
      <c r="E972" s="1">
        <v>26452</v>
      </c>
      <c r="F972" s="2">
        <v>50101</v>
      </c>
    </row>
    <row r="973" spans="1:6" x14ac:dyDescent="0.25">
      <c r="A973">
        <v>2018</v>
      </c>
      <c r="B973" t="s">
        <v>55</v>
      </c>
      <c r="C973" t="s">
        <v>12</v>
      </c>
      <c r="D973" s="1">
        <v>2217</v>
      </c>
      <c r="E973" s="1">
        <v>21236</v>
      </c>
      <c r="F973" s="2">
        <v>48605</v>
      </c>
    </row>
    <row r="974" spans="1:6" x14ac:dyDescent="0.25">
      <c r="A974">
        <v>2018</v>
      </c>
      <c r="B974" t="s">
        <v>55</v>
      </c>
      <c r="C974" t="s">
        <v>13</v>
      </c>
      <c r="D974" s="1">
        <v>2830</v>
      </c>
      <c r="E974" s="1">
        <v>23077</v>
      </c>
      <c r="F974" s="2">
        <v>42989</v>
      </c>
    </row>
    <row r="975" spans="1:6" x14ac:dyDescent="0.25">
      <c r="A975">
        <v>2018</v>
      </c>
      <c r="B975" t="s">
        <v>55</v>
      </c>
      <c r="C975" t="s">
        <v>14</v>
      </c>
      <c r="D975" s="1">
        <v>2658</v>
      </c>
      <c r="E975" s="1">
        <v>19284</v>
      </c>
      <c r="F975" s="2">
        <v>47004</v>
      </c>
    </row>
    <row r="976" spans="1:6" x14ac:dyDescent="0.25">
      <c r="A976">
        <v>2018</v>
      </c>
      <c r="B976" t="s">
        <v>55</v>
      </c>
      <c r="C976" t="s">
        <v>15</v>
      </c>
      <c r="D976" s="1">
        <v>1559</v>
      </c>
      <c r="E976" s="1">
        <v>18569</v>
      </c>
      <c r="F976" s="2">
        <v>56223</v>
      </c>
    </row>
    <row r="977" spans="1:6" x14ac:dyDescent="0.25">
      <c r="A977">
        <v>2018</v>
      </c>
      <c r="B977" t="s">
        <v>55</v>
      </c>
      <c r="C977" t="s">
        <v>16</v>
      </c>
      <c r="D977" s="1">
        <v>3089</v>
      </c>
      <c r="E977" s="1">
        <v>43598</v>
      </c>
      <c r="F977" s="2">
        <v>84277</v>
      </c>
    </row>
    <row r="978" spans="1:6" x14ac:dyDescent="0.25">
      <c r="A978">
        <v>2018</v>
      </c>
      <c r="B978" t="s">
        <v>55</v>
      </c>
      <c r="C978" t="s">
        <v>17</v>
      </c>
      <c r="D978" s="1">
        <v>1372</v>
      </c>
      <c r="E978" s="1">
        <v>7143</v>
      </c>
      <c r="F978" s="2">
        <v>41187</v>
      </c>
    </row>
    <row r="979" spans="1:6" x14ac:dyDescent="0.25">
      <c r="A979">
        <v>2018</v>
      </c>
      <c r="B979" t="s">
        <v>55</v>
      </c>
      <c r="C979" t="s">
        <v>18</v>
      </c>
      <c r="D979">
        <v>723</v>
      </c>
      <c r="E979" s="1">
        <v>6447</v>
      </c>
      <c r="F979" s="2">
        <v>43100</v>
      </c>
    </row>
    <row r="980" spans="1:6" x14ac:dyDescent="0.25">
      <c r="A980">
        <v>2018</v>
      </c>
      <c r="B980" t="s">
        <v>55</v>
      </c>
      <c r="C980" t="s">
        <v>19</v>
      </c>
      <c r="D980">
        <v>985</v>
      </c>
      <c r="E980" s="1">
        <v>9626</v>
      </c>
      <c r="F980" s="2">
        <v>61244</v>
      </c>
    </row>
    <row r="981" spans="1:6" x14ac:dyDescent="0.25">
      <c r="A981">
        <v>2018</v>
      </c>
      <c r="B981" t="s">
        <v>55</v>
      </c>
      <c r="C981" t="s">
        <v>20</v>
      </c>
      <c r="D981" s="1">
        <v>3282</v>
      </c>
      <c r="E981" s="1">
        <v>35874</v>
      </c>
      <c r="F981" s="2">
        <v>40516</v>
      </c>
    </row>
    <row r="982" spans="1:6" x14ac:dyDescent="0.25">
      <c r="A982">
        <v>2018</v>
      </c>
      <c r="B982" t="s">
        <v>55</v>
      </c>
      <c r="C982" t="s">
        <v>21</v>
      </c>
      <c r="D982" s="1">
        <v>3071</v>
      </c>
      <c r="E982" s="1">
        <v>27642</v>
      </c>
      <c r="F982" s="2">
        <v>50521</v>
      </c>
    </row>
    <row r="983" spans="1:6" x14ac:dyDescent="0.25">
      <c r="A983">
        <v>2018</v>
      </c>
      <c r="B983" t="s">
        <v>55</v>
      </c>
      <c r="C983" t="s">
        <v>22</v>
      </c>
      <c r="D983" s="1">
        <v>2153</v>
      </c>
      <c r="E983" s="1">
        <v>16234</v>
      </c>
      <c r="F983" s="2">
        <v>47028</v>
      </c>
    </row>
    <row r="984" spans="1:6" x14ac:dyDescent="0.25">
      <c r="A984">
        <v>2018</v>
      </c>
      <c r="B984" t="s">
        <v>55</v>
      </c>
      <c r="C984" t="s">
        <v>23</v>
      </c>
      <c r="D984" s="1">
        <v>1935</v>
      </c>
      <c r="E984" s="1">
        <v>16642</v>
      </c>
      <c r="F984" s="2">
        <v>43331</v>
      </c>
    </row>
    <row r="985" spans="1:6" x14ac:dyDescent="0.25">
      <c r="A985">
        <v>2018</v>
      </c>
      <c r="B985" t="s">
        <v>55</v>
      </c>
      <c r="C985" t="s">
        <v>24</v>
      </c>
      <c r="D985" s="1">
        <v>1771</v>
      </c>
      <c r="E985" s="1">
        <v>12503</v>
      </c>
      <c r="F985" s="2">
        <v>67090</v>
      </c>
    </row>
    <row r="986" spans="1:6" x14ac:dyDescent="0.25">
      <c r="A986">
        <v>2018</v>
      </c>
      <c r="B986" t="s">
        <v>55</v>
      </c>
      <c r="C986" t="s">
        <v>25</v>
      </c>
      <c r="D986" s="1">
        <v>2378</v>
      </c>
      <c r="E986" s="1">
        <v>15823</v>
      </c>
      <c r="F986" s="2">
        <v>41084</v>
      </c>
    </row>
    <row r="987" spans="1:6" x14ac:dyDescent="0.25">
      <c r="A987">
        <v>2018</v>
      </c>
      <c r="B987" t="s">
        <v>55</v>
      </c>
      <c r="C987" t="s">
        <v>26</v>
      </c>
      <c r="D987">
        <v>641</v>
      </c>
      <c r="E987" s="1">
        <v>19336</v>
      </c>
      <c r="F987" s="2">
        <v>82872</v>
      </c>
    </row>
    <row r="988" spans="1:6" x14ac:dyDescent="0.25">
      <c r="A988">
        <v>2018</v>
      </c>
      <c r="B988" t="s">
        <v>55</v>
      </c>
      <c r="C988" t="s">
        <v>27</v>
      </c>
      <c r="D988">
        <v>344</v>
      </c>
      <c r="E988" s="1">
        <v>2619</v>
      </c>
      <c r="F988" s="2">
        <v>42081</v>
      </c>
    </row>
    <row r="989" spans="1:6" x14ac:dyDescent="0.25">
      <c r="A989">
        <v>2018</v>
      </c>
      <c r="B989" t="s">
        <v>55</v>
      </c>
      <c r="C989" t="s">
        <v>28</v>
      </c>
      <c r="D989" s="1">
        <v>1003</v>
      </c>
      <c r="E989" s="1">
        <v>12165</v>
      </c>
      <c r="F989" s="2">
        <v>39981</v>
      </c>
    </row>
    <row r="990" spans="1:6" x14ac:dyDescent="0.25">
      <c r="A990">
        <v>2018</v>
      </c>
      <c r="B990" t="s">
        <v>55</v>
      </c>
      <c r="C990" t="s">
        <v>29</v>
      </c>
      <c r="D990" s="1">
        <v>2007</v>
      </c>
      <c r="E990" s="1">
        <v>35856</v>
      </c>
      <c r="F990" s="2">
        <v>64393</v>
      </c>
    </row>
    <row r="991" spans="1:6" x14ac:dyDescent="0.25">
      <c r="A991">
        <v>2018</v>
      </c>
      <c r="B991" t="s">
        <v>55</v>
      </c>
      <c r="C991" t="s">
        <v>30</v>
      </c>
      <c r="D991" s="1">
        <v>3062</v>
      </c>
      <c r="E991" s="1">
        <v>31787</v>
      </c>
      <c r="F991" s="2">
        <v>41230</v>
      </c>
    </row>
    <row r="992" spans="1:6" x14ac:dyDescent="0.25">
      <c r="A992">
        <v>2018</v>
      </c>
      <c r="B992" t="s">
        <v>55</v>
      </c>
      <c r="C992" t="s">
        <v>31</v>
      </c>
      <c r="D992" s="1">
        <v>3330</v>
      </c>
      <c r="E992" s="1">
        <v>30208</v>
      </c>
      <c r="F992" s="2">
        <v>39062</v>
      </c>
    </row>
    <row r="993" spans="1:6" x14ac:dyDescent="0.25">
      <c r="A993">
        <v>2018</v>
      </c>
      <c r="B993" t="s">
        <v>55</v>
      </c>
      <c r="C993" t="s">
        <v>32</v>
      </c>
      <c r="D993" s="1">
        <v>1766</v>
      </c>
      <c r="E993" s="1">
        <v>25422</v>
      </c>
      <c r="F993" s="2">
        <v>95073</v>
      </c>
    </row>
    <row r="994" spans="1:6" x14ac:dyDescent="0.25">
      <c r="A994">
        <v>2018</v>
      </c>
      <c r="B994" t="s">
        <v>55</v>
      </c>
      <c r="C994" t="s">
        <v>33</v>
      </c>
      <c r="D994" s="1">
        <v>2470</v>
      </c>
      <c r="E994" s="1">
        <v>28520</v>
      </c>
      <c r="F994" s="2">
        <v>51145</v>
      </c>
    </row>
    <row r="995" spans="1:6" x14ac:dyDescent="0.25">
      <c r="A995">
        <v>2018</v>
      </c>
      <c r="B995" t="s">
        <v>55</v>
      </c>
      <c r="C995" t="s">
        <v>34</v>
      </c>
      <c r="D995" s="1">
        <v>4348</v>
      </c>
      <c r="E995" s="1">
        <v>64020</v>
      </c>
      <c r="F995" s="2">
        <v>91135</v>
      </c>
    </row>
    <row r="996" spans="1:6" x14ac:dyDescent="0.25">
      <c r="A996">
        <v>2018</v>
      </c>
      <c r="B996" t="s">
        <v>55</v>
      </c>
      <c r="C996" t="s">
        <v>35</v>
      </c>
      <c r="D996" s="1">
        <v>4560</v>
      </c>
      <c r="E996" s="1">
        <v>53530</v>
      </c>
      <c r="F996" s="2">
        <v>37495</v>
      </c>
    </row>
    <row r="997" spans="1:6" x14ac:dyDescent="0.25">
      <c r="A997">
        <v>2018</v>
      </c>
      <c r="B997" t="s">
        <v>55</v>
      </c>
      <c r="C997" t="s">
        <v>36</v>
      </c>
      <c r="D997" s="1">
        <v>3585</v>
      </c>
      <c r="E997" s="1">
        <v>52523</v>
      </c>
      <c r="F997" s="2">
        <v>62951</v>
      </c>
    </row>
    <row r="998" spans="1:6" x14ac:dyDescent="0.25">
      <c r="A998">
        <v>2018</v>
      </c>
      <c r="B998" t="s">
        <v>55</v>
      </c>
      <c r="C998" t="s">
        <v>37</v>
      </c>
      <c r="D998">
        <v>194</v>
      </c>
      <c r="E998" s="1">
        <v>1056</v>
      </c>
      <c r="F998" s="2">
        <v>39071</v>
      </c>
    </row>
    <row r="999" spans="1:6" x14ac:dyDescent="0.25">
      <c r="A999">
        <v>2018</v>
      </c>
      <c r="B999" t="s">
        <v>55</v>
      </c>
      <c r="C999" t="s">
        <v>38</v>
      </c>
      <c r="D999" s="1">
        <v>1286</v>
      </c>
      <c r="E999" s="1">
        <v>12662</v>
      </c>
      <c r="F999" s="2">
        <v>40536</v>
      </c>
    </row>
    <row r="1000" spans="1:6" x14ac:dyDescent="0.25">
      <c r="A1000">
        <v>2018</v>
      </c>
      <c r="B1000" t="s">
        <v>55</v>
      </c>
      <c r="C1000" t="s">
        <v>39</v>
      </c>
      <c r="D1000" s="1">
        <v>1047</v>
      </c>
      <c r="E1000" s="1">
        <v>6831</v>
      </c>
      <c r="F1000" s="2">
        <v>42904</v>
      </c>
    </row>
    <row r="1001" spans="1:6" x14ac:dyDescent="0.25">
      <c r="A1001">
        <v>2018</v>
      </c>
      <c r="B1001" t="s">
        <v>55</v>
      </c>
      <c r="C1001" t="s">
        <v>40</v>
      </c>
      <c r="D1001" s="1">
        <v>1099</v>
      </c>
      <c r="E1001" s="1">
        <v>11051</v>
      </c>
      <c r="F1001" s="2">
        <v>46634</v>
      </c>
    </row>
    <row r="1002" spans="1:6" x14ac:dyDescent="0.25">
      <c r="A1002">
        <v>2018</v>
      </c>
      <c r="B1002" t="s">
        <v>55</v>
      </c>
      <c r="C1002" t="s">
        <v>41</v>
      </c>
      <c r="D1002" s="1">
        <v>19761</v>
      </c>
      <c r="E1002" s="1">
        <v>304275</v>
      </c>
      <c r="F1002" s="2">
        <v>109449</v>
      </c>
    </row>
    <row r="1003" spans="1:6" x14ac:dyDescent="0.25">
      <c r="A1003">
        <v>2018</v>
      </c>
      <c r="B1003" t="s">
        <v>55</v>
      </c>
      <c r="C1003" t="s">
        <v>42</v>
      </c>
      <c r="D1003" s="1">
        <v>1002</v>
      </c>
      <c r="E1003" s="1">
        <v>15159</v>
      </c>
      <c r="F1003" s="2">
        <v>61171</v>
      </c>
    </row>
    <row r="1004" spans="1:6" x14ac:dyDescent="0.25">
      <c r="A1004">
        <v>2018</v>
      </c>
      <c r="B1004" t="s">
        <v>55</v>
      </c>
      <c r="C1004" t="s">
        <v>43</v>
      </c>
      <c r="D1004">
        <v>548</v>
      </c>
      <c r="E1004" s="1">
        <v>3930</v>
      </c>
      <c r="F1004" s="2">
        <v>38605</v>
      </c>
    </row>
    <row r="1005" spans="1:6" x14ac:dyDescent="0.25">
      <c r="A1005">
        <v>2018</v>
      </c>
      <c r="B1005" t="s">
        <v>55</v>
      </c>
      <c r="C1005" t="s">
        <v>44</v>
      </c>
      <c r="D1005" s="1">
        <v>2101</v>
      </c>
      <c r="E1005" s="1">
        <v>19281</v>
      </c>
      <c r="F1005" s="2">
        <v>47043</v>
      </c>
    </row>
    <row r="1006" spans="1:6" x14ac:dyDescent="0.25">
      <c r="A1006">
        <v>2018</v>
      </c>
      <c r="B1006" t="s">
        <v>55</v>
      </c>
      <c r="C1006" t="s">
        <v>45</v>
      </c>
      <c r="D1006" s="1">
        <v>7317</v>
      </c>
      <c r="E1006" s="1">
        <v>109210</v>
      </c>
      <c r="F1006" s="2">
        <v>33346</v>
      </c>
    </row>
    <row r="1007" spans="1:6" x14ac:dyDescent="0.25">
      <c r="A1007">
        <v>2018</v>
      </c>
      <c r="B1007" t="s">
        <v>55</v>
      </c>
      <c r="C1007" t="s">
        <v>46</v>
      </c>
      <c r="D1007" s="1">
        <v>1199</v>
      </c>
      <c r="E1007" s="1">
        <v>23481</v>
      </c>
      <c r="F1007" s="2">
        <v>80012</v>
      </c>
    </row>
    <row r="1008" spans="1:6" x14ac:dyDescent="0.25">
      <c r="A1008">
        <v>2018</v>
      </c>
      <c r="B1008" t="s">
        <v>55</v>
      </c>
      <c r="C1008" t="s">
        <v>47</v>
      </c>
      <c r="D1008" s="1">
        <v>2926</v>
      </c>
      <c r="E1008" s="1">
        <v>32257</v>
      </c>
      <c r="F1008" s="2">
        <v>39437</v>
      </c>
    </row>
    <row r="1009" spans="1:6" x14ac:dyDescent="0.25">
      <c r="A1009">
        <v>2018</v>
      </c>
      <c r="B1009" t="s">
        <v>55</v>
      </c>
      <c r="C1009" t="s">
        <v>48</v>
      </c>
      <c r="D1009" s="1">
        <v>1438</v>
      </c>
      <c r="E1009" s="1">
        <v>23488</v>
      </c>
      <c r="F1009" s="2">
        <v>83751</v>
      </c>
    </row>
    <row r="1010" spans="1:6" x14ac:dyDescent="0.25">
      <c r="A1010">
        <v>2018</v>
      </c>
      <c r="B1010" t="s">
        <v>51</v>
      </c>
      <c r="C1010" t="s">
        <v>1</v>
      </c>
      <c r="D1010" s="1">
        <v>9897</v>
      </c>
      <c r="E1010" s="1">
        <v>89207</v>
      </c>
      <c r="F1010" s="2">
        <v>53957</v>
      </c>
    </row>
    <row r="1011" spans="1:6" x14ac:dyDescent="0.25">
      <c r="A1011">
        <v>2018</v>
      </c>
      <c r="B1011" t="s">
        <v>51</v>
      </c>
      <c r="C1011" t="s">
        <v>2</v>
      </c>
      <c r="D1011" s="1">
        <v>12867</v>
      </c>
      <c r="E1011" s="1">
        <v>158251</v>
      </c>
      <c r="F1011" s="2">
        <v>55989</v>
      </c>
    </row>
    <row r="1012" spans="1:6" x14ac:dyDescent="0.25">
      <c r="A1012">
        <v>2018</v>
      </c>
      <c r="B1012" t="s">
        <v>51</v>
      </c>
      <c r="C1012" t="s">
        <v>3</v>
      </c>
      <c r="D1012" s="1">
        <v>6945</v>
      </c>
      <c r="E1012" s="1">
        <v>50848</v>
      </c>
      <c r="F1012" s="2">
        <v>47988</v>
      </c>
    </row>
    <row r="1013" spans="1:6" x14ac:dyDescent="0.25">
      <c r="A1013">
        <v>2018</v>
      </c>
      <c r="B1013" t="s">
        <v>51</v>
      </c>
      <c r="C1013" t="s">
        <v>4</v>
      </c>
      <c r="D1013" s="1">
        <v>80657</v>
      </c>
      <c r="E1013" s="1">
        <v>860278</v>
      </c>
      <c r="F1013" s="2">
        <v>70084</v>
      </c>
    </row>
    <row r="1014" spans="1:6" x14ac:dyDescent="0.25">
      <c r="A1014">
        <v>2018</v>
      </c>
      <c r="B1014" t="s">
        <v>51</v>
      </c>
      <c r="C1014" t="s">
        <v>5</v>
      </c>
      <c r="D1014" s="1">
        <v>19884</v>
      </c>
      <c r="E1014" s="1">
        <v>173096</v>
      </c>
      <c r="F1014" s="2">
        <v>62414</v>
      </c>
    </row>
    <row r="1015" spans="1:6" x14ac:dyDescent="0.25">
      <c r="A1015">
        <v>2018</v>
      </c>
      <c r="B1015" t="s">
        <v>51</v>
      </c>
      <c r="C1015" t="s">
        <v>6</v>
      </c>
      <c r="D1015" s="1">
        <v>9399</v>
      </c>
      <c r="E1015" s="1">
        <v>58769</v>
      </c>
      <c r="F1015" s="2">
        <v>69727</v>
      </c>
    </row>
    <row r="1016" spans="1:6" x14ac:dyDescent="0.25">
      <c r="A1016">
        <v>2018</v>
      </c>
      <c r="B1016" t="s">
        <v>51</v>
      </c>
      <c r="C1016" t="s">
        <v>7</v>
      </c>
      <c r="D1016" s="1">
        <v>2871</v>
      </c>
      <c r="E1016" s="1">
        <v>22192</v>
      </c>
      <c r="F1016" s="2">
        <v>59797</v>
      </c>
    </row>
    <row r="1017" spans="1:6" x14ac:dyDescent="0.25">
      <c r="A1017">
        <v>2018</v>
      </c>
      <c r="B1017" t="s">
        <v>51</v>
      </c>
      <c r="C1017" t="s">
        <v>8</v>
      </c>
      <c r="D1017" s="1">
        <v>70819</v>
      </c>
      <c r="E1017" s="1">
        <v>541083</v>
      </c>
      <c r="F1017" s="2">
        <v>51286</v>
      </c>
    </row>
    <row r="1018" spans="1:6" x14ac:dyDescent="0.25">
      <c r="A1018">
        <v>2018</v>
      </c>
      <c r="B1018" t="s">
        <v>51</v>
      </c>
      <c r="C1018" t="s">
        <v>9</v>
      </c>
      <c r="D1018" s="1">
        <v>20577</v>
      </c>
      <c r="E1018" s="1">
        <v>195221</v>
      </c>
      <c r="F1018" s="2">
        <v>61018</v>
      </c>
    </row>
    <row r="1019" spans="1:6" x14ac:dyDescent="0.25">
      <c r="A1019">
        <v>2018</v>
      </c>
      <c r="B1019" t="s">
        <v>51</v>
      </c>
      <c r="C1019" t="s">
        <v>10</v>
      </c>
      <c r="D1019" s="1">
        <v>8174</v>
      </c>
      <c r="E1019" s="1">
        <v>46827</v>
      </c>
      <c r="F1019" s="2">
        <v>44285</v>
      </c>
    </row>
    <row r="1020" spans="1:6" x14ac:dyDescent="0.25">
      <c r="A1020">
        <v>2018</v>
      </c>
      <c r="B1020" t="s">
        <v>51</v>
      </c>
      <c r="C1020" t="s">
        <v>11</v>
      </c>
      <c r="D1020" s="1">
        <v>32305</v>
      </c>
      <c r="E1020" s="1">
        <v>225991</v>
      </c>
      <c r="F1020" s="2">
        <v>71957</v>
      </c>
    </row>
    <row r="1021" spans="1:6" x14ac:dyDescent="0.25">
      <c r="A1021">
        <v>2018</v>
      </c>
      <c r="B1021" t="s">
        <v>51</v>
      </c>
      <c r="C1021" t="s">
        <v>12</v>
      </c>
      <c r="D1021" s="1">
        <v>15176</v>
      </c>
      <c r="E1021" s="1">
        <v>141028</v>
      </c>
      <c r="F1021" s="2">
        <v>58404</v>
      </c>
    </row>
    <row r="1022" spans="1:6" x14ac:dyDescent="0.25">
      <c r="A1022">
        <v>2018</v>
      </c>
      <c r="B1022" t="s">
        <v>51</v>
      </c>
      <c r="C1022" t="s">
        <v>13</v>
      </c>
      <c r="D1022" s="1">
        <v>9447</v>
      </c>
      <c r="E1022" s="1">
        <v>77230</v>
      </c>
      <c r="F1022" s="2">
        <v>57435</v>
      </c>
    </row>
    <row r="1023" spans="1:6" x14ac:dyDescent="0.25">
      <c r="A1023">
        <v>2018</v>
      </c>
      <c r="B1023" t="s">
        <v>51</v>
      </c>
      <c r="C1023" t="s">
        <v>14</v>
      </c>
      <c r="D1023" s="1">
        <v>7555</v>
      </c>
      <c r="E1023" s="1">
        <v>61206</v>
      </c>
      <c r="F1023" s="2">
        <v>54735</v>
      </c>
    </row>
    <row r="1024" spans="1:6" x14ac:dyDescent="0.25">
      <c r="A1024">
        <v>2018</v>
      </c>
      <c r="B1024" t="s">
        <v>51</v>
      </c>
      <c r="C1024" t="s">
        <v>15</v>
      </c>
      <c r="D1024" s="1">
        <v>9466</v>
      </c>
      <c r="E1024" s="1">
        <v>77934</v>
      </c>
      <c r="F1024" s="2">
        <v>53957</v>
      </c>
    </row>
    <row r="1025" spans="1:6" x14ac:dyDescent="0.25">
      <c r="A1025">
        <v>2018</v>
      </c>
      <c r="B1025" t="s">
        <v>51</v>
      </c>
      <c r="C1025" t="s">
        <v>16</v>
      </c>
      <c r="D1025" s="1">
        <v>10844</v>
      </c>
      <c r="E1025" s="1">
        <v>151993</v>
      </c>
      <c r="F1025" s="2">
        <v>63892</v>
      </c>
    </row>
    <row r="1026" spans="1:6" x14ac:dyDescent="0.25">
      <c r="A1026">
        <v>2018</v>
      </c>
      <c r="B1026" t="s">
        <v>51</v>
      </c>
      <c r="C1026" t="s">
        <v>17</v>
      </c>
      <c r="D1026" s="1">
        <v>5475</v>
      </c>
      <c r="E1026" s="1">
        <v>29285</v>
      </c>
      <c r="F1026" s="2">
        <v>49575</v>
      </c>
    </row>
    <row r="1027" spans="1:6" x14ac:dyDescent="0.25">
      <c r="A1027">
        <v>2018</v>
      </c>
      <c r="B1027" t="s">
        <v>51</v>
      </c>
      <c r="C1027" t="s">
        <v>18</v>
      </c>
      <c r="D1027" s="1">
        <v>16487</v>
      </c>
      <c r="E1027" s="1">
        <v>163210</v>
      </c>
      <c r="F1027" s="2">
        <v>65971</v>
      </c>
    </row>
    <row r="1028" spans="1:6" x14ac:dyDescent="0.25">
      <c r="A1028">
        <v>2018</v>
      </c>
      <c r="B1028" t="s">
        <v>51</v>
      </c>
      <c r="C1028" t="s">
        <v>19</v>
      </c>
      <c r="D1028" s="1">
        <v>21120</v>
      </c>
      <c r="E1028" s="1">
        <v>158656</v>
      </c>
      <c r="F1028" s="2">
        <v>78802</v>
      </c>
    </row>
    <row r="1029" spans="1:6" x14ac:dyDescent="0.25">
      <c r="A1029">
        <v>2018</v>
      </c>
      <c r="B1029" t="s">
        <v>51</v>
      </c>
      <c r="C1029" t="s">
        <v>20</v>
      </c>
      <c r="D1029" s="1">
        <v>19952</v>
      </c>
      <c r="E1029" s="1">
        <v>168632</v>
      </c>
      <c r="F1029" s="2">
        <v>62378</v>
      </c>
    </row>
    <row r="1030" spans="1:6" x14ac:dyDescent="0.25">
      <c r="A1030">
        <v>2018</v>
      </c>
      <c r="B1030" t="s">
        <v>51</v>
      </c>
      <c r="C1030" t="s">
        <v>21</v>
      </c>
      <c r="D1030" s="1">
        <v>16480</v>
      </c>
      <c r="E1030" s="1">
        <v>121665</v>
      </c>
      <c r="F1030" s="2">
        <v>67248</v>
      </c>
    </row>
    <row r="1031" spans="1:6" x14ac:dyDescent="0.25">
      <c r="A1031">
        <v>2018</v>
      </c>
      <c r="B1031" t="s">
        <v>51</v>
      </c>
      <c r="C1031" t="s">
        <v>22</v>
      </c>
      <c r="D1031" s="1">
        <v>5760</v>
      </c>
      <c r="E1031" s="1">
        <v>43911</v>
      </c>
      <c r="F1031" s="2">
        <v>50325</v>
      </c>
    </row>
    <row r="1032" spans="1:6" x14ac:dyDescent="0.25">
      <c r="A1032">
        <v>2018</v>
      </c>
      <c r="B1032" t="s">
        <v>51</v>
      </c>
      <c r="C1032" t="s">
        <v>23</v>
      </c>
      <c r="D1032" s="1">
        <v>14591</v>
      </c>
      <c r="E1032" s="1">
        <v>122662</v>
      </c>
      <c r="F1032" s="2">
        <v>59442</v>
      </c>
    </row>
    <row r="1033" spans="1:6" x14ac:dyDescent="0.25">
      <c r="A1033">
        <v>2018</v>
      </c>
      <c r="B1033" t="s">
        <v>51</v>
      </c>
      <c r="C1033" t="s">
        <v>24</v>
      </c>
      <c r="D1033" s="1">
        <v>6514</v>
      </c>
      <c r="E1033" s="1">
        <v>29077</v>
      </c>
      <c r="F1033" s="2">
        <v>52969</v>
      </c>
    </row>
    <row r="1034" spans="1:6" x14ac:dyDescent="0.25">
      <c r="A1034">
        <v>2018</v>
      </c>
      <c r="B1034" t="s">
        <v>51</v>
      </c>
      <c r="C1034" t="s">
        <v>25</v>
      </c>
      <c r="D1034" s="1">
        <v>7068</v>
      </c>
      <c r="E1034" s="1">
        <v>52320</v>
      </c>
      <c r="F1034" s="2">
        <v>51657</v>
      </c>
    </row>
    <row r="1035" spans="1:6" x14ac:dyDescent="0.25">
      <c r="A1035">
        <v>2018</v>
      </c>
      <c r="B1035" t="s">
        <v>51</v>
      </c>
      <c r="C1035" t="s">
        <v>26</v>
      </c>
      <c r="D1035" s="1">
        <v>5898</v>
      </c>
      <c r="E1035" s="1">
        <v>89125</v>
      </c>
      <c r="F1035" s="2">
        <v>61123</v>
      </c>
    </row>
    <row r="1036" spans="1:6" x14ac:dyDescent="0.25">
      <c r="A1036">
        <v>2018</v>
      </c>
      <c r="B1036" t="s">
        <v>51</v>
      </c>
      <c r="C1036" t="s">
        <v>27</v>
      </c>
      <c r="D1036" s="1">
        <v>4498</v>
      </c>
      <c r="E1036" s="1">
        <v>26890</v>
      </c>
      <c r="F1036" s="2">
        <v>62661</v>
      </c>
    </row>
    <row r="1037" spans="1:6" x14ac:dyDescent="0.25">
      <c r="A1037">
        <v>2018</v>
      </c>
      <c r="B1037" t="s">
        <v>51</v>
      </c>
      <c r="C1037" t="s">
        <v>28</v>
      </c>
      <c r="D1037" s="1">
        <v>22416</v>
      </c>
      <c r="E1037" s="1">
        <v>157147</v>
      </c>
      <c r="F1037" s="2">
        <v>72658</v>
      </c>
    </row>
    <row r="1038" spans="1:6" x14ac:dyDescent="0.25">
      <c r="A1038">
        <v>2018</v>
      </c>
      <c r="B1038" t="s">
        <v>51</v>
      </c>
      <c r="C1038" t="s">
        <v>29</v>
      </c>
      <c r="D1038" s="1">
        <v>5337</v>
      </c>
      <c r="E1038" s="1">
        <v>47224</v>
      </c>
      <c r="F1038" s="2">
        <v>49350</v>
      </c>
    </row>
    <row r="1039" spans="1:6" x14ac:dyDescent="0.25">
      <c r="A1039">
        <v>2018</v>
      </c>
      <c r="B1039" t="s">
        <v>51</v>
      </c>
      <c r="C1039" t="s">
        <v>30</v>
      </c>
      <c r="D1039" s="1">
        <v>50281</v>
      </c>
      <c r="E1039" s="1">
        <v>399629</v>
      </c>
      <c r="F1039" s="2">
        <v>73248</v>
      </c>
    </row>
    <row r="1040" spans="1:6" x14ac:dyDescent="0.25">
      <c r="A1040">
        <v>2018</v>
      </c>
      <c r="B1040" t="s">
        <v>51</v>
      </c>
      <c r="C1040" t="s">
        <v>31</v>
      </c>
      <c r="D1040" s="1">
        <v>26741</v>
      </c>
      <c r="E1040" s="1">
        <v>220692</v>
      </c>
      <c r="F1040" s="2">
        <v>54587</v>
      </c>
    </row>
    <row r="1041" spans="1:6" x14ac:dyDescent="0.25">
      <c r="A1041">
        <v>2018</v>
      </c>
      <c r="B1041" t="s">
        <v>51</v>
      </c>
      <c r="C1041" t="s">
        <v>32</v>
      </c>
      <c r="D1041" s="1">
        <v>3798</v>
      </c>
      <c r="E1041" s="1">
        <v>26002</v>
      </c>
      <c r="F1041" s="2">
        <v>64586</v>
      </c>
    </row>
    <row r="1042" spans="1:6" x14ac:dyDescent="0.25">
      <c r="A1042">
        <v>2018</v>
      </c>
      <c r="B1042" t="s">
        <v>51</v>
      </c>
      <c r="C1042" t="s">
        <v>33</v>
      </c>
      <c r="D1042" s="1">
        <v>23076</v>
      </c>
      <c r="E1042" s="1">
        <v>220709</v>
      </c>
      <c r="F1042" s="2">
        <v>61194</v>
      </c>
    </row>
    <row r="1043" spans="1:6" x14ac:dyDescent="0.25">
      <c r="A1043">
        <v>2018</v>
      </c>
      <c r="B1043" t="s">
        <v>51</v>
      </c>
      <c r="C1043" t="s">
        <v>34</v>
      </c>
      <c r="D1043" s="1">
        <v>9765</v>
      </c>
      <c r="E1043" s="1">
        <v>80295</v>
      </c>
      <c r="F1043" s="2">
        <v>52777</v>
      </c>
    </row>
    <row r="1044" spans="1:6" x14ac:dyDescent="0.25">
      <c r="A1044">
        <v>2018</v>
      </c>
      <c r="B1044" t="s">
        <v>51</v>
      </c>
      <c r="C1044" t="s">
        <v>35</v>
      </c>
      <c r="D1044" s="1">
        <v>14244</v>
      </c>
      <c r="E1044" s="1">
        <v>104561</v>
      </c>
      <c r="F1044" s="2">
        <v>60523</v>
      </c>
    </row>
    <row r="1045" spans="1:6" x14ac:dyDescent="0.25">
      <c r="A1045">
        <v>2018</v>
      </c>
      <c r="B1045" t="s">
        <v>51</v>
      </c>
      <c r="C1045" t="s">
        <v>36</v>
      </c>
      <c r="D1045" s="1">
        <v>28749</v>
      </c>
      <c r="E1045" s="1">
        <v>255910</v>
      </c>
      <c r="F1045" s="2">
        <v>66852</v>
      </c>
    </row>
    <row r="1046" spans="1:6" x14ac:dyDescent="0.25">
      <c r="A1046">
        <v>2018</v>
      </c>
      <c r="B1046" t="s">
        <v>51</v>
      </c>
      <c r="C1046" t="s">
        <v>37</v>
      </c>
      <c r="D1046" s="1">
        <v>3743</v>
      </c>
      <c r="E1046" s="1">
        <v>19229</v>
      </c>
      <c r="F1046" s="2">
        <v>61579</v>
      </c>
    </row>
    <row r="1047" spans="1:6" x14ac:dyDescent="0.25">
      <c r="A1047">
        <v>2018</v>
      </c>
      <c r="B1047" t="s">
        <v>51</v>
      </c>
      <c r="C1047" t="s">
        <v>38</v>
      </c>
      <c r="D1047" s="1">
        <v>12124</v>
      </c>
      <c r="E1047" s="1">
        <v>104324</v>
      </c>
      <c r="F1047" s="2">
        <v>52634</v>
      </c>
    </row>
    <row r="1048" spans="1:6" x14ac:dyDescent="0.25">
      <c r="A1048">
        <v>2018</v>
      </c>
      <c r="B1048" t="s">
        <v>51</v>
      </c>
      <c r="C1048" t="s">
        <v>39</v>
      </c>
      <c r="D1048" s="1">
        <v>3884</v>
      </c>
      <c r="E1048" s="1">
        <v>22971</v>
      </c>
      <c r="F1048" s="2">
        <v>48981</v>
      </c>
    </row>
    <row r="1049" spans="1:6" x14ac:dyDescent="0.25">
      <c r="A1049">
        <v>2018</v>
      </c>
      <c r="B1049" t="s">
        <v>51</v>
      </c>
      <c r="C1049" t="s">
        <v>40</v>
      </c>
      <c r="D1049" s="1">
        <v>12110</v>
      </c>
      <c r="E1049" s="1">
        <v>124488</v>
      </c>
      <c r="F1049" s="2">
        <v>57033</v>
      </c>
    </row>
    <row r="1050" spans="1:6" x14ac:dyDescent="0.25">
      <c r="A1050">
        <v>2018</v>
      </c>
      <c r="B1050" t="s">
        <v>51</v>
      </c>
      <c r="C1050" t="s">
        <v>41</v>
      </c>
      <c r="D1050" s="1">
        <v>51405</v>
      </c>
      <c r="E1050" s="1">
        <v>739156</v>
      </c>
      <c r="F1050" s="2">
        <v>65554</v>
      </c>
    </row>
    <row r="1051" spans="1:6" x14ac:dyDescent="0.25">
      <c r="A1051">
        <v>2018</v>
      </c>
      <c r="B1051" t="s">
        <v>51</v>
      </c>
      <c r="C1051" t="s">
        <v>42</v>
      </c>
      <c r="D1051" s="1">
        <v>11572</v>
      </c>
      <c r="E1051" s="1">
        <v>104339</v>
      </c>
      <c r="F1051" s="2">
        <v>51052</v>
      </c>
    </row>
    <row r="1052" spans="1:6" x14ac:dyDescent="0.25">
      <c r="A1052">
        <v>2018</v>
      </c>
      <c r="B1052" t="s">
        <v>51</v>
      </c>
      <c r="C1052" t="s">
        <v>43</v>
      </c>
      <c r="D1052" s="1">
        <v>2878</v>
      </c>
      <c r="E1052" s="1">
        <v>15262</v>
      </c>
      <c r="F1052" s="2">
        <v>51025</v>
      </c>
    </row>
    <row r="1053" spans="1:6" x14ac:dyDescent="0.25">
      <c r="A1053">
        <v>2018</v>
      </c>
      <c r="B1053" t="s">
        <v>51</v>
      </c>
      <c r="C1053" t="s">
        <v>44</v>
      </c>
      <c r="D1053" s="1">
        <v>21508</v>
      </c>
      <c r="E1053" s="1">
        <v>197292</v>
      </c>
      <c r="F1053" s="2">
        <v>58050</v>
      </c>
    </row>
    <row r="1054" spans="1:6" x14ac:dyDescent="0.25">
      <c r="A1054">
        <v>2018</v>
      </c>
      <c r="B1054" t="s">
        <v>51</v>
      </c>
      <c r="C1054" t="s">
        <v>45</v>
      </c>
      <c r="D1054" s="1">
        <v>26015</v>
      </c>
      <c r="E1054" s="1">
        <v>199867</v>
      </c>
      <c r="F1054" s="2">
        <v>64432</v>
      </c>
    </row>
    <row r="1055" spans="1:6" x14ac:dyDescent="0.25">
      <c r="A1055">
        <v>2018</v>
      </c>
      <c r="B1055" t="s">
        <v>51</v>
      </c>
      <c r="C1055" t="s">
        <v>46</v>
      </c>
      <c r="D1055" s="1">
        <v>4435</v>
      </c>
      <c r="E1055" s="1">
        <v>40126</v>
      </c>
      <c r="F1055" s="2">
        <v>72255</v>
      </c>
    </row>
    <row r="1056" spans="1:6" x14ac:dyDescent="0.25">
      <c r="A1056">
        <v>2018</v>
      </c>
      <c r="B1056" t="s">
        <v>51</v>
      </c>
      <c r="C1056" t="s">
        <v>47</v>
      </c>
      <c r="D1056" s="1">
        <v>14814</v>
      </c>
      <c r="E1056" s="1">
        <v>122396</v>
      </c>
      <c r="F1056" s="2">
        <v>62063</v>
      </c>
    </row>
    <row r="1057" spans="1:6" x14ac:dyDescent="0.25">
      <c r="A1057">
        <v>2018</v>
      </c>
      <c r="B1057" t="s">
        <v>51</v>
      </c>
      <c r="C1057" t="s">
        <v>48</v>
      </c>
      <c r="D1057" s="1">
        <v>3375</v>
      </c>
      <c r="E1057" s="1">
        <v>20253</v>
      </c>
      <c r="F1057" s="2">
        <v>53554</v>
      </c>
    </row>
    <row r="1058" spans="1:6" x14ac:dyDescent="0.25">
      <c r="A1058">
        <v>2018</v>
      </c>
      <c r="B1058" t="s">
        <v>52</v>
      </c>
      <c r="C1058" t="s">
        <v>1</v>
      </c>
      <c r="D1058" s="1">
        <v>5566</v>
      </c>
      <c r="E1058" s="1">
        <v>266798</v>
      </c>
      <c r="F1058" s="2">
        <v>57068</v>
      </c>
    </row>
    <row r="1059" spans="1:6" x14ac:dyDescent="0.25">
      <c r="A1059">
        <v>2018</v>
      </c>
      <c r="B1059" t="s">
        <v>52</v>
      </c>
      <c r="C1059" t="s">
        <v>2</v>
      </c>
      <c r="D1059" s="1">
        <v>4926</v>
      </c>
      <c r="E1059" s="1">
        <v>169675</v>
      </c>
      <c r="F1059" s="2">
        <v>76139</v>
      </c>
    </row>
    <row r="1060" spans="1:6" x14ac:dyDescent="0.25">
      <c r="A1060">
        <v>2018</v>
      </c>
      <c r="B1060" t="s">
        <v>52</v>
      </c>
      <c r="C1060" t="s">
        <v>3</v>
      </c>
      <c r="D1060" s="1">
        <v>2918</v>
      </c>
      <c r="E1060" s="1">
        <v>160597</v>
      </c>
      <c r="F1060" s="2">
        <v>47984</v>
      </c>
    </row>
    <row r="1061" spans="1:6" x14ac:dyDescent="0.25">
      <c r="A1061">
        <v>2018</v>
      </c>
      <c r="B1061" t="s">
        <v>52</v>
      </c>
      <c r="C1061" t="s">
        <v>4</v>
      </c>
      <c r="D1061" s="1">
        <v>44706</v>
      </c>
      <c r="E1061" s="1">
        <v>1320068</v>
      </c>
      <c r="F1061" s="2">
        <v>95627</v>
      </c>
    </row>
    <row r="1062" spans="1:6" x14ac:dyDescent="0.25">
      <c r="A1062">
        <v>2018</v>
      </c>
      <c r="B1062" t="s">
        <v>52</v>
      </c>
      <c r="C1062" t="s">
        <v>5</v>
      </c>
      <c r="D1062" s="1">
        <v>5804</v>
      </c>
      <c r="E1062" s="1">
        <v>147285</v>
      </c>
      <c r="F1062" s="2">
        <v>70677</v>
      </c>
    </row>
    <row r="1063" spans="1:6" x14ac:dyDescent="0.25">
      <c r="A1063">
        <v>2018</v>
      </c>
      <c r="B1063" t="s">
        <v>52</v>
      </c>
      <c r="C1063" t="s">
        <v>6</v>
      </c>
      <c r="D1063" s="1">
        <v>4408</v>
      </c>
      <c r="E1063" s="1">
        <v>160500</v>
      </c>
      <c r="F1063" s="2">
        <v>82569</v>
      </c>
    </row>
    <row r="1064" spans="1:6" x14ac:dyDescent="0.25">
      <c r="A1064">
        <v>2018</v>
      </c>
      <c r="B1064" t="s">
        <v>52</v>
      </c>
      <c r="C1064" t="s">
        <v>7</v>
      </c>
      <c r="D1064">
        <v>661</v>
      </c>
      <c r="E1064" s="1">
        <v>27077</v>
      </c>
      <c r="F1064" s="2">
        <v>64153</v>
      </c>
    </row>
    <row r="1065" spans="1:6" x14ac:dyDescent="0.25">
      <c r="A1065">
        <v>2018</v>
      </c>
      <c r="B1065" t="s">
        <v>52</v>
      </c>
      <c r="C1065" t="s">
        <v>8</v>
      </c>
      <c r="D1065" s="1">
        <v>20548</v>
      </c>
      <c r="E1065" s="1">
        <v>371590</v>
      </c>
      <c r="F1065" s="2">
        <v>61740</v>
      </c>
    </row>
    <row r="1066" spans="1:6" x14ac:dyDescent="0.25">
      <c r="A1066">
        <v>2018</v>
      </c>
      <c r="B1066" t="s">
        <v>52</v>
      </c>
      <c r="C1066" t="s">
        <v>9</v>
      </c>
      <c r="D1066" s="1">
        <v>9884</v>
      </c>
      <c r="E1066" s="1">
        <v>406818</v>
      </c>
      <c r="F1066" s="2">
        <v>59168</v>
      </c>
    </row>
    <row r="1067" spans="1:6" x14ac:dyDescent="0.25">
      <c r="A1067">
        <v>2018</v>
      </c>
      <c r="B1067" t="s">
        <v>52</v>
      </c>
      <c r="C1067" t="s">
        <v>10</v>
      </c>
      <c r="D1067" s="1">
        <v>2807</v>
      </c>
      <c r="E1067" s="1">
        <v>67792</v>
      </c>
      <c r="F1067" s="2">
        <v>63932</v>
      </c>
    </row>
    <row r="1068" spans="1:6" x14ac:dyDescent="0.25">
      <c r="A1068">
        <v>2018</v>
      </c>
      <c r="B1068" t="s">
        <v>52</v>
      </c>
      <c r="C1068" t="s">
        <v>11</v>
      </c>
      <c r="D1068" s="1">
        <v>17883</v>
      </c>
      <c r="E1068" s="1">
        <v>586130</v>
      </c>
      <c r="F1068" s="2">
        <v>71895</v>
      </c>
    </row>
    <row r="1069" spans="1:6" x14ac:dyDescent="0.25">
      <c r="A1069">
        <v>2018</v>
      </c>
      <c r="B1069" t="s">
        <v>52</v>
      </c>
      <c r="C1069" t="s">
        <v>12</v>
      </c>
      <c r="D1069" s="1">
        <v>8825</v>
      </c>
      <c r="E1069" s="1">
        <v>541836</v>
      </c>
      <c r="F1069" s="2">
        <v>62680</v>
      </c>
    </row>
    <row r="1070" spans="1:6" x14ac:dyDescent="0.25">
      <c r="A1070">
        <v>2018</v>
      </c>
      <c r="B1070" t="s">
        <v>52</v>
      </c>
      <c r="C1070" t="s">
        <v>13</v>
      </c>
      <c r="D1070" s="1">
        <v>4142</v>
      </c>
      <c r="E1070" s="1">
        <v>222586</v>
      </c>
      <c r="F1070" s="2">
        <v>60257</v>
      </c>
    </row>
    <row r="1071" spans="1:6" x14ac:dyDescent="0.25">
      <c r="A1071">
        <v>2018</v>
      </c>
      <c r="B1071" t="s">
        <v>52</v>
      </c>
      <c r="C1071" t="s">
        <v>14</v>
      </c>
      <c r="D1071" s="1">
        <v>3143</v>
      </c>
      <c r="E1071" s="1">
        <v>165056</v>
      </c>
      <c r="F1071" s="2">
        <v>59206</v>
      </c>
    </row>
    <row r="1072" spans="1:6" x14ac:dyDescent="0.25">
      <c r="A1072">
        <v>2018</v>
      </c>
      <c r="B1072" t="s">
        <v>52</v>
      </c>
      <c r="C1072" t="s">
        <v>15</v>
      </c>
      <c r="D1072" s="1">
        <v>4443</v>
      </c>
      <c r="E1072" s="1">
        <v>251454</v>
      </c>
      <c r="F1072" s="2">
        <v>59208</v>
      </c>
    </row>
    <row r="1073" spans="1:6" x14ac:dyDescent="0.25">
      <c r="A1073">
        <v>2018</v>
      </c>
      <c r="B1073" t="s">
        <v>52</v>
      </c>
      <c r="C1073" t="s">
        <v>16</v>
      </c>
      <c r="D1073" s="1">
        <v>4428</v>
      </c>
      <c r="E1073" s="1">
        <v>135510</v>
      </c>
      <c r="F1073" s="2">
        <v>75881</v>
      </c>
    </row>
    <row r="1074" spans="1:6" x14ac:dyDescent="0.25">
      <c r="A1074">
        <v>2018</v>
      </c>
      <c r="B1074" t="s">
        <v>52</v>
      </c>
      <c r="C1074" t="s">
        <v>17</v>
      </c>
      <c r="D1074" s="1">
        <v>1856</v>
      </c>
      <c r="E1074" s="1">
        <v>51836</v>
      </c>
      <c r="F1074" s="2">
        <v>55894</v>
      </c>
    </row>
    <row r="1075" spans="1:6" x14ac:dyDescent="0.25">
      <c r="A1075">
        <v>2018</v>
      </c>
      <c r="B1075" t="s">
        <v>52</v>
      </c>
      <c r="C1075" t="s">
        <v>18</v>
      </c>
      <c r="D1075" s="1">
        <v>4035</v>
      </c>
      <c r="E1075" s="1">
        <v>109683</v>
      </c>
      <c r="F1075" s="2">
        <v>78350</v>
      </c>
    </row>
    <row r="1076" spans="1:6" x14ac:dyDescent="0.25">
      <c r="A1076">
        <v>2018</v>
      </c>
      <c r="B1076" t="s">
        <v>52</v>
      </c>
      <c r="C1076" t="s">
        <v>19</v>
      </c>
      <c r="D1076" s="1">
        <v>6711</v>
      </c>
      <c r="E1076" s="1">
        <v>245091</v>
      </c>
      <c r="F1076" s="2">
        <v>88576</v>
      </c>
    </row>
    <row r="1077" spans="1:6" x14ac:dyDescent="0.25">
      <c r="A1077">
        <v>2018</v>
      </c>
      <c r="B1077" t="s">
        <v>52</v>
      </c>
      <c r="C1077" t="s">
        <v>20</v>
      </c>
      <c r="D1077" s="1">
        <v>16070</v>
      </c>
      <c r="E1077" s="1">
        <v>627751</v>
      </c>
      <c r="F1077" s="2">
        <v>67537</v>
      </c>
    </row>
    <row r="1078" spans="1:6" x14ac:dyDescent="0.25">
      <c r="A1078">
        <v>2018</v>
      </c>
      <c r="B1078" t="s">
        <v>52</v>
      </c>
      <c r="C1078" t="s">
        <v>21</v>
      </c>
      <c r="D1078" s="1">
        <v>8487</v>
      </c>
      <c r="E1078" s="1">
        <v>321908</v>
      </c>
      <c r="F1078" s="2">
        <v>67096</v>
      </c>
    </row>
    <row r="1079" spans="1:6" x14ac:dyDescent="0.25">
      <c r="A1079">
        <v>2018</v>
      </c>
      <c r="B1079" t="s">
        <v>52</v>
      </c>
      <c r="C1079" t="s">
        <v>22</v>
      </c>
      <c r="D1079" s="1">
        <v>2421</v>
      </c>
      <c r="E1079" s="1">
        <v>144816</v>
      </c>
      <c r="F1079" s="2">
        <v>49254</v>
      </c>
    </row>
    <row r="1080" spans="1:6" x14ac:dyDescent="0.25">
      <c r="A1080">
        <v>2018</v>
      </c>
      <c r="B1080" t="s">
        <v>52</v>
      </c>
      <c r="C1080" t="s">
        <v>23</v>
      </c>
      <c r="D1080" s="1">
        <v>6476</v>
      </c>
      <c r="E1080" s="1">
        <v>273163</v>
      </c>
      <c r="F1080" s="2">
        <v>58359</v>
      </c>
    </row>
    <row r="1081" spans="1:6" x14ac:dyDescent="0.25">
      <c r="A1081">
        <v>2018</v>
      </c>
      <c r="B1081" t="s">
        <v>52</v>
      </c>
      <c r="C1081" t="s">
        <v>24</v>
      </c>
      <c r="D1081" s="1">
        <v>1634</v>
      </c>
      <c r="E1081" s="1">
        <v>20560</v>
      </c>
      <c r="F1081" s="2">
        <v>50194</v>
      </c>
    </row>
    <row r="1082" spans="1:6" x14ac:dyDescent="0.25">
      <c r="A1082">
        <v>2018</v>
      </c>
      <c r="B1082" t="s">
        <v>52</v>
      </c>
      <c r="C1082" t="s">
        <v>25</v>
      </c>
      <c r="D1082" s="1">
        <v>1988</v>
      </c>
      <c r="E1082" s="1">
        <v>99807</v>
      </c>
      <c r="F1082" s="2">
        <v>51566</v>
      </c>
    </row>
    <row r="1083" spans="1:6" x14ac:dyDescent="0.25">
      <c r="A1083">
        <v>2018</v>
      </c>
      <c r="B1083" t="s">
        <v>52</v>
      </c>
      <c r="C1083" t="s">
        <v>26</v>
      </c>
      <c r="D1083" s="1">
        <v>2066</v>
      </c>
      <c r="E1083" s="1">
        <v>55405</v>
      </c>
      <c r="F1083" s="2">
        <v>58543</v>
      </c>
    </row>
    <row r="1084" spans="1:6" x14ac:dyDescent="0.25">
      <c r="A1084">
        <v>2018</v>
      </c>
      <c r="B1084" t="s">
        <v>52</v>
      </c>
      <c r="C1084" t="s">
        <v>27</v>
      </c>
      <c r="D1084" s="1">
        <v>2032</v>
      </c>
      <c r="E1084" s="1">
        <v>70582</v>
      </c>
      <c r="F1084" s="2">
        <v>71722</v>
      </c>
    </row>
    <row r="1085" spans="1:6" x14ac:dyDescent="0.25">
      <c r="A1085">
        <v>2018</v>
      </c>
      <c r="B1085" t="s">
        <v>52</v>
      </c>
      <c r="C1085" t="s">
        <v>28</v>
      </c>
      <c r="D1085" s="1">
        <v>8976</v>
      </c>
      <c r="E1085" s="1">
        <v>245593</v>
      </c>
      <c r="F1085" s="2">
        <v>80088</v>
      </c>
    </row>
    <row r="1086" spans="1:6" x14ac:dyDescent="0.25">
      <c r="A1086">
        <v>2018</v>
      </c>
      <c r="B1086" t="s">
        <v>52</v>
      </c>
      <c r="C1086" t="s">
        <v>29</v>
      </c>
      <c r="D1086" s="1">
        <v>1768</v>
      </c>
      <c r="E1086" s="1">
        <v>27145</v>
      </c>
      <c r="F1086" s="2">
        <v>53139</v>
      </c>
    </row>
    <row r="1087" spans="1:6" x14ac:dyDescent="0.25">
      <c r="A1087">
        <v>2018</v>
      </c>
      <c r="B1087" t="s">
        <v>52</v>
      </c>
      <c r="C1087" t="s">
        <v>30</v>
      </c>
      <c r="D1087" s="1">
        <v>16910</v>
      </c>
      <c r="E1087" s="1">
        <v>441590</v>
      </c>
      <c r="F1087" s="2">
        <v>67614</v>
      </c>
    </row>
    <row r="1088" spans="1:6" x14ac:dyDescent="0.25">
      <c r="A1088">
        <v>2018</v>
      </c>
      <c r="B1088" t="s">
        <v>52</v>
      </c>
      <c r="C1088" t="s">
        <v>31</v>
      </c>
      <c r="D1088" s="1">
        <v>10219</v>
      </c>
      <c r="E1088" s="1">
        <v>474932</v>
      </c>
      <c r="F1088" s="2">
        <v>59827</v>
      </c>
    </row>
    <row r="1089" spans="1:6" x14ac:dyDescent="0.25">
      <c r="A1089">
        <v>2018</v>
      </c>
      <c r="B1089" t="s">
        <v>52</v>
      </c>
      <c r="C1089" t="s">
        <v>32</v>
      </c>
      <c r="D1089">
        <v>807</v>
      </c>
      <c r="E1089" s="1">
        <v>25906</v>
      </c>
      <c r="F1089" s="2">
        <v>53882</v>
      </c>
    </row>
    <row r="1090" spans="1:6" x14ac:dyDescent="0.25">
      <c r="A1090">
        <v>2018</v>
      </c>
      <c r="B1090" t="s">
        <v>52</v>
      </c>
      <c r="C1090" t="s">
        <v>33</v>
      </c>
      <c r="D1090" s="1">
        <v>15409</v>
      </c>
      <c r="E1090" s="1">
        <v>698950</v>
      </c>
      <c r="F1090" s="2">
        <v>61487</v>
      </c>
    </row>
    <row r="1091" spans="1:6" x14ac:dyDescent="0.25">
      <c r="A1091">
        <v>2018</v>
      </c>
      <c r="B1091" t="s">
        <v>52</v>
      </c>
      <c r="C1091" t="s">
        <v>34</v>
      </c>
      <c r="D1091" s="1">
        <v>4164</v>
      </c>
      <c r="E1091" s="1">
        <v>137739</v>
      </c>
      <c r="F1091" s="2">
        <v>58770</v>
      </c>
    </row>
    <row r="1092" spans="1:6" x14ac:dyDescent="0.25">
      <c r="A1092">
        <v>2018</v>
      </c>
      <c r="B1092" t="s">
        <v>52</v>
      </c>
      <c r="C1092" t="s">
        <v>35</v>
      </c>
      <c r="D1092" s="1">
        <v>6240</v>
      </c>
      <c r="E1092" s="1">
        <v>194693</v>
      </c>
      <c r="F1092" s="2">
        <v>70641</v>
      </c>
    </row>
    <row r="1093" spans="1:6" x14ac:dyDescent="0.25">
      <c r="A1093">
        <v>2018</v>
      </c>
      <c r="B1093" t="s">
        <v>52</v>
      </c>
      <c r="C1093" t="s">
        <v>36</v>
      </c>
      <c r="D1093" s="1">
        <v>14407</v>
      </c>
      <c r="E1093" s="1">
        <v>569811</v>
      </c>
      <c r="F1093" s="2">
        <v>62561</v>
      </c>
    </row>
    <row r="1094" spans="1:6" x14ac:dyDescent="0.25">
      <c r="A1094">
        <v>2018</v>
      </c>
      <c r="B1094" t="s">
        <v>52</v>
      </c>
      <c r="C1094" t="s">
        <v>37</v>
      </c>
      <c r="D1094" s="1">
        <v>1572</v>
      </c>
      <c r="E1094" s="1">
        <v>40340</v>
      </c>
      <c r="F1094" s="2">
        <v>58468</v>
      </c>
    </row>
    <row r="1095" spans="1:6" x14ac:dyDescent="0.25">
      <c r="A1095">
        <v>2018</v>
      </c>
      <c r="B1095" t="s">
        <v>52</v>
      </c>
      <c r="C1095" t="s">
        <v>38</v>
      </c>
      <c r="D1095" s="1">
        <v>6087</v>
      </c>
      <c r="E1095" s="1">
        <v>249719</v>
      </c>
      <c r="F1095" s="2">
        <v>59522</v>
      </c>
    </row>
    <row r="1096" spans="1:6" x14ac:dyDescent="0.25">
      <c r="A1096">
        <v>2018</v>
      </c>
      <c r="B1096" t="s">
        <v>52</v>
      </c>
      <c r="C1096" t="s">
        <v>39</v>
      </c>
      <c r="D1096" s="1">
        <v>1084</v>
      </c>
      <c r="E1096" s="1">
        <v>44442</v>
      </c>
      <c r="F1096" s="2">
        <v>49320</v>
      </c>
    </row>
    <row r="1097" spans="1:6" x14ac:dyDescent="0.25">
      <c r="A1097">
        <v>2018</v>
      </c>
      <c r="B1097" t="s">
        <v>52</v>
      </c>
      <c r="C1097" t="s">
        <v>40</v>
      </c>
      <c r="D1097" s="1">
        <v>7051</v>
      </c>
      <c r="E1097" s="1">
        <v>351073</v>
      </c>
      <c r="F1097" s="2">
        <v>59495</v>
      </c>
    </row>
    <row r="1098" spans="1:6" x14ac:dyDescent="0.25">
      <c r="A1098">
        <v>2018</v>
      </c>
      <c r="B1098" t="s">
        <v>52</v>
      </c>
      <c r="C1098" t="s">
        <v>41</v>
      </c>
      <c r="D1098" s="1">
        <v>24758</v>
      </c>
      <c r="E1098" s="1">
        <v>879509</v>
      </c>
      <c r="F1098" s="2">
        <v>77648</v>
      </c>
    </row>
    <row r="1099" spans="1:6" x14ac:dyDescent="0.25">
      <c r="A1099">
        <v>2018</v>
      </c>
      <c r="B1099" t="s">
        <v>52</v>
      </c>
      <c r="C1099" t="s">
        <v>42</v>
      </c>
      <c r="D1099" s="1">
        <v>4386</v>
      </c>
      <c r="E1099" s="1">
        <v>132149</v>
      </c>
      <c r="F1099" s="2">
        <v>58006</v>
      </c>
    </row>
    <row r="1100" spans="1:6" x14ac:dyDescent="0.25">
      <c r="A1100">
        <v>2018</v>
      </c>
      <c r="B1100" t="s">
        <v>52</v>
      </c>
      <c r="C1100" t="s">
        <v>43</v>
      </c>
      <c r="D1100" s="1">
        <v>1108</v>
      </c>
      <c r="E1100" s="1">
        <v>29827</v>
      </c>
      <c r="F1100" s="2">
        <v>59390</v>
      </c>
    </row>
    <row r="1101" spans="1:6" x14ac:dyDescent="0.25">
      <c r="A1101">
        <v>2018</v>
      </c>
      <c r="B1101" t="s">
        <v>52</v>
      </c>
      <c r="C1101" t="s">
        <v>44</v>
      </c>
      <c r="D1101" s="1">
        <v>6750</v>
      </c>
      <c r="E1101" s="1">
        <v>238645</v>
      </c>
      <c r="F1101" s="2">
        <v>59974</v>
      </c>
    </row>
    <row r="1102" spans="1:6" x14ac:dyDescent="0.25">
      <c r="A1102">
        <v>2018</v>
      </c>
      <c r="B1102" t="s">
        <v>52</v>
      </c>
      <c r="C1102" t="s">
        <v>45</v>
      </c>
      <c r="D1102" s="1">
        <v>7798</v>
      </c>
      <c r="E1102" s="1">
        <v>284112</v>
      </c>
      <c r="F1102" s="2">
        <v>79321</v>
      </c>
    </row>
    <row r="1103" spans="1:6" x14ac:dyDescent="0.25">
      <c r="A1103">
        <v>2018</v>
      </c>
      <c r="B1103" t="s">
        <v>52</v>
      </c>
      <c r="C1103" t="s">
        <v>46</v>
      </c>
      <c r="D1103" s="1">
        <v>1268</v>
      </c>
      <c r="E1103" s="1">
        <v>46952</v>
      </c>
      <c r="F1103" s="2">
        <v>60459</v>
      </c>
    </row>
    <row r="1104" spans="1:6" x14ac:dyDescent="0.25">
      <c r="A1104">
        <v>2018</v>
      </c>
      <c r="B1104" t="s">
        <v>52</v>
      </c>
      <c r="C1104" t="s">
        <v>47</v>
      </c>
      <c r="D1104" s="1">
        <v>9432</v>
      </c>
      <c r="E1104" s="1">
        <v>475510</v>
      </c>
      <c r="F1104" s="2">
        <v>58047</v>
      </c>
    </row>
    <row r="1105" spans="1:6" x14ac:dyDescent="0.25">
      <c r="A1105">
        <v>2018</v>
      </c>
      <c r="B1105" t="s">
        <v>52</v>
      </c>
      <c r="C1105" t="s">
        <v>48</v>
      </c>
      <c r="D1105">
        <v>600</v>
      </c>
      <c r="E1105" s="1">
        <v>9721</v>
      </c>
      <c r="F1105" s="2">
        <v>67060</v>
      </c>
    </row>
    <row r="1106" spans="1:6" x14ac:dyDescent="0.25">
      <c r="A1106">
        <v>2018</v>
      </c>
      <c r="B1106" t="s">
        <v>54</v>
      </c>
      <c r="C1106" t="s">
        <v>1</v>
      </c>
      <c r="D1106" s="1">
        <v>32481</v>
      </c>
      <c r="E1106" s="1">
        <v>377561</v>
      </c>
      <c r="F1106" s="2">
        <v>41970</v>
      </c>
    </row>
    <row r="1107" spans="1:6" x14ac:dyDescent="0.25">
      <c r="A1107">
        <v>2018</v>
      </c>
      <c r="B1107" t="s">
        <v>54</v>
      </c>
      <c r="C1107" t="s">
        <v>2</v>
      </c>
      <c r="D1107" s="1">
        <v>31775</v>
      </c>
      <c r="E1107" s="1">
        <v>532318</v>
      </c>
      <c r="F1107" s="2">
        <v>46734</v>
      </c>
    </row>
    <row r="1108" spans="1:6" x14ac:dyDescent="0.25">
      <c r="A1108">
        <v>2018</v>
      </c>
      <c r="B1108" t="s">
        <v>54</v>
      </c>
      <c r="C1108" t="s">
        <v>3</v>
      </c>
      <c r="D1108" s="1">
        <v>21642</v>
      </c>
      <c r="E1108" s="1">
        <v>248584</v>
      </c>
      <c r="F1108" s="2">
        <v>41450</v>
      </c>
    </row>
    <row r="1109" spans="1:6" x14ac:dyDescent="0.25">
      <c r="A1109">
        <v>2018</v>
      </c>
      <c r="B1109" t="s">
        <v>54</v>
      </c>
      <c r="C1109" t="s">
        <v>4</v>
      </c>
      <c r="D1109" s="1">
        <v>196511</v>
      </c>
      <c r="E1109" s="1">
        <v>3033009</v>
      </c>
      <c r="F1109" s="2">
        <v>52020</v>
      </c>
    </row>
    <row r="1110" spans="1:6" x14ac:dyDescent="0.25">
      <c r="A1110">
        <v>2018</v>
      </c>
      <c r="B1110" t="s">
        <v>54</v>
      </c>
      <c r="C1110" t="s">
        <v>5</v>
      </c>
      <c r="D1110" s="1">
        <v>35891</v>
      </c>
      <c r="E1110" s="1">
        <v>466602</v>
      </c>
      <c r="F1110" s="2">
        <v>50043</v>
      </c>
    </row>
    <row r="1111" spans="1:6" x14ac:dyDescent="0.25">
      <c r="A1111">
        <v>2018</v>
      </c>
      <c r="B1111" t="s">
        <v>54</v>
      </c>
      <c r="C1111" t="s">
        <v>6</v>
      </c>
      <c r="D1111" s="1">
        <v>24902</v>
      </c>
      <c r="E1111" s="1">
        <v>296173</v>
      </c>
      <c r="F1111" s="2">
        <v>51041</v>
      </c>
    </row>
    <row r="1112" spans="1:6" x14ac:dyDescent="0.25">
      <c r="A1112">
        <v>2018</v>
      </c>
      <c r="B1112" t="s">
        <v>54</v>
      </c>
      <c r="C1112" t="s">
        <v>7</v>
      </c>
      <c r="D1112" s="1">
        <v>6850</v>
      </c>
      <c r="E1112" s="1">
        <v>79300</v>
      </c>
      <c r="F1112" s="2">
        <v>40843</v>
      </c>
    </row>
    <row r="1113" spans="1:6" x14ac:dyDescent="0.25">
      <c r="A1113">
        <v>2018</v>
      </c>
      <c r="B1113" t="s">
        <v>54</v>
      </c>
      <c r="C1113" t="s">
        <v>8</v>
      </c>
      <c r="D1113" s="1">
        <v>139486</v>
      </c>
      <c r="E1113" s="1">
        <v>1772605</v>
      </c>
      <c r="F1113" s="2">
        <v>44766</v>
      </c>
    </row>
    <row r="1114" spans="1:6" x14ac:dyDescent="0.25">
      <c r="A1114">
        <v>2018</v>
      </c>
      <c r="B1114" t="s">
        <v>54</v>
      </c>
      <c r="C1114" t="s">
        <v>9</v>
      </c>
      <c r="D1114" s="1">
        <v>60996</v>
      </c>
      <c r="E1114" s="1">
        <v>934259</v>
      </c>
      <c r="F1114" s="2">
        <v>49352</v>
      </c>
    </row>
    <row r="1115" spans="1:6" x14ac:dyDescent="0.25">
      <c r="A1115">
        <v>2018</v>
      </c>
      <c r="B1115" t="s">
        <v>54</v>
      </c>
      <c r="C1115" t="s">
        <v>10</v>
      </c>
      <c r="D1115" s="1">
        <v>11969</v>
      </c>
      <c r="E1115" s="1">
        <v>139473</v>
      </c>
      <c r="F1115" s="2">
        <v>39972</v>
      </c>
    </row>
    <row r="1116" spans="1:6" x14ac:dyDescent="0.25">
      <c r="A1116">
        <v>2018</v>
      </c>
      <c r="B1116" t="s">
        <v>54</v>
      </c>
      <c r="C1116" t="s">
        <v>11</v>
      </c>
      <c r="D1116" s="1">
        <v>78063</v>
      </c>
      <c r="E1116" s="1">
        <v>1192654</v>
      </c>
      <c r="F1116" s="2">
        <v>51570</v>
      </c>
    </row>
    <row r="1117" spans="1:6" x14ac:dyDescent="0.25">
      <c r="A1117">
        <v>2018</v>
      </c>
      <c r="B1117" t="s">
        <v>54</v>
      </c>
      <c r="C1117" t="s">
        <v>12</v>
      </c>
      <c r="D1117" s="1">
        <v>40681</v>
      </c>
      <c r="E1117" s="1">
        <v>591234</v>
      </c>
      <c r="F1117" s="2">
        <v>42092</v>
      </c>
    </row>
    <row r="1118" spans="1:6" x14ac:dyDescent="0.25">
      <c r="A1118">
        <v>2018</v>
      </c>
      <c r="B1118" t="s">
        <v>54</v>
      </c>
      <c r="C1118" t="s">
        <v>13</v>
      </c>
      <c r="D1118" s="1">
        <v>23521</v>
      </c>
      <c r="E1118" s="1">
        <v>309603</v>
      </c>
      <c r="F1118" s="2">
        <v>40539</v>
      </c>
    </row>
    <row r="1119" spans="1:6" x14ac:dyDescent="0.25">
      <c r="A1119">
        <v>2018</v>
      </c>
      <c r="B1119" t="s">
        <v>54</v>
      </c>
      <c r="C1119" t="s">
        <v>14</v>
      </c>
      <c r="D1119" s="1">
        <v>20370</v>
      </c>
      <c r="E1119" s="1">
        <v>263858</v>
      </c>
      <c r="F1119" s="2">
        <v>42235</v>
      </c>
    </row>
    <row r="1120" spans="1:6" x14ac:dyDescent="0.25">
      <c r="A1120">
        <v>2018</v>
      </c>
      <c r="B1120" t="s">
        <v>54</v>
      </c>
      <c r="C1120" t="s">
        <v>15</v>
      </c>
      <c r="D1120" s="1">
        <v>28056</v>
      </c>
      <c r="E1120" s="1">
        <v>399946</v>
      </c>
      <c r="F1120" s="2">
        <v>42623</v>
      </c>
    </row>
    <row r="1121" spans="1:6" x14ac:dyDescent="0.25">
      <c r="A1121">
        <v>2018</v>
      </c>
      <c r="B1121" t="s">
        <v>54</v>
      </c>
      <c r="C1121" t="s">
        <v>16</v>
      </c>
      <c r="D1121" s="1">
        <v>30545</v>
      </c>
      <c r="E1121" s="1">
        <v>377555</v>
      </c>
      <c r="F1121" s="2">
        <v>42196</v>
      </c>
    </row>
    <row r="1122" spans="1:6" x14ac:dyDescent="0.25">
      <c r="A1122">
        <v>2018</v>
      </c>
      <c r="B1122" t="s">
        <v>54</v>
      </c>
      <c r="C1122" t="s">
        <v>17</v>
      </c>
      <c r="D1122" s="1">
        <v>10761</v>
      </c>
      <c r="E1122" s="1">
        <v>118191</v>
      </c>
      <c r="F1122" s="2">
        <v>37589</v>
      </c>
    </row>
    <row r="1123" spans="1:6" x14ac:dyDescent="0.25">
      <c r="A1123">
        <v>2018</v>
      </c>
      <c r="B1123" t="s">
        <v>54</v>
      </c>
      <c r="C1123" t="s">
        <v>18</v>
      </c>
      <c r="D1123" s="1">
        <v>32767</v>
      </c>
      <c r="E1123" s="1">
        <v>462590</v>
      </c>
      <c r="F1123" s="2">
        <v>46648</v>
      </c>
    </row>
    <row r="1124" spans="1:6" x14ac:dyDescent="0.25">
      <c r="A1124">
        <v>2018</v>
      </c>
      <c r="B1124" t="s">
        <v>54</v>
      </c>
      <c r="C1124" t="s">
        <v>19</v>
      </c>
      <c r="D1124" s="1">
        <v>42171</v>
      </c>
      <c r="E1124" s="1">
        <v>577061</v>
      </c>
      <c r="F1124" s="2">
        <v>52937</v>
      </c>
    </row>
    <row r="1125" spans="1:6" x14ac:dyDescent="0.25">
      <c r="A1125">
        <v>2018</v>
      </c>
      <c r="B1125" t="s">
        <v>54</v>
      </c>
      <c r="C1125" t="s">
        <v>20</v>
      </c>
      <c r="D1125" s="1">
        <v>52459</v>
      </c>
      <c r="E1125" s="1">
        <v>786892</v>
      </c>
      <c r="F1125" s="2">
        <v>47200</v>
      </c>
    </row>
    <row r="1126" spans="1:6" x14ac:dyDescent="0.25">
      <c r="A1126">
        <v>2018</v>
      </c>
      <c r="B1126" t="s">
        <v>54</v>
      </c>
      <c r="C1126" t="s">
        <v>21</v>
      </c>
      <c r="D1126" s="1">
        <v>37272</v>
      </c>
      <c r="E1126" s="1">
        <v>531669</v>
      </c>
      <c r="F1126" s="2">
        <v>49570</v>
      </c>
    </row>
    <row r="1127" spans="1:6" x14ac:dyDescent="0.25">
      <c r="A1127">
        <v>2018</v>
      </c>
      <c r="B1127" t="s">
        <v>54</v>
      </c>
      <c r="C1127" t="s">
        <v>22</v>
      </c>
      <c r="D1127" s="1">
        <v>19763</v>
      </c>
      <c r="E1127" s="1">
        <v>229107</v>
      </c>
      <c r="F1127" s="2">
        <v>36497</v>
      </c>
    </row>
    <row r="1128" spans="1:6" x14ac:dyDescent="0.25">
      <c r="A1128">
        <v>2018</v>
      </c>
      <c r="B1128" t="s">
        <v>54</v>
      </c>
      <c r="C1128" t="s">
        <v>23</v>
      </c>
      <c r="D1128" s="1">
        <v>38808</v>
      </c>
      <c r="E1128" s="1">
        <v>537150</v>
      </c>
      <c r="F1128" s="2">
        <v>42469</v>
      </c>
    </row>
    <row r="1129" spans="1:6" x14ac:dyDescent="0.25">
      <c r="A1129">
        <v>2018</v>
      </c>
      <c r="B1129" t="s">
        <v>54</v>
      </c>
      <c r="C1129" t="s">
        <v>24</v>
      </c>
      <c r="D1129" s="1">
        <v>9250</v>
      </c>
      <c r="E1129" s="1">
        <v>91355</v>
      </c>
      <c r="F1129" s="2">
        <v>39170</v>
      </c>
    </row>
    <row r="1130" spans="1:6" x14ac:dyDescent="0.25">
      <c r="A1130">
        <v>2018</v>
      </c>
      <c r="B1130" t="s">
        <v>54</v>
      </c>
      <c r="C1130" t="s">
        <v>25</v>
      </c>
      <c r="D1130" s="1">
        <v>14923</v>
      </c>
      <c r="E1130" s="1">
        <v>189793</v>
      </c>
      <c r="F1130" s="2">
        <v>39891</v>
      </c>
    </row>
    <row r="1131" spans="1:6" x14ac:dyDescent="0.25">
      <c r="A1131">
        <v>2018</v>
      </c>
      <c r="B1131" t="s">
        <v>54</v>
      </c>
      <c r="C1131" t="s">
        <v>26</v>
      </c>
      <c r="D1131" s="1">
        <v>15829</v>
      </c>
      <c r="E1131" s="1">
        <v>254417</v>
      </c>
      <c r="F1131" s="2">
        <v>44190</v>
      </c>
    </row>
    <row r="1132" spans="1:6" x14ac:dyDescent="0.25">
      <c r="A1132">
        <v>2018</v>
      </c>
      <c r="B1132" t="s">
        <v>54</v>
      </c>
      <c r="C1132" t="s">
        <v>27</v>
      </c>
      <c r="D1132" s="1">
        <v>12509</v>
      </c>
      <c r="E1132" s="1">
        <v>139183</v>
      </c>
      <c r="F1132" s="2">
        <v>47777</v>
      </c>
    </row>
    <row r="1133" spans="1:6" x14ac:dyDescent="0.25">
      <c r="A1133">
        <v>2018</v>
      </c>
      <c r="B1133" t="s">
        <v>54</v>
      </c>
      <c r="C1133" t="s">
        <v>28</v>
      </c>
      <c r="D1133" s="1">
        <v>54238</v>
      </c>
      <c r="E1133" s="1">
        <v>876344</v>
      </c>
      <c r="F1133" s="2">
        <v>53723</v>
      </c>
    </row>
    <row r="1134" spans="1:6" x14ac:dyDescent="0.25">
      <c r="A1134">
        <v>2018</v>
      </c>
      <c r="B1134" t="s">
        <v>54</v>
      </c>
      <c r="C1134" t="s">
        <v>29</v>
      </c>
      <c r="D1134" s="1">
        <v>10758</v>
      </c>
      <c r="E1134" s="1">
        <v>135970</v>
      </c>
      <c r="F1134" s="2">
        <v>38078</v>
      </c>
    </row>
    <row r="1135" spans="1:6" x14ac:dyDescent="0.25">
      <c r="A1135">
        <v>2018</v>
      </c>
      <c r="B1135" t="s">
        <v>54</v>
      </c>
      <c r="C1135" t="s">
        <v>30</v>
      </c>
      <c r="D1135" s="1">
        <v>123741</v>
      </c>
      <c r="E1135" s="1">
        <v>1554768</v>
      </c>
      <c r="F1135" s="2">
        <v>51832</v>
      </c>
    </row>
    <row r="1136" spans="1:6" x14ac:dyDescent="0.25">
      <c r="A1136">
        <v>2018</v>
      </c>
      <c r="B1136" t="s">
        <v>54</v>
      </c>
      <c r="C1136" t="s">
        <v>31</v>
      </c>
      <c r="D1136" s="1">
        <v>61525</v>
      </c>
      <c r="E1136" s="1">
        <v>830550</v>
      </c>
      <c r="F1136" s="2">
        <v>43092</v>
      </c>
    </row>
    <row r="1137" spans="1:6" x14ac:dyDescent="0.25">
      <c r="A1137">
        <v>2018</v>
      </c>
      <c r="B1137" t="s">
        <v>54</v>
      </c>
      <c r="C1137" t="s">
        <v>32</v>
      </c>
      <c r="D1137" s="1">
        <v>7753</v>
      </c>
      <c r="E1137" s="1">
        <v>91635</v>
      </c>
      <c r="F1137" s="2">
        <v>49819</v>
      </c>
    </row>
    <row r="1138" spans="1:6" x14ac:dyDescent="0.25">
      <c r="A1138">
        <v>2018</v>
      </c>
      <c r="B1138" t="s">
        <v>54</v>
      </c>
      <c r="C1138" t="s">
        <v>33</v>
      </c>
      <c r="D1138" s="1">
        <v>68615</v>
      </c>
      <c r="E1138" s="1">
        <v>1017249</v>
      </c>
      <c r="F1138" s="2">
        <v>44247</v>
      </c>
    </row>
    <row r="1139" spans="1:6" x14ac:dyDescent="0.25">
      <c r="A1139">
        <v>2018</v>
      </c>
      <c r="B1139" t="s">
        <v>54</v>
      </c>
      <c r="C1139" t="s">
        <v>34</v>
      </c>
      <c r="D1139" s="1">
        <v>23748</v>
      </c>
      <c r="E1139" s="1">
        <v>297631</v>
      </c>
      <c r="F1139" s="2">
        <v>41554</v>
      </c>
    </row>
    <row r="1140" spans="1:6" x14ac:dyDescent="0.25">
      <c r="A1140">
        <v>2018</v>
      </c>
      <c r="B1140" t="s">
        <v>54</v>
      </c>
      <c r="C1140" t="s">
        <v>35</v>
      </c>
      <c r="D1140" s="1">
        <v>26503</v>
      </c>
      <c r="E1140" s="1">
        <v>349656</v>
      </c>
      <c r="F1140" s="2">
        <v>44347</v>
      </c>
    </row>
    <row r="1141" spans="1:6" x14ac:dyDescent="0.25">
      <c r="A1141">
        <v>2018</v>
      </c>
      <c r="B1141" t="s">
        <v>54</v>
      </c>
      <c r="C1141" t="s">
        <v>36</v>
      </c>
      <c r="D1141" s="1">
        <v>74845</v>
      </c>
      <c r="E1141" s="1">
        <v>1117054</v>
      </c>
      <c r="F1141" s="2">
        <v>45000</v>
      </c>
    </row>
    <row r="1142" spans="1:6" x14ac:dyDescent="0.25">
      <c r="A1142">
        <v>2018</v>
      </c>
      <c r="B1142" t="s">
        <v>54</v>
      </c>
      <c r="C1142" t="s">
        <v>37</v>
      </c>
      <c r="D1142" s="1">
        <v>7658</v>
      </c>
      <c r="E1142" s="1">
        <v>76762</v>
      </c>
      <c r="F1142" s="2">
        <v>43902</v>
      </c>
    </row>
    <row r="1143" spans="1:6" x14ac:dyDescent="0.25">
      <c r="A1143">
        <v>2018</v>
      </c>
      <c r="B1143" t="s">
        <v>54</v>
      </c>
      <c r="C1143" t="s">
        <v>38</v>
      </c>
      <c r="D1143" s="1">
        <v>30013</v>
      </c>
      <c r="E1143" s="1">
        <v>402308</v>
      </c>
      <c r="F1143" s="2">
        <v>39429</v>
      </c>
    </row>
    <row r="1144" spans="1:6" x14ac:dyDescent="0.25">
      <c r="A1144">
        <v>2018</v>
      </c>
      <c r="B1144" t="s">
        <v>54</v>
      </c>
      <c r="C1144" t="s">
        <v>39</v>
      </c>
      <c r="D1144" s="1">
        <v>8059</v>
      </c>
      <c r="E1144" s="1">
        <v>85734</v>
      </c>
      <c r="F1144" s="2">
        <v>39650</v>
      </c>
    </row>
    <row r="1145" spans="1:6" x14ac:dyDescent="0.25">
      <c r="A1145">
        <v>2018</v>
      </c>
      <c r="B1145" t="s">
        <v>54</v>
      </c>
      <c r="C1145" t="s">
        <v>40</v>
      </c>
      <c r="D1145" s="1">
        <v>40040</v>
      </c>
      <c r="E1145" s="1">
        <v>623566</v>
      </c>
      <c r="F1145" s="2">
        <v>46137</v>
      </c>
    </row>
    <row r="1146" spans="1:6" x14ac:dyDescent="0.25">
      <c r="A1146">
        <v>2018</v>
      </c>
      <c r="B1146" t="s">
        <v>54</v>
      </c>
      <c r="C1146" t="s">
        <v>41</v>
      </c>
      <c r="D1146" s="1">
        <v>147447</v>
      </c>
      <c r="E1146" s="1">
        <v>2465009</v>
      </c>
      <c r="F1146" s="2">
        <v>52337</v>
      </c>
    </row>
    <row r="1147" spans="1:6" x14ac:dyDescent="0.25">
      <c r="A1147">
        <v>2018</v>
      </c>
      <c r="B1147" t="s">
        <v>54</v>
      </c>
      <c r="C1147" t="s">
        <v>42</v>
      </c>
      <c r="D1147" s="1">
        <v>19531</v>
      </c>
      <c r="E1147" s="1">
        <v>284283</v>
      </c>
      <c r="F1147" s="2">
        <v>44163</v>
      </c>
    </row>
    <row r="1148" spans="1:6" x14ac:dyDescent="0.25">
      <c r="A1148">
        <v>2018</v>
      </c>
      <c r="B1148" t="s">
        <v>54</v>
      </c>
      <c r="C1148" t="s">
        <v>43</v>
      </c>
      <c r="D1148" s="1">
        <v>5084</v>
      </c>
      <c r="E1148" s="1">
        <v>54476</v>
      </c>
      <c r="F1148" s="2">
        <v>40351</v>
      </c>
    </row>
    <row r="1149" spans="1:6" x14ac:dyDescent="0.25">
      <c r="A1149">
        <v>2018</v>
      </c>
      <c r="B1149" t="s">
        <v>54</v>
      </c>
      <c r="C1149" t="s">
        <v>44</v>
      </c>
      <c r="D1149" s="1">
        <v>43180</v>
      </c>
      <c r="E1149" s="1">
        <v>650233</v>
      </c>
      <c r="F1149" s="2">
        <v>43886</v>
      </c>
    </row>
    <row r="1150" spans="1:6" x14ac:dyDescent="0.25">
      <c r="A1150">
        <v>2018</v>
      </c>
      <c r="B1150" t="s">
        <v>54</v>
      </c>
      <c r="C1150" t="s">
        <v>45</v>
      </c>
      <c r="D1150" s="1">
        <v>39324</v>
      </c>
      <c r="E1150" s="1">
        <v>621384</v>
      </c>
      <c r="F1150" s="2">
        <v>63994</v>
      </c>
    </row>
    <row r="1151" spans="1:6" x14ac:dyDescent="0.25">
      <c r="A1151">
        <v>2018</v>
      </c>
      <c r="B1151" t="s">
        <v>54</v>
      </c>
      <c r="C1151" t="s">
        <v>46</v>
      </c>
      <c r="D1151" s="1">
        <v>10925</v>
      </c>
      <c r="E1151" s="1">
        <v>128211</v>
      </c>
      <c r="F1151" s="2">
        <v>38698</v>
      </c>
    </row>
    <row r="1152" spans="1:6" x14ac:dyDescent="0.25">
      <c r="A1152">
        <v>2018</v>
      </c>
      <c r="B1152" t="s">
        <v>54</v>
      </c>
      <c r="C1152" t="s">
        <v>47</v>
      </c>
      <c r="D1152" s="1">
        <v>36496</v>
      </c>
      <c r="E1152" s="1">
        <v>541333</v>
      </c>
      <c r="F1152" s="2">
        <v>41512</v>
      </c>
    </row>
    <row r="1153" spans="1:6" x14ac:dyDescent="0.25">
      <c r="A1153">
        <v>2018</v>
      </c>
      <c r="B1153" t="s">
        <v>54</v>
      </c>
      <c r="C1153" t="s">
        <v>48</v>
      </c>
      <c r="D1153" s="1">
        <v>4830</v>
      </c>
      <c r="E1153" s="1">
        <v>49819</v>
      </c>
      <c r="F1153" s="2">
        <v>42737</v>
      </c>
    </row>
    <row r="1154" spans="1:6" x14ac:dyDescent="0.25">
      <c r="A1154">
        <v>2018</v>
      </c>
      <c r="B1154" t="s">
        <v>53</v>
      </c>
      <c r="C1154" t="s">
        <v>1</v>
      </c>
      <c r="D1154" s="1">
        <v>2168</v>
      </c>
      <c r="E1154" s="1">
        <v>21030</v>
      </c>
      <c r="F1154" s="2">
        <v>60025</v>
      </c>
    </row>
    <row r="1155" spans="1:6" x14ac:dyDescent="0.25">
      <c r="A1155">
        <v>2018</v>
      </c>
      <c r="B1155" t="s">
        <v>53</v>
      </c>
      <c r="C1155" t="s">
        <v>2</v>
      </c>
      <c r="D1155" s="1">
        <v>3113</v>
      </c>
      <c r="E1155" s="1">
        <v>47340</v>
      </c>
      <c r="F1155" s="2">
        <v>75499</v>
      </c>
    </row>
    <row r="1156" spans="1:6" x14ac:dyDescent="0.25">
      <c r="A1156">
        <v>2018</v>
      </c>
      <c r="B1156" t="s">
        <v>53</v>
      </c>
      <c r="C1156" t="s">
        <v>3</v>
      </c>
      <c r="D1156" s="1">
        <v>1210</v>
      </c>
      <c r="E1156" s="1">
        <v>10913</v>
      </c>
      <c r="F1156" s="2">
        <v>53828</v>
      </c>
    </row>
    <row r="1157" spans="1:6" x14ac:dyDescent="0.25">
      <c r="A1157">
        <v>2018</v>
      </c>
      <c r="B1157" t="s">
        <v>53</v>
      </c>
      <c r="C1157" t="s">
        <v>4</v>
      </c>
      <c r="D1157" s="1">
        <v>26592</v>
      </c>
      <c r="E1157" s="1">
        <v>525771</v>
      </c>
      <c r="F1157" s="2">
        <v>188173</v>
      </c>
    </row>
    <row r="1158" spans="1:6" x14ac:dyDescent="0.25">
      <c r="A1158">
        <v>2018</v>
      </c>
      <c r="B1158" t="s">
        <v>53</v>
      </c>
      <c r="C1158" t="s">
        <v>5</v>
      </c>
      <c r="D1158" s="1">
        <v>4173</v>
      </c>
      <c r="E1158" s="1">
        <v>75076</v>
      </c>
      <c r="F1158" s="2">
        <v>100735</v>
      </c>
    </row>
    <row r="1159" spans="1:6" x14ac:dyDescent="0.25">
      <c r="A1159">
        <v>2018</v>
      </c>
      <c r="B1159" t="s">
        <v>53</v>
      </c>
      <c r="C1159" t="s">
        <v>6</v>
      </c>
      <c r="D1159" s="1">
        <v>2306</v>
      </c>
      <c r="E1159" s="1">
        <v>31734</v>
      </c>
      <c r="F1159" s="2">
        <v>110642</v>
      </c>
    </row>
    <row r="1160" spans="1:6" x14ac:dyDescent="0.25">
      <c r="A1160">
        <v>2018</v>
      </c>
      <c r="B1160" t="s">
        <v>53</v>
      </c>
      <c r="C1160" t="s">
        <v>7</v>
      </c>
      <c r="D1160">
        <v>433</v>
      </c>
      <c r="E1160" s="1">
        <v>4065</v>
      </c>
      <c r="F1160" s="2">
        <v>65782</v>
      </c>
    </row>
    <row r="1161" spans="1:6" x14ac:dyDescent="0.25">
      <c r="A1161">
        <v>2018</v>
      </c>
      <c r="B1161" t="s">
        <v>53</v>
      </c>
      <c r="C1161" t="s">
        <v>8</v>
      </c>
      <c r="D1161" s="1">
        <v>11205</v>
      </c>
      <c r="E1161" s="1">
        <v>138995</v>
      </c>
      <c r="F1161" s="2">
        <v>81168</v>
      </c>
    </row>
    <row r="1162" spans="1:6" x14ac:dyDescent="0.25">
      <c r="A1162">
        <v>2018</v>
      </c>
      <c r="B1162" t="s">
        <v>53</v>
      </c>
      <c r="C1162" t="s">
        <v>9</v>
      </c>
      <c r="D1162" s="1">
        <v>5113</v>
      </c>
      <c r="E1162" s="1">
        <v>114231</v>
      </c>
      <c r="F1162" s="2">
        <v>96613</v>
      </c>
    </row>
    <row r="1163" spans="1:6" x14ac:dyDescent="0.25">
      <c r="A1163">
        <v>2018</v>
      </c>
      <c r="B1163" t="s">
        <v>53</v>
      </c>
      <c r="C1163" t="s">
        <v>10</v>
      </c>
      <c r="D1163" s="1">
        <v>1223</v>
      </c>
      <c r="E1163" s="1">
        <v>8798</v>
      </c>
      <c r="F1163" s="2">
        <v>52761</v>
      </c>
    </row>
    <row r="1164" spans="1:6" x14ac:dyDescent="0.25">
      <c r="A1164">
        <v>2018</v>
      </c>
      <c r="B1164" t="s">
        <v>53</v>
      </c>
      <c r="C1164" t="s">
        <v>11</v>
      </c>
      <c r="D1164" s="1">
        <v>6688</v>
      </c>
      <c r="E1164" s="1">
        <v>94330</v>
      </c>
      <c r="F1164" s="2">
        <v>91164</v>
      </c>
    </row>
    <row r="1165" spans="1:6" x14ac:dyDescent="0.25">
      <c r="A1165">
        <v>2018</v>
      </c>
      <c r="B1165" t="s">
        <v>53</v>
      </c>
      <c r="C1165" t="s">
        <v>12</v>
      </c>
      <c r="D1165" s="1">
        <v>2123</v>
      </c>
      <c r="E1165" s="1">
        <v>29375</v>
      </c>
      <c r="F1165" s="2">
        <v>60371</v>
      </c>
    </row>
    <row r="1166" spans="1:6" x14ac:dyDescent="0.25">
      <c r="A1166">
        <v>2018</v>
      </c>
      <c r="B1166" t="s">
        <v>53</v>
      </c>
      <c r="C1166" t="s">
        <v>13</v>
      </c>
      <c r="D1166" s="1">
        <v>1742</v>
      </c>
      <c r="E1166" s="1">
        <v>22018</v>
      </c>
      <c r="F1166" s="2">
        <v>58519</v>
      </c>
    </row>
    <row r="1167" spans="1:6" x14ac:dyDescent="0.25">
      <c r="A1167">
        <v>2018</v>
      </c>
      <c r="B1167" t="s">
        <v>53</v>
      </c>
      <c r="C1167" t="s">
        <v>14</v>
      </c>
      <c r="D1167" s="1">
        <v>1308</v>
      </c>
      <c r="E1167" s="1">
        <v>18664</v>
      </c>
      <c r="F1167" s="2">
        <v>63399</v>
      </c>
    </row>
    <row r="1168" spans="1:6" x14ac:dyDescent="0.25">
      <c r="A1168">
        <v>2018</v>
      </c>
      <c r="B1168" t="s">
        <v>53</v>
      </c>
      <c r="C1168" t="s">
        <v>15</v>
      </c>
      <c r="D1168" s="1">
        <v>1785</v>
      </c>
      <c r="E1168" s="1">
        <v>21989</v>
      </c>
      <c r="F1168" s="2">
        <v>54629</v>
      </c>
    </row>
    <row r="1169" spans="1:6" x14ac:dyDescent="0.25">
      <c r="A1169">
        <v>2018</v>
      </c>
      <c r="B1169" t="s">
        <v>53</v>
      </c>
      <c r="C1169" t="s">
        <v>16</v>
      </c>
      <c r="D1169" s="1">
        <v>1716</v>
      </c>
      <c r="E1169" s="1">
        <v>22869</v>
      </c>
      <c r="F1169" s="2">
        <v>58223</v>
      </c>
    </row>
    <row r="1170" spans="1:6" x14ac:dyDescent="0.25">
      <c r="A1170">
        <v>2018</v>
      </c>
      <c r="B1170" t="s">
        <v>53</v>
      </c>
      <c r="C1170" t="s">
        <v>17</v>
      </c>
      <c r="D1170">
        <v>849</v>
      </c>
      <c r="E1170" s="1">
        <v>7397</v>
      </c>
      <c r="F1170" s="2">
        <v>54502</v>
      </c>
    </row>
    <row r="1171" spans="1:6" x14ac:dyDescent="0.25">
      <c r="A1171">
        <v>2018</v>
      </c>
      <c r="B1171" t="s">
        <v>53</v>
      </c>
      <c r="C1171" t="s">
        <v>18</v>
      </c>
      <c r="D1171" s="1">
        <v>2737</v>
      </c>
      <c r="E1171" s="1">
        <v>36210</v>
      </c>
      <c r="F1171" s="2">
        <v>92844</v>
      </c>
    </row>
    <row r="1172" spans="1:6" x14ac:dyDescent="0.25">
      <c r="A1172">
        <v>2018</v>
      </c>
      <c r="B1172" t="s">
        <v>53</v>
      </c>
      <c r="C1172" t="s">
        <v>19</v>
      </c>
      <c r="D1172" s="1">
        <v>5379</v>
      </c>
      <c r="E1172" s="1">
        <v>91783</v>
      </c>
      <c r="F1172" s="2">
        <v>123118</v>
      </c>
    </row>
    <row r="1173" spans="1:6" x14ac:dyDescent="0.25">
      <c r="A1173">
        <v>2018</v>
      </c>
      <c r="B1173" t="s">
        <v>53</v>
      </c>
      <c r="C1173" t="s">
        <v>20</v>
      </c>
      <c r="D1173" s="1">
        <v>6287</v>
      </c>
      <c r="E1173" s="1">
        <v>56247</v>
      </c>
      <c r="F1173" s="2">
        <v>73556</v>
      </c>
    </row>
    <row r="1174" spans="1:6" x14ac:dyDescent="0.25">
      <c r="A1174">
        <v>2018</v>
      </c>
      <c r="B1174" t="s">
        <v>53</v>
      </c>
      <c r="C1174" t="s">
        <v>21</v>
      </c>
      <c r="D1174" s="1">
        <v>3977</v>
      </c>
      <c r="E1174" s="1">
        <v>49170</v>
      </c>
      <c r="F1174" s="2">
        <v>78903</v>
      </c>
    </row>
    <row r="1175" spans="1:6" x14ac:dyDescent="0.25">
      <c r="A1175">
        <v>2018</v>
      </c>
      <c r="B1175" t="s">
        <v>53</v>
      </c>
      <c r="C1175" t="s">
        <v>22</v>
      </c>
      <c r="D1175">
        <v>940</v>
      </c>
      <c r="E1175" s="1">
        <v>10980</v>
      </c>
      <c r="F1175" s="2">
        <v>49173</v>
      </c>
    </row>
    <row r="1176" spans="1:6" x14ac:dyDescent="0.25">
      <c r="A1176">
        <v>2018</v>
      </c>
      <c r="B1176" t="s">
        <v>53</v>
      </c>
      <c r="C1176" t="s">
        <v>23</v>
      </c>
      <c r="D1176" s="1">
        <v>3049</v>
      </c>
      <c r="E1176" s="1">
        <v>47666</v>
      </c>
      <c r="F1176" s="2">
        <v>81842</v>
      </c>
    </row>
    <row r="1177" spans="1:6" x14ac:dyDescent="0.25">
      <c r="A1177">
        <v>2018</v>
      </c>
      <c r="B1177" t="s">
        <v>53</v>
      </c>
      <c r="C1177" t="s">
        <v>24</v>
      </c>
      <c r="D1177">
        <v>801</v>
      </c>
      <c r="E1177" s="1">
        <v>6350</v>
      </c>
      <c r="F1177" s="2">
        <v>54475</v>
      </c>
    </row>
    <row r="1178" spans="1:6" x14ac:dyDescent="0.25">
      <c r="A1178">
        <v>2018</v>
      </c>
      <c r="B1178" t="s">
        <v>53</v>
      </c>
      <c r="C1178" t="s">
        <v>25</v>
      </c>
      <c r="D1178">
        <v>973</v>
      </c>
      <c r="E1178" s="1">
        <v>17653</v>
      </c>
      <c r="F1178" s="2">
        <v>64407</v>
      </c>
    </row>
    <row r="1179" spans="1:6" x14ac:dyDescent="0.25">
      <c r="A1179">
        <v>2018</v>
      </c>
      <c r="B1179" t="s">
        <v>53</v>
      </c>
      <c r="C1179" t="s">
        <v>26</v>
      </c>
      <c r="D1179" s="1">
        <v>1541</v>
      </c>
      <c r="E1179" s="1">
        <v>15646</v>
      </c>
      <c r="F1179" s="2">
        <v>70292</v>
      </c>
    </row>
    <row r="1180" spans="1:6" x14ac:dyDescent="0.25">
      <c r="A1180">
        <v>2018</v>
      </c>
      <c r="B1180" t="s">
        <v>53</v>
      </c>
      <c r="C1180" t="s">
        <v>27</v>
      </c>
      <c r="D1180">
        <v>892</v>
      </c>
      <c r="E1180" s="1">
        <v>12351</v>
      </c>
      <c r="F1180" s="2">
        <v>93599</v>
      </c>
    </row>
    <row r="1181" spans="1:6" x14ac:dyDescent="0.25">
      <c r="A1181">
        <v>2018</v>
      </c>
      <c r="B1181" t="s">
        <v>53</v>
      </c>
      <c r="C1181" t="s">
        <v>28</v>
      </c>
      <c r="D1181" s="1">
        <v>3722</v>
      </c>
      <c r="E1181" s="1">
        <v>69519</v>
      </c>
      <c r="F1181" s="2">
        <v>114630</v>
      </c>
    </row>
    <row r="1182" spans="1:6" x14ac:dyDescent="0.25">
      <c r="A1182">
        <v>2018</v>
      </c>
      <c r="B1182" t="s">
        <v>53</v>
      </c>
      <c r="C1182" t="s">
        <v>29</v>
      </c>
      <c r="D1182">
        <v>987</v>
      </c>
      <c r="E1182" s="1">
        <v>12015</v>
      </c>
      <c r="F1182" s="2">
        <v>53204</v>
      </c>
    </row>
    <row r="1183" spans="1:6" x14ac:dyDescent="0.25">
      <c r="A1183">
        <v>2018</v>
      </c>
      <c r="B1183" t="s">
        <v>53</v>
      </c>
      <c r="C1183" t="s">
        <v>30</v>
      </c>
      <c r="D1183" s="1">
        <v>12672</v>
      </c>
      <c r="E1183" s="1">
        <v>275598</v>
      </c>
      <c r="F1183" s="2">
        <v>129853</v>
      </c>
    </row>
    <row r="1184" spans="1:6" x14ac:dyDescent="0.25">
      <c r="A1184">
        <v>2018</v>
      </c>
      <c r="B1184" t="s">
        <v>53</v>
      </c>
      <c r="C1184" t="s">
        <v>31</v>
      </c>
      <c r="D1184" s="1">
        <v>5238</v>
      </c>
      <c r="E1184" s="1">
        <v>79945</v>
      </c>
      <c r="F1184" s="2">
        <v>83920</v>
      </c>
    </row>
    <row r="1185" spans="1:6" x14ac:dyDescent="0.25">
      <c r="A1185">
        <v>2018</v>
      </c>
      <c r="B1185" t="s">
        <v>53</v>
      </c>
      <c r="C1185" t="s">
        <v>32</v>
      </c>
      <c r="D1185">
        <v>395</v>
      </c>
      <c r="E1185" s="1">
        <v>6221</v>
      </c>
      <c r="F1185" s="2">
        <v>70208</v>
      </c>
    </row>
    <row r="1186" spans="1:6" x14ac:dyDescent="0.25">
      <c r="A1186">
        <v>2018</v>
      </c>
      <c r="B1186" t="s">
        <v>53</v>
      </c>
      <c r="C1186" t="s">
        <v>33</v>
      </c>
      <c r="D1186" s="1">
        <v>4616</v>
      </c>
      <c r="E1186" s="1">
        <v>70930</v>
      </c>
      <c r="F1186" s="2">
        <v>70006</v>
      </c>
    </row>
    <row r="1187" spans="1:6" x14ac:dyDescent="0.25">
      <c r="A1187">
        <v>2018</v>
      </c>
      <c r="B1187" t="s">
        <v>53</v>
      </c>
      <c r="C1187" t="s">
        <v>34</v>
      </c>
      <c r="D1187" s="1">
        <v>1469</v>
      </c>
      <c r="E1187" s="1">
        <v>19859</v>
      </c>
      <c r="F1187" s="2">
        <v>58997</v>
      </c>
    </row>
    <row r="1188" spans="1:6" x14ac:dyDescent="0.25">
      <c r="A1188">
        <v>2018</v>
      </c>
      <c r="B1188" t="s">
        <v>53</v>
      </c>
      <c r="C1188" t="s">
        <v>35</v>
      </c>
      <c r="D1188" s="1">
        <v>3768</v>
      </c>
      <c r="E1188" s="1">
        <v>34277</v>
      </c>
      <c r="F1188" s="2">
        <v>87733</v>
      </c>
    </row>
    <row r="1189" spans="1:6" x14ac:dyDescent="0.25">
      <c r="A1189">
        <v>2018</v>
      </c>
      <c r="B1189" t="s">
        <v>53</v>
      </c>
      <c r="C1189" t="s">
        <v>36</v>
      </c>
      <c r="D1189" s="1">
        <v>4896</v>
      </c>
      <c r="E1189" s="1">
        <v>85970</v>
      </c>
      <c r="F1189" s="2">
        <v>87091</v>
      </c>
    </row>
    <row r="1190" spans="1:6" x14ac:dyDescent="0.25">
      <c r="A1190">
        <v>2018</v>
      </c>
      <c r="B1190" t="s">
        <v>53</v>
      </c>
      <c r="C1190" t="s">
        <v>37</v>
      </c>
      <c r="D1190">
        <v>715</v>
      </c>
      <c r="E1190" s="1">
        <v>5930</v>
      </c>
      <c r="F1190" s="2">
        <v>74327</v>
      </c>
    </row>
    <row r="1191" spans="1:6" x14ac:dyDescent="0.25">
      <c r="A1191">
        <v>2018</v>
      </c>
      <c r="B1191" t="s">
        <v>53</v>
      </c>
      <c r="C1191" t="s">
        <v>38</v>
      </c>
      <c r="D1191" s="1">
        <v>2548</v>
      </c>
      <c r="E1191" s="1">
        <v>28067</v>
      </c>
      <c r="F1191" s="2">
        <v>61977</v>
      </c>
    </row>
    <row r="1192" spans="1:6" x14ac:dyDescent="0.25">
      <c r="A1192">
        <v>2018</v>
      </c>
      <c r="B1192" t="s">
        <v>53</v>
      </c>
      <c r="C1192" t="s">
        <v>39</v>
      </c>
      <c r="D1192">
        <v>561</v>
      </c>
      <c r="E1192" s="1">
        <v>5589</v>
      </c>
      <c r="F1192" s="2">
        <v>49334</v>
      </c>
    </row>
    <row r="1193" spans="1:6" x14ac:dyDescent="0.25">
      <c r="A1193">
        <v>2018</v>
      </c>
      <c r="B1193" t="s">
        <v>53</v>
      </c>
      <c r="C1193" t="s">
        <v>40</v>
      </c>
      <c r="D1193" s="1">
        <v>3519</v>
      </c>
      <c r="E1193" s="1">
        <v>44851</v>
      </c>
      <c r="F1193" s="2">
        <v>73821</v>
      </c>
    </row>
    <row r="1194" spans="1:6" x14ac:dyDescent="0.25">
      <c r="A1194">
        <v>2018</v>
      </c>
      <c r="B1194" t="s">
        <v>53</v>
      </c>
      <c r="C1194" t="s">
        <v>41</v>
      </c>
      <c r="D1194" s="1">
        <v>9828</v>
      </c>
      <c r="E1194" s="1">
        <v>203822</v>
      </c>
      <c r="F1194" s="2">
        <v>87085</v>
      </c>
    </row>
    <row r="1195" spans="1:6" x14ac:dyDescent="0.25">
      <c r="A1195">
        <v>2018</v>
      </c>
      <c r="B1195" t="s">
        <v>53</v>
      </c>
      <c r="C1195" t="s">
        <v>42</v>
      </c>
      <c r="D1195" s="1">
        <v>2489</v>
      </c>
      <c r="E1195" s="1">
        <v>36783</v>
      </c>
      <c r="F1195" s="2">
        <v>78404</v>
      </c>
    </row>
    <row r="1196" spans="1:6" x14ac:dyDescent="0.25">
      <c r="A1196">
        <v>2018</v>
      </c>
      <c r="B1196" t="s">
        <v>53</v>
      </c>
      <c r="C1196" t="s">
        <v>43</v>
      </c>
      <c r="D1196">
        <v>505</v>
      </c>
      <c r="E1196" s="1">
        <v>4280</v>
      </c>
      <c r="F1196" s="2">
        <v>59800</v>
      </c>
    </row>
    <row r="1197" spans="1:6" x14ac:dyDescent="0.25">
      <c r="A1197">
        <v>2018</v>
      </c>
      <c r="B1197" t="s">
        <v>53</v>
      </c>
      <c r="C1197" t="s">
        <v>44</v>
      </c>
      <c r="D1197" s="1">
        <v>4379</v>
      </c>
      <c r="E1197" s="1">
        <v>66998</v>
      </c>
      <c r="F1197" s="2">
        <v>100731</v>
      </c>
    </row>
    <row r="1198" spans="1:6" x14ac:dyDescent="0.25">
      <c r="A1198">
        <v>2018</v>
      </c>
      <c r="B1198" t="s">
        <v>53</v>
      </c>
      <c r="C1198" t="s">
        <v>45</v>
      </c>
      <c r="D1198" s="1">
        <v>4629</v>
      </c>
      <c r="E1198" s="1">
        <v>133126</v>
      </c>
      <c r="F1198" s="2">
        <v>194631</v>
      </c>
    </row>
    <row r="1199" spans="1:6" x14ac:dyDescent="0.25">
      <c r="A1199">
        <v>2018</v>
      </c>
      <c r="B1199" t="s">
        <v>53</v>
      </c>
      <c r="C1199" t="s">
        <v>46</v>
      </c>
      <c r="D1199">
        <v>789</v>
      </c>
      <c r="E1199" s="1">
        <v>8288</v>
      </c>
      <c r="F1199" s="2">
        <v>52508</v>
      </c>
    </row>
    <row r="1200" spans="1:6" x14ac:dyDescent="0.25">
      <c r="A1200">
        <v>2018</v>
      </c>
      <c r="B1200" t="s">
        <v>53</v>
      </c>
      <c r="C1200" t="s">
        <v>47</v>
      </c>
      <c r="D1200" s="1">
        <v>2298</v>
      </c>
      <c r="E1200" s="1">
        <v>47152</v>
      </c>
      <c r="F1200" s="2">
        <v>75414</v>
      </c>
    </row>
    <row r="1201" spans="1:6" x14ac:dyDescent="0.25">
      <c r="A1201">
        <v>2018</v>
      </c>
      <c r="B1201" t="s">
        <v>53</v>
      </c>
      <c r="C1201" t="s">
        <v>48</v>
      </c>
      <c r="D1201">
        <v>398</v>
      </c>
      <c r="E1201" s="1">
        <v>3554</v>
      </c>
      <c r="F1201" s="2">
        <v>47401</v>
      </c>
    </row>
    <row r="1202" spans="1:6" x14ac:dyDescent="0.25">
      <c r="A1202">
        <v>2018</v>
      </c>
      <c r="B1202" t="s">
        <v>56</v>
      </c>
      <c r="C1202" t="s">
        <v>1</v>
      </c>
      <c r="D1202" s="1">
        <v>13364</v>
      </c>
      <c r="E1202" s="1">
        <v>94561</v>
      </c>
      <c r="F1202" s="2">
        <v>69240</v>
      </c>
    </row>
    <row r="1203" spans="1:6" x14ac:dyDescent="0.25">
      <c r="A1203">
        <v>2018</v>
      </c>
      <c r="B1203" t="s">
        <v>56</v>
      </c>
      <c r="C1203" t="s">
        <v>2</v>
      </c>
      <c r="D1203" s="1">
        <v>17978</v>
      </c>
      <c r="E1203" s="1">
        <v>214637</v>
      </c>
      <c r="F1203" s="2">
        <v>70877</v>
      </c>
    </row>
    <row r="1204" spans="1:6" x14ac:dyDescent="0.25">
      <c r="A1204">
        <v>2018</v>
      </c>
      <c r="B1204" t="s">
        <v>56</v>
      </c>
      <c r="C1204" t="s">
        <v>3</v>
      </c>
      <c r="D1204" s="1">
        <v>8418</v>
      </c>
      <c r="E1204" s="1">
        <v>50647</v>
      </c>
      <c r="F1204" s="2">
        <v>58119</v>
      </c>
    </row>
    <row r="1205" spans="1:6" x14ac:dyDescent="0.25">
      <c r="A1205">
        <v>2018</v>
      </c>
      <c r="B1205" t="s">
        <v>56</v>
      </c>
      <c r="C1205" t="s">
        <v>4</v>
      </c>
      <c r="D1205" s="1">
        <v>106953</v>
      </c>
      <c r="E1205" s="1">
        <v>835896</v>
      </c>
      <c r="F1205" s="2">
        <v>107228</v>
      </c>
    </row>
    <row r="1206" spans="1:6" x14ac:dyDescent="0.25">
      <c r="A1206">
        <v>2018</v>
      </c>
      <c r="B1206" t="s">
        <v>56</v>
      </c>
      <c r="C1206" t="s">
        <v>5</v>
      </c>
      <c r="D1206" s="1">
        <v>23326</v>
      </c>
      <c r="E1206" s="1">
        <v>164801</v>
      </c>
      <c r="F1206" s="2">
        <v>84615</v>
      </c>
    </row>
    <row r="1207" spans="1:6" x14ac:dyDescent="0.25">
      <c r="A1207">
        <v>2018</v>
      </c>
      <c r="B1207" t="s">
        <v>56</v>
      </c>
      <c r="C1207" t="s">
        <v>6</v>
      </c>
      <c r="D1207" s="1">
        <v>10879</v>
      </c>
      <c r="E1207" s="1">
        <v>123655</v>
      </c>
      <c r="F1207" s="2">
        <v>155433</v>
      </c>
    </row>
    <row r="1208" spans="1:6" x14ac:dyDescent="0.25">
      <c r="A1208">
        <v>2018</v>
      </c>
      <c r="B1208" t="s">
        <v>56</v>
      </c>
      <c r="C1208" t="s">
        <v>7</v>
      </c>
      <c r="D1208" s="1">
        <v>2859</v>
      </c>
      <c r="E1208" s="1">
        <v>47609</v>
      </c>
      <c r="F1208" s="2">
        <v>95574</v>
      </c>
    </row>
    <row r="1209" spans="1:6" x14ac:dyDescent="0.25">
      <c r="A1209">
        <v>2018</v>
      </c>
      <c r="B1209" t="s">
        <v>56</v>
      </c>
      <c r="C1209" t="s">
        <v>8</v>
      </c>
      <c r="D1209" s="1">
        <v>73412</v>
      </c>
      <c r="E1209" s="1">
        <v>570645</v>
      </c>
      <c r="F1209" s="2">
        <v>75337</v>
      </c>
    </row>
    <row r="1210" spans="1:6" x14ac:dyDescent="0.25">
      <c r="A1210">
        <v>2018</v>
      </c>
      <c r="B1210" t="s">
        <v>56</v>
      </c>
      <c r="C1210" t="s">
        <v>9</v>
      </c>
      <c r="D1210" s="1">
        <v>26225</v>
      </c>
      <c r="E1210" s="1">
        <v>237900</v>
      </c>
      <c r="F1210" s="2">
        <v>84587</v>
      </c>
    </row>
    <row r="1211" spans="1:6" x14ac:dyDescent="0.25">
      <c r="A1211">
        <v>2018</v>
      </c>
      <c r="B1211" t="s">
        <v>56</v>
      </c>
      <c r="C1211" t="s">
        <v>10</v>
      </c>
      <c r="D1211" s="1">
        <v>5824</v>
      </c>
      <c r="E1211" s="1">
        <v>32493</v>
      </c>
      <c r="F1211" s="2">
        <v>56024</v>
      </c>
    </row>
    <row r="1212" spans="1:6" x14ac:dyDescent="0.25">
      <c r="A1212">
        <v>2018</v>
      </c>
      <c r="B1212" t="s">
        <v>56</v>
      </c>
      <c r="C1212" t="s">
        <v>11</v>
      </c>
      <c r="D1212" s="1">
        <v>32448</v>
      </c>
      <c r="E1212" s="1">
        <v>373685</v>
      </c>
      <c r="F1212" s="2">
        <v>109598</v>
      </c>
    </row>
    <row r="1213" spans="1:6" x14ac:dyDescent="0.25">
      <c r="A1213">
        <v>2018</v>
      </c>
      <c r="B1213" t="s">
        <v>56</v>
      </c>
      <c r="C1213" t="s">
        <v>12</v>
      </c>
      <c r="D1213" s="1">
        <v>16542</v>
      </c>
      <c r="E1213" s="1">
        <v>133603</v>
      </c>
      <c r="F1213" s="2">
        <v>65167</v>
      </c>
    </row>
    <row r="1214" spans="1:6" x14ac:dyDescent="0.25">
      <c r="A1214">
        <v>2018</v>
      </c>
      <c r="B1214" t="s">
        <v>56</v>
      </c>
      <c r="C1214" t="s">
        <v>13</v>
      </c>
      <c r="D1214" s="1">
        <v>10213</v>
      </c>
      <c r="E1214" s="1">
        <v>109030</v>
      </c>
      <c r="F1214" s="2">
        <v>73894</v>
      </c>
    </row>
    <row r="1215" spans="1:6" x14ac:dyDescent="0.25">
      <c r="A1215">
        <v>2018</v>
      </c>
      <c r="B1215" t="s">
        <v>56</v>
      </c>
      <c r="C1215" t="s">
        <v>14</v>
      </c>
      <c r="D1215" s="1">
        <v>8870</v>
      </c>
      <c r="E1215" s="1">
        <v>73500</v>
      </c>
      <c r="F1215" s="2">
        <v>67710</v>
      </c>
    </row>
    <row r="1216" spans="1:6" x14ac:dyDescent="0.25">
      <c r="A1216">
        <v>2018</v>
      </c>
      <c r="B1216" t="s">
        <v>56</v>
      </c>
      <c r="C1216" t="s">
        <v>15</v>
      </c>
      <c r="D1216" s="1">
        <v>11035</v>
      </c>
      <c r="E1216" s="1">
        <v>92881</v>
      </c>
      <c r="F1216" s="2">
        <v>67733</v>
      </c>
    </row>
    <row r="1217" spans="1:6" x14ac:dyDescent="0.25">
      <c r="A1217">
        <v>2018</v>
      </c>
      <c r="B1217" t="s">
        <v>56</v>
      </c>
      <c r="C1217" t="s">
        <v>16</v>
      </c>
      <c r="D1217" s="1">
        <v>13754</v>
      </c>
      <c r="E1217" s="1">
        <v>85071</v>
      </c>
      <c r="F1217" s="2">
        <v>62731</v>
      </c>
    </row>
    <row r="1218" spans="1:6" x14ac:dyDescent="0.25">
      <c r="A1218">
        <v>2018</v>
      </c>
      <c r="B1218" t="s">
        <v>56</v>
      </c>
      <c r="C1218" t="s">
        <v>17</v>
      </c>
      <c r="D1218" s="1">
        <v>3804</v>
      </c>
      <c r="E1218" s="1">
        <v>29811</v>
      </c>
      <c r="F1218" s="2">
        <v>68174</v>
      </c>
    </row>
    <row r="1219" spans="1:6" x14ac:dyDescent="0.25">
      <c r="A1219">
        <v>2018</v>
      </c>
      <c r="B1219" t="s">
        <v>56</v>
      </c>
      <c r="C1219" t="s">
        <v>18</v>
      </c>
      <c r="D1219" s="1">
        <v>15277</v>
      </c>
      <c r="E1219" s="1">
        <v>138261</v>
      </c>
      <c r="F1219" s="2">
        <v>94201</v>
      </c>
    </row>
    <row r="1220" spans="1:6" x14ac:dyDescent="0.25">
      <c r="A1220">
        <v>2018</v>
      </c>
      <c r="B1220" t="s">
        <v>56</v>
      </c>
      <c r="C1220" t="s">
        <v>19</v>
      </c>
      <c r="D1220" s="1">
        <v>17504</v>
      </c>
      <c r="E1220" s="1">
        <v>217151</v>
      </c>
      <c r="F1220" s="2">
        <v>144514</v>
      </c>
    </row>
    <row r="1221" spans="1:6" x14ac:dyDescent="0.25">
      <c r="A1221">
        <v>2018</v>
      </c>
      <c r="B1221" t="s">
        <v>56</v>
      </c>
      <c r="C1221" t="s">
        <v>20</v>
      </c>
      <c r="D1221" s="1">
        <v>19082</v>
      </c>
      <c r="E1221" s="1">
        <v>203261</v>
      </c>
      <c r="F1221" s="2">
        <v>71568</v>
      </c>
    </row>
    <row r="1222" spans="1:6" x14ac:dyDescent="0.25">
      <c r="A1222">
        <v>2018</v>
      </c>
      <c r="B1222" t="s">
        <v>56</v>
      </c>
      <c r="C1222" t="s">
        <v>21</v>
      </c>
      <c r="D1222" s="1">
        <v>15877</v>
      </c>
      <c r="E1222" s="1">
        <v>178309</v>
      </c>
      <c r="F1222" s="2">
        <v>95604</v>
      </c>
    </row>
    <row r="1223" spans="1:6" x14ac:dyDescent="0.25">
      <c r="A1223">
        <v>2018</v>
      </c>
      <c r="B1223" t="s">
        <v>56</v>
      </c>
      <c r="C1223" t="s">
        <v>22</v>
      </c>
      <c r="D1223" s="1">
        <v>7959</v>
      </c>
      <c r="E1223" s="1">
        <v>42911</v>
      </c>
      <c r="F1223" s="2">
        <v>53281</v>
      </c>
    </row>
    <row r="1224" spans="1:6" x14ac:dyDescent="0.25">
      <c r="A1224">
        <v>2018</v>
      </c>
      <c r="B1224" t="s">
        <v>56</v>
      </c>
      <c r="C1224" t="s">
        <v>23</v>
      </c>
      <c r="D1224" s="1">
        <v>17251</v>
      </c>
      <c r="E1224" s="1">
        <v>162755</v>
      </c>
      <c r="F1224" s="2">
        <v>72947</v>
      </c>
    </row>
    <row r="1225" spans="1:6" x14ac:dyDescent="0.25">
      <c r="A1225">
        <v>2018</v>
      </c>
      <c r="B1225" t="s">
        <v>56</v>
      </c>
      <c r="C1225" t="s">
        <v>24</v>
      </c>
      <c r="D1225" s="1">
        <v>4297</v>
      </c>
      <c r="E1225" s="1">
        <v>21204</v>
      </c>
      <c r="F1225" s="2">
        <v>59315</v>
      </c>
    </row>
    <row r="1226" spans="1:6" x14ac:dyDescent="0.25">
      <c r="A1226">
        <v>2018</v>
      </c>
      <c r="B1226" t="s">
        <v>56</v>
      </c>
      <c r="C1226" t="s">
        <v>25</v>
      </c>
      <c r="D1226" s="1">
        <v>6683</v>
      </c>
      <c r="E1226" s="1">
        <v>66245</v>
      </c>
      <c r="F1226" s="2">
        <v>66817</v>
      </c>
    </row>
    <row r="1227" spans="1:6" x14ac:dyDescent="0.25">
      <c r="A1227">
        <v>2018</v>
      </c>
      <c r="B1227" t="s">
        <v>56</v>
      </c>
      <c r="C1227" t="s">
        <v>26</v>
      </c>
      <c r="D1227" s="1">
        <v>9082</v>
      </c>
      <c r="E1227" s="1">
        <v>63303</v>
      </c>
      <c r="F1227" s="2">
        <v>66612</v>
      </c>
    </row>
    <row r="1228" spans="1:6" x14ac:dyDescent="0.25">
      <c r="A1228">
        <v>2018</v>
      </c>
      <c r="B1228" t="s">
        <v>56</v>
      </c>
      <c r="C1228" t="s">
        <v>27</v>
      </c>
      <c r="D1228" s="1">
        <v>3838</v>
      </c>
      <c r="E1228" s="1">
        <v>33486</v>
      </c>
      <c r="F1228" s="2">
        <v>94889</v>
      </c>
    </row>
    <row r="1229" spans="1:6" x14ac:dyDescent="0.25">
      <c r="A1229">
        <v>2018</v>
      </c>
      <c r="B1229" t="s">
        <v>56</v>
      </c>
      <c r="C1229" t="s">
        <v>28</v>
      </c>
      <c r="D1229" s="1">
        <v>19963</v>
      </c>
      <c r="E1229" s="1">
        <v>242994</v>
      </c>
      <c r="F1229" s="2">
        <v>115066</v>
      </c>
    </row>
    <row r="1230" spans="1:6" x14ac:dyDescent="0.25">
      <c r="A1230">
        <v>2018</v>
      </c>
      <c r="B1230" t="s">
        <v>56</v>
      </c>
      <c r="C1230" t="s">
        <v>29</v>
      </c>
      <c r="D1230" s="1">
        <v>5293</v>
      </c>
      <c r="E1230" s="1">
        <v>32955</v>
      </c>
      <c r="F1230" s="2">
        <v>56048</v>
      </c>
    </row>
    <row r="1231" spans="1:6" x14ac:dyDescent="0.25">
      <c r="A1231">
        <v>2018</v>
      </c>
      <c r="B1231" t="s">
        <v>56</v>
      </c>
      <c r="C1231" t="s">
        <v>30</v>
      </c>
      <c r="D1231" s="1">
        <v>64317</v>
      </c>
      <c r="E1231" s="1">
        <v>714540</v>
      </c>
      <c r="F1231" s="2">
        <v>186871</v>
      </c>
    </row>
    <row r="1232" spans="1:6" x14ac:dyDescent="0.25">
      <c r="A1232">
        <v>2018</v>
      </c>
      <c r="B1232" t="s">
        <v>56</v>
      </c>
      <c r="C1232" t="s">
        <v>31</v>
      </c>
      <c r="D1232" s="1">
        <v>27776</v>
      </c>
      <c r="E1232" s="1">
        <v>233277</v>
      </c>
      <c r="F1232" s="2">
        <v>87311</v>
      </c>
    </row>
    <row r="1233" spans="1:6" x14ac:dyDescent="0.25">
      <c r="A1233">
        <v>2018</v>
      </c>
      <c r="B1233" t="s">
        <v>56</v>
      </c>
      <c r="C1233" t="s">
        <v>32</v>
      </c>
      <c r="D1233" s="1">
        <v>2995</v>
      </c>
      <c r="E1233" s="1">
        <v>23145</v>
      </c>
      <c r="F1233" s="2">
        <v>63251</v>
      </c>
    </row>
    <row r="1234" spans="1:6" x14ac:dyDescent="0.25">
      <c r="A1234">
        <v>2018</v>
      </c>
      <c r="B1234" t="s">
        <v>56</v>
      </c>
      <c r="C1234" t="s">
        <v>33</v>
      </c>
      <c r="D1234" s="1">
        <v>28783</v>
      </c>
      <c r="E1234" s="1">
        <v>293549</v>
      </c>
      <c r="F1234" s="2">
        <v>72736</v>
      </c>
    </row>
    <row r="1235" spans="1:6" x14ac:dyDescent="0.25">
      <c r="A1235">
        <v>2018</v>
      </c>
      <c r="B1235" t="s">
        <v>56</v>
      </c>
      <c r="C1235" t="s">
        <v>34</v>
      </c>
      <c r="D1235" s="1">
        <v>11458</v>
      </c>
      <c r="E1235" s="1">
        <v>77052</v>
      </c>
      <c r="F1235" s="2">
        <v>58044</v>
      </c>
    </row>
    <row r="1236" spans="1:6" x14ac:dyDescent="0.25">
      <c r="A1236">
        <v>2018</v>
      </c>
      <c r="B1236" t="s">
        <v>56</v>
      </c>
      <c r="C1236" t="s">
        <v>35</v>
      </c>
      <c r="D1236" s="1">
        <v>13030</v>
      </c>
      <c r="E1236" s="1">
        <v>84865</v>
      </c>
      <c r="F1236" s="2">
        <v>69649</v>
      </c>
    </row>
    <row r="1237" spans="1:6" x14ac:dyDescent="0.25">
      <c r="A1237">
        <v>2018</v>
      </c>
      <c r="B1237" t="s">
        <v>56</v>
      </c>
      <c r="C1237" t="s">
        <v>36</v>
      </c>
      <c r="D1237" s="1">
        <v>28823</v>
      </c>
      <c r="E1237" s="1">
        <v>325130</v>
      </c>
      <c r="F1237" s="2">
        <v>88831</v>
      </c>
    </row>
    <row r="1238" spans="1:6" x14ac:dyDescent="0.25">
      <c r="A1238">
        <v>2018</v>
      </c>
      <c r="B1238" t="s">
        <v>56</v>
      </c>
      <c r="C1238" t="s">
        <v>37</v>
      </c>
      <c r="D1238" s="1">
        <v>2869</v>
      </c>
      <c r="E1238" s="1">
        <v>32305</v>
      </c>
      <c r="F1238" s="2">
        <v>88061</v>
      </c>
    </row>
    <row r="1239" spans="1:6" x14ac:dyDescent="0.25">
      <c r="A1239">
        <v>2018</v>
      </c>
      <c r="B1239" t="s">
        <v>56</v>
      </c>
      <c r="C1239" t="s">
        <v>38</v>
      </c>
      <c r="D1239" s="1">
        <v>13166</v>
      </c>
      <c r="E1239" s="1">
        <v>100794</v>
      </c>
      <c r="F1239" s="2">
        <v>61713</v>
      </c>
    </row>
    <row r="1240" spans="1:6" x14ac:dyDescent="0.25">
      <c r="A1240">
        <v>2018</v>
      </c>
      <c r="B1240" t="s">
        <v>56</v>
      </c>
      <c r="C1240" t="s">
        <v>39</v>
      </c>
      <c r="D1240" s="1">
        <v>3259</v>
      </c>
      <c r="E1240" s="1">
        <v>28739</v>
      </c>
      <c r="F1240" s="2">
        <v>60160</v>
      </c>
    </row>
    <row r="1241" spans="1:6" x14ac:dyDescent="0.25">
      <c r="A1241">
        <v>2018</v>
      </c>
      <c r="B1241" t="s">
        <v>56</v>
      </c>
      <c r="C1241" t="s">
        <v>40</v>
      </c>
      <c r="D1241" s="1">
        <v>15698</v>
      </c>
      <c r="E1241" s="1">
        <v>150833</v>
      </c>
      <c r="F1241" s="2">
        <v>76718</v>
      </c>
    </row>
    <row r="1242" spans="1:6" x14ac:dyDescent="0.25">
      <c r="A1242">
        <v>2018</v>
      </c>
      <c r="B1242" t="s">
        <v>56</v>
      </c>
      <c r="C1242" t="s">
        <v>41</v>
      </c>
      <c r="D1242" s="1">
        <v>73679</v>
      </c>
      <c r="E1242" s="1">
        <v>756318</v>
      </c>
      <c r="F1242" s="2">
        <v>83356</v>
      </c>
    </row>
    <row r="1243" spans="1:6" x14ac:dyDescent="0.25">
      <c r="A1243">
        <v>2018</v>
      </c>
      <c r="B1243" t="s">
        <v>56</v>
      </c>
      <c r="C1243" t="s">
        <v>42</v>
      </c>
      <c r="D1243" s="1">
        <v>11520</v>
      </c>
      <c r="E1243" s="1">
        <v>87530</v>
      </c>
      <c r="F1243" s="2">
        <v>67933</v>
      </c>
    </row>
    <row r="1244" spans="1:6" x14ac:dyDescent="0.25">
      <c r="A1244">
        <v>2018</v>
      </c>
      <c r="B1244" t="s">
        <v>56</v>
      </c>
      <c r="C1244" t="s">
        <v>43</v>
      </c>
      <c r="D1244" s="1">
        <v>1694</v>
      </c>
      <c r="E1244" s="1">
        <v>11814</v>
      </c>
      <c r="F1244" s="2">
        <v>72078</v>
      </c>
    </row>
    <row r="1245" spans="1:6" x14ac:dyDescent="0.25">
      <c r="A1245">
        <v>2018</v>
      </c>
      <c r="B1245" t="s">
        <v>56</v>
      </c>
      <c r="C1245" t="s">
        <v>44</v>
      </c>
      <c r="D1245" s="1">
        <v>21938</v>
      </c>
      <c r="E1245" s="1">
        <v>194731</v>
      </c>
      <c r="F1245" s="2">
        <v>85723</v>
      </c>
    </row>
    <row r="1246" spans="1:6" x14ac:dyDescent="0.25">
      <c r="A1246">
        <v>2018</v>
      </c>
      <c r="B1246" t="s">
        <v>56</v>
      </c>
      <c r="C1246" t="s">
        <v>45</v>
      </c>
      <c r="D1246" s="1">
        <v>17577</v>
      </c>
      <c r="E1246" s="1">
        <v>147871</v>
      </c>
      <c r="F1246" s="2">
        <v>80466</v>
      </c>
    </row>
    <row r="1247" spans="1:6" x14ac:dyDescent="0.25">
      <c r="A1247">
        <v>2018</v>
      </c>
      <c r="B1247" t="s">
        <v>56</v>
      </c>
      <c r="C1247" t="s">
        <v>46</v>
      </c>
      <c r="D1247" s="1">
        <v>4029</v>
      </c>
      <c r="E1247" s="1">
        <v>24510</v>
      </c>
      <c r="F1247" s="2">
        <v>53206</v>
      </c>
    </row>
    <row r="1248" spans="1:6" x14ac:dyDescent="0.25">
      <c r="A1248">
        <v>2018</v>
      </c>
      <c r="B1248" t="s">
        <v>56</v>
      </c>
      <c r="C1248" t="s">
        <v>47</v>
      </c>
      <c r="D1248" s="1">
        <v>13917</v>
      </c>
      <c r="E1248" s="1">
        <v>148837</v>
      </c>
      <c r="F1248" s="2">
        <v>71561</v>
      </c>
    </row>
    <row r="1249" spans="1:6" x14ac:dyDescent="0.25">
      <c r="A1249">
        <v>2018</v>
      </c>
      <c r="B1249" t="s">
        <v>56</v>
      </c>
      <c r="C1249" t="s">
        <v>48</v>
      </c>
      <c r="D1249" s="1">
        <v>2283</v>
      </c>
      <c r="E1249" s="1">
        <v>11124</v>
      </c>
      <c r="F1249" s="2">
        <v>57486</v>
      </c>
    </row>
    <row r="1250" spans="1:6" x14ac:dyDescent="0.25">
      <c r="A1250">
        <v>2018</v>
      </c>
      <c r="B1250" t="s">
        <v>57</v>
      </c>
      <c r="C1250" t="s">
        <v>1</v>
      </c>
      <c r="D1250" s="1">
        <v>21888</v>
      </c>
      <c r="E1250" s="1">
        <v>245234</v>
      </c>
      <c r="F1250" s="2">
        <v>55653</v>
      </c>
    </row>
    <row r="1251" spans="1:6" x14ac:dyDescent="0.25">
      <c r="A1251">
        <v>2018</v>
      </c>
      <c r="B1251" t="s">
        <v>57</v>
      </c>
      <c r="C1251" t="s">
        <v>2</v>
      </c>
      <c r="D1251" s="1">
        <v>35993</v>
      </c>
      <c r="E1251" s="1">
        <v>430516</v>
      </c>
      <c r="F1251" s="2">
        <v>56745</v>
      </c>
    </row>
    <row r="1252" spans="1:6" x14ac:dyDescent="0.25">
      <c r="A1252">
        <v>2018</v>
      </c>
      <c r="B1252" t="s">
        <v>57</v>
      </c>
      <c r="C1252" t="s">
        <v>3</v>
      </c>
      <c r="D1252" s="1">
        <v>14308</v>
      </c>
      <c r="E1252" s="1">
        <v>146700</v>
      </c>
      <c r="F1252" s="2">
        <v>60316</v>
      </c>
    </row>
    <row r="1253" spans="1:6" x14ac:dyDescent="0.25">
      <c r="A1253">
        <v>2018</v>
      </c>
      <c r="B1253" t="s">
        <v>57</v>
      </c>
      <c r="C1253" t="s">
        <v>4</v>
      </c>
      <c r="D1253" s="1">
        <v>208425</v>
      </c>
      <c r="E1253" s="1">
        <v>2667839</v>
      </c>
      <c r="F1253" s="2">
        <v>91070</v>
      </c>
    </row>
    <row r="1254" spans="1:6" x14ac:dyDescent="0.25">
      <c r="A1254">
        <v>2018</v>
      </c>
      <c r="B1254" t="s">
        <v>57</v>
      </c>
      <c r="C1254" t="s">
        <v>5</v>
      </c>
      <c r="D1254" s="1">
        <v>52525</v>
      </c>
      <c r="E1254" s="1">
        <v>423946</v>
      </c>
      <c r="F1254" s="2">
        <v>81401</v>
      </c>
    </row>
    <row r="1255" spans="1:6" x14ac:dyDescent="0.25">
      <c r="A1255">
        <v>2018</v>
      </c>
      <c r="B1255" t="s">
        <v>57</v>
      </c>
      <c r="C1255" t="s">
        <v>6</v>
      </c>
      <c r="D1255" s="1">
        <v>23279</v>
      </c>
      <c r="E1255" s="1">
        <v>221029</v>
      </c>
      <c r="F1255" s="2">
        <v>87958</v>
      </c>
    </row>
    <row r="1256" spans="1:6" x14ac:dyDescent="0.25">
      <c r="A1256">
        <v>2018</v>
      </c>
      <c r="B1256" t="s">
        <v>57</v>
      </c>
      <c r="C1256" t="s">
        <v>7</v>
      </c>
      <c r="D1256" s="1">
        <v>8956</v>
      </c>
      <c r="E1256" s="1">
        <v>63405</v>
      </c>
      <c r="F1256" s="2">
        <v>80066</v>
      </c>
    </row>
    <row r="1257" spans="1:6" x14ac:dyDescent="0.25">
      <c r="A1257">
        <v>2018</v>
      </c>
      <c r="B1257" t="s">
        <v>57</v>
      </c>
      <c r="C1257" t="s">
        <v>8</v>
      </c>
      <c r="D1257" s="1">
        <v>161890</v>
      </c>
      <c r="E1257" s="1">
        <v>1365136</v>
      </c>
      <c r="F1257" s="2">
        <v>60914</v>
      </c>
    </row>
    <row r="1258" spans="1:6" x14ac:dyDescent="0.25">
      <c r="A1258">
        <v>2018</v>
      </c>
      <c r="B1258" t="s">
        <v>57</v>
      </c>
      <c r="C1258" t="s">
        <v>9</v>
      </c>
      <c r="D1258" s="1">
        <v>54714</v>
      </c>
      <c r="E1258" s="1">
        <v>687321</v>
      </c>
      <c r="F1258" s="2">
        <v>66989</v>
      </c>
    </row>
    <row r="1259" spans="1:6" x14ac:dyDescent="0.25">
      <c r="A1259">
        <v>2018</v>
      </c>
      <c r="B1259" t="s">
        <v>57</v>
      </c>
      <c r="C1259" t="s">
        <v>10</v>
      </c>
      <c r="D1259" s="1">
        <v>11562</v>
      </c>
      <c r="E1259" s="1">
        <v>91631</v>
      </c>
      <c r="F1259" s="2">
        <v>51695</v>
      </c>
    </row>
    <row r="1260" spans="1:6" x14ac:dyDescent="0.25">
      <c r="A1260">
        <v>2018</v>
      </c>
      <c r="B1260" t="s">
        <v>57</v>
      </c>
      <c r="C1260" t="s">
        <v>11</v>
      </c>
      <c r="D1260" s="1">
        <v>74587</v>
      </c>
      <c r="E1260" s="1">
        <v>948766</v>
      </c>
      <c r="F1260" s="2">
        <v>76586</v>
      </c>
    </row>
    <row r="1261" spans="1:6" x14ac:dyDescent="0.25">
      <c r="A1261">
        <v>2018</v>
      </c>
      <c r="B1261" t="s">
        <v>57</v>
      </c>
      <c r="C1261" t="s">
        <v>12</v>
      </c>
      <c r="D1261" s="1">
        <v>29755</v>
      </c>
      <c r="E1261" s="1">
        <v>342835</v>
      </c>
      <c r="F1261" s="2">
        <v>52468</v>
      </c>
    </row>
    <row r="1262" spans="1:6" x14ac:dyDescent="0.25">
      <c r="A1262">
        <v>2018</v>
      </c>
      <c r="B1262" t="s">
        <v>57</v>
      </c>
      <c r="C1262" t="s">
        <v>13</v>
      </c>
      <c r="D1262" s="1">
        <v>15839</v>
      </c>
      <c r="E1262" s="1">
        <v>140535</v>
      </c>
      <c r="F1262" s="2">
        <v>54071</v>
      </c>
    </row>
    <row r="1263" spans="1:6" x14ac:dyDescent="0.25">
      <c r="A1263">
        <v>2018</v>
      </c>
      <c r="B1263" t="s">
        <v>57</v>
      </c>
      <c r="C1263" t="s">
        <v>14</v>
      </c>
      <c r="D1263" s="1">
        <v>16731</v>
      </c>
      <c r="E1263" s="1">
        <v>179413</v>
      </c>
      <c r="F1263" s="2">
        <v>61288</v>
      </c>
    </row>
    <row r="1264" spans="1:6" x14ac:dyDescent="0.25">
      <c r="A1264">
        <v>2018</v>
      </c>
      <c r="B1264" t="s">
        <v>57</v>
      </c>
      <c r="C1264" t="s">
        <v>15</v>
      </c>
      <c r="D1264" s="1">
        <v>20542</v>
      </c>
      <c r="E1264" s="1">
        <v>217081</v>
      </c>
      <c r="F1264" s="2">
        <v>50087</v>
      </c>
    </row>
    <row r="1265" spans="1:6" x14ac:dyDescent="0.25">
      <c r="A1265">
        <v>2018</v>
      </c>
      <c r="B1265" t="s">
        <v>57</v>
      </c>
      <c r="C1265" t="s">
        <v>16</v>
      </c>
      <c r="D1265" s="1">
        <v>24537</v>
      </c>
      <c r="E1265" s="1">
        <v>213171</v>
      </c>
      <c r="F1265" s="2">
        <v>56446</v>
      </c>
    </row>
    <row r="1266" spans="1:6" x14ac:dyDescent="0.25">
      <c r="A1266">
        <v>2018</v>
      </c>
      <c r="B1266" t="s">
        <v>57</v>
      </c>
      <c r="C1266" t="s">
        <v>17</v>
      </c>
      <c r="D1266" s="1">
        <v>9940</v>
      </c>
      <c r="E1266" s="1">
        <v>69285</v>
      </c>
      <c r="F1266" s="2">
        <v>57328</v>
      </c>
    </row>
    <row r="1267" spans="1:6" x14ac:dyDescent="0.25">
      <c r="A1267">
        <v>2018</v>
      </c>
      <c r="B1267" t="s">
        <v>57</v>
      </c>
      <c r="C1267" t="s">
        <v>18</v>
      </c>
      <c r="D1267" s="1">
        <v>42809</v>
      </c>
      <c r="E1267" s="1">
        <v>452753</v>
      </c>
      <c r="F1267" s="2">
        <v>79500</v>
      </c>
    </row>
    <row r="1268" spans="1:6" x14ac:dyDescent="0.25">
      <c r="A1268">
        <v>2018</v>
      </c>
      <c r="B1268" t="s">
        <v>57</v>
      </c>
      <c r="C1268" t="s">
        <v>19</v>
      </c>
      <c r="D1268" s="1">
        <v>47416</v>
      </c>
      <c r="E1268" s="1">
        <v>587518</v>
      </c>
      <c r="F1268" s="2">
        <v>107875</v>
      </c>
    </row>
    <row r="1269" spans="1:6" x14ac:dyDescent="0.25">
      <c r="A1269">
        <v>2018</v>
      </c>
      <c r="B1269" t="s">
        <v>57</v>
      </c>
      <c r="C1269" t="s">
        <v>20</v>
      </c>
      <c r="D1269" s="1">
        <v>42545</v>
      </c>
      <c r="E1269" s="1">
        <v>657930</v>
      </c>
      <c r="F1269" s="2">
        <v>69377</v>
      </c>
    </row>
    <row r="1270" spans="1:6" x14ac:dyDescent="0.25">
      <c r="A1270">
        <v>2018</v>
      </c>
      <c r="B1270" t="s">
        <v>57</v>
      </c>
      <c r="C1270" t="s">
        <v>21</v>
      </c>
      <c r="D1270" s="1">
        <v>32020</v>
      </c>
      <c r="E1270" s="1">
        <v>378493</v>
      </c>
      <c r="F1270" s="2">
        <v>82535</v>
      </c>
    </row>
    <row r="1271" spans="1:6" x14ac:dyDescent="0.25">
      <c r="A1271">
        <v>2018</v>
      </c>
      <c r="B1271" t="s">
        <v>57</v>
      </c>
      <c r="C1271" t="s">
        <v>22</v>
      </c>
      <c r="D1271" s="1">
        <v>12259</v>
      </c>
      <c r="E1271" s="1">
        <v>109842</v>
      </c>
      <c r="F1271" s="2">
        <v>42132</v>
      </c>
    </row>
    <row r="1272" spans="1:6" x14ac:dyDescent="0.25">
      <c r="A1272">
        <v>2018</v>
      </c>
      <c r="B1272" t="s">
        <v>57</v>
      </c>
      <c r="C1272" t="s">
        <v>23</v>
      </c>
      <c r="D1272" s="1">
        <v>32577</v>
      </c>
      <c r="E1272" s="1">
        <v>385727</v>
      </c>
      <c r="F1272" s="2">
        <v>66429</v>
      </c>
    </row>
    <row r="1273" spans="1:6" x14ac:dyDescent="0.25">
      <c r="A1273">
        <v>2018</v>
      </c>
      <c r="B1273" t="s">
        <v>57</v>
      </c>
      <c r="C1273" t="s">
        <v>24</v>
      </c>
      <c r="D1273" s="1">
        <v>9359</v>
      </c>
      <c r="E1273" s="1">
        <v>42410</v>
      </c>
      <c r="F1273" s="2">
        <v>52271</v>
      </c>
    </row>
    <row r="1274" spans="1:6" x14ac:dyDescent="0.25">
      <c r="A1274">
        <v>2018</v>
      </c>
      <c r="B1274" t="s">
        <v>57</v>
      </c>
      <c r="C1274" t="s">
        <v>25</v>
      </c>
      <c r="D1274" s="1">
        <v>11582</v>
      </c>
      <c r="E1274" s="1">
        <v>119167</v>
      </c>
      <c r="F1274" s="2">
        <v>58836</v>
      </c>
    </row>
    <row r="1275" spans="1:6" x14ac:dyDescent="0.25">
      <c r="A1275">
        <v>2018</v>
      </c>
      <c r="B1275" t="s">
        <v>57</v>
      </c>
      <c r="C1275" t="s">
        <v>26</v>
      </c>
      <c r="D1275" s="1">
        <v>19970</v>
      </c>
      <c r="E1275" s="1">
        <v>190736</v>
      </c>
      <c r="F1275" s="2">
        <v>61821</v>
      </c>
    </row>
    <row r="1276" spans="1:6" x14ac:dyDescent="0.25">
      <c r="A1276">
        <v>2018</v>
      </c>
      <c r="B1276" t="s">
        <v>57</v>
      </c>
      <c r="C1276" t="s">
        <v>27</v>
      </c>
      <c r="D1276" s="1">
        <v>12323</v>
      </c>
      <c r="E1276" s="1">
        <v>82831</v>
      </c>
      <c r="F1276" s="2">
        <v>77486</v>
      </c>
    </row>
    <row r="1277" spans="1:6" x14ac:dyDescent="0.25">
      <c r="A1277">
        <v>2018</v>
      </c>
      <c r="B1277" t="s">
        <v>57</v>
      </c>
      <c r="C1277" t="s">
        <v>28</v>
      </c>
      <c r="D1277" s="1">
        <v>51837</v>
      </c>
      <c r="E1277" s="1">
        <v>671419</v>
      </c>
      <c r="F1277" s="2">
        <v>90784</v>
      </c>
    </row>
    <row r="1278" spans="1:6" x14ac:dyDescent="0.25">
      <c r="A1278">
        <v>2018</v>
      </c>
      <c r="B1278" t="s">
        <v>57</v>
      </c>
      <c r="C1278" t="s">
        <v>29</v>
      </c>
      <c r="D1278" s="1">
        <v>10669</v>
      </c>
      <c r="E1278" s="1">
        <v>106930</v>
      </c>
      <c r="F1278" s="2">
        <v>61899</v>
      </c>
    </row>
    <row r="1279" spans="1:6" x14ac:dyDescent="0.25">
      <c r="A1279">
        <v>2018</v>
      </c>
      <c r="B1279" t="s">
        <v>57</v>
      </c>
      <c r="C1279" t="s">
        <v>30</v>
      </c>
      <c r="D1279" s="1">
        <v>112471</v>
      </c>
      <c r="E1279" s="1">
        <v>1339421</v>
      </c>
      <c r="F1279" s="2">
        <v>95057</v>
      </c>
    </row>
    <row r="1280" spans="1:6" x14ac:dyDescent="0.25">
      <c r="A1280">
        <v>2018</v>
      </c>
      <c r="B1280" t="s">
        <v>57</v>
      </c>
      <c r="C1280" t="s">
        <v>31</v>
      </c>
      <c r="D1280" s="1">
        <v>58892</v>
      </c>
      <c r="E1280" s="1">
        <v>635554</v>
      </c>
      <c r="F1280" s="2">
        <v>65609</v>
      </c>
    </row>
    <row r="1281" spans="1:6" x14ac:dyDescent="0.25">
      <c r="A1281">
        <v>2018</v>
      </c>
      <c r="B1281" t="s">
        <v>57</v>
      </c>
      <c r="C1281" t="s">
        <v>32</v>
      </c>
      <c r="D1281" s="1">
        <v>5130</v>
      </c>
      <c r="E1281" s="1">
        <v>34560</v>
      </c>
      <c r="F1281" s="2">
        <v>61774</v>
      </c>
    </row>
    <row r="1282" spans="1:6" x14ac:dyDescent="0.25">
      <c r="A1282">
        <v>2018</v>
      </c>
      <c r="B1282" t="s">
        <v>57</v>
      </c>
      <c r="C1282" t="s">
        <v>33</v>
      </c>
      <c r="D1282" s="1">
        <v>53280</v>
      </c>
      <c r="E1282" s="1">
        <v>729430</v>
      </c>
      <c r="F1282" s="2">
        <v>64006</v>
      </c>
    </row>
    <row r="1283" spans="1:6" x14ac:dyDescent="0.25">
      <c r="A1283">
        <v>2018</v>
      </c>
      <c r="B1283" t="s">
        <v>57</v>
      </c>
      <c r="C1283" t="s">
        <v>34</v>
      </c>
      <c r="D1283" s="1">
        <v>20594</v>
      </c>
      <c r="E1283" s="1">
        <v>191261</v>
      </c>
      <c r="F1283" s="2">
        <v>52227</v>
      </c>
    </row>
    <row r="1284" spans="1:6" x14ac:dyDescent="0.25">
      <c r="A1284">
        <v>2018</v>
      </c>
      <c r="B1284" t="s">
        <v>57</v>
      </c>
      <c r="C1284" t="s">
        <v>35</v>
      </c>
      <c r="D1284" s="1">
        <v>25462</v>
      </c>
      <c r="E1284" s="1">
        <v>248627</v>
      </c>
      <c r="F1284" s="2">
        <v>69806</v>
      </c>
    </row>
    <row r="1285" spans="1:6" x14ac:dyDescent="0.25">
      <c r="A1285">
        <v>2018</v>
      </c>
      <c r="B1285" t="s">
        <v>57</v>
      </c>
      <c r="C1285" t="s">
        <v>36</v>
      </c>
      <c r="D1285" s="1">
        <v>63415</v>
      </c>
      <c r="E1285" s="1">
        <v>806555</v>
      </c>
      <c r="F1285" s="2">
        <v>78092</v>
      </c>
    </row>
    <row r="1286" spans="1:6" x14ac:dyDescent="0.25">
      <c r="A1286">
        <v>2018</v>
      </c>
      <c r="B1286" t="s">
        <v>57</v>
      </c>
      <c r="C1286" t="s">
        <v>37</v>
      </c>
      <c r="D1286" s="1">
        <v>8651</v>
      </c>
      <c r="E1286" s="1">
        <v>68430</v>
      </c>
      <c r="F1286" s="2">
        <v>68957</v>
      </c>
    </row>
    <row r="1287" spans="1:6" x14ac:dyDescent="0.25">
      <c r="A1287">
        <v>2018</v>
      </c>
      <c r="B1287" t="s">
        <v>57</v>
      </c>
      <c r="C1287" t="s">
        <v>38</v>
      </c>
      <c r="D1287" s="1">
        <v>26993</v>
      </c>
      <c r="E1287" s="1">
        <v>293499</v>
      </c>
      <c r="F1287" s="2">
        <v>50391</v>
      </c>
    </row>
    <row r="1288" spans="1:6" x14ac:dyDescent="0.25">
      <c r="A1288">
        <v>2018</v>
      </c>
      <c r="B1288" t="s">
        <v>57</v>
      </c>
      <c r="C1288" t="s">
        <v>39</v>
      </c>
      <c r="D1288" s="1">
        <v>5205</v>
      </c>
      <c r="E1288" s="1">
        <v>32354</v>
      </c>
      <c r="F1288" s="2">
        <v>56384</v>
      </c>
    </row>
    <row r="1289" spans="1:6" x14ac:dyDescent="0.25">
      <c r="A1289">
        <v>2018</v>
      </c>
      <c r="B1289" t="s">
        <v>57</v>
      </c>
      <c r="C1289" t="s">
        <v>40</v>
      </c>
      <c r="D1289" s="1">
        <v>29519</v>
      </c>
      <c r="E1289" s="1">
        <v>417345</v>
      </c>
      <c r="F1289" s="2">
        <v>59851</v>
      </c>
    </row>
    <row r="1290" spans="1:6" x14ac:dyDescent="0.25">
      <c r="A1290">
        <v>2018</v>
      </c>
      <c r="B1290" t="s">
        <v>57</v>
      </c>
      <c r="C1290" t="s">
        <v>41</v>
      </c>
      <c r="D1290" s="1">
        <v>134025</v>
      </c>
      <c r="E1290" s="1">
        <v>1736415</v>
      </c>
      <c r="F1290" s="2">
        <v>74443</v>
      </c>
    </row>
    <row r="1291" spans="1:6" x14ac:dyDescent="0.25">
      <c r="A1291">
        <v>2018</v>
      </c>
      <c r="B1291" t="s">
        <v>57</v>
      </c>
      <c r="C1291" t="s">
        <v>42</v>
      </c>
      <c r="D1291" s="1">
        <v>23036</v>
      </c>
      <c r="E1291" s="1">
        <v>215564</v>
      </c>
      <c r="F1291" s="2">
        <v>59543</v>
      </c>
    </row>
    <row r="1292" spans="1:6" x14ac:dyDescent="0.25">
      <c r="A1292">
        <v>2018</v>
      </c>
      <c r="B1292" t="s">
        <v>57</v>
      </c>
      <c r="C1292" t="s">
        <v>43</v>
      </c>
      <c r="D1292" s="1">
        <v>5661</v>
      </c>
      <c r="E1292" s="1">
        <v>28976</v>
      </c>
      <c r="F1292" s="2">
        <v>64917</v>
      </c>
    </row>
    <row r="1293" spans="1:6" x14ac:dyDescent="0.25">
      <c r="A1293">
        <v>2018</v>
      </c>
      <c r="B1293" t="s">
        <v>57</v>
      </c>
      <c r="C1293" t="s">
        <v>44</v>
      </c>
      <c r="D1293" s="1">
        <v>58849</v>
      </c>
      <c r="E1293" s="1">
        <v>746452</v>
      </c>
      <c r="F1293" s="2">
        <v>87511</v>
      </c>
    </row>
    <row r="1294" spans="1:6" x14ac:dyDescent="0.25">
      <c r="A1294">
        <v>2018</v>
      </c>
      <c r="B1294" t="s">
        <v>57</v>
      </c>
      <c r="C1294" t="s">
        <v>45</v>
      </c>
      <c r="D1294" s="1">
        <v>40209</v>
      </c>
      <c r="E1294" s="1">
        <v>414712</v>
      </c>
      <c r="F1294" s="2">
        <v>82245</v>
      </c>
    </row>
    <row r="1295" spans="1:6" x14ac:dyDescent="0.25">
      <c r="A1295">
        <v>2018</v>
      </c>
      <c r="B1295" t="s">
        <v>57</v>
      </c>
      <c r="C1295" t="s">
        <v>46</v>
      </c>
      <c r="D1295" s="1">
        <v>8323</v>
      </c>
      <c r="E1295" s="1">
        <v>68965</v>
      </c>
      <c r="F1295" s="2">
        <v>51745</v>
      </c>
    </row>
    <row r="1296" spans="1:6" x14ac:dyDescent="0.25">
      <c r="A1296">
        <v>2018</v>
      </c>
      <c r="B1296" t="s">
        <v>57</v>
      </c>
      <c r="C1296" t="s">
        <v>47</v>
      </c>
      <c r="D1296" s="1">
        <v>25856</v>
      </c>
      <c r="E1296" s="1">
        <v>327719</v>
      </c>
      <c r="F1296" s="2">
        <v>60773</v>
      </c>
    </row>
    <row r="1297" spans="1:6" x14ac:dyDescent="0.25">
      <c r="A1297">
        <v>2018</v>
      </c>
      <c r="B1297" t="s">
        <v>57</v>
      </c>
      <c r="C1297" t="s">
        <v>48</v>
      </c>
      <c r="D1297" s="1">
        <v>4559</v>
      </c>
      <c r="E1297" s="1">
        <v>18733</v>
      </c>
      <c r="F1297" s="2">
        <v>52783</v>
      </c>
    </row>
    <row r="1298" spans="1:6" x14ac:dyDescent="0.25">
      <c r="A1298">
        <v>2018</v>
      </c>
      <c r="B1298" t="s">
        <v>58</v>
      </c>
      <c r="C1298" t="s">
        <v>1</v>
      </c>
      <c r="D1298" s="1">
        <v>12678</v>
      </c>
      <c r="E1298" s="1">
        <v>233306</v>
      </c>
      <c r="F1298" s="2">
        <v>46432</v>
      </c>
    </row>
    <row r="1299" spans="1:6" x14ac:dyDescent="0.25">
      <c r="A1299">
        <v>2018</v>
      </c>
      <c r="B1299" t="s">
        <v>58</v>
      </c>
      <c r="C1299" t="s">
        <v>2</v>
      </c>
      <c r="D1299" s="1">
        <v>18037</v>
      </c>
      <c r="E1299" s="1">
        <v>440616</v>
      </c>
      <c r="F1299" s="2">
        <v>51125</v>
      </c>
    </row>
    <row r="1300" spans="1:6" x14ac:dyDescent="0.25">
      <c r="A1300">
        <v>2018</v>
      </c>
      <c r="B1300" t="s">
        <v>58</v>
      </c>
      <c r="C1300" t="s">
        <v>3</v>
      </c>
      <c r="D1300" s="1">
        <v>15788</v>
      </c>
      <c r="E1300" s="1">
        <v>186119</v>
      </c>
      <c r="F1300" s="2">
        <v>42468</v>
      </c>
    </row>
    <row r="1301" spans="1:6" x14ac:dyDescent="0.25">
      <c r="A1301">
        <v>2018</v>
      </c>
      <c r="B1301" t="s">
        <v>58</v>
      </c>
      <c r="C1301" t="s">
        <v>4</v>
      </c>
      <c r="D1301" s="1">
        <v>618901</v>
      </c>
      <c r="E1301" s="1">
        <v>2649228</v>
      </c>
      <c r="F1301" s="2">
        <v>52187</v>
      </c>
    </row>
    <row r="1302" spans="1:6" x14ac:dyDescent="0.25">
      <c r="A1302">
        <v>2018</v>
      </c>
      <c r="B1302" t="s">
        <v>58</v>
      </c>
      <c r="C1302" t="s">
        <v>5</v>
      </c>
      <c r="D1302" s="1">
        <v>21666</v>
      </c>
      <c r="E1302" s="1">
        <v>335274</v>
      </c>
      <c r="F1302" s="2">
        <v>50156</v>
      </c>
    </row>
    <row r="1303" spans="1:6" x14ac:dyDescent="0.25">
      <c r="A1303">
        <v>2018</v>
      </c>
      <c r="B1303" t="s">
        <v>58</v>
      </c>
      <c r="C1303" t="s">
        <v>6</v>
      </c>
      <c r="D1303" s="1">
        <v>13090</v>
      </c>
      <c r="E1303" s="1">
        <v>326866</v>
      </c>
      <c r="F1303" s="2">
        <v>55369</v>
      </c>
    </row>
    <row r="1304" spans="1:6" x14ac:dyDescent="0.25">
      <c r="A1304">
        <v>2018</v>
      </c>
      <c r="B1304" t="s">
        <v>58</v>
      </c>
      <c r="C1304" t="s">
        <v>7</v>
      </c>
      <c r="D1304" s="1">
        <v>5063</v>
      </c>
      <c r="E1304" s="1">
        <v>75524</v>
      </c>
      <c r="F1304" s="2">
        <v>53795</v>
      </c>
    </row>
    <row r="1305" spans="1:6" x14ac:dyDescent="0.25">
      <c r="A1305">
        <v>2018</v>
      </c>
      <c r="B1305" t="s">
        <v>58</v>
      </c>
      <c r="C1305" t="s">
        <v>8</v>
      </c>
      <c r="D1305" s="1">
        <v>73761</v>
      </c>
      <c r="E1305" s="1">
        <v>1287814</v>
      </c>
      <c r="F1305" s="2">
        <v>50781</v>
      </c>
    </row>
    <row r="1306" spans="1:6" x14ac:dyDescent="0.25">
      <c r="A1306">
        <v>2018</v>
      </c>
      <c r="B1306" t="s">
        <v>58</v>
      </c>
      <c r="C1306" t="s">
        <v>9</v>
      </c>
      <c r="D1306" s="1">
        <v>28952</v>
      </c>
      <c r="E1306" s="1">
        <v>562436</v>
      </c>
      <c r="F1306" s="2">
        <v>52062</v>
      </c>
    </row>
    <row r="1307" spans="1:6" x14ac:dyDescent="0.25">
      <c r="A1307">
        <v>2018</v>
      </c>
      <c r="B1307" t="s">
        <v>58</v>
      </c>
      <c r="C1307" t="s">
        <v>10</v>
      </c>
      <c r="D1307" s="1">
        <v>7824</v>
      </c>
      <c r="E1307" s="1">
        <v>100212</v>
      </c>
      <c r="F1307" s="2">
        <v>42047</v>
      </c>
    </row>
    <row r="1308" spans="1:6" x14ac:dyDescent="0.25">
      <c r="A1308">
        <v>2018</v>
      </c>
      <c r="B1308" t="s">
        <v>58</v>
      </c>
      <c r="C1308" t="s">
        <v>11</v>
      </c>
      <c r="D1308" s="1">
        <v>34720</v>
      </c>
      <c r="E1308" s="1">
        <v>919288</v>
      </c>
      <c r="F1308" s="2">
        <v>50959</v>
      </c>
    </row>
    <row r="1309" spans="1:6" x14ac:dyDescent="0.25">
      <c r="A1309">
        <v>2018</v>
      </c>
      <c r="B1309" t="s">
        <v>58</v>
      </c>
      <c r="C1309" t="s">
        <v>12</v>
      </c>
      <c r="D1309" s="1">
        <v>15692</v>
      </c>
      <c r="E1309" s="1">
        <v>459398</v>
      </c>
      <c r="F1309" s="2">
        <v>47681</v>
      </c>
    </row>
    <row r="1310" spans="1:6" x14ac:dyDescent="0.25">
      <c r="A1310">
        <v>2018</v>
      </c>
      <c r="B1310" t="s">
        <v>58</v>
      </c>
      <c r="C1310" t="s">
        <v>13</v>
      </c>
      <c r="D1310" s="1">
        <v>11589</v>
      </c>
      <c r="E1310" s="1">
        <v>219674</v>
      </c>
      <c r="F1310" s="2">
        <v>43022</v>
      </c>
    </row>
    <row r="1311" spans="1:6" x14ac:dyDescent="0.25">
      <c r="A1311">
        <v>2018</v>
      </c>
      <c r="B1311" t="s">
        <v>58</v>
      </c>
      <c r="C1311" t="s">
        <v>14</v>
      </c>
      <c r="D1311" s="1">
        <v>10277</v>
      </c>
      <c r="E1311" s="1">
        <v>195132</v>
      </c>
      <c r="F1311" s="2">
        <v>42586</v>
      </c>
    </row>
    <row r="1312" spans="1:6" x14ac:dyDescent="0.25">
      <c r="A1312">
        <v>2018</v>
      </c>
      <c r="B1312" t="s">
        <v>58</v>
      </c>
      <c r="C1312" t="s">
        <v>15</v>
      </c>
      <c r="D1312" s="1">
        <v>18161</v>
      </c>
      <c r="E1312" s="1">
        <v>267486</v>
      </c>
      <c r="F1312" s="2">
        <v>48210</v>
      </c>
    </row>
    <row r="1313" spans="1:6" x14ac:dyDescent="0.25">
      <c r="A1313">
        <v>2018</v>
      </c>
      <c r="B1313" t="s">
        <v>58</v>
      </c>
      <c r="C1313" t="s">
        <v>16</v>
      </c>
      <c r="D1313" s="1">
        <v>15480</v>
      </c>
      <c r="E1313" s="1">
        <v>300015</v>
      </c>
      <c r="F1313" s="2">
        <v>43339</v>
      </c>
    </row>
    <row r="1314" spans="1:6" x14ac:dyDescent="0.25">
      <c r="A1314">
        <v>2018</v>
      </c>
      <c r="B1314" t="s">
        <v>58</v>
      </c>
      <c r="C1314" t="s">
        <v>17</v>
      </c>
      <c r="D1314" s="1">
        <v>5483</v>
      </c>
      <c r="E1314" s="1">
        <v>118009</v>
      </c>
      <c r="F1314" s="2">
        <v>47535</v>
      </c>
    </row>
    <row r="1315" spans="1:6" x14ac:dyDescent="0.25">
      <c r="A1315">
        <v>2018</v>
      </c>
      <c r="B1315" t="s">
        <v>58</v>
      </c>
      <c r="C1315" t="s">
        <v>18</v>
      </c>
      <c r="D1315" s="1">
        <v>20856</v>
      </c>
      <c r="E1315" s="1">
        <v>445328</v>
      </c>
      <c r="F1315" s="2">
        <v>54310</v>
      </c>
    </row>
    <row r="1316" spans="1:6" x14ac:dyDescent="0.25">
      <c r="A1316">
        <v>2018</v>
      </c>
      <c r="B1316" t="s">
        <v>58</v>
      </c>
      <c r="C1316" t="s">
        <v>19</v>
      </c>
      <c r="D1316" s="1">
        <v>66364</v>
      </c>
      <c r="E1316" s="1">
        <v>773683</v>
      </c>
      <c r="F1316" s="2">
        <v>58448</v>
      </c>
    </row>
    <row r="1317" spans="1:6" x14ac:dyDescent="0.25">
      <c r="A1317">
        <v>2018</v>
      </c>
      <c r="B1317" t="s">
        <v>58</v>
      </c>
      <c r="C1317" t="s">
        <v>20</v>
      </c>
      <c r="D1317" s="1">
        <v>24822</v>
      </c>
      <c r="E1317" s="1">
        <v>659230</v>
      </c>
      <c r="F1317" s="2">
        <v>49739</v>
      </c>
    </row>
    <row r="1318" spans="1:6" x14ac:dyDescent="0.25">
      <c r="A1318">
        <v>2018</v>
      </c>
      <c r="B1318" t="s">
        <v>58</v>
      </c>
      <c r="C1318" t="s">
        <v>21</v>
      </c>
      <c r="D1318" s="1">
        <v>19210</v>
      </c>
      <c r="E1318" s="1">
        <v>526556</v>
      </c>
      <c r="F1318" s="2">
        <v>51469</v>
      </c>
    </row>
    <row r="1319" spans="1:6" x14ac:dyDescent="0.25">
      <c r="A1319">
        <v>2018</v>
      </c>
      <c r="B1319" t="s">
        <v>58</v>
      </c>
      <c r="C1319" t="s">
        <v>22</v>
      </c>
      <c r="D1319" s="1">
        <v>7531</v>
      </c>
      <c r="E1319" s="1">
        <v>144105</v>
      </c>
      <c r="F1319" s="2">
        <v>41620</v>
      </c>
    </row>
    <row r="1320" spans="1:6" x14ac:dyDescent="0.25">
      <c r="A1320">
        <v>2018</v>
      </c>
      <c r="B1320" t="s">
        <v>58</v>
      </c>
      <c r="C1320" t="s">
        <v>23</v>
      </c>
      <c r="D1320" s="1">
        <v>48555</v>
      </c>
      <c r="E1320" s="1">
        <v>454728</v>
      </c>
      <c r="F1320" s="2">
        <v>46127</v>
      </c>
    </row>
    <row r="1321" spans="1:6" x14ac:dyDescent="0.25">
      <c r="A1321">
        <v>2018</v>
      </c>
      <c r="B1321" t="s">
        <v>58</v>
      </c>
      <c r="C1321" t="s">
        <v>24</v>
      </c>
      <c r="D1321" s="1">
        <v>4637</v>
      </c>
      <c r="E1321" s="1">
        <v>73530</v>
      </c>
      <c r="F1321" s="2">
        <v>47539</v>
      </c>
    </row>
    <row r="1322" spans="1:6" x14ac:dyDescent="0.25">
      <c r="A1322">
        <v>2018</v>
      </c>
      <c r="B1322" t="s">
        <v>58</v>
      </c>
      <c r="C1322" t="s">
        <v>25</v>
      </c>
      <c r="D1322" s="1">
        <v>12205</v>
      </c>
      <c r="E1322" s="1">
        <v>138155</v>
      </c>
      <c r="F1322" s="2">
        <v>46678</v>
      </c>
    </row>
    <row r="1323" spans="1:6" x14ac:dyDescent="0.25">
      <c r="A1323">
        <v>2018</v>
      </c>
      <c r="B1323" t="s">
        <v>58</v>
      </c>
      <c r="C1323" t="s">
        <v>26</v>
      </c>
      <c r="D1323" s="1">
        <v>8913</v>
      </c>
      <c r="E1323" s="1">
        <v>139036</v>
      </c>
      <c r="F1323" s="2">
        <v>54167</v>
      </c>
    </row>
    <row r="1324" spans="1:6" x14ac:dyDescent="0.25">
      <c r="A1324">
        <v>2018</v>
      </c>
      <c r="B1324" t="s">
        <v>58</v>
      </c>
      <c r="C1324" t="s">
        <v>27</v>
      </c>
      <c r="D1324" s="1">
        <v>4700</v>
      </c>
      <c r="E1324" s="1">
        <v>112567</v>
      </c>
      <c r="F1324" s="2">
        <v>56317</v>
      </c>
    </row>
    <row r="1325" spans="1:6" x14ac:dyDescent="0.25">
      <c r="A1325">
        <v>2018</v>
      </c>
      <c r="B1325" t="s">
        <v>58</v>
      </c>
      <c r="C1325" t="s">
        <v>28</v>
      </c>
      <c r="D1325" s="1">
        <v>37328</v>
      </c>
      <c r="E1325" s="1">
        <v>656716</v>
      </c>
      <c r="F1325" s="2">
        <v>53402</v>
      </c>
    </row>
    <row r="1326" spans="1:6" x14ac:dyDescent="0.25">
      <c r="A1326">
        <v>2018</v>
      </c>
      <c r="B1326" t="s">
        <v>58</v>
      </c>
      <c r="C1326" t="s">
        <v>29</v>
      </c>
      <c r="D1326" s="1">
        <v>10221</v>
      </c>
      <c r="E1326" s="1">
        <v>128590</v>
      </c>
      <c r="F1326" s="2">
        <v>41645</v>
      </c>
    </row>
    <row r="1327" spans="1:6" x14ac:dyDescent="0.25">
      <c r="A1327">
        <v>2018</v>
      </c>
      <c r="B1327" t="s">
        <v>58</v>
      </c>
      <c r="C1327" t="s">
        <v>30</v>
      </c>
      <c r="D1327" s="1">
        <v>67399</v>
      </c>
      <c r="E1327" s="1">
        <v>1914153</v>
      </c>
      <c r="F1327" s="2">
        <v>53467</v>
      </c>
    </row>
    <row r="1328" spans="1:6" x14ac:dyDescent="0.25">
      <c r="A1328">
        <v>2018</v>
      </c>
      <c r="B1328" t="s">
        <v>58</v>
      </c>
      <c r="C1328" t="s">
        <v>31</v>
      </c>
      <c r="D1328" s="1">
        <v>27210</v>
      </c>
      <c r="E1328" s="1">
        <v>592067</v>
      </c>
      <c r="F1328" s="2">
        <v>48381</v>
      </c>
    </row>
    <row r="1329" spans="1:6" x14ac:dyDescent="0.25">
      <c r="A1329">
        <v>2018</v>
      </c>
      <c r="B1329" t="s">
        <v>58</v>
      </c>
      <c r="C1329" t="s">
        <v>32</v>
      </c>
      <c r="D1329" s="1">
        <v>2558</v>
      </c>
      <c r="E1329" s="1">
        <v>62184</v>
      </c>
      <c r="F1329" s="2">
        <v>51404</v>
      </c>
    </row>
    <row r="1330" spans="1:6" x14ac:dyDescent="0.25">
      <c r="A1330">
        <v>2018</v>
      </c>
      <c r="B1330" t="s">
        <v>58</v>
      </c>
      <c r="C1330" t="s">
        <v>33</v>
      </c>
      <c r="D1330" s="1">
        <v>34508</v>
      </c>
      <c r="E1330" s="1">
        <v>904140</v>
      </c>
      <c r="F1330" s="2">
        <v>46408</v>
      </c>
    </row>
    <row r="1331" spans="1:6" x14ac:dyDescent="0.25">
      <c r="A1331">
        <v>2018</v>
      </c>
      <c r="B1331" t="s">
        <v>58</v>
      </c>
      <c r="C1331" t="s">
        <v>34</v>
      </c>
      <c r="D1331" s="1">
        <v>13563</v>
      </c>
      <c r="E1331" s="1">
        <v>209863</v>
      </c>
      <c r="F1331" s="2">
        <v>45570</v>
      </c>
    </row>
    <row r="1332" spans="1:6" x14ac:dyDescent="0.25">
      <c r="A1332">
        <v>2018</v>
      </c>
      <c r="B1332" t="s">
        <v>58</v>
      </c>
      <c r="C1332" t="s">
        <v>35</v>
      </c>
      <c r="D1332" s="1">
        <v>15708</v>
      </c>
      <c r="E1332" s="1">
        <v>288939</v>
      </c>
      <c r="F1332" s="2">
        <v>50107</v>
      </c>
    </row>
    <row r="1333" spans="1:6" x14ac:dyDescent="0.25">
      <c r="A1333">
        <v>2018</v>
      </c>
      <c r="B1333" t="s">
        <v>58</v>
      </c>
      <c r="C1333" t="s">
        <v>36</v>
      </c>
      <c r="D1333" s="1">
        <v>57768</v>
      </c>
      <c r="E1333" s="1">
        <v>1209344</v>
      </c>
      <c r="F1333" s="2">
        <v>51808</v>
      </c>
    </row>
    <row r="1334" spans="1:6" x14ac:dyDescent="0.25">
      <c r="A1334">
        <v>2018</v>
      </c>
      <c r="B1334" t="s">
        <v>58</v>
      </c>
      <c r="C1334" t="s">
        <v>37</v>
      </c>
      <c r="D1334" s="1">
        <v>4545</v>
      </c>
      <c r="E1334" s="1">
        <v>100506</v>
      </c>
      <c r="F1334" s="2">
        <v>48716</v>
      </c>
    </row>
    <row r="1335" spans="1:6" x14ac:dyDescent="0.25">
      <c r="A1335">
        <v>2018</v>
      </c>
      <c r="B1335" t="s">
        <v>58</v>
      </c>
      <c r="C1335" t="s">
        <v>38</v>
      </c>
      <c r="D1335" s="1">
        <v>11971</v>
      </c>
      <c r="E1335" s="1">
        <v>234487</v>
      </c>
      <c r="F1335" s="2">
        <v>45993</v>
      </c>
    </row>
    <row r="1336" spans="1:6" x14ac:dyDescent="0.25">
      <c r="A1336">
        <v>2018</v>
      </c>
      <c r="B1336" t="s">
        <v>58</v>
      </c>
      <c r="C1336" t="s">
        <v>39</v>
      </c>
      <c r="D1336" s="1">
        <v>2839</v>
      </c>
      <c r="E1336" s="1">
        <v>67868</v>
      </c>
      <c r="F1336" s="2">
        <v>50399</v>
      </c>
    </row>
    <row r="1337" spans="1:6" x14ac:dyDescent="0.25">
      <c r="A1337">
        <v>2018</v>
      </c>
      <c r="B1337" t="s">
        <v>58</v>
      </c>
      <c r="C1337" t="s">
        <v>40</v>
      </c>
      <c r="D1337" s="1">
        <v>16127</v>
      </c>
      <c r="E1337" s="1">
        <v>420817</v>
      </c>
      <c r="F1337" s="2">
        <v>52099</v>
      </c>
    </row>
    <row r="1338" spans="1:6" x14ac:dyDescent="0.25">
      <c r="A1338">
        <v>2018</v>
      </c>
      <c r="B1338" t="s">
        <v>58</v>
      </c>
      <c r="C1338" t="s">
        <v>41</v>
      </c>
      <c r="D1338" s="1">
        <v>90552</v>
      </c>
      <c r="E1338" s="1">
        <v>1641637</v>
      </c>
      <c r="F1338" s="2">
        <v>48036</v>
      </c>
    </row>
    <row r="1339" spans="1:6" x14ac:dyDescent="0.25">
      <c r="A1339">
        <v>2018</v>
      </c>
      <c r="B1339" t="s">
        <v>58</v>
      </c>
      <c r="C1339" t="s">
        <v>42</v>
      </c>
      <c r="D1339" s="1">
        <v>12264</v>
      </c>
      <c r="E1339" s="1">
        <v>186785</v>
      </c>
      <c r="F1339" s="2">
        <v>43696</v>
      </c>
    </row>
    <row r="1340" spans="1:6" x14ac:dyDescent="0.25">
      <c r="A1340">
        <v>2018</v>
      </c>
      <c r="B1340" t="s">
        <v>58</v>
      </c>
      <c r="C1340" t="s">
        <v>43</v>
      </c>
      <c r="D1340" s="1">
        <v>2463</v>
      </c>
      <c r="E1340" s="1">
        <v>62630</v>
      </c>
      <c r="F1340" s="2">
        <v>46699</v>
      </c>
    </row>
    <row r="1341" spans="1:6" x14ac:dyDescent="0.25">
      <c r="A1341">
        <v>2018</v>
      </c>
      <c r="B1341" t="s">
        <v>58</v>
      </c>
      <c r="C1341" t="s">
        <v>44</v>
      </c>
      <c r="D1341" s="1">
        <v>43566</v>
      </c>
      <c r="E1341" s="1">
        <v>505487</v>
      </c>
      <c r="F1341" s="2">
        <v>49627</v>
      </c>
    </row>
    <row r="1342" spans="1:6" x14ac:dyDescent="0.25">
      <c r="A1342">
        <v>2018</v>
      </c>
      <c r="B1342" t="s">
        <v>58</v>
      </c>
      <c r="C1342" t="s">
        <v>45</v>
      </c>
      <c r="D1342" s="1">
        <v>61026</v>
      </c>
      <c r="E1342" s="1">
        <v>465717</v>
      </c>
      <c r="F1342" s="2">
        <v>51354</v>
      </c>
    </row>
    <row r="1343" spans="1:6" x14ac:dyDescent="0.25">
      <c r="A1343">
        <v>2018</v>
      </c>
      <c r="B1343" t="s">
        <v>58</v>
      </c>
      <c r="C1343" t="s">
        <v>46</v>
      </c>
      <c r="D1343" s="1">
        <v>5765</v>
      </c>
      <c r="E1343" s="1">
        <v>124431</v>
      </c>
      <c r="F1343" s="2">
        <v>46182</v>
      </c>
    </row>
    <row r="1344" spans="1:6" x14ac:dyDescent="0.25">
      <c r="A1344">
        <v>2018</v>
      </c>
      <c r="B1344" t="s">
        <v>58</v>
      </c>
      <c r="C1344" t="s">
        <v>47</v>
      </c>
      <c r="D1344" s="1">
        <v>28013</v>
      </c>
      <c r="E1344" s="1">
        <v>434143</v>
      </c>
      <c r="F1344" s="2">
        <v>49195</v>
      </c>
    </row>
    <row r="1345" spans="1:6" x14ac:dyDescent="0.25">
      <c r="A1345">
        <v>2018</v>
      </c>
      <c r="B1345" t="s">
        <v>58</v>
      </c>
      <c r="C1345" t="s">
        <v>48</v>
      </c>
      <c r="D1345" s="1">
        <v>3338</v>
      </c>
      <c r="E1345" s="1">
        <v>26972</v>
      </c>
      <c r="F1345" s="2">
        <v>42906</v>
      </c>
    </row>
    <row r="1346" spans="1:6" x14ac:dyDescent="0.25">
      <c r="A1346">
        <v>2018</v>
      </c>
      <c r="B1346" t="s">
        <v>59</v>
      </c>
      <c r="C1346" t="s">
        <v>1</v>
      </c>
      <c r="D1346" s="1">
        <v>10993</v>
      </c>
      <c r="E1346" s="1">
        <v>205942</v>
      </c>
      <c r="F1346" s="2">
        <v>16798</v>
      </c>
    </row>
    <row r="1347" spans="1:6" x14ac:dyDescent="0.25">
      <c r="A1347">
        <v>2018</v>
      </c>
      <c r="B1347" t="s">
        <v>59</v>
      </c>
      <c r="C1347" t="s">
        <v>2</v>
      </c>
      <c r="D1347" s="1">
        <v>13627</v>
      </c>
      <c r="E1347" s="1">
        <v>325897</v>
      </c>
      <c r="F1347" s="2">
        <v>24580</v>
      </c>
    </row>
    <row r="1348" spans="1:6" x14ac:dyDescent="0.25">
      <c r="A1348">
        <v>2018</v>
      </c>
      <c r="B1348" t="s">
        <v>59</v>
      </c>
      <c r="C1348" t="s">
        <v>3</v>
      </c>
      <c r="D1348" s="1">
        <v>7168</v>
      </c>
      <c r="E1348" s="1">
        <v>118405</v>
      </c>
      <c r="F1348" s="2">
        <v>16536</v>
      </c>
    </row>
    <row r="1349" spans="1:6" x14ac:dyDescent="0.25">
      <c r="A1349">
        <v>2018</v>
      </c>
      <c r="B1349" t="s">
        <v>59</v>
      </c>
      <c r="C1349" t="s">
        <v>4</v>
      </c>
      <c r="D1349" s="1">
        <v>111455</v>
      </c>
      <c r="E1349" s="1">
        <v>1988750</v>
      </c>
      <c r="F1349" s="2">
        <v>30527</v>
      </c>
    </row>
    <row r="1350" spans="1:6" x14ac:dyDescent="0.25">
      <c r="A1350">
        <v>2018</v>
      </c>
      <c r="B1350" t="s">
        <v>59</v>
      </c>
      <c r="C1350" t="s">
        <v>5</v>
      </c>
      <c r="D1350" s="1">
        <v>16939</v>
      </c>
      <c r="E1350" s="1">
        <v>339407</v>
      </c>
      <c r="F1350" s="2">
        <v>25878</v>
      </c>
    </row>
    <row r="1351" spans="1:6" x14ac:dyDescent="0.25">
      <c r="A1351">
        <v>2018</v>
      </c>
      <c r="B1351" t="s">
        <v>59</v>
      </c>
      <c r="C1351" t="s">
        <v>6</v>
      </c>
      <c r="D1351" s="1">
        <v>10668</v>
      </c>
      <c r="E1351" s="1">
        <v>157709</v>
      </c>
      <c r="F1351" s="2">
        <v>23705</v>
      </c>
    </row>
    <row r="1352" spans="1:6" x14ac:dyDescent="0.25">
      <c r="A1352">
        <v>2018</v>
      </c>
      <c r="B1352" t="s">
        <v>59</v>
      </c>
      <c r="C1352" t="s">
        <v>7</v>
      </c>
      <c r="D1352" s="1">
        <v>2637</v>
      </c>
      <c r="E1352" s="1">
        <v>51696</v>
      </c>
      <c r="F1352" s="2">
        <v>20414</v>
      </c>
    </row>
    <row r="1353" spans="1:6" x14ac:dyDescent="0.25">
      <c r="A1353">
        <v>2018</v>
      </c>
      <c r="B1353" t="s">
        <v>59</v>
      </c>
      <c r="C1353" t="s">
        <v>8</v>
      </c>
      <c r="D1353" s="1">
        <v>56587</v>
      </c>
      <c r="E1353" s="1">
        <v>1226786</v>
      </c>
      <c r="F1353" s="2">
        <v>25881</v>
      </c>
    </row>
    <row r="1354" spans="1:6" x14ac:dyDescent="0.25">
      <c r="A1354">
        <v>2018</v>
      </c>
      <c r="B1354" t="s">
        <v>59</v>
      </c>
      <c r="C1354" t="s">
        <v>9</v>
      </c>
      <c r="D1354" s="1">
        <v>24275</v>
      </c>
      <c r="E1354" s="1">
        <v>487598</v>
      </c>
      <c r="F1354" s="2">
        <v>20604</v>
      </c>
    </row>
    <row r="1355" spans="1:6" x14ac:dyDescent="0.25">
      <c r="A1355">
        <v>2018</v>
      </c>
      <c r="B1355" t="s">
        <v>59</v>
      </c>
      <c r="C1355" t="s">
        <v>10</v>
      </c>
      <c r="D1355" s="1">
        <v>5008</v>
      </c>
      <c r="E1355" s="1">
        <v>78912</v>
      </c>
      <c r="F1355" s="2">
        <v>17141</v>
      </c>
    </row>
    <row r="1356" spans="1:6" x14ac:dyDescent="0.25">
      <c r="A1356">
        <v>2018</v>
      </c>
      <c r="B1356" t="s">
        <v>59</v>
      </c>
      <c r="C1356" t="s">
        <v>11</v>
      </c>
      <c r="D1356" s="1">
        <v>32619</v>
      </c>
      <c r="E1356" s="1">
        <v>617101</v>
      </c>
      <c r="F1356" s="2">
        <v>23765</v>
      </c>
    </row>
    <row r="1357" spans="1:6" x14ac:dyDescent="0.25">
      <c r="A1357">
        <v>2018</v>
      </c>
      <c r="B1357" t="s">
        <v>59</v>
      </c>
      <c r="C1357" t="s">
        <v>12</v>
      </c>
      <c r="D1357" s="1">
        <v>15564</v>
      </c>
      <c r="E1357" s="1">
        <v>310335</v>
      </c>
      <c r="F1357" s="2">
        <v>18981</v>
      </c>
    </row>
    <row r="1358" spans="1:6" x14ac:dyDescent="0.25">
      <c r="A1358">
        <v>2018</v>
      </c>
      <c r="B1358" t="s">
        <v>59</v>
      </c>
      <c r="C1358" t="s">
        <v>13</v>
      </c>
      <c r="D1358" s="1">
        <v>8670</v>
      </c>
      <c r="E1358" s="1">
        <v>143729</v>
      </c>
      <c r="F1358" s="2">
        <v>16799</v>
      </c>
    </row>
    <row r="1359" spans="1:6" x14ac:dyDescent="0.25">
      <c r="A1359">
        <v>2018</v>
      </c>
      <c r="B1359" t="s">
        <v>59</v>
      </c>
      <c r="C1359" t="s">
        <v>14</v>
      </c>
      <c r="D1359" s="1">
        <v>6895</v>
      </c>
      <c r="E1359" s="1">
        <v>129372</v>
      </c>
      <c r="F1359" s="2">
        <v>16764</v>
      </c>
    </row>
    <row r="1360" spans="1:6" x14ac:dyDescent="0.25">
      <c r="A1360">
        <v>2018</v>
      </c>
      <c r="B1360" t="s">
        <v>59</v>
      </c>
      <c r="C1360" t="s">
        <v>15</v>
      </c>
      <c r="D1360" s="1">
        <v>10080</v>
      </c>
      <c r="E1360" s="1">
        <v>197894</v>
      </c>
      <c r="F1360" s="2">
        <v>17719</v>
      </c>
    </row>
    <row r="1361" spans="1:6" x14ac:dyDescent="0.25">
      <c r="A1361">
        <v>2018</v>
      </c>
      <c r="B1361" t="s">
        <v>59</v>
      </c>
      <c r="C1361" t="s">
        <v>16</v>
      </c>
      <c r="D1361" s="1">
        <v>12415</v>
      </c>
      <c r="E1361" s="1">
        <v>236357</v>
      </c>
      <c r="F1361" s="2">
        <v>21264</v>
      </c>
    </row>
    <row r="1362" spans="1:6" x14ac:dyDescent="0.25">
      <c r="A1362">
        <v>2018</v>
      </c>
      <c r="B1362" t="s">
        <v>59</v>
      </c>
      <c r="C1362" t="s">
        <v>17</v>
      </c>
      <c r="D1362" s="1">
        <v>5047</v>
      </c>
      <c r="E1362" s="1">
        <v>68406</v>
      </c>
      <c r="F1362" s="2">
        <v>22087</v>
      </c>
    </row>
    <row r="1363" spans="1:6" x14ac:dyDescent="0.25">
      <c r="A1363">
        <v>2018</v>
      </c>
      <c r="B1363" t="s">
        <v>59</v>
      </c>
      <c r="C1363" t="s">
        <v>18</v>
      </c>
      <c r="D1363" s="1">
        <v>14772</v>
      </c>
      <c r="E1363" s="1">
        <v>282009</v>
      </c>
      <c r="F1363" s="2">
        <v>24012</v>
      </c>
    </row>
    <row r="1364" spans="1:6" x14ac:dyDescent="0.25">
      <c r="A1364">
        <v>2018</v>
      </c>
      <c r="B1364" t="s">
        <v>59</v>
      </c>
      <c r="C1364" t="s">
        <v>19</v>
      </c>
      <c r="D1364" s="1">
        <v>20642</v>
      </c>
      <c r="E1364" s="1">
        <v>375767</v>
      </c>
      <c r="F1364" s="2">
        <v>27758</v>
      </c>
    </row>
    <row r="1365" spans="1:6" x14ac:dyDescent="0.25">
      <c r="A1365">
        <v>2018</v>
      </c>
      <c r="B1365" t="s">
        <v>59</v>
      </c>
      <c r="C1365" t="s">
        <v>20</v>
      </c>
      <c r="D1365" s="1">
        <v>22025</v>
      </c>
      <c r="E1365" s="1">
        <v>432290</v>
      </c>
      <c r="F1365" s="2">
        <v>20566</v>
      </c>
    </row>
    <row r="1366" spans="1:6" x14ac:dyDescent="0.25">
      <c r="A1366">
        <v>2018</v>
      </c>
      <c r="B1366" t="s">
        <v>59</v>
      </c>
      <c r="C1366" t="s">
        <v>21</v>
      </c>
      <c r="D1366" s="1">
        <v>15294</v>
      </c>
      <c r="E1366" s="1">
        <v>272821</v>
      </c>
      <c r="F1366" s="2">
        <v>22507</v>
      </c>
    </row>
    <row r="1367" spans="1:6" x14ac:dyDescent="0.25">
      <c r="A1367">
        <v>2018</v>
      </c>
      <c r="B1367" t="s">
        <v>59</v>
      </c>
      <c r="C1367" t="s">
        <v>22</v>
      </c>
      <c r="D1367" s="1">
        <v>6464</v>
      </c>
      <c r="E1367" s="1">
        <v>134785</v>
      </c>
      <c r="F1367" s="2">
        <v>17523</v>
      </c>
    </row>
    <row r="1368" spans="1:6" x14ac:dyDescent="0.25">
      <c r="A1368">
        <v>2018</v>
      </c>
      <c r="B1368" t="s">
        <v>59</v>
      </c>
      <c r="C1368" t="s">
        <v>23</v>
      </c>
      <c r="D1368" s="1">
        <v>14797</v>
      </c>
      <c r="E1368" s="1">
        <v>305418</v>
      </c>
      <c r="F1368" s="2">
        <v>20892</v>
      </c>
    </row>
    <row r="1369" spans="1:6" x14ac:dyDescent="0.25">
      <c r="A1369">
        <v>2018</v>
      </c>
      <c r="B1369" t="s">
        <v>59</v>
      </c>
      <c r="C1369" t="s">
        <v>24</v>
      </c>
      <c r="D1369" s="1">
        <v>5071</v>
      </c>
      <c r="E1369" s="1">
        <v>66044</v>
      </c>
      <c r="F1369" s="2">
        <v>19150</v>
      </c>
    </row>
    <row r="1370" spans="1:6" x14ac:dyDescent="0.25">
      <c r="A1370">
        <v>2018</v>
      </c>
      <c r="B1370" t="s">
        <v>59</v>
      </c>
      <c r="C1370" t="s">
        <v>25</v>
      </c>
      <c r="D1370" s="1">
        <v>5561</v>
      </c>
      <c r="E1370" s="1">
        <v>92581</v>
      </c>
      <c r="F1370" s="2">
        <v>16715</v>
      </c>
    </row>
    <row r="1371" spans="1:6" x14ac:dyDescent="0.25">
      <c r="A1371">
        <v>2018</v>
      </c>
      <c r="B1371" t="s">
        <v>59</v>
      </c>
      <c r="C1371" t="s">
        <v>26</v>
      </c>
      <c r="D1371" s="1">
        <v>8499</v>
      </c>
      <c r="E1371" s="1">
        <v>352051</v>
      </c>
      <c r="F1371" s="2">
        <v>33688</v>
      </c>
    </row>
    <row r="1372" spans="1:6" x14ac:dyDescent="0.25">
      <c r="A1372">
        <v>2018</v>
      </c>
      <c r="B1372" t="s">
        <v>59</v>
      </c>
      <c r="C1372" t="s">
        <v>27</v>
      </c>
      <c r="D1372" s="1">
        <v>4595</v>
      </c>
      <c r="E1372" s="1">
        <v>71975</v>
      </c>
      <c r="F1372" s="2">
        <v>21945</v>
      </c>
    </row>
    <row r="1373" spans="1:6" x14ac:dyDescent="0.25">
      <c r="A1373">
        <v>2018</v>
      </c>
      <c r="B1373" t="s">
        <v>59</v>
      </c>
      <c r="C1373" t="s">
        <v>28</v>
      </c>
      <c r="D1373" s="1">
        <v>24132</v>
      </c>
      <c r="E1373" s="1">
        <v>385616</v>
      </c>
      <c r="F1373" s="2">
        <v>26316</v>
      </c>
    </row>
    <row r="1374" spans="1:6" x14ac:dyDescent="0.25">
      <c r="A1374">
        <v>2018</v>
      </c>
      <c r="B1374" t="s">
        <v>59</v>
      </c>
      <c r="C1374" t="s">
        <v>29</v>
      </c>
      <c r="D1374" s="1">
        <v>5107</v>
      </c>
      <c r="E1374" s="1">
        <v>97785</v>
      </c>
      <c r="F1374" s="2">
        <v>18651</v>
      </c>
    </row>
    <row r="1375" spans="1:6" x14ac:dyDescent="0.25">
      <c r="A1375">
        <v>2018</v>
      </c>
      <c r="B1375" t="s">
        <v>59</v>
      </c>
      <c r="C1375" t="s">
        <v>30</v>
      </c>
      <c r="D1375" s="1">
        <v>66285</v>
      </c>
      <c r="E1375" s="1">
        <v>957343</v>
      </c>
      <c r="F1375" s="2">
        <v>33850</v>
      </c>
    </row>
    <row r="1376" spans="1:6" x14ac:dyDescent="0.25">
      <c r="A1376">
        <v>2018</v>
      </c>
      <c r="B1376" t="s">
        <v>59</v>
      </c>
      <c r="C1376" t="s">
        <v>31</v>
      </c>
      <c r="D1376" s="1">
        <v>25859</v>
      </c>
      <c r="E1376" s="1">
        <v>502877</v>
      </c>
      <c r="F1376" s="2">
        <v>19767</v>
      </c>
    </row>
    <row r="1377" spans="1:6" x14ac:dyDescent="0.25">
      <c r="A1377">
        <v>2018</v>
      </c>
      <c r="B1377" t="s">
        <v>59</v>
      </c>
      <c r="C1377" t="s">
        <v>32</v>
      </c>
      <c r="D1377" s="1">
        <v>2627</v>
      </c>
      <c r="E1377" s="1">
        <v>40375</v>
      </c>
      <c r="F1377" s="2">
        <v>17889</v>
      </c>
    </row>
    <row r="1378" spans="1:6" x14ac:dyDescent="0.25">
      <c r="A1378">
        <v>2018</v>
      </c>
      <c r="B1378" t="s">
        <v>59</v>
      </c>
      <c r="C1378" t="s">
        <v>33</v>
      </c>
      <c r="D1378" s="1">
        <v>28523</v>
      </c>
      <c r="E1378" s="1">
        <v>566681</v>
      </c>
      <c r="F1378" s="2">
        <v>19459</v>
      </c>
    </row>
    <row r="1379" spans="1:6" x14ac:dyDescent="0.25">
      <c r="A1379">
        <v>2018</v>
      </c>
      <c r="B1379" t="s">
        <v>59</v>
      </c>
      <c r="C1379" t="s">
        <v>34</v>
      </c>
      <c r="D1379" s="1">
        <v>9140</v>
      </c>
      <c r="E1379" s="1">
        <v>171567</v>
      </c>
      <c r="F1379" s="2">
        <v>18204</v>
      </c>
    </row>
    <row r="1380" spans="1:6" x14ac:dyDescent="0.25">
      <c r="A1380">
        <v>2018</v>
      </c>
      <c r="B1380" t="s">
        <v>59</v>
      </c>
      <c r="C1380" t="s">
        <v>35</v>
      </c>
      <c r="D1380" s="1">
        <v>13794</v>
      </c>
      <c r="E1380" s="1">
        <v>210781</v>
      </c>
      <c r="F1380" s="2">
        <v>22754</v>
      </c>
    </row>
    <row r="1381" spans="1:6" x14ac:dyDescent="0.25">
      <c r="A1381">
        <v>2018</v>
      </c>
      <c r="B1381" t="s">
        <v>59</v>
      </c>
      <c r="C1381" t="s">
        <v>36</v>
      </c>
      <c r="D1381" s="1">
        <v>33471</v>
      </c>
      <c r="E1381" s="1">
        <v>571799</v>
      </c>
      <c r="F1381" s="2">
        <v>21102</v>
      </c>
    </row>
    <row r="1382" spans="1:6" x14ac:dyDescent="0.25">
      <c r="A1382">
        <v>2018</v>
      </c>
      <c r="B1382" t="s">
        <v>59</v>
      </c>
      <c r="C1382" t="s">
        <v>37</v>
      </c>
      <c r="D1382" s="1">
        <v>3748</v>
      </c>
      <c r="E1382" s="1">
        <v>59154</v>
      </c>
      <c r="F1382" s="2">
        <v>22818</v>
      </c>
    </row>
    <row r="1383" spans="1:6" x14ac:dyDescent="0.25">
      <c r="A1383">
        <v>2018</v>
      </c>
      <c r="B1383" t="s">
        <v>59</v>
      </c>
      <c r="C1383" t="s">
        <v>38</v>
      </c>
      <c r="D1383" s="1">
        <v>12841</v>
      </c>
      <c r="E1383" s="1">
        <v>263743</v>
      </c>
      <c r="F1383" s="2">
        <v>17991</v>
      </c>
    </row>
    <row r="1384" spans="1:6" x14ac:dyDescent="0.25">
      <c r="A1384">
        <v>2018</v>
      </c>
      <c r="B1384" t="s">
        <v>59</v>
      </c>
      <c r="C1384" t="s">
        <v>39</v>
      </c>
      <c r="D1384" s="1">
        <v>3149</v>
      </c>
      <c r="E1384" s="1">
        <v>47321</v>
      </c>
      <c r="F1384" s="2">
        <v>16954</v>
      </c>
    </row>
    <row r="1385" spans="1:6" x14ac:dyDescent="0.25">
      <c r="A1385">
        <v>2018</v>
      </c>
      <c r="B1385" t="s">
        <v>59</v>
      </c>
      <c r="C1385" t="s">
        <v>40</v>
      </c>
      <c r="D1385" s="1">
        <v>16427</v>
      </c>
      <c r="E1385" s="1">
        <v>337857</v>
      </c>
      <c r="F1385" s="2">
        <v>23524</v>
      </c>
    </row>
    <row r="1386" spans="1:6" x14ac:dyDescent="0.25">
      <c r="A1386">
        <v>2018</v>
      </c>
      <c r="B1386" t="s">
        <v>59</v>
      </c>
      <c r="C1386" t="s">
        <v>41</v>
      </c>
      <c r="D1386" s="1">
        <v>62760</v>
      </c>
      <c r="E1386" s="1">
        <v>1354468</v>
      </c>
      <c r="F1386" s="2">
        <v>21861</v>
      </c>
    </row>
    <row r="1387" spans="1:6" x14ac:dyDescent="0.25">
      <c r="A1387">
        <v>2018</v>
      </c>
      <c r="B1387" t="s">
        <v>59</v>
      </c>
      <c r="C1387" t="s">
        <v>42</v>
      </c>
      <c r="D1387" s="1">
        <v>7374</v>
      </c>
      <c r="E1387" s="1">
        <v>148446</v>
      </c>
      <c r="F1387" s="2">
        <v>20121</v>
      </c>
    </row>
    <row r="1388" spans="1:6" x14ac:dyDescent="0.25">
      <c r="A1388">
        <v>2018</v>
      </c>
      <c r="B1388" t="s">
        <v>59</v>
      </c>
      <c r="C1388" t="s">
        <v>43</v>
      </c>
      <c r="D1388" s="1">
        <v>2279</v>
      </c>
      <c r="E1388" s="1">
        <v>37198</v>
      </c>
      <c r="F1388" s="2">
        <v>23107</v>
      </c>
    </row>
    <row r="1389" spans="1:6" x14ac:dyDescent="0.25">
      <c r="A1389">
        <v>2018</v>
      </c>
      <c r="B1389" t="s">
        <v>59</v>
      </c>
      <c r="C1389" t="s">
        <v>44</v>
      </c>
      <c r="D1389" s="1">
        <v>20479</v>
      </c>
      <c r="E1389" s="1">
        <v>406321</v>
      </c>
      <c r="F1389" s="2">
        <v>20678</v>
      </c>
    </row>
    <row r="1390" spans="1:6" x14ac:dyDescent="0.25">
      <c r="A1390">
        <v>2018</v>
      </c>
      <c r="B1390" t="s">
        <v>59</v>
      </c>
      <c r="C1390" t="s">
        <v>45</v>
      </c>
      <c r="D1390" s="1">
        <v>20431</v>
      </c>
      <c r="E1390" s="1">
        <v>335635</v>
      </c>
      <c r="F1390" s="2">
        <v>25357</v>
      </c>
    </row>
    <row r="1391" spans="1:6" x14ac:dyDescent="0.25">
      <c r="A1391">
        <v>2018</v>
      </c>
      <c r="B1391" t="s">
        <v>59</v>
      </c>
      <c r="C1391" t="s">
        <v>46</v>
      </c>
      <c r="D1391" s="1">
        <v>4722</v>
      </c>
      <c r="E1391" s="1">
        <v>74133</v>
      </c>
      <c r="F1391" s="2">
        <v>17916</v>
      </c>
    </row>
    <row r="1392" spans="1:6" x14ac:dyDescent="0.25">
      <c r="A1392">
        <v>2018</v>
      </c>
      <c r="B1392" t="s">
        <v>59</v>
      </c>
      <c r="C1392" t="s">
        <v>47</v>
      </c>
      <c r="D1392" s="1">
        <v>16931</v>
      </c>
      <c r="E1392" s="1">
        <v>282313</v>
      </c>
      <c r="F1392" s="2">
        <v>18305</v>
      </c>
    </row>
    <row r="1393" spans="1:6" x14ac:dyDescent="0.25">
      <c r="A1393">
        <v>2018</v>
      </c>
      <c r="B1393" t="s">
        <v>59</v>
      </c>
      <c r="C1393" t="s">
        <v>48</v>
      </c>
      <c r="D1393" s="1">
        <v>2383</v>
      </c>
      <c r="E1393" s="1">
        <v>36403</v>
      </c>
      <c r="F1393" s="2">
        <v>21270</v>
      </c>
    </row>
    <row r="1394" spans="1:6" x14ac:dyDescent="0.25">
      <c r="A1394">
        <v>2018</v>
      </c>
      <c r="B1394" t="s">
        <v>60</v>
      </c>
      <c r="C1394" t="s">
        <v>1</v>
      </c>
      <c r="D1394" s="1">
        <v>10102</v>
      </c>
      <c r="E1394" s="1">
        <v>46094</v>
      </c>
      <c r="F1394" s="2">
        <v>37839</v>
      </c>
    </row>
    <row r="1395" spans="1:6" x14ac:dyDescent="0.25">
      <c r="A1395">
        <v>2018</v>
      </c>
      <c r="B1395" t="s">
        <v>60</v>
      </c>
      <c r="C1395" t="s">
        <v>2</v>
      </c>
      <c r="D1395" s="1">
        <v>11119</v>
      </c>
      <c r="E1395" s="1">
        <v>75319</v>
      </c>
      <c r="F1395" s="2">
        <v>37697</v>
      </c>
    </row>
    <row r="1396" spans="1:6" x14ac:dyDescent="0.25">
      <c r="A1396">
        <v>2018</v>
      </c>
      <c r="B1396" t="s">
        <v>60</v>
      </c>
      <c r="C1396" t="s">
        <v>3</v>
      </c>
      <c r="D1396" s="1">
        <v>5345</v>
      </c>
      <c r="E1396" s="1">
        <v>24966</v>
      </c>
      <c r="F1396" s="2">
        <v>34843</v>
      </c>
    </row>
    <row r="1397" spans="1:6" x14ac:dyDescent="0.25">
      <c r="A1397">
        <v>2018</v>
      </c>
      <c r="B1397" t="s">
        <v>60</v>
      </c>
      <c r="C1397" t="s">
        <v>4</v>
      </c>
      <c r="D1397" s="1">
        <v>95398</v>
      </c>
      <c r="E1397" s="1">
        <v>541832</v>
      </c>
      <c r="F1397" s="2">
        <v>40668</v>
      </c>
    </row>
    <row r="1398" spans="1:6" x14ac:dyDescent="0.25">
      <c r="A1398">
        <v>2018</v>
      </c>
      <c r="B1398" t="s">
        <v>60</v>
      </c>
      <c r="C1398" t="s">
        <v>5</v>
      </c>
      <c r="D1398" s="1">
        <v>16405</v>
      </c>
      <c r="E1398" s="1">
        <v>82040</v>
      </c>
      <c r="F1398" s="2">
        <v>40987</v>
      </c>
    </row>
    <row r="1399" spans="1:6" x14ac:dyDescent="0.25">
      <c r="A1399">
        <v>2018</v>
      </c>
      <c r="B1399" t="s">
        <v>60</v>
      </c>
      <c r="C1399" t="s">
        <v>6</v>
      </c>
      <c r="D1399" s="1">
        <v>17517</v>
      </c>
      <c r="E1399" s="1">
        <v>66913</v>
      </c>
      <c r="F1399" s="2">
        <v>33615</v>
      </c>
    </row>
    <row r="1400" spans="1:6" x14ac:dyDescent="0.25">
      <c r="A1400">
        <v>2018</v>
      </c>
      <c r="B1400" t="s">
        <v>60</v>
      </c>
      <c r="C1400" t="s">
        <v>7</v>
      </c>
      <c r="D1400" s="1">
        <v>2054</v>
      </c>
      <c r="E1400" s="1">
        <v>11930</v>
      </c>
      <c r="F1400" s="2">
        <v>34259</v>
      </c>
    </row>
    <row r="1401" spans="1:6" x14ac:dyDescent="0.25">
      <c r="A1401">
        <v>2018</v>
      </c>
      <c r="B1401" t="s">
        <v>60</v>
      </c>
      <c r="C1401" t="s">
        <v>8</v>
      </c>
      <c r="D1401" s="1">
        <v>55687</v>
      </c>
      <c r="E1401" s="1">
        <v>279269</v>
      </c>
      <c r="F1401" s="2">
        <v>36402</v>
      </c>
    </row>
    <row r="1402" spans="1:6" x14ac:dyDescent="0.25">
      <c r="A1402">
        <v>2018</v>
      </c>
      <c r="B1402" t="s">
        <v>60</v>
      </c>
      <c r="C1402" t="s">
        <v>9</v>
      </c>
      <c r="D1402" s="1">
        <v>17999</v>
      </c>
      <c r="E1402" s="1">
        <v>108656</v>
      </c>
      <c r="F1402" s="2">
        <v>36377</v>
      </c>
    </row>
    <row r="1403" spans="1:6" x14ac:dyDescent="0.25">
      <c r="A1403">
        <v>2018</v>
      </c>
      <c r="B1403" t="s">
        <v>60</v>
      </c>
      <c r="C1403" t="s">
        <v>10</v>
      </c>
      <c r="D1403" s="1">
        <v>3985</v>
      </c>
      <c r="E1403" s="1">
        <v>18622</v>
      </c>
      <c r="F1403" s="2">
        <v>31284</v>
      </c>
    </row>
    <row r="1404" spans="1:6" x14ac:dyDescent="0.25">
      <c r="A1404">
        <v>2018</v>
      </c>
      <c r="B1404" t="s">
        <v>60</v>
      </c>
      <c r="C1404" t="s">
        <v>11</v>
      </c>
      <c r="D1404" s="1">
        <v>39449</v>
      </c>
      <c r="E1404" s="1">
        <v>208655</v>
      </c>
      <c r="F1404" s="2">
        <v>42392</v>
      </c>
    </row>
    <row r="1405" spans="1:6" x14ac:dyDescent="0.25">
      <c r="A1405">
        <v>2018</v>
      </c>
      <c r="B1405" t="s">
        <v>60</v>
      </c>
      <c r="C1405" t="s">
        <v>12</v>
      </c>
      <c r="D1405" s="1">
        <v>13122</v>
      </c>
      <c r="E1405" s="1">
        <v>87997</v>
      </c>
      <c r="F1405" s="2">
        <v>32900</v>
      </c>
    </row>
    <row r="1406" spans="1:6" x14ac:dyDescent="0.25">
      <c r="A1406">
        <v>2018</v>
      </c>
      <c r="B1406" t="s">
        <v>60</v>
      </c>
      <c r="C1406" t="s">
        <v>13</v>
      </c>
      <c r="D1406" s="1">
        <v>8669</v>
      </c>
      <c r="E1406" s="1">
        <v>42339</v>
      </c>
      <c r="F1406" s="2">
        <v>34313</v>
      </c>
    </row>
    <row r="1407" spans="1:6" x14ac:dyDescent="0.25">
      <c r="A1407">
        <v>2018</v>
      </c>
      <c r="B1407" t="s">
        <v>60</v>
      </c>
      <c r="C1407" t="s">
        <v>14</v>
      </c>
      <c r="D1407" s="1">
        <v>5983</v>
      </c>
      <c r="E1407" s="1">
        <v>33757</v>
      </c>
      <c r="F1407" s="2">
        <v>34478</v>
      </c>
    </row>
    <row r="1408" spans="1:6" x14ac:dyDescent="0.25">
      <c r="A1408">
        <v>2018</v>
      </c>
      <c r="B1408" t="s">
        <v>60</v>
      </c>
      <c r="C1408" t="s">
        <v>15</v>
      </c>
      <c r="D1408" s="1">
        <v>10697</v>
      </c>
      <c r="E1408" s="1">
        <v>46476</v>
      </c>
      <c r="F1408" s="2">
        <v>33616</v>
      </c>
    </row>
    <row r="1409" spans="1:6" x14ac:dyDescent="0.25">
      <c r="A1409">
        <v>2018</v>
      </c>
      <c r="B1409" t="s">
        <v>60</v>
      </c>
      <c r="C1409" t="s">
        <v>16</v>
      </c>
      <c r="D1409" s="1">
        <v>9230</v>
      </c>
      <c r="E1409" s="1">
        <v>45904</v>
      </c>
      <c r="F1409" s="2">
        <v>37854</v>
      </c>
    </row>
    <row r="1410" spans="1:6" x14ac:dyDescent="0.25">
      <c r="A1410">
        <v>2018</v>
      </c>
      <c r="B1410" t="s">
        <v>60</v>
      </c>
      <c r="C1410" t="s">
        <v>17</v>
      </c>
      <c r="D1410" s="1">
        <v>3832</v>
      </c>
      <c r="E1410" s="1">
        <v>18021</v>
      </c>
      <c r="F1410" s="2">
        <v>33967</v>
      </c>
    </row>
    <row r="1411" spans="1:6" x14ac:dyDescent="0.25">
      <c r="A1411">
        <v>2018</v>
      </c>
      <c r="B1411" t="s">
        <v>60</v>
      </c>
      <c r="C1411" t="s">
        <v>18</v>
      </c>
      <c r="D1411" s="1">
        <v>19354</v>
      </c>
      <c r="E1411" s="1">
        <v>91803</v>
      </c>
      <c r="F1411" s="2">
        <v>43222</v>
      </c>
    </row>
    <row r="1412" spans="1:6" x14ac:dyDescent="0.25">
      <c r="A1412">
        <v>2018</v>
      </c>
      <c r="B1412" t="s">
        <v>60</v>
      </c>
      <c r="C1412" t="s">
        <v>19</v>
      </c>
      <c r="D1412" s="1">
        <v>21621</v>
      </c>
      <c r="E1412" s="1">
        <v>119963</v>
      </c>
      <c r="F1412" s="2">
        <v>38569</v>
      </c>
    </row>
    <row r="1413" spans="1:6" x14ac:dyDescent="0.25">
      <c r="A1413">
        <v>2018</v>
      </c>
      <c r="B1413" t="s">
        <v>60</v>
      </c>
      <c r="C1413" t="s">
        <v>20</v>
      </c>
      <c r="D1413" s="1">
        <v>31024</v>
      </c>
      <c r="E1413" s="1">
        <v>139968</v>
      </c>
      <c r="F1413" s="2">
        <v>33275</v>
      </c>
    </row>
    <row r="1414" spans="1:6" x14ac:dyDescent="0.25">
      <c r="A1414">
        <v>2018</v>
      </c>
      <c r="B1414" t="s">
        <v>60</v>
      </c>
      <c r="C1414" t="s">
        <v>21</v>
      </c>
      <c r="D1414" s="1">
        <v>17099</v>
      </c>
      <c r="E1414" s="1">
        <v>90096</v>
      </c>
      <c r="F1414" s="2">
        <v>34221</v>
      </c>
    </row>
    <row r="1415" spans="1:6" x14ac:dyDescent="0.25">
      <c r="A1415">
        <v>2018</v>
      </c>
      <c r="B1415" t="s">
        <v>60</v>
      </c>
      <c r="C1415" t="s">
        <v>22</v>
      </c>
      <c r="D1415" s="1">
        <v>4645</v>
      </c>
      <c r="E1415" s="1">
        <v>21202</v>
      </c>
      <c r="F1415" s="2">
        <v>34491</v>
      </c>
    </row>
    <row r="1416" spans="1:6" x14ac:dyDescent="0.25">
      <c r="A1416">
        <v>2018</v>
      </c>
      <c r="B1416" t="s">
        <v>60</v>
      </c>
      <c r="C1416" t="s">
        <v>23</v>
      </c>
      <c r="D1416" s="1">
        <v>12996</v>
      </c>
      <c r="E1416" s="1">
        <v>75350</v>
      </c>
      <c r="F1416" s="2">
        <v>34075</v>
      </c>
    </row>
    <row r="1417" spans="1:6" x14ac:dyDescent="0.25">
      <c r="A1417">
        <v>2018</v>
      </c>
      <c r="B1417" t="s">
        <v>60</v>
      </c>
      <c r="C1417" t="s">
        <v>24</v>
      </c>
      <c r="D1417" s="1">
        <v>4285</v>
      </c>
      <c r="E1417" s="1">
        <v>18301</v>
      </c>
      <c r="F1417" s="2">
        <v>30293</v>
      </c>
    </row>
    <row r="1418" spans="1:6" x14ac:dyDescent="0.25">
      <c r="A1418">
        <v>2018</v>
      </c>
      <c r="B1418" t="s">
        <v>60</v>
      </c>
      <c r="C1418" t="s">
        <v>25</v>
      </c>
      <c r="D1418" s="1">
        <v>4614</v>
      </c>
      <c r="E1418" s="1">
        <v>25333</v>
      </c>
      <c r="F1418" s="2">
        <v>32212</v>
      </c>
    </row>
    <row r="1419" spans="1:6" x14ac:dyDescent="0.25">
      <c r="A1419">
        <v>2018</v>
      </c>
      <c r="B1419" t="s">
        <v>60</v>
      </c>
      <c r="C1419" t="s">
        <v>26</v>
      </c>
      <c r="D1419" s="1">
        <v>5080</v>
      </c>
      <c r="E1419" s="1">
        <v>34964</v>
      </c>
      <c r="F1419" s="2">
        <v>37484</v>
      </c>
    </row>
    <row r="1420" spans="1:6" x14ac:dyDescent="0.25">
      <c r="A1420">
        <v>2018</v>
      </c>
      <c r="B1420" t="s">
        <v>60</v>
      </c>
      <c r="C1420" t="s">
        <v>27</v>
      </c>
      <c r="D1420" s="1">
        <v>3934</v>
      </c>
      <c r="E1420" s="1">
        <v>20991</v>
      </c>
      <c r="F1420" s="2">
        <v>37927</v>
      </c>
    </row>
    <row r="1421" spans="1:6" x14ac:dyDescent="0.25">
      <c r="A1421">
        <v>2018</v>
      </c>
      <c r="B1421" t="s">
        <v>60</v>
      </c>
      <c r="C1421" t="s">
        <v>28</v>
      </c>
      <c r="D1421" s="1">
        <v>24105</v>
      </c>
      <c r="E1421" s="1">
        <v>135824</v>
      </c>
      <c r="F1421" s="2">
        <v>36518</v>
      </c>
    </row>
    <row r="1422" spans="1:6" x14ac:dyDescent="0.25">
      <c r="A1422">
        <v>2018</v>
      </c>
      <c r="B1422" t="s">
        <v>60</v>
      </c>
      <c r="C1422" t="s">
        <v>29</v>
      </c>
      <c r="D1422" s="1">
        <v>4073</v>
      </c>
      <c r="E1422" s="1">
        <v>20964</v>
      </c>
      <c r="F1422" s="2">
        <v>34365</v>
      </c>
    </row>
    <row r="1423" spans="1:6" x14ac:dyDescent="0.25">
      <c r="A1423">
        <v>2018</v>
      </c>
      <c r="B1423" t="s">
        <v>60</v>
      </c>
      <c r="C1423" t="s">
        <v>30</v>
      </c>
      <c r="D1423" s="1">
        <v>73275</v>
      </c>
      <c r="E1423" s="1">
        <v>370268</v>
      </c>
      <c r="F1423" s="2">
        <v>41910</v>
      </c>
    </row>
    <row r="1424" spans="1:6" x14ac:dyDescent="0.25">
      <c r="A1424">
        <v>2018</v>
      </c>
      <c r="B1424" t="s">
        <v>60</v>
      </c>
      <c r="C1424" t="s">
        <v>31</v>
      </c>
      <c r="D1424" s="1">
        <v>23444</v>
      </c>
      <c r="E1424" s="1">
        <v>109986</v>
      </c>
      <c r="F1424" s="2">
        <v>35102</v>
      </c>
    </row>
    <row r="1425" spans="1:6" x14ac:dyDescent="0.25">
      <c r="A1425">
        <v>2018</v>
      </c>
      <c r="B1425" t="s">
        <v>60</v>
      </c>
      <c r="C1425" t="s">
        <v>32</v>
      </c>
      <c r="D1425" s="1">
        <v>2051</v>
      </c>
      <c r="E1425" s="1">
        <v>11307</v>
      </c>
      <c r="F1425" s="2">
        <v>37216</v>
      </c>
    </row>
    <row r="1426" spans="1:6" x14ac:dyDescent="0.25">
      <c r="A1426">
        <v>2018</v>
      </c>
      <c r="B1426" t="s">
        <v>60</v>
      </c>
      <c r="C1426" t="s">
        <v>33</v>
      </c>
      <c r="D1426" s="1">
        <v>23542</v>
      </c>
      <c r="E1426" s="1">
        <v>156685</v>
      </c>
      <c r="F1426" s="2">
        <v>34001</v>
      </c>
    </row>
    <row r="1427" spans="1:6" x14ac:dyDescent="0.25">
      <c r="A1427">
        <v>2018</v>
      </c>
      <c r="B1427" t="s">
        <v>60</v>
      </c>
      <c r="C1427" t="s">
        <v>34</v>
      </c>
      <c r="D1427" s="1">
        <v>6640</v>
      </c>
      <c r="E1427" s="1">
        <v>36417</v>
      </c>
      <c r="F1427" s="2">
        <v>35221</v>
      </c>
    </row>
    <row r="1428" spans="1:6" x14ac:dyDescent="0.25">
      <c r="A1428">
        <v>2018</v>
      </c>
      <c r="B1428" t="s">
        <v>60</v>
      </c>
      <c r="C1428" t="s">
        <v>35</v>
      </c>
      <c r="D1428" s="1">
        <v>24302</v>
      </c>
      <c r="E1428" s="1">
        <v>77296</v>
      </c>
      <c r="F1428" s="2">
        <v>34031</v>
      </c>
    </row>
    <row r="1429" spans="1:6" x14ac:dyDescent="0.25">
      <c r="A1429">
        <v>2018</v>
      </c>
      <c r="B1429" t="s">
        <v>60</v>
      </c>
      <c r="C1429" t="s">
        <v>36</v>
      </c>
      <c r="D1429" s="1">
        <v>32530</v>
      </c>
      <c r="E1429" s="1">
        <v>199883</v>
      </c>
      <c r="F1429" s="2">
        <v>33988</v>
      </c>
    </row>
    <row r="1430" spans="1:6" x14ac:dyDescent="0.25">
      <c r="A1430">
        <v>2018</v>
      </c>
      <c r="B1430" t="s">
        <v>60</v>
      </c>
      <c r="C1430" t="s">
        <v>37</v>
      </c>
      <c r="D1430" s="1">
        <v>3459</v>
      </c>
      <c r="E1430" s="1">
        <v>17990</v>
      </c>
      <c r="F1430" s="2">
        <v>33322</v>
      </c>
    </row>
    <row r="1431" spans="1:6" x14ac:dyDescent="0.25">
      <c r="A1431">
        <v>2018</v>
      </c>
      <c r="B1431" t="s">
        <v>60</v>
      </c>
      <c r="C1431" t="s">
        <v>38</v>
      </c>
      <c r="D1431" s="1">
        <v>11329</v>
      </c>
      <c r="E1431" s="1">
        <v>53632</v>
      </c>
      <c r="F1431" s="2">
        <v>32985</v>
      </c>
    </row>
    <row r="1432" spans="1:6" x14ac:dyDescent="0.25">
      <c r="A1432">
        <v>2018</v>
      </c>
      <c r="B1432" t="s">
        <v>60</v>
      </c>
      <c r="C1432" t="s">
        <v>39</v>
      </c>
      <c r="D1432" s="1">
        <v>2201</v>
      </c>
      <c r="E1432" s="1">
        <v>11149</v>
      </c>
      <c r="F1432" s="2">
        <v>32874</v>
      </c>
    </row>
    <row r="1433" spans="1:6" x14ac:dyDescent="0.25">
      <c r="A1433">
        <v>2018</v>
      </c>
      <c r="B1433" t="s">
        <v>60</v>
      </c>
      <c r="C1433" t="s">
        <v>40</v>
      </c>
      <c r="D1433" s="1">
        <v>15494</v>
      </c>
      <c r="E1433" s="1">
        <v>78706</v>
      </c>
      <c r="F1433" s="2">
        <v>35137</v>
      </c>
    </row>
    <row r="1434" spans="1:6" x14ac:dyDescent="0.25">
      <c r="A1434">
        <v>2018</v>
      </c>
      <c r="B1434" t="s">
        <v>60</v>
      </c>
      <c r="C1434" t="s">
        <v>41</v>
      </c>
      <c r="D1434" s="1">
        <v>56598</v>
      </c>
      <c r="E1434" s="1">
        <v>334126</v>
      </c>
      <c r="F1434" s="2">
        <v>39429</v>
      </c>
    </row>
    <row r="1435" spans="1:6" x14ac:dyDescent="0.25">
      <c r="A1435">
        <v>2018</v>
      </c>
      <c r="B1435" t="s">
        <v>60</v>
      </c>
      <c r="C1435" t="s">
        <v>42</v>
      </c>
      <c r="D1435" s="1">
        <v>6320</v>
      </c>
      <c r="E1435" s="1">
        <v>36120</v>
      </c>
      <c r="F1435" s="2">
        <v>35627</v>
      </c>
    </row>
    <row r="1436" spans="1:6" x14ac:dyDescent="0.25">
      <c r="A1436">
        <v>2018</v>
      </c>
      <c r="B1436" t="s">
        <v>60</v>
      </c>
      <c r="C1436" t="s">
        <v>43</v>
      </c>
      <c r="D1436" s="1">
        <v>1954</v>
      </c>
      <c r="E1436" s="1">
        <v>8748</v>
      </c>
      <c r="F1436" s="2">
        <v>36288</v>
      </c>
    </row>
    <row r="1437" spans="1:6" x14ac:dyDescent="0.25">
      <c r="A1437">
        <v>2018</v>
      </c>
      <c r="B1437" t="s">
        <v>60</v>
      </c>
      <c r="C1437" t="s">
        <v>44</v>
      </c>
      <c r="D1437" s="1">
        <v>36204</v>
      </c>
      <c r="E1437" s="1">
        <v>145640</v>
      </c>
      <c r="F1437" s="2">
        <v>42804</v>
      </c>
    </row>
    <row r="1438" spans="1:6" x14ac:dyDescent="0.25">
      <c r="A1438">
        <v>2018</v>
      </c>
      <c r="B1438" t="s">
        <v>60</v>
      </c>
      <c r="C1438" t="s">
        <v>45</v>
      </c>
      <c r="D1438" s="1">
        <v>19893</v>
      </c>
      <c r="E1438" s="1">
        <v>99054</v>
      </c>
      <c r="F1438" s="2">
        <v>40310</v>
      </c>
    </row>
    <row r="1439" spans="1:6" x14ac:dyDescent="0.25">
      <c r="A1439">
        <v>2018</v>
      </c>
      <c r="B1439" t="s">
        <v>60</v>
      </c>
      <c r="C1439" t="s">
        <v>46</v>
      </c>
      <c r="D1439" s="1">
        <v>5536</v>
      </c>
      <c r="E1439" s="1">
        <v>19873</v>
      </c>
      <c r="F1439" s="2">
        <v>31425</v>
      </c>
    </row>
    <row r="1440" spans="1:6" x14ac:dyDescent="0.25">
      <c r="A1440">
        <v>2018</v>
      </c>
      <c r="B1440" t="s">
        <v>60</v>
      </c>
      <c r="C1440" t="s">
        <v>47</v>
      </c>
      <c r="D1440" s="1">
        <v>14009</v>
      </c>
      <c r="E1440" s="1">
        <v>84183</v>
      </c>
      <c r="F1440" s="2">
        <v>30593</v>
      </c>
    </row>
    <row r="1441" spans="1:6" x14ac:dyDescent="0.25">
      <c r="A1441">
        <v>2018</v>
      </c>
      <c r="B1441" t="s">
        <v>60</v>
      </c>
      <c r="C1441" t="s">
        <v>48</v>
      </c>
      <c r="D1441" s="1">
        <v>1664</v>
      </c>
      <c r="E1441" s="1">
        <v>7261</v>
      </c>
      <c r="F1441" s="2">
        <v>37155</v>
      </c>
    </row>
    <row r="1442" spans="1:6" x14ac:dyDescent="0.25">
      <c r="A1442">
        <v>2017</v>
      </c>
      <c r="B1442" t="s">
        <v>55</v>
      </c>
      <c r="C1442" t="s">
        <v>1</v>
      </c>
      <c r="D1442" s="1">
        <v>1815</v>
      </c>
      <c r="E1442" s="1">
        <v>17999</v>
      </c>
      <c r="F1442" s="2">
        <v>52748</v>
      </c>
    </row>
    <row r="1443" spans="1:6" x14ac:dyDescent="0.25">
      <c r="A1443">
        <v>2017</v>
      </c>
      <c r="B1443" t="s">
        <v>55</v>
      </c>
      <c r="C1443" t="s">
        <v>2</v>
      </c>
      <c r="D1443" s="1">
        <v>1257</v>
      </c>
      <c r="E1443" s="1">
        <v>37216</v>
      </c>
      <c r="F1443" s="2">
        <v>47116</v>
      </c>
    </row>
    <row r="1444" spans="1:6" x14ac:dyDescent="0.25">
      <c r="A1444">
        <v>2017</v>
      </c>
      <c r="B1444" t="s">
        <v>55</v>
      </c>
      <c r="C1444" t="s">
        <v>3</v>
      </c>
      <c r="D1444" s="1">
        <v>2551</v>
      </c>
      <c r="E1444" s="1">
        <v>16476</v>
      </c>
      <c r="F1444" s="2">
        <v>46191</v>
      </c>
    </row>
    <row r="1445" spans="1:6" x14ac:dyDescent="0.25">
      <c r="A1445">
        <v>2017</v>
      </c>
      <c r="B1445" t="s">
        <v>55</v>
      </c>
      <c r="C1445" t="s">
        <v>4</v>
      </c>
      <c r="D1445" s="1">
        <v>17021</v>
      </c>
      <c r="E1445" s="1">
        <v>441460</v>
      </c>
      <c r="F1445" s="2">
        <v>37249</v>
      </c>
    </row>
    <row r="1446" spans="1:6" x14ac:dyDescent="0.25">
      <c r="A1446">
        <v>2017</v>
      </c>
      <c r="B1446" t="s">
        <v>55</v>
      </c>
      <c r="C1446" t="s">
        <v>5</v>
      </c>
      <c r="D1446" s="1">
        <v>3202</v>
      </c>
      <c r="E1446" s="1">
        <v>43394</v>
      </c>
      <c r="F1446" s="2">
        <v>84161</v>
      </c>
    </row>
    <row r="1447" spans="1:6" x14ac:dyDescent="0.25">
      <c r="A1447">
        <v>2017</v>
      </c>
      <c r="B1447" t="s">
        <v>55</v>
      </c>
      <c r="C1447" t="s">
        <v>6</v>
      </c>
      <c r="D1447">
        <v>433</v>
      </c>
      <c r="E1447" s="1">
        <v>5305</v>
      </c>
      <c r="F1447" s="2">
        <v>40017</v>
      </c>
    </row>
    <row r="1448" spans="1:6" x14ac:dyDescent="0.25">
      <c r="A1448">
        <v>2017</v>
      </c>
      <c r="B1448" t="s">
        <v>55</v>
      </c>
      <c r="C1448" t="s">
        <v>7</v>
      </c>
      <c r="D1448">
        <v>177</v>
      </c>
      <c r="E1448" s="1">
        <v>1538</v>
      </c>
      <c r="F1448" s="2">
        <v>39651</v>
      </c>
    </row>
    <row r="1449" spans="1:6" x14ac:dyDescent="0.25">
      <c r="A1449">
        <v>2017</v>
      </c>
      <c r="B1449" t="s">
        <v>55</v>
      </c>
      <c r="C1449" t="s">
        <v>8</v>
      </c>
      <c r="D1449" s="1">
        <v>5285</v>
      </c>
      <c r="E1449" s="1">
        <v>75471</v>
      </c>
      <c r="F1449" s="2">
        <v>32773</v>
      </c>
    </row>
    <row r="1450" spans="1:6" x14ac:dyDescent="0.25">
      <c r="A1450">
        <v>2017</v>
      </c>
      <c r="B1450" t="s">
        <v>55</v>
      </c>
      <c r="C1450" t="s">
        <v>9</v>
      </c>
      <c r="D1450" s="1">
        <v>2594</v>
      </c>
      <c r="E1450" s="1">
        <v>29299</v>
      </c>
      <c r="F1450" s="2">
        <v>41048</v>
      </c>
    </row>
    <row r="1451" spans="1:6" x14ac:dyDescent="0.25">
      <c r="A1451">
        <v>2017</v>
      </c>
      <c r="B1451" t="s">
        <v>55</v>
      </c>
      <c r="C1451" t="s">
        <v>10</v>
      </c>
      <c r="D1451" s="1">
        <v>2448</v>
      </c>
      <c r="E1451" s="1">
        <v>26790</v>
      </c>
      <c r="F1451" s="2">
        <v>38417</v>
      </c>
    </row>
    <row r="1452" spans="1:6" x14ac:dyDescent="0.25">
      <c r="A1452">
        <v>2017</v>
      </c>
      <c r="B1452" t="s">
        <v>55</v>
      </c>
      <c r="C1452" t="s">
        <v>11</v>
      </c>
      <c r="D1452" s="1">
        <v>2730</v>
      </c>
      <c r="E1452" s="1">
        <v>26665</v>
      </c>
      <c r="F1452" s="2">
        <v>48549</v>
      </c>
    </row>
    <row r="1453" spans="1:6" x14ac:dyDescent="0.25">
      <c r="A1453">
        <v>2017</v>
      </c>
      <c r="B1453" t="s">
        <v>55</v>
      </c>
      <c r="C1453" t="s">
        <v>12</v>
      </c>
      <c r="D1453" s="1">
        <v>2183</v>
      </c>
      <c r="E1453" s="1">
        <v>21072</v>
      </c>
      <c r="F1453" s="2">
        <v>47269</v>
      </c>
    </row>
    <row r="1454" spans="1:6" x14ac:dyDescent="0.25">
      <c r="A1454">
        <v>2017</v>
      </c>
      <c r="B1454" t="s">
        <v>55</v>
      </c>
      <c r="C1454" t="s">
        <v>13</v>
      </c>
      <c r="D1454" s="1">
        <v>2766</v>
      </c>
      <c r="E1454" s="1">
        <v>22503</v>
      </c>
      <c r="F1454" s="2">
        <v>41388</v>
      </c>
    </row>
    <row r="1455" spans="1:6" x14ac:dyDescent="0.25">
      <c r="A1455">
        <v>2017</v>
      </c>
      <c r="B1455" t="s">
        <v>55</v>
      </c>
      <c r="C1455" t="s">
        <v>14</v>
      </c>
      <c r="D1455" s="1">
        <v>2686</v>
      </c>
      <c r="E1455" s="1">
        <v>19024</v>
      </c>
      <c r="F1455" s="2">
        <v>45105</v>
      </c>
    </row>
    <row r="1456" spans="1:6" x14ac:dyDescent="0.25">
      <c r="A1456">
        <v>2017</v>
      </c>
      <c r="B1456" t="s">
        <v>55</v>
      </c>
      <c r="C1456" t="s">
        <v>15</v>
      </c>
      <c r="D1456" s="1">
        <v>1584</v>
      </c>
      <c r="E1456" s="1">
        <v>18306</v>
      </c>
      <c r="F1456" s="2">
        <v>54943</v>
      </c>
    </row>
    <row r="1457" spans="1:6" x14ac:dyDescent="0.25">
      <c r="A1457">
        <v>2017</v>
      </c>
      <c r="B1457" t="s">
        <v>55</v>
      </c>
      <c r="C1457" t="s">
        <v>16</v>
      </c>
      <c r="D1457" s="1">
        <v>3082</v>
      </c>
      <c r="E1457" s="1">
        <v>42251</v>
      </c>
      <c r="F1457" s="2">
        <v>80128</v>
      </c>
    </row>
    <row r="1458" spans="1:6" x14ac:dyDescent="0.25">
      <c r="A1458">
        <v>2017</v>
      </c>
      <c r="B1458" t="s">
        <v>55</v>
      </c>
      <c r="C1458" t="s">
        <v>17</v>
      </c>
      <c r="D1458" s="1">
        <v>1370</v>
      </c>
      <c r="E1458" s="1">
        <v>6817</v>
      </c>
      <c r="F1458" s="2">
        <v>40118</v>
      </c>
    </row>
    <row r="1459" spans="1:6" x14ac:dyDescent="0.25">
      <c r="A1459">
        <v>2017</v>
      </c>
      <c r="B1459" t="s">
        <v>55</v>
      </c>
      <c r="C1459" t="s">
        <v>18</v>
      </c>
      <c r="D1459">
        <v>723</v>
      </c>
      <c r="E1459" s="1">
        <v>6432</v>
      </c>
      <c r="F1459" s="2">
        <v>42478</v>
      </c>
    </row>
    <row r="1460" spans="1:6" x14ac:dyDescent="0.25">
      <c r="A1460">
        <v>2017</v>
      </c>
      <c r="B1460" t="s">
        <v>55</v>
      </c>
      <c r="C1460" t="s">
        <v>19</v>
      </c>
      <c r="D1460" s="1">
        <v>1030</v>
      </c>
      <c r="E1460" s="1">
        <v>9290</v>
      </c>
      <c r="F1460" s="2">
        <v>61286</v>
      </c>
    </row>
    <row r="1461" spans="1:6" x14ac:dyDescent="0.25">
      <c r="A1461">
        <v>2017</v>
      </c>
      <c r="B1461" t="s">
        <v>55</v>
      </c>
      <c r="C1461" t="s">
        <v>20</v>
      </c>
      <c r="D1461" s="1">
        <v>3203</v>
      </c>
      <c r="E1461" s="1">
        <v>36801</v>
      </c>
      <c r="F1461" s="2">
        <v>38160</v>
      </c>
    </row>
    <row r="1462" spans="1:6" x14ac:dyDescent="0.25">
      <c r="A1462">
        <v>2017</v>
      </c>
      <c r="B1462" t="s">
        <v>55</v>
      </c>
      <c r="C1462" t="s">
        <v>21</v>
      </c>
      <c r="D1462" s="1">
        <v>2992</v>
      </c>
      <c r="E1462" s="1">
        <v>27804</v>
      </c>
      <c r="F1462" s="2">
        <v>47599</v>
      </c>
    </row>
    <row r="1463" spans="1:6" x14ac:dyDescent="0.25">
      <c r="A1463">
        <v>2017</v>
      </c>
      <c r="B1463" t="s">
        <v>55</v>
      </c>
      <c r="C1463" t="s">
        <v>22</v>
      </c>
      <c r="D1463" s="1">
        <v>2168</v>
      </c>
      <c r="E1463" s="1">
        <v>16360</v>
      </c>
      <c r="F1463" s="2">
        <v>45681</v>
      </c>
    </row>
    <row r="1464" spans="1:6" x14ac:dyDescent="0.25">
      <c r="A1464">
        <v>2017</v>
      </c>
      <c r="B1464" t="s">
        <v>55</v>
      </c>
      <c r="C1464" t="s">
        <v>23</v>
      </c>
      <c r="D1464" s="1">
        <v>1950</v>
      </c>
      <c r="E1464" s="1">
        <v>16365</v>
      </c>
      <c r="F1464" s="2">
        <v>42894</v>
      </c>
    </row>
    <row r="1465" spans="1:6" x14ac:dyDescent="0.25">
      <c r="A1465">
        <v>2017</v>
      </c>
      <c r="B1465" t="s">
        <v>55</v>
      </c>
      <c r="C1465" t="s">
        <v>24</v>
      </c>
      <c r="D1465" s="1">
        <v>1753</v>
      </c>
      <c r="E1465" s="1">
        <v>11976</v>
      </c>
      <c r="F1465" s="2">
        <v>64781</v>
      </c>
    </row>
    <row r="1466" spans="1:6" x14ac:dyDescent="0.25">
      <c r="A1466">
        <v>2017</v>
      </c>
      <c r="B1466" t="s">
        <v>55</v>
      </c>
      <c r="C1466" t="s">
        <v>25</v>
      </c>
      <c r="D1466" s="1">
        <v>2337</v>
      </c>
      <c r="E1466" s="1">
        <v>15500</v>
      </c>
      <c r="F1466" s="2">
        <v>39544</v>
      </c>
    </row>
    <row r="1467" spans="1:6" x14ac:dyDescent="0.25">
      <c r="A1467">
        <v>2017</v>
      </c>
      <c r="B1467" t="s">
        <v>55</v>
      </c>
      <c r="C1467" t="s">
        <v>26</v>
      </c>
      <c r="D1467">
        <v>612</v>
      </c>
      <c r="E1467" s="1">
        <v>17902</v>
      </c>
      <c r="F1467" s="2">
        <v>82999</v>
      </c>
    </row>
    <row r="1468" spans="1:6" x14ac:dyDescent="0.25">
      <c r="A1468">
        <v>2017</v>
      </c>
      <c r="B1468" t="s">
        <v>55</v>
      </c>
      <c r="C1468" t="s">
        <v>27</v>
      </c>
      <c r="D1468">
        <v>350</v>
      </c>
      <c r="E1468" s="1">
        <v>2556</v>
      </c>
      <c r="F1468" s="2">
        <v>41972</v>
      </c>
    </row>
    <row r="1469" spans="1:6" x14ac:dyDescent="0.25">
      <c r="A1469">
        <v>2017</v>
      </c>
      <c r="B1469" t="s">
        <v>55</v>
      </c>
      <c r="C1469" t="s">
        <v>28</v>
      </c>
      <c r="D1469" s="1">
        <v>1018</v>
      </c>
      <c r="E1469" s="1">
        <v>12853</v>
      </c>
      <c r="F1469" s="2">
        <v>37279</v>
      </c>
    </row>
    <row r="1470" spans="1:6" x14ac:dyDescent="0.25">
      <c r="A1470">
        <v>2017</v>
      </c>
      <c r="B1470" t="s">
        <v>55</v>
      </c>
      <c r="C1470" t="s">
        <v>29</v>
      </c>
      <c r="D1470" s="1">
        <v>1991</v>
      </c>
      <c r="E1470" s="1">
        <v>32275</v>
      </c>
      <c r="F1470" s="2">
        <v>59989</v>
      </c>
    </row>
    <row r="1471" spans="1:6" x14ac:dyDescent="0.25">
      <c r="A1471">
        <v>2017</v>
      </c>
      <c r="B1471" t="s">
        <v>55</v>
      </c>
      <c r="C1471" t="s">
        <v>30</v>
      </c>
      <c r="D1471" s="1">
        <v>3023</v>
      </c>
      <c r="E1471" s="1">
        <v>30834</v>
      </c>
      <c r="F1471" s="2">
        <v>39487</v>
      </c>
    </row>
    <row r="1472" spans="1:6" x14ac:dyDescent="0.25">
      <c r="A1472">
        <v>2017</v>
      </c>
      <c r="B1472" t="s">
        <v>55</v>
      </c>
      <c r="C1472" t="s">
        <v>31</v>
      </c>
      <c r="D1472" s="1">
        <v>3306</v>
      </c>
      <c r="E1472" s="1">
        <v>30981</v>
      </c>
      <c r="F1472" s="2">
        <v>37636</v>
      </c>
    </row>
    <row r="1473" spans="1:6" x14ac:dyDescent="0.25">
      <c r="A1473">
        <v>2017</v>
      </c>
      <c r="B1473" t="s">
        <v>55</v>
      </c>
      <c r="C1473" t="s">
        <v>32</v>
      </c>
      <c r="D1473" s="1">
        <v>1771</v>
      </c>
      <c r="E1473" s="1">
        <v>22394</v>
      </c>
      <c r="F1473" s="2">
        <v>89578</v>
      </c>
    </row>
    <row r="1474" spans="1:6" x14ac:dyDescent="0.25">
      <c r="A1474">
        <v>2017</v>
      </c>
      <c r="B1474" t="s">
        <v>55</v>
      </c>
      <c r="C1474" t="s">
        <v>33</v>
      </c>
      <c r="D1474" s="1">
        <v>2483</v>
      </c>
      <c r="E1474" s="1">
        <v>27504</v>
      </c>
      <c r="F1474" s="2">
        <v>48849</v>
      </c>
    </row>
    <row r="1475" spans="1:6" x14ac:dyDescent="0.25">
      <c r="A1475">
        <v>2017</v>
      </c>
      <c r="B1475" t="s">
        <v>55</v>
      </c>
      <c r="C1475" t="s">
        <v>34</v>
      </c>
      <c r="D1475" s="1">
        <v>4333</v>
      </c>
      <c r="E1475" s="1">
        <v>58716</v>
      </c>
      <c r="F1475" s="2">
        <v>88899</v>
      </c>
    </row>
    <row r="1476" spans="1:6" x14ac:dyDescent="0.25">
      <c r="A1476">
        <v>2017</v>
      </c>
      <c r="B1476" t="s">
        <v>55</v>
      </c>
      <c r="C1476" t="s">
        <v>35</v>
      </c>
      <c r="D1476" s="1">
        <v>4453</v>
      </c>
      <c r="E1476" s="1">
        <v>52439</v>
      </c>
      <c r="F1476" s="2">
        <v>35362</v>
      </c>
    </row>
    <row r="1477" spans="1:6" x14ac:dyDescent="0.25">
      <c r="A1477">
        <v>2017</v>
      </c>
      <c r="B1477" t="s">
        <v>55</v>
      </c>
      <c r="C1477" t="s">
        <v>36</v>
      </c>
      <c r="D1477" s="1">
        <v>3498</v>
      </c>
      <c r="E1477" s="1">
        <v>50197</v>
      </c>
      <c r="F1477" s="2">
        <v>63021</v>
      </c>
    </row>
    <row r="1478" spans="1:6" x14ac:dyDescent="0.25">
      <c r="A1478">
        <v>2017</v>
      </c>
      <c r="B1478" t="s">
        <v>55</v>
      </c>
      <c r="C1478" t="s">
        <v>38</v>
      </c>
      <c r="D1478" s="1">
        <v>1230</v>
      </c>
      <c r="E1478" s="1">
        <v>12432</v>
      </c>
      <c r="F1478" s="2">
        <v>40520</v>
      </c>
    </row>
    <row r="1479" spans="1:6" x14ac:dyDescent="0.25">
      <c r="A1479">
        <v>2017</v>
      </c>
      <c r="B1479" t="s">
        <v>55</v>
      </c>
      <c r="C1479" t="s">
        <v>39</v>
      </c>
      <c r="D1479" s="1">
        <v>1026</v>
      </c>
      <c r="E1479" s="1">
        <v>6646</v>
      </c>
      <c r="F1479" s="2">
        <v>41459</v>
      </c>
    </row>
    <row r="1480" spans="1:6" x14ac:dyDescent="0.25">
      <c r="A1480">
        <v>2017</v>
      </c>
      <c r="B1480" t="s">
        <v>55</v>
      </c>
      <c r="C1480" t="s">
        <v>40</v>
      </c>
      <c r="D1480" s="1">
        <v>1071</v>
      </c>
      <c r="E1480" s="1">
        <v>10750</v>
      </c>
      <c r="F1480" s="2">
        <v>43908</v>
      </c>
    </row>
    <row r="1481" spans="1:6" x14ac:dyDescent="0.25">
      <c r="A1481">
        <v>2017</v>
      </c>
      <c r="B1481" t="s">
        <v>55</v>
      </c>
      <c r="C1481" t="s">
        <v>41</v>
      </c>
      <c r="D1481" s="1">
        <v>19580</v>
      </c>
      <c r="E1481" s="1">
        <v>281110</v>
      </c>
      <c r="F1481" s="2">
        <v>107415</v>
      </c>
    </row>
    <row r="1482" spans="1:6" x14ac:dyDescent="0.25">
      <c r="A1482">
        <v>2017</v>
      </c>
      <c r="B1482" t="s">
        <v>55</v>
      </c>
      <c r="C1482" t="s">
        <v>42</v>
      </c>
      <c r="D1482" s="1">
        <v>1034</v>
      </c>
      <c r="E1482" s="1">
        <v>14217</v>
      </c>
      <c r="F1482" s="2">
        <v>59120</v>
      </c>
    </row>
    <row r="1483" spans="1:6" x14ac:dyDescent="0.25">
      <c r="A1483">
        <v>2017</v>
      </c>
      <c r="B1483" t="s">
        <v>55</v>
      </c>
      <c r="C1483" t="s">
        <v>43</v>
      </c>
      <c r="D1483">
        <v>551</v>
      </c>
      <c r="E1483" s="1">
        <v>3901</v>
      </c>
      <c r="F1483" s="2">
        <v>37223</v>
      </c>
    </row>
    <row r="1484" spans="1:6" x14ac:dyDescent="0.25">
      <c r="A1484">
        <v>2017</v>
      </c>
      <c r="B1484" t="s">
        <v>55</v>
      </c>
      <c r="C1484" t="s">
        <v>44</v>
      </c>
      <c r="D1484" s="1">
        <v>2061</v>
      </c>
      <c r="E1484" s="1">
        <v>19558</v>
      </c>
      <c r="F1484" s="2">
        <v>44371</v>
      </c>
    </row>
    <row r="1485" spans="1:6" x14ac:dyDescent="0.25">
      <c r="A1485">
        <v>2017</v>
      </c>
      <c r="B1485" t="s">
        <v>55</v>
      </c>
      <c r="C1485" t="s">
        <v>45</v>
      </c>
      <c r="D1485" s="1">
        <v>7493</v>
      </c>
      <c r="E1485" s="1">
        <v>107674</v>
      </c>
      <c r="F1485" s="2">
        <v>32082</v>
      </c>
    </row>
    <row r="1486" spans="1:6" x14ac:dyDescent="0.25">
      <c r="A1486">
        <v>2017</v>
      </c>
      <c r="B1486" t="s">
        <v>55</v>
      </c>
      <c r="C1486" t="s">
        <v>46</v>
      </c>
      <c r="D1486" s="1">
        <v>1221</v>
      </c>
      <c r="E1486" s="1">
        <v>22793</v>
      </c>
      <c r="F1486" s="2">
        <v>76848</v>
      </c>
    </row>
    <row r="1487" spans="1:6" x14ac:dyDescent="0.25">
      <c r="A1487">
        <v>2017</v>
      </c>
      <c r="B1487" t="s">
        <v>55</v>
      </c>
      <c r="C1487" t="s">
        <v>47</v>
      </c>
      <c r="D1487" s="1">
        <v>2865</v>
      </c>
      <c r="E1487" s="1">
        <v>31986</v>
      </c>
      <c r="F1487" s="2">
        <v>37981</v>
      </c>
    </row>
    <row r="1488" spans="1:6" x14ac:dyDescent="0.25">
      <c r="A1488">
        <v>2017</v>
      </c>
      <c r="B1488" t="s">
        <v>55</v>
      </c>
      <c r="C1488" t="s">
        <v>48</v>
      </c>
      <c r="D1488" s="1">
        <v>1442</v>
      </c>
      <c r="E1488" s="1">
        <v>22390</v>
      </c>
      <c r="F1488" s="2">
        <v>81163</v>
      </c>
    </row>
    <row r="1489" spans="1:6" x14ac:dyDescent="0.25">
      <c r="A1489">
        <v>2017</v>
      </c>
      <c r="B1489" t="s">
        <v>51</v>
      </c>
      <c r="C1489" t="s">
        <v>1</v>
      </c>
      <c r="D1489" s="1">
        <v>9645</v>
      </c>
      <c r="E1489" s="1">
        <v>85262</v>
      </c>
      <c r="F1489" s="2">
        <v>52230</v>
      </c>
    </row>
    <row r="1490" spans="1:6" x14ac:dyDescent="0.25">
      <c r="A1490">
        <v>2017</v>
      </c>
      <c r="B1490" t="s">
        <v>51</v>
      </c>
      <c r="C1490" t="s">
        <v>2</v>
      </c>
      <c r="D1490" s="1">
        <v>11368</v>
      </c>
      <c r="E1490" s="1">
        <v>144747</v>
      </c>
      <c r="F1490" s="2">
        <v>53440</v>
      </c>
    </row>
    <row r="1491" spans="1:6" x14ac:dyDescent="0.25">
      <c r="A1491">
        <v>2017</v>
      </c>
      <c r="B1491" t="s">
        <v>51</v>
      </c>
      <c r="C1491" t="s">
        <v>3</v>
      </c>
      <c r="D1491" s="1">
        <v>6817</v>
      </c>
      <c r="E1491" s="1">
        <v>51130</v>
      </c>
      <c r="F1491" s="2">
        <v>47283</v>
      </c>
    </row>
    <row r="1492" spans="1:6" x14ac:dyDescent="0.25">
      <c r="A1492">
        <v>2017</v>
      </c>
      <c r="B1492" t="s">
        <v>51</v>
      </c>
      <c r="C1492" t="s">
        <v>4</v>
      </c>
      <c r="D1492" s="1">
        <v>72972</v>
      </c>
      <c r="E1492" s="1">
        <v>805942</v>
      </c>
      <c r="F1492" s="2">
        <v>67561</v>
      </c>
    </row>
    <row r="1493" spans="1:6" x14ac:dyDescent="0.25">
      <c r="A1493">
        <v>2017</v>
      </c>
      <c r="B1493" t="s">
        <v>51</v>
      </c>
      <c r="C1493" t="s">
        <v>5</v>
      </c>
      <c r="D1493" s="1">
        <v>19243</v>
      </c>
      <c r="E1493" s="1">
        <v>163473</v>
      </c>
      <c r="F1493" s="2">
        <v>59444</v>
      </c>
    </row>
    <row r="1494" spans="1:6" x14ac:dyDescent="0.25">
      <c r="A1494">
        <v>2017</v>
      </c>
      <c r="B1494" t="s">
        <v>51</v>
      </c>
      <c r="C1494" t="s">
        <v>6</v>
      </c>
      <c r="D1494" s="1">
        <v>9351</v>
      </c>
      <c r="E1494" s="1">
        <v>58327</v>
      </c>
      <c r="F1494" s="2">
        <v>68641</v>
      </c>
    </row>
    <row r="1495" spans="1:6" x14ac:dyDescent="0.25">
      <c r="A1495">
        <v>2017</v>
      </c>
      <c r="B1495" t="s">
        <v>51</v>
      </c>
      <c r="C1495" t="s">
        <v>7</v>
      </c>
      <c r="D1495" s="1">
        <v>2777</v>
      </c>
      <c r="E1495" s="1">
        <v>21591</v>
      </c>
      <c r="F1495" s="2">
        <v>59040</v>
      </c>
    </row>
    <row r="1496" spans="1:6" x14ac:dyDescent="0.25">
      <c r="A1496">
        <v>2017</v>
      </c>
      <c r="B1496" t="s">
        <v>51</v>
      </c>
      <c r="C1496" t="s">
        <v>8</v>
      </c>
      <c r="D1496" s="1">
        <v>67384</v>
      </c>
      <c r="E1496" s="1">
        <v>503704</v>
      </c>
      <c r="F1496" s="2">
        <v>49256</v>
      </c>
    </row>
    <row r="1497" spans="1:6" x14ac:dyDescent="0.25">
      <c r="A1497">
        <v>2017</v>
      </c>
      <c r="B1497" t="s">
        <v>51</v>
      </c>
      <c r="C1497" t="s">
        <v>9</v>
      </c>
      <c r="D1497" s="1">
        <v>20135</v>
      </c>
      <c r="E1497" s="1">
        <v>182259</v>
      </c>
      <c r="F1497" s="2">
        <v>58213</v>
      </c>
    </row>
    <row r="1498" spans="1:6" x14ac:dyDescent="0.25">
      <c r="A1498">
        <v>2017</v>
      </c>
      <c r="B1498" t="s">
        <v>51</v>
      </c>
      <c r="C1498" t="s">
        <v>10</v>
      </c>
      <c r="D1498" s="1">
        <v>7660</v>
      </c>
      <c r="E1498" s="1">
        <v>42668</v>
      </c>
      <c r="F1498" s="2">
        <v>42865</v>
      </c>
    </row>
    <row r="1499" spans="1:6" x14ac:dyDescent="0.25">
      <c r="A1499">
        <v>2017</v>
      </c>
      <c r="B1499" t="s">
        <v>51</v>
      </c>
      <c r="C1499" t="s">
        <v>11</v>
      </c>
      <c r="D1499" s="1">
        <v>31422</v>
      </c>
      <c r="E1499" s="1">
        <v>220019</v>
      </c>
      <c r="F1499" s="2">
        <v>70893</v>
      </c>
    </row>
    <row r="1500" spans="1:6" x14ac:dyDescent="0.25">
      <c r="A1500">
        <v>2017</v>
      </c>
      <c r="B1500" t="s">
        <v>51</v>
      </c>
      <c r="C1500" t="s">
        <v>12</v>
      </c>
      <c r="D1500" s="1">
        <v>14839</v>
      </c>
      <c r="E1500" s="1">
        <v>138040</v>
      </c>
      <c r="F1500" s="2">
        <v>57099</v>
      </c>
    </row>
    <row r="1501" spans="1:6" x14ac:dyDescent="0.25">
      <c r="A1501">
        <v>2017</v>
      </c>
      <c r="B1501" t="s">
        <v>51</v>
      </c>
      <c r="C1501" t="s">
        <v>13</v>
      </c>
      <c r="D1501" s="1">
        <v>9417</v>
      </c>
      <c r="E1501" s="1">
        <v>76086</v>
      </c>
      <c r="F1501" s="2">
        <v>55415</v>
      </c>
    </row>
    <row r="1502" spans="1:6" x14ac:dyDescent="0.25">
      <c r="A1502">
        <v>2017</v>
      </c>
      <c r="B1502" t="s">
        <v>51</v>
      </c>
      <c r="C1502" t="s">
        <v>14</v>
      </c>
      <c r="D1502" s="1">
        <v>7584</v>
      </c>
      <c r="E1502" s="1">
        <v>60238</v>
      </c>
      <c r="F1502" s="2">
        <v>52807</v>
      </c>
    </row>
    <row r="1503" spans="1:6" x14ac:dyDescent="0.25">
      <c r="A1503">
        <v>2017</v>
      </c>
      <c r="B1503" t="s">
        <v>51</v>
      </c>
      <c r="C1503" t="s">
        <v>15</v>
      </c>
      <c r="D1503" s="1">
        <v>9339</v>
      </c>
      <c r="E1503" s="1">
        <v>77332</v>
      </c>
      <c r="F1503" s="2">
        <v>53194</v>
      </c>
    </row>
    <row r="1504" spans="1:6" x14ac:dyDescent="0.25">
      <c r="A1504">
        <v>2017</v>
      </c>
      <c r="B1504" t="s">
        <v>51</v>
      </c>
      <c r="C1504" t="s">
        <v>16</v>
      </c>
      <c r="D1504" s="1">
        <v>10825</v>
      </c>
      <c r="E1504" s="1">
        <v>147021</v>
      </c>
      <c r="F1504" s="2">
        <v>61781</v>
      </c>
    </row>
    <row r="1505" spans="1:6" x14ac:dyDescent="0.25">
      <c r="A1505">
        <v>2017</v>
      </c>
      <c r="B1505" t="s">
        <v>51</v>
      </c>
      <c r="C1505" t="s">
        <v>17</v>
      </c>
      <c r="D1505" s="1">
        <v>5502</v>
      </c>
      <c r="E1505" s="1">
        <v>28253</v>
      </c>
      <c r="F1505" s="2">
        <v>47930</v>
      </c>
    </row>
    <row r="1506" spans="1:6" x14ac:dyDescent="0.25">
      <c r="A1506">
        <v>2017</v>
      </c>
      <c r="B1506" t="s">
        <v>51</v>
      </c>
      <c r="C1506" t="s">
        <v>18</v>
      </c>
      <c r="D1506" s="1">
        <v>16463</v>
      </c>
      <c r="E1506" s="1">
        <v>162140</v>
      </c>
      <c r="F1506" s="2">
        <v>65027</v>
      </c>
    </row>
    <row r="1507" spans="1:6" x14ac:dyDescent="0.25">
      <c r="A1507">
        <v>2017</v>
      </c>
      <c r="B1507" t="s">
        <v>51</v>
      </c>
      <c r="C1507" t="s">
        <v>19</v>
      </c>
      <c r="D1507" s="1">
        <v>21055</v>
      </c>
      <c r="E1507" s="1">
        <v>152131</v>
      </c>
      <c r="F1507" s="2">
        <v>75405</v>
      </c>
    </row>
    <row r="1508" spans="1:6" x14ac:dyDescent="0.25">
      <c r="A1508">
        <v>2017</v>
      </c>
      <c r="B1508" t="s">
        <v>51</v>
      </c>
      <c r="C1508" t="s">
        <v>20</v>
      </c>
      <c r="D1508" s="1">
        <v>19544</v>
      </c>
      <c r="E1508" s="1">
        <v>161903</v>
      </c>
      <c r="F1508" s="2">
        <v>61511</v>
      </c>
    </row>
    <row r="1509" spans="1:6" x14ac:dyDescent="0.25">
      <c r="A1509">
        <v>2017</v>
      </c>
      <c r="B1509" t="s">
        <v>51</v>
      </c>
      <c r="C1509" t="s">
        <v>21</v>
      </c>
      <c r="D1509" s="1">
        <v>15746</v>
      </c>
      <c r="E1509" s="1">
        <v>119642</v>
      </c>
      <c r="F1509" s="2">
        <v>65464</v>
      </c>
    </row>
    <row r="1510" spans="1:6" x14ac:dyDescent="0.25">
      <c r="A1510">
        <v>2017</v>
      </c>
      <c r="B1510" t="s">
        <v>51</v>
      </c>
      <c r="C1510" t="s">
        <v>22</v>
      </c>
      <c r="D1510" s="1">
        <v>5670</v>
      </c>
      <c r="E1510" s="1">
        <v>43467</v>
      </c>
      <c r="F1510" s="2">
        <v>48782</v>
      </c>
    </row>
    <row r="1511" spans="1:6" x14ac:dyDescent="0.25">
      <c r="A1511">
        <v>2017</v>
      </c>
      <c r="B1511" t="s">
        <v>51</v>
      </c>
      <c r="C1511" t="s">
        <v>23</v>
      </c>
      <c r="D1511" s="1">
        <v>15141</v>
      </c>
      <c r="E1511" s="1">
        <v>123034</v>
      </c>
      <c r="F1511" s="2">
        <v>57823</v>
      </c>
    </row>
    <row r="1512" spans="1:6" x14ac:dyDescent="0.25">
      <c r="A1512">
        <v>2017</v>
      </c>
      <c r="B1512" t="s">
        <v>51</v>
      </c>
      <c r="C1512" t="s">
        <v>24</v>
      </c>
      <c r="D1512" s="1">
        <v>6287</v>
      </c>
      <c r="E1512" s="1">
        <v>27712</v>
      </c>
      <c r="F1512" s="2">
        <v>50369</v>
      </c>
    </row>
    <row r="1513" spans="1:6" x14ac:dyDescent="0.25">
      <c r="A1513">
        <v>2017</v>
      </c>
      <c r="B1513" t="s">
        <v>51</v>
      </c>
      <c r="C1513" t="s">
        <v>25</v>
      </c>
      <c r="D1513" s="1">
        <v>7053</v>
      </c>
      <c r="E1513" s="1">
        <v>51174</v>
      </c>
      <c r="F1513" s="2">
        <v>49634</v>
      </c>
    </row>
    <row r="1514" spans="1:6" x14ac:dyDescent="0.25">
      <c r="A1514">
        <v>2017</v>
      </c>
      <c r="B1514" t="s">
        <v>51</v>
      </c>
      <c r="C1514" t="s">
        <v>26</v>
      </c>
      <c r="D1514" s="1">
        <v>5859</v>
      </c>
      <c r="E1514" s="1">
        <v>82998</v>
      </c>
      <c r="F1514" s="2">
        <v>58071</v>
      </c>
    </row>
    <row r="1515" spans="1:6" x14ac:dyDescent="0.25">
      <c r="A1515">
        <v>2017</v>
      </c>
      <c r="B1515" t="s">
        <v>51</v>
      </c>
      <c r="C1515" t="s">
        <v>27</v>
      </c>
      <c r="D1515" s="1">
        <v>4363</v>
      </c>
      <c r="E1515" s="1">
        <v>26466</v>
      </c>
      <c r="F1515" s="2">
        <v>61497</v>
      </c>
    </row>
    <row r="1516" spans="1:6" x14ac:dyDescent="0.25">
      <c r="A1516">
        <v>2017</v>
      </c>
      <c r="B1516" t="s">
        <v>51</v>
      </c>
      <c r="C1516" t="s">
        <v>28</v>
      </c>
      <c r="D1516" s="1">
        <v>21672</v>
      </c>
      <c r="E1516" s="1">
        <v>154907</v>
      </c>
      <c r="F1516" s="2">
        <v>71145</v>
      </c>
    </row>
    <row r="1517" spans="1:6" x14ac:dyDescent="0.25">
      <c r="A1517">
        <v>2017</v>
      </c>
      <c r="B1517" t="s">
        <v>51</v>
      </c>
      <c r="C1517" t="s">
        <v>29</v>
      </c>
      <c r="D1517" s="1">
        <v>5141</v>
      </c>
      <c r="E1517" s="1">
        <v>45511</v>
      </c>
      <c r="F1517" s="2">
        <v>46369</v>
      </c>
    </row>
    <row r="1518" spans="1:6" x14ac:dyDescent="0.25">
      <c r="A1518">
        <v>2017</v>
      </c>
      <c r="B1518" t="s">
        <v>51</v>
      </c>
      <c r="C1518" t="s">
        <v>30</v>
      </c>
      <c r="D1518" s="1">
        <v>50064</v>
      </c>
      <c r="E1518" s="1">
        <v>386615</v>
      </c>
      <c r="F1518" s="2">
        <v>71408</v>
      </c>
    </row>
    <row r="1519" spans="1:6" x14ac:dyDescent="0.25">
      <c r="A1519">
        <v>2017</v>
      </c>
      <c r="B1519" t="s">
        <v>51</v>
      </c>
      <c r="C1519" t="s">
        <v>31</v>
      </c>
      <c r="D1519" s="1">
        <v>26057</v>
      </c>
      <c r="E1519" s="1">
        <v>208662</v>
      </c>
      <c r="F1519" s="2">
        <v>52372</v>
      </c>
    </row>
    <row r="1520" spans="1:6" x14ac:dyDescent="0.25">
      <c r="A1520">
        <v>2017</v>
      </c>
      <c r="B1520" t="s">
        <v>51</v>
      </c>
      <c r="C1520" t="s">
        <v>32</v>
      </c>
      <c r="D1520" s="1">
        <v>4035</v>
      </c>
      <c r="E1520" s="1">
        <v>26732</v>
      </c>
      <c r="F1520" s="2">
        <v>63029</v>
      </c>
    </row>
    <row r="1521" spans="1:6" x14ac:dyDescent="0.25">
      <c r="A1521">
        <v>2017</v>
      </c>
      <c r="B1521" t="s">
        <v>51</v>
      </c>
      <c r="C1521" t="s">
        <v>33</v>
      </c>
      <c r="D1521" s="1">
        <v>23022</v>
      </c>
      <c r="E1521" s="1">
        <v>217025</v>
      </c>
      <c r="F1521" s="2">
        <v>60831</v>
      </c>
    </row>
    <row r="1522" spans="1:6" x14ac:dyDescent="0.25">
      <c r="A1522">
        <v>2017</v>
      </c>
      <c r="B1522" t="s">
        <v>51</v>
      </c>
      <c r="C1522" t="s">
        <v>34</v>
      </c>
      <c r="D1522" s="1">
        <v>9823</v>
      </c>
      <c r="E1522" s="1">
        <v>77247</v>
      </c>
      <c r="F1522" s="2">
        <v>50585</v>
      </c>
    </row>
    <row r="1523" spans="1:6" x14ac:dyDescent="0.25">
      <c r="A1523">
        <v>2017</v>
      </c>
      <c r="B1523" t="s">
        <v>51</v>
      </c>
      <c r="C1523" t="s">
        <v>35</v>
      </c>
      <c r="D1523" s="1">
        <v>13468</v>
      </c>
      <c r="E1523" s="1">
        <v>96991</v>
      </c>
      <c r="F1523" s="2">
        <v>57987</v>
      </c>
    </row>
    <row r="1524" spans="1:6" x14ac:dyDescent="0.25">
      <c r="A1524">
        <v>2017</v>
      </c>
      <c r="B1524" t="s">
        <v>51</v>
      </c>
      <c r="C1524" t="s">
        <v>36</v>
      </c>
      <c r="D1524" s="1">
        <v>28397</v>
      </c>
      <c r="E1524" s="1">
        <v>248932</v>
      </c>
      <c r="F1524" s="2">
        <v>64769</v>
      </c>
    </row>
    <row r="1525" spans="1:6" x14ac:dyDescent="0.25">
      <c r="A1525">
        <v>2017</v>
      </c>
      <c r="B1525" t="s">
        <v>51</v>
      </c>
      <c r="C1525" t="s">
        <v>38</v>
      </c>
      <c r="D1525" s="1">
        <v>11635</v>
      </c>
      <c r="E1525" s="1">
        <v>100817</v>
      </c>
      <c r="F1525" s="2">
        <v>53542</v>
      </c>
    </row>
    <row r="1526" spans="1:6" x14ac:dyDescent="0.25">
      <c r="A1526">
        <v>2017</v>
      </c>
      <c r="B1526" t="s">
        <v>51</v>
      </c>
      <c r="C1526" t="s">
        <v>39</v>
      </c>
      <c r="D1526" s="1">
        <v>3883</v>
      </c>
      <c r="E1526" s="1">
        <v>22351</v>
      </c>
      <c r="F1526" s="2">
        <v>47385</v>
      </c>
    </row>
    <row r="1527" spans="1:6" x14ac:dyDescent="0.25">
      <c r="A1527">
        <v>2017</v>
      </c>
      <c r="B1527" t="s">
        <v>51</v>
      </c>
      <c r="C1527" t="s">
        <v>40</v>
      </c>
      <c r="D1527" s="1">
        <v>11745</v>
      </c>
      <c r="E1527" s="1">
        <v>119968</v>
      </c>
      <c r="F1527" s="2">
        <v>56642</v>
      </c>
    </row>
    <row r="1528" spans="1:6" x14ac:dyDescent="0.25">
      <c r="A1528">
        <v>2017</v>
      </c>
      <c r="B1528" t="s">
        <v>51</v>
      </c>
      <c r="C1528" t="s">
        <v>41</v>
      </c>
      <c r="D1528" s="1">
        <v>49310</v>
      </c>
      <c r="E1528" s="1">
        <v>711119</v>
      </c>
      <c r="F1528" s="2">
        <v>63219</v>
      </c>
    </row>
    <row r="1529" spans="1:6" x14ac:dyDescent="0.25">
      <c r="A1529">
        <v>2017</v>
      </c>
      <c r="B1529" t="s">
        <v>51</v>
      </c>
      <c r="C1529" t="s">
        <v>42</v>
      </c>
      <c r="D1529" s="1">
        <v>10886</v>
      </c>
      <c r="E1529" s="1">
        <v>97495</v>
      </c>
      <c r="F1529" s="2">
        <v>49132</v>
      </c>
    </row>
    <row r="1530" spans="1:6" x14ac:dyDescent="0.25">
      <c r="A1530">
        <v>2017</v>
      </c>
      <c r="B1530" t="s">
        <v>51</v>
      </c>
      <c r="C1530" t="s">
        <v>43</v>
      </c>
      <c r="D1530" s="1">
        <v>2865</v>
      </c>
      <c r="E1530" s="1">
        <v>15187</v>
      </c>
      <c r="F1530" s="2">
        <v>50125</v>
      </c>
    </row>
    <row r="1531" spans="1:6" x14ac:dyDescent="0.25">
      <c r="A1531">
        <v>2017</v>
      </c>
      <c r="B1531" t="s">
        <v>51</v>
      </c>
      <c r="C1531" t="s">
        <v>44</v>
      </c>
      <c r="D1531" s="1">
        <v>21256</v>
      </c>
      <c r="E1531" s="1">
        <v>192576</v>
      </c>
      <c r="F1531" s="2">
        <v>56166</v>
      </c>
    </row>
    <row r="1532" spans="1:6" x14ac:dyDescent="0.25">
      <c r="A1532">
        <v>2017</v>
      </c>
      <c r="B1532" t="s">
        <v>51</v>
      </c>
      <c r="C1532" t="s">
        <v>45</v>
      </c>
      <c r="D1532" s="1">
        <v>25279</v>
      </c>
      <c r="E1532" s="1">
        <v>187247</v>
      </c>
      <c r="F1532" s="2">
        <v>61249</v>
      </c>
    </row>
    <row r="1533" spans="1:6" x14ac:dyDescent="0.25">
      <c r="A1533">
        <v>2017</v>
      </c>
      <c r="B1533" t="s">
        <v>51</v>
      </c>
      <c r="C1533" t="s">
        <v>46</v>
      </c>
      <c r="D1533" s="1">
        <v>4402</v>
      </c>
      <c r="E1533" s="1">
        <v>31522</v>
      </c>
      <c r="F1533" s="2">
        <v>57987</v>
      </c>
    </row>
    <row r="1534" spans="1:6" x14ac:dyDescent="0.25">
      <c r="A1534">
        <v>2017</v>
      </c>
      <c r="B1534" t="s">
        <v>51</v>
      </c>
      <c r="C1534" t="s">
        <v>47</v>
      </c>
      <c r="D1534" s="1">
        <v>14158</v>
      </c>
      <c r="E1534" s="1">
        <v>117226</v>
      </c>
      <c r="F1534" s="2">
        <v>60136</v>
      </c>
    </row>
    <row r="1535" spans="1:6" x14ac:dyDescent="0.25">
      <c r="A1535">
        <v>2017</v>
      </c>
      <c r="B1535" t="s">
        <v>51</v>
      </c>
      <c r="C1535" t="s">
        <v>48</v>
      </c>
      <c r="D1535" s="1">
        <v>3427</v>
      </c>
      <c r="E1535" s="1">
        <v>19573</v>
      </c>
      <c r="F1535" s="2">
        <v>50877</v>
      </c>
    </row>
    <row r="1536" spans="1:6" x14ac:dyDescent="0.25">
      <c r="A1536">
        <v>2017</v>
      </c>
      <c r="B1536" t="s">
        <v>52</v>
      </c>
      <c r="C1536" t="s">
        <v>1</v>
      </c>
      <c r="D1536" s="1">
        <v>5447</v>
      </c>
      <c r="E1536" s="1">
        <v>263487</v>
      </c>
      <c r="F1536" s="2">
        <v>55197</v>
      </c>
    </row>
    <row r="1537" spans="1:6" x14ac:dyDescent="0.25">
      <c r="A1537">
        <v>2017</v>
      </c>
      <c r="B1537" t="s">
        <v>52</v>
      </c>
      <c r="C1537" t="s">
        <v>2</v>
      </c>
      <c r="D1537" s="1">
        <v>4657</v>
      </c>
      <c r="E1537" s="1">
        <v>162399</v>
      </c>
      <c r="F1537" s="2">
        <v>73528</v>
      </c>
    </row>
    <row r="1538" spans="1:6" x14ac:dyDescent="0.25">
      <c r="A1538">
        <v>2017</v>
      </c>
      <c r="B1538" t="s">
        <v>52</v>
      </c>
      <c r="C1538" t="s">
        <v>3</v>
      </c>
      <c r="D1538" s="1">
        <v>2928</v>
      </c>
      <c r="E1538" s="1">
        <v>157305</v>
      </c>
      <c r="F1538" s="2">
        <v>46766</v>
      </c>
    </row>
    <row r="1539" spans="1:6" x14ac:dyDescent="0.25">
      <c r="A1539">
        <v>2017</v>
      </c>
      <c r="B1539" t="s">
        <v>52</v>
      </c>
      <c r="C1539" t="s">
        <v>4</v>
      </c>
      <c r="D1539" s="1">
        <v>42215</v>
      </c>
      <c r="E1539" s="1">
        <v>1303550</v>
      </c>
      <c r="F1539" s="2">
        <v>92246</v>
      </c>
    </row>
    <row r="1540" spans="1:6" x14ac:dyDescent="0.25">
      <c r="A1540">
        <v>2017</v>
      </c>
      <c r="B1540" t="s">
        <v>52</v>
      </c>
      <c r="C1540" t="s">
        <v>5</v>
      </c>
      <c r="D1540" s="1">
        <v>5750</v>
      </c>
      <c r="E1540" s="1">
        <v>144067</v>
      </c>
      <c r="F1540" s="2">
        <v>69446</v>
      </c>
    </row>
    <row r="1541" spans="1:6" x14ac:dyDescent="0.25">
      <c r="A1541">
        <v>2017</v>
      </c>
      <c r="B1541" t="s">
        <v>52</v>
      </c>
      <c r="C1541" t="s">
        <v>6</v>
      </c>
      <c r="D1541" s="1">
        <v>4460</v>
      </c>
      <c r="E1541" s="1">
        <v>158891</v>
      </c>
      <c r="F1541" s="2">
        <v>81864</v>
      </c>
    </row>
    <row r="1542" spans="1:6" x14ac:dyDescent="0.25">
      <c r="A1542">
        <v>2017</v>
      </c>
      <c r="B1542" t="s">
        <v>52</v>
      </c>
      <c r="C1542" t="s">
        <v>7</v>
      </c>
      <c r="D1542">
        <v>688</v>
      </c>
      <c r="E1542" s="1">
        <v>25928</v>
      </c>
      <c r="F1542" s="2">
        <v>62417</v>
      </c>
    </row>
    <row r="1543" spans="1:6" x14ac:dyDescent="0.25">
      <c r="A1543">
        <v>2017</v>
      </c>
      <c r="B1543" t="s">
        <v>52</v>
      </c>
      <c r="C1543" t="s">
        <v>8</v>
      </c>
      <c r="D1543" s="1">
        <v>20513</v>
      </c>
      <c r="E1543" s="1">
        <v>363137</v>
      </c>
      <c r="F1543" s="2">
        <v>59389</v>
      </c>
    </row>
    <row r="1544" spans="1:6" x14ac:dyDescent="0.25">
      <c r="A1544">
        <v>2017</v>
      </c>
      <c r="B1544" t="s">
        <v>52</v>
      </c>
      <c r="C1544" t="s">
        <v>9</v>
      </c>
      <c r="D1544" s="1">
        <v>9745</v>
      </c>
      <c r="E1544" s="1">
        <v>395916</v>
      </c>
      <c r="F1544" s="2">
        <v>57889</v>
      </c>
    </row>
    <row r="1545" spans="1:6" x14ac:dyDescent="0.25">
      <c r="A1545">
        <v>2017</v>
      </c>
      <c r="B1545" t="s">
        <v>52</v>
      </c>
      <c r="C1545" t="s">
        <v>10</v>
      </c>
      <c r="D1545" s="1">
        <v>2750</v>
      </c>
      <c r="E1545" s="1">
        <v>66056</v>
      </c>
      <c r="F1545" s="2">
        <v>61543</v>
      </c>
    </row>
    <row r="1546" spans="1:6" x14ac:dyDescent="0.25">
      <c r="A1546">
        <v>2017</v>
      </c>
      <c r="B1546" t="s">
        <v>52</v>
      </c>
      <c r="C1546" t="s">
        <v>11</v>
      </c>
      <c r="D1546" s="1">
        <v>17979</v>
      </c>
      <c r="E1546" s="1">
        <v>574692</v>
      </c>
      <c r="F1546" s="2">
        <v>70174</v>
      </c>
    </row>
    <row r="1547" spans="1:6" x14ac:dyDescent="0.25">
      <c r="A1547">
        <v>2017</v>
      </c>
      <c r="B1547" t="s">
        <v>52</v>
      </c>
      <c r="C1547" t="s">
        <v>12</v>
      </c>
      <c r="D1547" s="1">
        <v>8554</v>
      </c>
      <c r="E1547" s="1">
        <v>531312</v>
      </c>
      <c r="F1547" s="2">
        <v>61118</v>
      </c>
    </row>
    <row r="1548" spans="1:6" x14ac:dyDescent="0.25">
      <c r="A1548">
        <v>2017</v>
      </c>
      <c r="B1548" t="s">
        <v>52</v>
      </c>
      <c r="C1548" t="s">
        <v>13</v>
      </c>
      <c r="D1548" s="1">
        <v>4125</v>
      </c>
      <c r="E1548" s="1">
        <v>215910</v>
      </c>
      <c r="F1548" s="2">
        <v>58617</v>
      </c>
    </row>
    <row r="1549" spans="1:6" x14ac:dyDescent="0.25">
      <c r="A1549">
        <v>2017</v>
      </c>
      <c r="B1549" t="s">
        <v>52</v>
      </c>
      <c r="C1549" t="s">
        <v>14</v>
      </c>
      <c r="D1549" s="1">
        <v>3164</v>
      </c>
      <c r="E1549" s="1">
        <v>161517</v>
      </c>
      <c r="F1549" s="2">
        <v>57532</v>
      </c>
    </row>
    <row r="1550" spans="1:6" x14ac:dyDescent="0.25">
      <c r="A1550">
        <v>2017</v>
      </c>
      <c r="B1550" t="s">
        <v>52</v>
      </c>
      <c r="C1550" t="s">
        <v>15</v>
      </c>
      <c r="D1550" s="1">
        <v>4368</v>
      </c>
      <c r="E1550" s="1">
        <v>250180</v>
      </c>
      <c r="F1550" s="2">
        <v>58143</v>
      </c>
    </row>
    <row r="1551" spans="1:6" x14ac:dyDescent="0.25">
      <c r="A1551">
        <v>2017</v>
      </c>
      <c r="B1551" t="s">
        <v>52</v>
      </c>
      <c r="C1551" t="s">
        <v>16</v>
      </c>
      <c r="D1551" s="1">
        <v>4464</v>
      </c>
      <c r="E1551" s="1">
        <v>134680</v>
      </c>
      <c r="F1551" s="2">
        <v>72604</v>
      </c>
    </row>
    <row r="1552" spans="1:6" x14ac:dyDescent="0.25">
      <c r="A1552">
        <v>2017</v>
      </c>
      <c r="B1552" t="s">
        <v>52</v>
      </c>
      <c r="C1552" t="s">
        <v>17</v>
      </c>
      <c r="D1552" s="1">
        <v>1877</v>
      </c>
      <c r="E1552" s="1">
        <v>50911</v>
      </c>
      <c r="F1552" s="2">
        <v>55458</v>
      </c>
    </row>
    <row r="1553" spans="1:6" x14ac:dyDescent="0.25">
      <c r="A1553">
        <v>2017</v>
      </c>
      <c r="B1553" t="s">
        <v>52</v>
      </c>
      <c r="C1553" t="s">
        <v>18</v>
      </c>
      <c r="D1553" s="1">
        <v>3901</v>
      </c>
      <c r="E1553" s="1">
        <v>106864</v>
      </c>
      <c r="F1553" s="2">
        <v>77289</v>
      </c>
    </row>
    <row r="1554" spans="1:6" x14ac:dyDescent="0.25">
      <c r="A1554">
        <v>2017</v>
      </c>
      <c r="B1554" t="s">
        <v>52</v>
      </c>
      <c r="C1554" t="s">
        <v>19</v>
      </c>
      <c r="D1554" s="1">
        <v>6850</v>
      </c>
      <c r="E1554" s="1">
        <v>244647</v>
      </c>
      <c r="F1554" s="2">
        <v>88132</v>
      </c>
    </row>
    <row r="1555" spans="1:6" x14ac:dyDescent="0.25">
      <c r="A1555">
        <v>2017</v>
      </c>
      <c r="B1555" t="s">
        <v>52</v>
      </c>
      <c r="C1555" t="s">
        <v>20</v>
      </c>
      <c r="D1555" s="1">
        <v>15721</v>
      </c>
      <c r="E1555" s="1">
        <v>615106</v>
      </c>
      <c r="F1555" s="2">
        <v>66395</v>
      </c>
    </row>
    <row r="1556" spans="1:6" x14ac:dyDescent="0.25">
      <c r="A1556">
        <v>2017</v>
      </c>
      <c r="B1556" t="s">
        <v>52</v>
      </c>
      <c r="C1556" t="s">
        <v>21</v>
      </c>
      <c r="D1556" s="1">
        <v>8369</v>
      </c>
      <c r="E1556" s="1">
        <v>319035</v>
      </c>
      <c r="F1556" s="2">
        <v>65734</v>
      </c>
    </row>
    <row r="1557" spans="1:6" x14ac:dyDescent="0.25">
      <c r="A1557">
        <v>2017</v>
      </c>
      <c r="B1557" t="s">
        <v>52</v>
      </c>
      <c r="C1557" t="s">
        <v>22</v>
      </c>
      <c r="D1557" s="1">
        <v>2441</v>
      </c>
      <c r="E1557" s="1">
        <v>144047</v>
      </c>
      <c r="F1557" s="2">
        <v>48199</v>
      </c>
    </row>
    <row r="1558" spans="1:6" x14ac:dyDescent="0.25">
      <c r="A1558">
        <v>2017</v>
      </c>
      <c r="B1558" t="s">
        <v>52</v>
      </c>
      <c r="C1558" t="s">
        <v>23</v>
      </c>
      <c r="D1558" s="1">
        <v>6636</v>
      </c>
      <c r="E1558" s="1">
        <v>265863</v>
      </c>
      <c r="F1558" s="2">
        <v>57139</v>
      </c>
    </row>
    <row r="1559" spans="1:6" x14ac:dyDescent="0.25">
      <c r="A1559">
        <v>2017</v>
      </c>
      <c r="B1559" t="s">
        <v>52</v>
      </c>
      <c r="C1559" t="s">
        <v>24</v>
      </c>
      <c r="D1559" s="1">
        <v>1572</v>
      </c>
      <c r="E1559" s="1">
        <v>19893</v>
      </c>
      <c r="F1559" s="2">
        <v>48758</v>
      </c>
    </row>
    <row r="1560" spans="1:6" x14ac:dyDescent="0.25">
      <c r="A1560">
        <v>2017</v>
      </c>
      <c r="B1560" t="s">
        <v>52</v>
      </c>
      <c r="C1560" t="s">
        <v>25</v>
      </c>
      <c r="D1560" s="1">
        <v>1977</v>
      </c>
      <c r="E1560" s="1">
        <v>98082</v>
      </c>
      <c r="F1560" s="2">
        <v>49568</v>
      </c>
    </row>
    <row r="1561" spans="1:6" x14ac:dyDescent="0.25">
      <c r="A1561">
        <v>2017</v>
      </c>
      <c r="B1561" t="s">
        <v>52</v>
      </c>
      <c r="C1561" t="s">
        <v>26</v>
      </c>
      <c r="D1561" s="1">
        <v>2043</v>
      </c>
      <c r="E1561" s="1">
        <v>47800</v>
      </c>
      <c r="F1561" s="2">
        <v>56486</v>
      </c>
    </row>
    <row r="1562" spans="1:6" x14ac:dyDescent="0.25">
      <c r="A1562">
        <v>2017</v>
      </c>
      <c r="B1562" t="s">
        <v>52</v>
      </c>
      <c r="C1562" t="s">
        <v>27</v>
      </c>
      <c r="D1562" s="1">
        <v>2011</v>
      </c>
      <c r="E1562" s="1">
        <v>68971</v>
      </c>
      <c r="F1562" s="2">
        <v>70482</v>
      </c>
    </row>
    <row r="1563" spans="1:6" x14ac:dyDescent="0.25">
      <c r="A1563">
        <v>2017</v>
      </c>
      <c r="B1563" t="s">
        <v>52</v>
      </c>
      <c r="C1563" t="s">
        <v>28</v>
      </c>
      <c r="D1563" s="1">
        <v>8962</v>
      </c>
      <c r="E1563" s="1">
        <v>242476</v>
      </c>
      <c r="F1563" s="2">
        <v>78813</v>
      </c>
    </row>
    <row r="1564" spans="1:6" x14ac:dyDescent="0.25">
      <c r="A1564">
        <v>2017</v>
      </c>
      <c r="B1564" t="s">
        <v>52</v>
      </c>
      <c r="C1564" t="s">
        <v>29</v>
      </c>
      <c r="D1564" s="1">
        <v>1724</v>
      </c>
      <c r="E1564" s="1">
        <v>26398</v>
      </c>
      <c r="F1564" s="2">
        <v>53328</v>
      </c>
    </row>
    <row r="1565" spans="1:6" x14ac:dyDescent="0.25">
      <c r="A1565">
        <v>2017</v>
      </c>
      <c r="B1565" t="s">
        <v>52</v>
      </c>
      <c r="C1565" t="s">
        <v>30</v>
      </c>
      <c r="D1565" s="1">
        <v>17319</v>
      </c>
      <c r="E1565" s="1">
        <v>444182</v>
      </c>
      <c r="F1565" s="2">
        <v>65899</v>
      </c>
    </row>
    <row r="1566" spans="1:6" x14ac:dyDescent="0.25">
      <c r="A1566">
        <v>2017</v>
      </c>
      <c r="B1566" t="s">
        <v>52</v>
      </c>
      <c r="C1566" t="s">
        <v>31</v>
      </c>
      <c r="D1566" s="1">
        <v>10287</v>
      </c>
      <c r="E1566" s="1">
        <v>467306</v>
      </c>
      <c r="F1566" s="2">
        <v>58368</v>
      </c>
    </row>
    <row r="1567" spans="1:6" x14ac:dyDescent="0.25">
      <c r="A1567">
        <v>2017</v>
      </c>
      <c r="B1567" t="s">
        <v>52</v>
      </c>
      <c r="C1567" t="s">
        <v>32</v>
      </c>
      <c r="D1567">
        <v>810</v>
      </c>
      <c r="E1567" s="1">
        <v>24680</v>
      </c>
      <c r="F1567" s="2">
        <v>52594</v>
      </c>
    </row>
    <row r="1568" spans="1:6" x14ac:dyDescent="0.25">
      <c r="A1568">
        <v>2017</v>
      </c>
      <c r="B1568" t="s">
        <v>52</v>
      </c>
      <c r="C1568" t="s">
        <v>33</v>
      </c>
      <c r="D1568" s="1">
        <v>15430</v>
      </c>
      <c r="E1568" s="1">
        <v>685942</v>
      </c>
      <c r="F1568" s="2">
        <v>60002</v>
      </c>
    </row>
    <row r="1569" spans="1:6" x14ac:dyDescent="0.25">
      <c r="A1569">
        <v>2017</v>
      </c>
      <c r="B1569" t="s">
        <v>52</v>
      </c>
      <c r="C1569" t="s">
        <v>34</v>
      </c>
      <c r="D1569" s="1">
        <v>4230</v>
      </c>
      <c r="E1569" s="1">
        <v>128122</v>
      </c>
      <c r="F1569" s="2">
        <v>55496</v>
      </c>
    </row>
    <row r="1570" spans="1:6" x14ac:dyDescent="0.25">
      <c r="A1570">
        <v>2017</v>
      </c>
      <c r="B1570" t="s">
        <v>52</v>
      </c>
      <c r="C1570" t="s">
        <v>35</v>
      </c>
      <c r="D1570" s="1">
        <v>6175</v>
      </c>
      <c r="E1570" s="1">
        <v>189318</v>
      </c>
      <c r="F1570" s="2">
        <v>68161</v>
      </c>
    </row>
    <row r="1571" spans="1:6" x14ac:dyDescent="0.25">
      <c r="A1571">
        <v>2017</v>
      </c>
      <c r="B1571" t="s">
        <v>52</v>
      </c>
      <c r="C1571" t="s">
        <v>36</v>
      </c>
      <c r="D1571" s="1">
        <v>14414</v>
      </c>
      <c r="E1571" s="1">
        <v>561774</v>
      </c>
      <c r="F1571" s="2">
        <v>61111</v>
      </c>
    </row>
    <row r="1572" spans="1:6" x14ac:dyDescent="0.25">
      <c r="A1572">
        <v>2017</v>
      </c>
      <c r="B1572" t="s">
        <v>52</v>
      </c>
      <c r="C1572" t="s">
        <v>37</v>
      </c>
      <c r="D1572" s="1">
        <v>1567</v>
      </c>
      <c r="E1572" s="1">
        <v>40341</v>
      </c>
      <c r="F1572" s="2">
        <v>57616</v>
      </c>
    </row>
    <row r="1573" spans="1:6" x14ac:dyDescent="0.25">
      <c r="A1573">
        <v>2017</v>
      </c>
      <c r="B1573" t="s">
        <v>52</v>
      </c>
      <c r="C1573" t="s">
        <v>38</v>
      </c>
      <c r="D1573" s="1">
        <v>5906</v>
      </c>
      <c r="E1573" s="1">
        <v>240456</v>
      </c>
      <c r="F1573" s="2">
        <v>58927</v>
      </c>
    </row>
    <row r="1574" spans="1:6" x14ac:dyDescent="0.25">
      <c r="A1574">
        <v>2017</v>
      </c>
      <c r="B1574" t="s">
        <v>52</v>
      </c>
      <c r="C1574" t="s">
        <v>39</v>
      </c>
      <c r="D1574" s="1">
        <v>1091</v>
      </c>
      <c r="E1574" s="1">
        <v>43081</v>
      </c>
      <c r="F1574" s="2">
        <v>47877</v>
      </c>
    </row>
    <row r="1575" spans="1:6" x14ac:dyDescent="0.25">
      <c r="A1575">
        <v>2017</v>
      </c>
      <c r="B1575" t="s">
        <v>52</v>
      </c>
      <c r="C1575" t="s">
        <v>40</v>
      </c>
      <c r="D1575" s="1">
        <v>6835</v>
      </c>
      <c r="E1575" s="1">
        <v>348417</v>
      </c>
      <c r="F1575" s="2">
        <v>59526</v>
      </c>
    </row>
    <row r="1576" spans="1:6" x14ac:dyDescent="0.25">
      <c r="A1576">
        <v>2017</v>
      </c>
      <c r="B1576" t="s">
        <v>52</v>
      </c>
      <c r="C1576" t="s">
        <v>41</v>
      </c>
      <c r="D1576" s="1">
        <v>24275</v>
      </c>
      <c r="E1576" s="1">
        <v>851513</v>
      </c>
      <c r="F1576" s="2">
        <v>75813</v>
      </c>
    </row>
    <row r="1577" spans="1:6" x14ac:dyDescent="0.25">
      <c r="A1577">
        <v>2017</v>
      </c>
      <c r="B1577" t="s">
        <v>52</v>
      </c>
      <c r="C1577" t="s">
        <v>42</v>
      </c>
      <c r="D1577" s="1">
        <v>4248</v>
      </c>
      <c r="E1577" s="1">
        <v>128365</v>
      </c>
      <c r="F1577" s="2">
        <v>56723</v>
      </c>
    </row>
    <row r="1578" spans="1:6" x14ac:dyDescent="0.25">
      <c r="A1578">
        <v>2017</v>
      </c>
      <c r="B1578" t="s">
        <v>52</v>
      </c>
      <c r="C1578" t="s">
        <v>43</v>
      </c>
      <c r="D1578" s="1">
        <v>1105</v>
      </c>
      <c r="E1578" s="1">
        <v>29550</v>
      </c>
      <c r="F1578" s="2">
        <v>58004</v>
      </c>
    </row>
    <row r="1579" spans="1:6" x14ac:dyDescent="0.25">
      <c r="A1579">
        <v>2017</v>
      </c>
      <c r="B1579" t="s">
        <v>52</v>
      </c>
      <c r="C1579" t="s">
        <v>44</v>
      </c>
      <c r="D1579" s="1">
        <v>6475</v>
      </c>
      <c r="E1579" s="1">
        <v>232927</v>
      </c>
      <c r="F1579" s="2">
        <v>57894</v>
      </c>
    </row>
    <row r="1580" spans="1:6" x14ac:dyDescent="0.25">
      <c r="A1580">
        <v>2017</v>
      </c>
      <c r="B1580" t="s">
        <v>52</v>
      </c>
      <c r="C1580" t="s">
        <v>45</v>
      </c>
      <c r="D1580" s="1">
        <v>7671</v>
      </c>
      <c r="E1580" s="1">
        <v>280368</v>
      </c>
      <c r="F1580" s="2">
        <v>76290</v>
      </c>
    </row>
    <row r="1581" spans="1:6" x14ac:dyDescent="0.25">
      <c r="A1581">
        <v>2017</v>
      </c>
      <c r="B1581" t="s">
        <v>52</v>
      </c>
      <c r="C1581" t="s">
        <v>46</v>
      </c>
      <c r="D1581" s="1">
        <v>1272</v>
      </c>
      <c r="E1581" s="1">
        <v>46575</v>
      </c>
      <c r="F1581" s="2">
        <v>58624</v>
      </c>
    </row>
    <row r="1582" spans="1:6" x14ac:dyDescent="0.25">
      <c r="A1582">
        <v>2017</v>
      </c>
      <c r="B1582" t="s">
        <v>52</v>
      </c>
      <c r="C1582" t="s">
        <v>47</v>
      </c>
      <c r="D1582" s="1">
        <v>9356</v>
      </c>
      <c r="E1582" s="1">
        <v>466595</v>
      </c>
      <c r="F1582" s="2">
        <v>57001</v>
      </c>
    </row>
    <row r="1583" spans="1:6" x14ac:dyDescent="0.25">
      <c r="A1583">
        <v>2017</v>
      </c>
      <c r="B1583" t="s">
        <v>52</v>
      </c>
      <c r="C1583" t="s">
        <v>48</v>
      </c>
      <c r="D1583">
        <v>598</v>
      </c>
      <c r="E1583" s="1">
        <v>9378</v>
      </c>
      <c r="F1583" s="2">
        <v>65834</v>
      </c>
    </row>
    <row r="1584" spans="1:6" x14ac:dyDescent="0.25">
      <c r="A1584">
        <v>2017</v>
      </c>
      <c r="B1584" t="s">
        <v>54</v>
      </c>
      <c r="C1584" t="s">
        <v>1</v>
      </c>
      <c r="D1584" s="1">
        <v>32410</v>
      </c>
      <c r="E1584" s="1">
        <v>375653</v>
      </c>
      <c r="F1584" s="2">
        <v>40518</v>
      </c>
    </row>
    <row r="1585" spans="1:6" x14ac:dyDescent="0.25">
      <c r="A1585">
        <v>2017</v>
      </c>
      <c r="B1585" t="s">
        <v>54</v>
      </c>
      <c r="C1585" t="s">
        <v>2</v>
      </c>
      <c r="D1585" s="1">
        <v>29489</v>
      </c>
      <c r="E1585" s="1">
        <v>518475</v>
      </c>
      <c r="F1585" s="2">
        <v>45126</v>
      </c>
    </row>
    <row r="1586" spans="1:6" x14ac:dyDescent="0.25">
      <c r="A1586">
        <v>2017</v>
      </c>
      <c r="B1586" t="s">
        <v>54</v>
      </c>
      <c r="C1586" t="s">
        <v>3</v>
      </c>
      <c r="D1586" s="1">
        <v>21486</v>
      </c>
      <c r="E1586" s="1">
        <v>247661</v>
      </c>
      <c r="F1586" s="2">
        <v>40275</v>
      </c>
    </row>
    <row r="1587" spans="1:6" x14ac:dyDescent="0.25">
      <c r="A1587">
        <v>2017</v>
      </c>
      <c r="B1587" t="s">
        <v>54</v>
      </c>
      <c r="C1587" t="s">
        <v>4</v>
      </c>
      <c r="D1587" s="1">
        <v>185826</v>
      </c>
      <c r="E1587" s="1">
        <v>3010983</v>
      </c>
      <c r="F1587" s="2">
        <v>51095</v>
      </c>
    </row>
    <row r="1588" spans="1:6" x14ac:dyDescent="0.25">
      <c r="A1588">
        <v>2017</v>
      </c>
      <c r="B1588" t="s">
        <v>54</v>
      </c>
      <c r="C1588" t="s">
        <v>5</v>
      </c>
      <c r="D1588" s="1">
        <v>35715</v>
      </c>
      <c r="E1588" s="1">
        <v>458174</v>
      </c>
      <c r="F1588" s="2">
        <v>48601</v>
      </c>
    </row>
    <row r="1589" spans="1:6" x14ac:dyDescent="0.25">
      <c r="A1589">
        <v>2017</v>
      </c>
      <c r="B1589" t="s">
        <v>54</v>
      </c>
      <c r="C1589" t="s">
        <v>6</v>
      </c>
      <c r="D1589" s="1">
        <v>25027</v>
      </c>
      <c r="E1589" s="1">
        <v>297198</v>
      </c>
      <c r="F1589" s="2">
        <v>50064</v>
      </c>
    </row>
    <row r="1590" spans="1:6" x14ac:dyDescent="0.25">
      <c r="A1590">
        <v>2017</v>
      </c>
      <c r="B1590" t="s">
        <v>54</v>
      </c>
      <c r="C1590" t="s">
        <v>7</v>
      </c>
      <c r="D1590" s="1">
        <v>6681</v>
      </c>
      <c r="E1590" s="1">
        <v>79724</v>
      </c>
      <c r="F1590" s="2">
        <v>39700</v>
      </c>
    </row>
    <row r="1591" spans="1:6" x14ac:dyDescent="0.25">
      <c r="A1591">
        <v>2017</v>
      </c>
      <c r="B1591" t="s">
        <v>54</v>
      </c>
      <c r="C1591" t="s">
        <v>8</v>
      </c>
      <c r="D1591" s="1">
        <v>139501</v>
      </c>
      <c r="E1591" s="1">
        <v>1739867</v>
      </c>
      <c r="F1591" s="2">
        <v>43229</v>
      </c>
    </row>
    <row r="1592" spans="1:6" x14ac:dyDescent="0.25">
      <c r="A1592">
        <v>2017</v>
      </c>
      <c r="B1592" t="s">
        <v>54</v>
      </c>
      <c r="C1592" t="s">
        <v>9</v>
      </c>
      <c r="D1592" s="1">
        <v>60382</v>
      </c>
      <c r="E1592" s="1">
        <v>930943</v>
      </c>
      <c r="F1592" s="2">
        <v>48763</v>
      </c>
    </row>
    <row r="1593" spans="1:6" x14ac:dyDescent="0.25">
      <c r="A1593">
        <v>2017</v>
      </c>
      <c r="B1593" t="s">
        <v>54</v>
      </c>
      <c r="C1593" t="s">
        <v>10</v>
      </c>
      <c r="D1593" s="1">
        <v>11706</v>
      </c>
      <c r="E1593" s="1">
        <v>136606</v>
      </c>
      <c r="F1593" s="2">
        <v>38856</v>
      </c>
    </row>
    <row r="1594" spans="1:6" x14ac:dyDescent="0.25">
      <c r="A1594">
        <v>2017</v>
      </c>
      <c r="B1594" t="s">
        <v>54</v>
      </c>
      <c r="C1594" t="s">
        <v>11</v>
      </c>
      <c r="D1594" s="1">
        <v>77273</v>
      </c>
      <c r="E1594" s="1">
        <v>1192805</v>
      </c>
      <c r="F1594" s="2">
        <v>50025</v>
      </c>
    </row>
    <row r="1595" spans="1:6" x14ac:dyDescent="0.25">
      <c r="A1595">
        <v>2017</v>
      </c>
      <c r="B1595" t="s">
        <v>54</v>
      </c>
      <c r="C1595" t="s">
        <v>12</v>
      </c>
      <c r="D1595" s="1">
        <v>40630</v>
      </c>
      <c r="E1595" s="1">
        <v>588381</v>
      </c>
      <c r="F1595" s="2">
        <v>40479</v>
      </c>
    </row>
    <row r="1596" spans="1:6" x14ac:dyDescent="0.25">
      <c r="A1596">
        <v>2017</v>
      </c>
      <c r="B1596" t="s">
        <v>54</v>
      </c>
      <c r="C1596" t="s">
        <v>13</v>
      </c>
      <c r="D1596" s="1">
        <v>23446</v>
      </c>
      <c r="E1596" s="1">
        <v>311763</v>
      </c>
      <c r="F1596" s="2">
        <v>39025</v>
      </c>
    </row>
    <row r="1597" spans="1:6" x14ac:dyDescent="0.25">
      <c r="A1597">
        <v>2017</v>
      </c>
      <c r="B1597" t="s">
        <v>54</v>
      </c>
      <c r="C1597" t="s">
        <v>14</v>
      </c>
      <c r="D1597" s="1">
        <v>20676</v>
      </c>
      <c r="E1597" s="1">
        <v>263529</v>
      </c>
      <c r="F1597" s="2">
        <v>40705</v>
      </c>
    </row>
    <row r="1598" spans="1:6" x14ac:dyDescent="0.25">
      <c r="A1598">
        <v>2017</v>
      </c>
      <c r="B1598" t="s">
        <v>54</v>
      </c>
      <c r="C1598" t="s">
        <v>15</v>
      </c>
      <c r="D1598" s="1">
        <v>27941</v>
      </c>
      <c r="E1598" s="1">
        <v>398217</v>
      </c>
      <c r="F1598" s="2">
        <v>41261</v>
      </c>
    </row>
    <row r="1599" spans="1:6" x14ac:dyDescent="0.25">
      <c r="A1599">
        <v>2017</v>
      </c>
      <c r="B1599" t="s">
        <v>54</v>
      </c>
      <c r="C1599" t="s">
        <v>16</v>
      </c>
      <c r="D1599" s="1">
        <v>30444</v>
      </c>
      <c r="E1599" s="1">
        <v>378830</v>
      </c>
      <c r="F1599" s="2">
        <v>40938</v>
      </c>
    </row>
    <row r="1600" spans="1:6" x14ac:dyDescent="0.25">
      <c r="A1600">
        <v>2017</v>
      </c>
      <c r="B1600" t="s">
        <v>54</v>
      </c>
      <c r="C1600" t="s">
        <v>17</v>
      </c>
      <c r="D1600" s="1">
        <v>11060</v>
      </c>
      <c r="E1600" s="1">
        <v>119329</v>
      </c>
      <c r="F1600" s="2">
        <v>36287</v>
      </c>
    </row>
    <row r="1601" spans="1:6" x14ac:dyDescent="0.25">
      <c r="A1601">
        <v>2017</v>
      </c>
      <c r="B1601" t="s">
        <v>54</v>
      </c>
      <c r="C1601" t="s">
        <v>18</v>
      </c>
      <c r="D1601" s="1">
        <v>33064</v>
      </c>
      <c r="E1601" s="1">
        <v>462131</v>
      </c>
      <c r="F1601" s="2">
        <v>45367</v>
      </c>
    </row>
    <row r="1602" spans="1:6" x14ac:dyDescent="0.25">
      <c r="A1602">
        <v>2017</v>
      </c>
      <c r="B1602" t="s">
        <v>54</v>
      </c>
      <c r="C1602" t="s">
        <v>19</v>
      </c>
      <c r="D1602" s="1">
        <v>42906</v>
      </c>
      <c r="E1602" s="1">
        <v>577319</v>
      </c>
      <c r="F1602" s="2">
        <v>51500</v>
      </c>
    </row>
    <row r="1603" spans="1:6" x14ac:dyDescent="0.25">
      <c r="A1603">
        <v>2017</v>
      </c>
      <c r="B1603" t="s">
        <v>54</v>
      </c>
      <c r="C1603" t="s">
        <v>20</v>
      </c>
      <c r="D1603" s="1">
        <v>52149</v>
      </c>
      <c r="E1603" s="1">
        <v>784393</v>
      </c>
      <c r="F1603" s="2">
        <v>45628</v>
      </c>
    </row>
    <row r="1604" spans="1:6" x14ac:dyDescent="0.25">
      <c r="A1604">
        <v>2017</v>
      </c>
      <c r="B1604" t="s">
        <v>54</v>
      </c>
      <c r="C1604" t="s">
        <v>21</v>
      </c>
      <c r="D1604" s="1">
        <v>36334</v>
      </c>
      <c r="E1604" s="1">
        <v>531926</v>
      </c>
      <c r="F1604" s="2">
        <v>48273</v>
      </c>
    </row>
    <row r="1605" spans="1:6" x14ac:dyDescent="0.25">
      <c r="A1605">
        <v>2017</v>
      </c>
      <c r="B1605" t="s">
        <v>54</v>
      </c>
      <c r="C1605" t="s">
        <v>22</v>
      </c>
      <c r="D1605" s="1">
        <v>19589</v>
      </c>
      <c r="E1605" s="1">
        <v>229775</v>
      </c>
      <c r="F1605" s="2">
        <v>35324</v>
      </c>
    </row>
    <row r="1606" spans="1:6" x14ac:dyDescent="0.25">
      <c r="A1606">
        <v>2017</v>
      </c>
      <c r="B1606" t="s">
        <v>54</v>
      </c>
      <c r="C1606" t="s">
        <v>23</v>
      </c>
      <c r="D1606" s="1">
        <v>40324</v>
      </c>
      <c r="E1606" s="1">
        <v>538185</v>
      </c>
      <c r="F1606" s="2">
        <v>41095</v>
      </c>
    </row>
    <row r="1607" spans="1:6" x14ac:dyDescent="0.25">
      <c r="A1607">
        <v>2017</v>
      </c>
      <c r="B1607" t="s">
        <v>54</v>
      </c>
      <c r="C1607" t="s">
        <v>24</v>
      </c>
      <c r="D1607" s="1">
        <v>9270</v>
      </c>
      <c r="E1607" s="1">
        <v>91194</v>
      </c>
      <c r="F1607" s="2">
        <v>38067</v>
      </c>
    </row>
    <row r="1608" spans="1:6" x14ac:dyDescent="0.25">
      <c r="A1608">
        <v>2017</v>
      </c>
      <c r="B1608" t="s">
        <v>54</v>
      </c>
      <c r="C1608" t="s">
        <v>25</v>
      </c>
      <c r="D1608" s="1">
        <v>15024</v>
      </c>
      <c r="E1608" s="1">
        <v>190930</v>
      </c>
      <c r="F1608" s="2">
        <v>38493</v>
      </c>
    </row>
    <row r="1609" spans="1:6" x14ac:dyDescent="0.25">
      <c r="A1609">
        <v>2017</v>
      </c>
      <c r="B1609" t="s">
        <v>54</v>
      </c>
      <c r="C1609" t="s">
        <v>26</v>
      </c>
      <c r="D1609" s="1">
        <v>15910</v>
      </c>
      <c r="E1609" s="1">
        <v>247973</v>
      </c>
      <c r="F1609" s="2">
        <v>42847</v>
      </c>
    </row>
    <row r="1610" spans="1:6" x14ac:dyDescent="0.25">
      <c r="A1610">
        <v>2017</v>
      </c>
      <c r="B1610" t="s">
        <v>54</v>
      </c>
      <c r="C1610" t="s">
        <v>27</v>
      </c>
      <c r="D1610" s="1">
        <v>12612</v>
      </c>
      <c r="E1610" s="1">
        <v>139876</v>
      </c>
      <c r="F1610" s="2">
        <v>46101</v>
      </c>
    </row>
    <row r="1611" spans="1:6" x14ac:dyDescent="0.25">
      <c r="A1611">
        <v>2017</v>
      </c>
      <c r="B1611" t="s">
        <v>54</v>
      </c>
      <c r="C1611" t="s">
        <v>28</v>
      </c>
      <c r="D1611" s="1">
        <v>53977</v>
      </c>
      <c r="E1611" s="1">
        <v>872180</v>
      </c>
      <c r="F1611" s="2">
        <v>52631</v>
      </c>
    </row>
    <row r="1612" spans="1:6" x14ac:dyDescent="0.25">
      <c r="A1612">
        <v>2017</v>
      </c>
      <c r="B1612" t="s">
        <v>54</v>
      </c>
      <c r="C1612" t="s">
        <v>29</v>
      </c>
      <c r="D1612" s="1">
        <v>10538</v>
      </c>
      <c r="E1612" s="1">
        <v>134696</v>
      </c>
      <c r="F1612" s="2">
        <v>36519</v>
      </c>
    </row>
    <row r="1613" spans="1:6" x14ac:dyDescent="0.25">
      <c r="A1613">
        <v>2017</v>
      </c>
      <c r="B1613" t="s">
        <v>54</v>
      </c>
      <c r="C1613" t="s">
        <v>30</v>
      </c>
      <c r="D1613" s="1">
        <v>126549</v>
      </c>
      <c r="E1613" s="1">
        <v>1562385</v>
      </c>
      <c r="F1613" s="2">
        <v>50389</v>
      </c>
    </row>
    <row r="1614" spans="1:6" x14ac:dyDescent="0.25">
      <c r="A1614">
        <v>2017</v>
      </c>
      <c r="B1614" t="s">
        <v>54</v>
      </c>
      <c r="C1614" t="s">
        <v>31</v>
      </c>
      <c r="D1614" s="1">
        <v>61042</v>
      </c>
      <c r="E1614" s="1">
        <v>824989</v>
      </c>
      <c r="F1614" s="2">
        <v>41845</v>
      </c>
    </row>
    <row r="1615" spans="1:6" x14ac:dyDescent="0.25">
      <c r="A1615">
        <v>2017</v>
      </c>
      <c r="B1615" t="s">
        <v>54</v>
      </c>
      <c r="C1615" t="s">
        <v>32</v>
      </c>
      <c r="D1615" s="1">
        <v>7819</v>
      </c>
      <c r="E1615" s="1">
        <v>92052</v>
      </c>
      <c r="F1615" s="2">
        <v>47910</v>
      </c>
    </row>
    <row r="1616" spans="1:6" x14ac:dyDescent="0.25">
      <c r="A1616">
        <v>2017</v>
      </c>
      <c r="B1616" t="s">
        <v>54</v>
      </c>
      <c r="C1616" t="s">
        <v>33</v>
      </c>
      <c r="D1616" s="1">
        <v>68763</v>
      </c>
      <c r="E1616" s="1">
        <v>1018161</v>
      </c>
      <c r="F1616" s="2">
        <v>42564</v>
      </c>
    </row>
    <row r="1617" spans="1:6" x14ac:dyDescent="0.25">
      <c r="A1617">
        <v>2017</v>
      </c>
      <c r="B1617" t="s">
        <v>54</v>
      </c>
      <c r="C1617" t="s">
        <v>34</v>
      </c>
      <c r="D1617" s="1">
        <v>23838</v>
      </c>
      <c r="E1617" s="1">
        <v>301165</v>
      </c>
      <c r="F1617" s="2">
        <v>41040</v>
      </c>
    </row>
    <row r="1618" spans="1:6" x14ac:dyDescent="0.25">
      <c r="A1618">
        <v>2017</v>
      </c>
      <c r="B1618" t="s">
        <v>54</v>
      </c>
      <c r="C1618" t="s">
        <v>35</v>
      </c>
      <c r="D1618" s="1">
        <v>26684</v>
      </c>
      <c r="E1618" s="1">
        <v>347515</v>
      </c>
      <c r="F1618" s="2">
        <v>42870</v>
      </c>
    </row>
    <row r="1619" spans="1:6" x14ac:dyDescent="0.25">
      <c r="A1619">
        <v>2017</v>
      </c>
      <c r="B1619" t="s">
        <v>54</v>
      </c>
      <c r="C1619" t="s">
        <v>36</v>
      </c>
      <c r="D1619" s="1">
        <v>75374</v>
      </c>
      <c r="E1619" s="1">
        <v>1115565</v>
      </c>
      <c r="F1619" s="2">
        <v>43972</v>
      </c>
    </row>
    <row r="1620" spans="1:6" x14ac:dyDescent="0.25">
      <c r="A1620">
        <v>2017</v>
      </c>
      <c r="B1620" t="s">
        <v>54</v>
      </c>
      <c r="C1620" t="s">
        <v>37</v>
      </c>
      <c r="D1620" s="1">
        <v>7674</v>
      </c>
      <c r="E1620" s="1">
        <v>76263</v>
      </c>
      <c r="F1620" s="2">
        <v>42503</v>
      </c>
    </row>
    <row r="1621" spans="1:6" x14ac:dyDescent="0.25">
      <c r="A1621">
        <v>2017</v>
      </c>
      <c r="B1621" t="s">
        <v>54</v>
      </c>
      <c r="C1621" t="s">
        <v>38</v>
      </c>
      <c r="D1621" s="1">
        <v>29784</v>
      </c>
      <c r="E1621" s="1">
        <v>395329</v>
      </c>
      <c r="F1621" s="2">
        <v>38973</v>
      </c>
    </row>
    <row r="1622" spans="1:6" x14ac:dyDescent="0.25">
      <c r="A1622">
        <v>2017</v>
      </c>
      <c r="B1622" t="s">
        <v>54</v>
      </c>
      <c r="C1622" t="s">
        <v>39</v>
      </c>
      <c r="D1622" s="1">
        <v>8036</v>
      </c>
      <c r="E1622" s="1">
        <v>86427</v>
      </c>
      <c r="F1622" s="2">
        <v>38278</v>
      </c>
    </row>
    <row r="1623" spans="1:6" x14ac:dyDescent="0.25">
      <c r="A1623">
        <v>2017</v>
      </c>
      <c r="B1623" t="s">
        <v>54</v>
      </c>
      <c r="C1623" t="s">
        <v>40</v>
      </c>
      <c r="D1623" s="1">
        <v>39250</v>
      </c>
      <c r="E1623" s="1">
        <v>618046</v>
      </c>
      <c r="F1623" s="2">
        <v>44773</v>
      </c>
    </row>
    <row r="1624" spans="1:6" x14ac:dyDescent="0.25">
      <c r="A1624">
        <v>2017</v>
      </c>
      <c r="B1624" t="s">
        <v>54</v>
      </c>
      <c r="C1624" t="s">
        <v>41</v>
      </c>
      <c r="D1624" s="1">
        <v>145842</v>
      </c>
      <c r="E1624" s="1">
        <v>2432880</v>
      </c>
      <c r="F1624" s="2">
        <v>50316</v>
      </c>
    </row>
    <row r="1625" spans="1:6" x14ac:dyDescent="0.25">
      <c r="A1625">
        <v>2017</v>
      </c>
      <c r="B1625" t="s">
        <v>54</v>
      </c>
      <c r="C1625" t="s">
        <v>42</v>
      </c>
      <c r="D1625" s="1">
        <v>19048</v>
      </c>
      <c r="E1625" s="1">
        <v>276552</v>
      </c>
      <c r="F1625" s="2">
        <v>42378</v>
      </c>
    </row>
    <row r="1626" spans="1:6" x14ac:dyDescent="0.25">
      <c r="A1626">
        <v>2017</v>
      </c>
      <c r="B1626" t="s">
        <v>54</v>
      </c>
      <c r="C1626" t="s">
        <v>43</v>
      </c>
      <c r="D1626" s="1">
        <v>5138</v>
      </c>
      <c r="E1626" s="1">
        <v>55012</v>
      </c>
      <c r="F1626" s="2">
        <v>38650</v>
      </c>
    </row>
    <row r="1627" spans="1:6" x14ac:dyDescent="0.25">
      <c r="A1627">
        <v>2017</v>
      </c>
      <c r="B1627" t="s">
        <v>54</v>
      </c>
      <c r="C1627" t="s">
        <v>44</v>
      </c>
      <c r="D1627" s="1">
        <v>42996</v>
      </c>
      <c r="E1627" s="1">
        <v>652711</v>
      </c>
      <c r="F1627" s="2">
        <v>42291</v>
      </c>
    </row>
    <row r="1628" spans="1:6" x14ac:dyDescent="0.25">
      <c r="A1628">
        <v>2017</v>
      </c>
      <c r="B1628" t="s">
        <v>54</v>
      </c>
      <c r="C1628" t="s">
        <v>45</v>
      </c>
      <c r="D1628" s="1">
        <v>39715</v>
      </c>
      <c r="E1628" s="1">
        <v>610599</v>
      </c>
      <c r="F1628" s="2">
        <v>58924</v>
      </c>
    </row>
    <row r="1629" spans="1:6" x14ac:dyDescent="0.25">
      <c r="A1629">
        <v>2017</v>
      </c>
      <c r="B1629" t="s">
        <v>54</v>
      </c>
      <c r="C1629" t="s">
        <v>46</v>
      </c>
      <c r="D1629" s="1">
        <v>10925</v>
      </c>
      <c r="E1629" s="1">
        <v>129300</v>
      </c>
      <c r="F1629" s="2">
        <v>37489</v>
      </c>
    </row>
    <row r="1630" spans="1:6" x14ac:dyDescent="0.25">
      <c r="A1630">
        <v>2017</v>
      </c>
      <c r="B1630" t="s">
        <v>54</v>
      </c>
      <c r="C1630" t="s">
        <v>47</v>
      </c>
      <c r="D1630" s="1">
        <v>35433</v>
      </c>
      <c r="E1630" s="1">
        <v>539603</v>
      </c>
      <c r="F1630" s="2">
        <v>39831</v>
      </c>
    </row>
    <row r="1631" spans="1:6" x14ac:dyDescent="0.25">
      <c r="A1631">
        <v>2017</v>
      </c>
      <c r="B1631" t="s">
        <v>54</v>
      </c>
      <c r="C1631" t="s">
        <v>48</v>
      </c>
      <c r="D1631" s="1">
        <v>4822</v>
      </c>
      <c r="E1631" s="1">
        <v>49799</v>
      </c>
      <c r="F1631" s="2">
        <v>40999</v>
      </c>
    </row>
    <row r="1632" spans="1:6" x14ac:dyDescent="0.25">
      <c r="A1632">
        <v>2017</v>
      </c>
      <c r="B1632" t="s">
        <v>53</v>
      </c>
      <c r="C1632" t="s">
        <v>1</v>
      </c>
      <c r="D1632" s="1">
        <v>1969</v>
      </c>
      <c r="E1632" s="1">
        <v>20807</v>
      </c>
      <c r="F1632" s="2">
        <v>58932</v>
      </c>
    </row>
    <row r="1633" spans="1:6" x14ac:dyDescent="0.25">
      <c r="A1633">
        <v>2017</v>
      </c>
      <c r="B1633" t="s">
        <v>53</v>
      </c>
      <c r="C1633" t="s">
        <v>2</v>
      </c>
      <c r="D1633" s="1">
        <v>2461</v>
      </c>
      <c r="E1633" s="1">
        <v>44962</v>
      </c>
      <c r="F1633" s="2">
        <v>71171</v>
      </c>
    </row>
    <row r="1634" spans="1:6" x14ac:dyDescent="0.25">
      <c r="A1634">
        <v>2017</v>
      </c>
      <c r="B1634" t="s">
        <v>53</v>
      </c>
      <c r="C1634" t="s">
        <v>3</v>
      </c>
      <c r="D1634" s="1">
        <v>1123</v>
      </c>
      <c r="E1634" s="1">
        <v>12766</v>
      </c>
      <c r="F1634" s="2">
        <v>56682</v>
      </c>
    </row>
    <row r="1635" spans="1:6" x14ac:dyDescent="0.25">
      <c r="A1635">
        <v>2017</v>
      </c>
      <c r="B1635" t="s">
        <v>53</v>
      </c>
      <c r="C1635" t="s">
        <v>4</v>
      </c>
      <c r="D1635" s="1">
        <v>22519</v>
      </c>
      <c r="E1635" s="1">
        <v>513029</v>
      </c>
      <c r="F1635" s="2">
        <v>172309</v>
      </c>
    </row>
    <row r="1636" spans="1:6" x14ac:dyDescent="0.25">
      <c r="A1636">
        <v>2017</v>
      </c>
      <c r="B1636" t="s">
        <v>53</v>
      </c>
      <c r="C1636" t="s">
        <v>5</v>
      </c>
      <c r="D1636" s="1">
        <v>3891</v>
      </c>
      <c r="E1636" s="1">
        <v>71641</v>
      </c>
      <c r="F1636" s="2">
        <v>100781</v>
      </c>
    </row>
    <row r="1637" spans="1:6" x14ac:dyDescent="0.25">
      <c r="A1637">
        <v>2017</v>
      </c>
      <c r="B1637" t="s">
        <v>53</v>
      </c>
      <c r="C1637" t="s">
        <v>6</v>
      </c>
      <c r="D1637" s="1">
        <v>2146</v>
      </c>
      <c r="E1637" s="1">
        <v>31542</v>
      </c>
      <c r="F1637" s="2">
        <v>103094</v>
      </c>
    </row>
    <row r="1638" spans="1:6" x14ac:dyDescent="0.25">
      <c r="A1638">
        <v>2017</v>
      </c>
      <c r="B1638" t="s">
        <v>53</v>
      </c>
      <c r="C1638" t="s">
        <v>7</v>
      </c>
      <c r="D1638">
        <v>409</v>
      </c>
      <c r="E1638" s="1">
        <v>4560</v>
      </c>
      <c r="F1638" s="2">
        <v>64686</v>
      </c>
    </row>
    <row r="1639" spans="1:6" x14ac:dyDescent="0.25">
      <c r="A1639">
        <v>2017</v>
      </c>
      <c r="B1639" t="s">
        <v>53</v>
      </c>
      <c r="C1639" t="s">
        <v>8</v>
      </c>
      <c r="D1639" s="1">
        <v>10983</v>
      </c>
      <c r="E1639" s="1">
        <v>138039</v>
      </c>
      <c r="F1639" s="2">
        <v>80305</v>
      </c>
    </row>
    <row r="1640" spans="1:6" x14ac:dyDescent="0.25">
      <c r="A1640">
        <v>2017</v>
      </c>
      <c r="B1640" t="s">
        <v>53</v>
      </c>
      <c r="C1640" t="s">
        <v>9</v>
      </c>
      <c r="D1640" s="1">
        <v>4911</v>
      </c>
      <c r="E1640" s="1">
        <v>116074</v>
      </c>
      <c r="F1640" s="2">
        <v>96306</v>
      </c>
    </row>
    <row r="1641" spans="1:6" x14ac:dyDescent="0.25">
      <c r="A1641">
        <v>2017</v>
      </c>
      <c r="B1641" t="s">
        <v>53</v>
      </c>
      <c r="C1641" t="s">
        <v>10</v>
      </c>
      <c r="D1641" s="1">
        <v>1175</v>
      </c>
      <c r="E1641" s="1">
        <v>8923</v>
      </c>
      <c r="F1641" s="2">
        <v>51032</v>
      </c>
    </row>
    <row r="1642" spans="1:6" x14ac:dyDescent="0.25">
      <c r="A1642">
        <v>2017</v>
      </c>
      <c r="B1642" t="s">
        <v>53</v>
      </c>
      <c r="C1642" t="s">
        <v>11</v>
      </c>
      <c r="D1642" s="1">
        <v>6534</v>
      </c>
      <c r="E1642" s="1">
        <v>96181</v>
      </c>
      <c r="F1642" s="2">
        <v>85328</v>
      </c>
    </row>
    <row r="1643" spans="1:6" x14ac:dyDescent="0.25">
      <c r="A1643">
        <v>2017</v>
      </c>
      <c r="B1643" t="s">
        <v>53</v>
      </c>
      <c r="C1643" t="s">
        <v>12</v>
      </c>
      <c r="D1643" s="1">
        <v>2019</v>
      </c>
      <c r="E1643" s="1">
        <v>31465</v>
      </c>
      <c r="F1643" s="2">
        <v>59391</v>
      </c>
    </row>
    <row r="1644" spans="1:6" x14ac:dyDescent="0.25">
      <c r="A1644">
        <v>2017</v>
      </c>
      <c r="B1644" t="s">
        <v>53</v>
      </c>
      <c r="C1644" t="s">
        <v>13</v>
      </c>
      <c r="D1644" s="1">
        <v>1698</v>
      </c>
      <c r="E1644" s="1">
        <v>21891</v>
      </c>
      <c r="F1644" s="2">
        <v>55957</v>
      </c>
    </row>
    <row r="1645" spans="1:6" x14ac:dyDescent="0.25">
      <c r="A1645">
        <v>2017</v>
      </c>
      <c r="B1645" t="s">
        <v>53</v>
      </c>
      <c r="C1645" t="s">
        <v>14</v>
      </c>
      <c r="D1645" s="1">
        <v>1260</v>
      </c>
      <c r="E1645" s="1">
        <v>19279</v>
      </c>
      <c r="F1645" s="2">
        <v>61084</v>
      </c>
    </row>
    <row r="1646" spans="1:6" x14ac:dyDescent="0.25">
      <c r="A1646">
        <v>2017</v>
      </c>
      <c r="B1646" t="s">
        <v>53</v>
      </c>
      <c r="C1646" t="s">
        <v>15</v>
      </c>
      <c r="D1646" s="1">
        <v>1697</v>
      </c>
      <c r="E1646" s="1">
        <v>22698</v>
      </c>
      <c r="F1646" s="2">
        <v>54857</v>
      </c>
    </row>
    <row r="1647" spans="1:6" x14ac:dyDescent="0.25">
      <c r="A1647">
        <v>2017</v>
      </c>
      <c r="B1647" t="s">
        <v>53</v>
      </c>
      <c r="C1647" t="s">
        <v>16</v>
      </c>
      <c r="D1647" s="1">
        <v>1650</v>
      </c>
      <c r="E1647" s="1">
        <v>22941</v>
      </c>
      <c r="F1647" s="2">
        <v>55038</v>
      </c>
    </row>
    <row r="1648" spans="1:6" x14ac:dyDescent="0.25">
      <c r="A1648">
        <v>2017</v>
      </c>
      <c r="B1648" t="s">
        <v>53</v>
      </c>
      <c r="C1648" t="s">
        <v>17</v>
      </c>
      <c r="D1648">
        <v>843</v>
      </c>
      <c r="E1648" s="1">
        <v>7340</v>
      </c>
      <c r="F1648" s="2">
        <v>52561</v>
      </c>
    </row>
    <row r="1649" spans="1:6" x14ac:dyDescent="0.25">
      <c r="A1649">
        <v>2017</v>
      </c>
      <c r="B1649" t="s">
        <v>53</v>
      </c>
      <c r="C1649" t="s">
        <v>18</v>
      </c>
      <c r="D1649" s="1">
        <v>2719</v>
      </c>
      <c r="E1649" s="1">
        <v>37583</v>
      </c>
      <c r="F1649" s="2">
        <v>88009</v>
      </c>
    </row>
    <row r="1650" spans="1:6" x14ac:dyDescent="0.25">
      <c r="A1650">
        <v>2017</v>
      </c>
      <c r="B1650" t="s">
        <v>53</v>
      </c>
      <c r="C1650" t="s">
        <v>19</v>
      </c>
      <c r="D1650" s="1">
        <v>5143</v>
      </c>
      <c r="E1650" s="1">
        <v>91861</v>
      </c>
      <c r="F1650" s="2">
        <v>114166</v>
      </c>
    </row>
    <row r="1651" spans="1:6" x14ac:dyDescent="0.25">
      <c r="A1651">
        <v>2017</v>
      </c>
      <c r="B1651" t="s">
        <v>53</v>
      </c>
      <c r="C1651" t="s">
        <v>20</v>
      </c>
      <c r="D1651" s="1">
        <v>5934</v>
      </c>
      <c r="E1651" s="1">
        <v>56524</v>
      </c>
      <c r="F1651" s="2">
        <v>70884</v>
      </c>
    </row>
    <row r="1652" spans="1:6" x14ac:dyDescent="0.25">
      <c r="A1652">
        <v>2017</v>
      </c>
      <c r="B1652" t="s">
        <v>53</v>
      </c>
      <c r="C1652" t="s">
        <v>21</v>
      </c>
      <c r="D1652" s="1">
        <v>3663</v>
      </c>
      <c r="E1652" s="1">
        <v>50310</v>
      </c>
      <c r="F1652" s="2">
        <v>75459</v>
      </c>
    </row>
    <row r="1653" spans="1:6" x14ac:dyDescent="0.25">
      <c r="A1653">
        <v>2017</v>
      </c>
      <c r="B1653" t="s">
        <v>53</v>
      </c>
      <c r="C1653" t="s">
        <v>22</v>
      </c>
      <c r="D1653">
        <v>962</v>
      </c>
      <c r="E1653" s="1">
        <v>11593</v>
      </c>
      <c r="F1653" s="2">
        <v>48002</v>
      </c>
    </row>
    <row r="1654" spans="1:6" x14ac:dyDescent="0.25">
      <c r="A1654">
        <v>2017</v>
      </c>
      <c r="B1654" t="s">
        <v>53</v>
      </c>
      <c r="C1654" t="s">
        <v>23</v>
      </c>
      <c r="D1654" s="1">
        <v>3051</v>
      </c>
      <c r="E1654" s="1">
        <v>48249</v>
      </c>
      <c r="F1654" s="2">
        <v>73665</v>
      </c>
    </row>
    <row r="1655" spans="1:6" x14ac:dyDescent="0.25">
      <c r="A1655">
        <v>2017</v>
      </c>
      <c r="B1655" t="s">
        <v>53</v>
      </c>
      <c r="C1655" t="s">
        <v>24</v>
      </c>
      <c r="D1655">
        <v>759</v>
      </c>
      <c r="E1655" s="1">
        <v>6394</v>
      </c>
      <c r="F1655" s="2">
        <v>51903</v>
      </c>
    </row>
    <row r="1656" spans="1:6" x14ac:dyDescent="0.25">
      <c r="A1656">
        <v>2017</v>
      </c>
      <c r="B1656" t="s">
        <v>53</v>
      </c>
      <c r="C1656" t="s">
        <v>25</v>
      </c>
      <c r="D1656">
        <v>964</v>
      </c>
      <c r="E1656" s="1">
        <v>18204</v>
      </c>
      <c r="F1656" s="2">
        <v>61365</v>
      </c>
    </row>
    <row r="1657" spans="1:6" x14ac:dyDescent="0.25">
      <c r="A1657">
        <v>2017</v>
      </c>
      <c r="B1657" t="s">
        <v>53</v>
      </c>
      <c r="C1657" t="s">
        <v>26</v>
      </c>
      <c r="D1657" s="1">
        <v>1440</v>
      </c>
      <c r="E1657" s="1">
        <v>14735</v>
      </c>
      <c r="F1657" s="2">
        <v>65866</v>
      </c>
    </row>
    <row r="1658" spans="1:6" x14ac:dyDescent="0.25">
      <c r="A1658">
        <v>2017</v>
      </c>
      <c r="B1658" t="s">
        <v>53</v>
      </c>
      <c r="C1658" t="s">
        <v>27</v>
      </c>
      <c r="D1658">
        <v>843</v>
      </c>
      <c r="E1658" s="1">
        <v>12554</v>
      </c>
      <c r="F1658" s="2">
        <v>88119</v>
      </c>
    </row>
    <row r="1659" spans="1:6" x14ac:dyDescent="0.25">
      <c r="A1659">
        <v>2017</v>
      </c>
      <c r="B1659" t="s">
        <v>53</v>
      </c>
      <c r="C1659" t="s">
        <v>28</v>
      </c>
      <c r="D1659" s="1">
        <v>3595</v>
      </c>
      <c r="E1659" s="1">
        <v>70379</v>
      </c>
      <c r="F1659" s="2">
        <v>108638</v>
      </c>
    </row>
    <row r="1660" spans="1:6" x14ac:dyDescent="0.25">
      <c r="A1660">
        <v>2017</v>
      </c>
      <c r="B1660" t="s">
        <v>53</v>
      </c>
      <c r="C1660" t="s">
        <v>29</v>
      </c>
      <c r="D1660">
        <v>929</v>
      </c>
      <c r="E1660" s="1">
        <v>12398</v>
      </c>
      <c r="F1660" s="2">
        <v>51009</v>
      </c>
    </row>
    <row r="1661" spans="1:6" x14ac:dyDescent="0.25">
      <c r="A1661">
        <v>2017</v>
      </c>
      <c r="B1661" t="s">
        <v>53</v>
      </c>
      <c r="C1661" t="s">
        <v>30</v>
      </c>
      <c r="D1661" s="1">
        <v>12397</v>
      </c>
      <c r="E1661" s="1">
        <v>269233</v>
      </c>
      <c r="F1661" s="2">
        <v>119508</v>
      </c>
    </row>
    <row r="1662" spans="1:6" x14ac:dyDescent="0.25">
      <c r="A1662">
        <v>2017</v>
      </c>
      <c r="B1662" t="s">
        <v>53</v>
      </c>
      <c r="C1662" t="s">
        <v>31</v>
      </c>
      <c r="D1662" s="1">
        <v>5042</v>
      </c>
      <c r="E1662" s="1">
        <v>78826</v>
      </c>
      <c r="F1662" s="2">
        <v>80496</v>
      </c>
    </row>
    <row r="1663" spans="1:6" x14ac:dyDescent="0.25">
      <c r="A1663">
        <v>2017</v>
      </c>
      <c r="B1663" t="s">
        <v>53</v>
      </c>
      <c r="C1663" t="s">
        <v>32</v>
      </c>
      <c r="D1663">
        <v>396</v>
      </c>
      <c r="E1663" s="1">
        <v>6502</v>
      </c>
      <c r="F1663" s="2">
        <v>65114</v>
      </c>
    </row>
    <row r="1664" spans="1:6" x14ac:dyDescent="0.25">
      <c r="A1664">
        <v>2017</v>
      </c>
      <c r="B1664" t="s">
        <v>53</v>
      </c>
      <c r="C1664" t="s">
        <v>33</v>
      </c>
      <c r="D1664" s="1">
        <v>4456</v>
      </c>
      <c r="E1664" s="1">
        <v>71562</v>
      </c>
      <c r="F1664" s="2">
        <v>67912</v>
      </c>
    </row>
    <row r="1665" spans="1:6" x14ac:dyDescent="0.25">
      <c r="A1665">
        <v>2017</v>
      </c>
      <c r="B1665" t="s">
        <v>53</v>
      </c>
      <c r="C1665" t="s">
        <v>34</v>
      </c>
      <c r="D1665" s="1">
        <v>1491</v>
      </c>
      <c r="E1665" s="1">
        <v>20417</v>
      </c>
      <c r="F1665" s="2">
        <v>57922</v>
      </c>
    </row>
    <row r="1666" spans="1:6" x14ac:dyDescent="0.25">
      <c r="A1666">
        <v>2017</v>
      </c>
      <c r="B1666" t="s">
        <v>53</v>
      </c>
      <c r="C1666" t="s">
        <v>35</v>
      </c>
      <c r="D1666" s="1">
        <v>3521</v>
      </c>
      <c r="E1666" s="1">
        <v>34177</v>
      </c>
      <c r="F1666" s="2">
        <v>80210</v>
      </c>
    </row>
    <row r="1667" spans="1:6" x14ac:dyDescent="0.25">
      <c r="A1667">
        <v>2017</v>
      </c>
      <c r="B1667" t="s">
        <v>53</v>
      </c>
      <c r="C1667" t="s">
        <v>36</v>
      </c>
      <c r="D1667" s="1">
        <v>4664</v>
      </c>
      <c r="E1667" s="1">
        <v>83352</v>
      </c>
      <c r="F1667" s="2">
        <v>78987</v>
      </c>
    </row>
    <row r="1668" spans="1:6" x14ac:dyDescent="0.25">
      <c r="A1668">
        <v>2017</v>
      </c>
      <c r="B1668" t="s">
        <v>53</v>
      </c>
      <c r="C1668" t="s">
        <v>37</v>
      </c>
      <c r="D1668">
        <v>745</v>
      </c>
      <c r="E1668" s="1">
        <v>6125</v>
      </c>
      <c r="F1668" s="2">
        <v>70660</v>
      </c>
    </row>
    <row r="1669" spans="1:6" x14ac:dyDescent="0.25">
      <c r="A1669">
        <v>2017</v>
      </c>
      <c r="B1669" t="s">
        <v>53</v>
      </c>
      <c r="C1669" t="s">
        <v>38</v>
      </c>
      <c r="D1669" s="1">
        <v>2430</v>
      </c>
      <c r="E1669" s="1">
        <v>27428</v>
      </c>
      <c r="F1669" s="2">
        <v>61428</v>
      </c>
    </row>
    <row r="1670" spans="1:6" x14ac:dyDescent="0.25">
      <c r="A1670">
        <v>2017</v>
      </c>
      <c r="B1670" t="s">
        <v>53</v>
      </c>
      <c r="C1670" t="s">
        <v>39</v>
      </c>
      <c r="D1670">
        <v>561</v>
      </c>
      <c r="E1670" s="1">
        <v>5720</v>
      </c>
      <c r="F1670" s="2">
        <v>47231</v>
      </c>
    </row>
    <row r="1671" spans="1:6" x14ac:dyDescent="0.25">
      <c r="A1671">
        <v>2017</v>
      </c>
      <c r="B1671" t="s">
        <v>53</v>
      </c>
      <c r="C1671" t="s">
        <v>40</v>
      </c>
      <c r="D1671" s="1">
        <v>3260</v>
      </c>
      <c r="E1671" s="1">
        <v>45482</v>
      </c>
      <c r="F1671" s="2">
        <v>68381</v>
      </c>
    </row>
    <row r="1672" spans="1:6" x14ac:dyDescent="0.25">
      <c r="A1672">
        <v>2017</v>
      </c>
      <c r="B1672" t="s">
        <v>53</v>
      </c>
      <c r="C1672" t="s">
        <v>41</v>
      </c>
      <c r="D1672" s="1">
        <v>9521</v>
      </c>
      <c r="E1672" s="1">
        <v>201873</v>
      </c>
      <c r="F1672" s="2">
        <v>84394</v>
      </c>
    </row>
    <row r="1673" spans="1:6" x14ac:dyDescent="0.25">
      <c r="A1673">
        <v>2017</v>
      </c>
      <c r="B1673" t="s">
        <v>53</v>
      </c>
      <c r="C1673" t="s">
        <v>42</v>
      </c>
      <c r="D1673" s="1">
        <v>2347</v>
      </c>
      <c r="E1673" s="1">
        <v>37185</v>
      </c>
      <c r="F1673" s="2">
        <v>71167</v>
      </c>
    </row>
    <row r="1674" spans="1:6" x14ac:dyDescent="0.25">
      <c r="A1674">
        <v>2017</v>
      </c>
      <c r="B1674" t="s">
        <v>53</v>
      </c>
      <c r="C1674" t="s">
        <v>43</v>
      </c>
      <c r="D1674">
        <v>503</v>
      </c>
      <c r="E1674" s="1">
        <v>4478</v>
      </c>
      <c r="F1674" s="2">
        <v>58372</v>
      </c>
    </row>
    <row r="1675" spans="1:6" x14ac:dyDescent="0.25">
      <c r="A1675">
        <v>2017</v>
      </c>
      <c r="B1675" t="s">
        <v>53</v>
      </c>
      <c r="C1675" t="s">
        <v>44</v>
      </c>
      <c r="D1675" s="1">
        <v>4222</v>
      </c>
      <c r="E1675" s="1">
        <v>67623</v>
      </c>
      <c r="F1675" s="2">
        <v>98219</v>
      </c>
    </row>
    <row r="1676" spans="1:6" x14ac:dyDescent="0.25">
      <c r="A1676">
        <v>2017</v>
      </c>
      <c r="B1676" t="s">
        <v>53</v>
      </c>
      <c r="C1676" t="s">
        <v>45</v>
      </c>
      <c r="D1676" s="1">
        <v>4271</v>
      </c>
      <c r="E1676" s="1">
        <v>125798</v>
      </c>
      <c r="F1676" s="2">
        <v>172513</v>
      </c>
    </row>
    <row r="1677" spans="1:6" x14ac:dyDescent="0.25">
      <c r="A1677">
        <v>2017</v>
      </c>
      <c r="B1677" t="s">
        <v>53</v>
      </c>
      <c r="C1677" t="s">
        <v>46</v>
      </c>
      <c r="D1677">
        <v>764</v>
      </c>
      <c r="E1677" s="1">
        <v>8615</v>
      </c>
      <c r="F1677" s="2">
        <v>50474</v>
      </c>
    </row>
    <row r="1678" spans="1:6" x14ac:dyDescent="0.25">
      <c r="A1678">
        <v>2017</v>
      </c>
      <c r="B1678" t="s">
        <v>53</v>
      </c>
      <c r="C1678" t="s">
        <v>47</v>
      </c>
      <c r="D1678" s="1">
        <v>2126</v>
      </c>
      <c r="E1678" s="1">
        <v>47658</v>
      </c>
      <c r="F1678" s="2">
        <v>71912</v>
      </c>
    </row>
    <row r="1679" spans="1:6" x14ac:dyDescent="0.25">
      <c r="A1679">
        <v>2017</v>
      </c>
      <c r="B1679" t="s">
        <v>53</v>
      </c>
      <c r="C1679" t="s">
        <v>48</v>
      </c>
      <c r="D1679">
        <v>389</v>
      </c>
      <c r="E1679" s="1">
        <v>3680</v>
      </c>
      <c r="F1679" s="2">
        <v>46375</v>
      </c>
    </row>
    <row r="1680" spans="1:6" x14ac:dyDescent="0.25">
      <c r="A1680">
        <v>2017</v>
      </c>
      <c r="B1680" t="s">
        <v>56</v>
      </c>
      <c r="C1680" t="s">
        <v>1</v>
      </c>
      <c r="D1680" s="1">
        <v>13089</v>
      </c>
      <c r="E1680" s="1">
        <v>94756</v>
      </c>
      <c r="F1680" s="2">
        <v>66324</v>
      </c>
    </row>
    <row r="1681" spans="1:6" x14ac:dyDescent="0.25">
      <c r="A1681">
        <v>2017</v>
      </c>
      <c r="B1681" t="s">
        <v>56</v>
      </c>
      <c r="C1681" t="s">
        <v>2</v>
      </c>
      <c r="D1681" s="1">
        <v>15754</v>
      </c>
      <c r="E1681" s="1">
        <v>206540</v>
      </c>
      <c r="F1681" s="2">
        <v>68059</v>
      </c>
    </row>
    <row r="1682" spans="1:6" x14ac:dyDescent="0.25">
      <c r="A1682">
        <v>2017</v>
      </c>
      <c r="B1682" t="s">
        <v>56</v>
      </c>
      <c r="C1682" t="s">
        <v>3</v>
      </c>
      <c r="D1682" s="1">
        <v>8251</v>
      </c>
      <c r="E1682" s="1">
        <v>49596</v>
      </c>
      <c r="F1682" s="2">
        <v>55939</v>
      </c>
    </row>
    <row r="1683" spans="1:6" x14ac:dyDescent="0.25">
      <c r="A1683">
        <v>2017</v>
      </c>
      <c r="B1683" t="s">
        <v>56</v>
      </c>
      <c r="C1683" t="s">
        <v>4</v>
      </c>
      <c r="D1683" s="1">
        <v>98024</v>
      </c>
      <c r="E1683" s="1">
        <v>827494</v>
      </c>
      <c r="F1683" s="2">
        <v>104466</v>
      </c>
    </row>
    <row r="1684" spans="1:6" x14ac:dyDescent="0.25">
      <c r="A1684">
        <v>2017</v>
      </c>
      <c r="B1684" t="s">
        <v>56</v>
      </c>
      <c r="C1684" t="s">
        <v>5</v>
      </c>
      <c r="D1684" s="1">
        <v>22552</v>
      </c>
      <c r="E1684" s="1">
        <v>161870</v>
      </c>
      <c r="F1684" s="2">
        <v>81536</v>
      </c>
    </row>
    <row r="1685" spans="1:6" x14ac:dyDescent="0.25">
      <c r="A1685">
        <v>2017</v>
      </c>
      <c r="B1685" t="s">
        <v>56</v>
      </c>
      <c r="C1685" t="s">
        <v>6</v>
      </c>
      <c r="D1685" s="1">
        <v>10779</v>
      </c>
      <c r="E1685" s="1">
        <v>126051</v>
      </c>
      <c r="F1685" s="2">
        <v>152598</v>
      </c>
    </row>
    <row r="1686" spans="1:6" x14ac:dyDescent="0.25">
      <c r="A1686">
        <v>2017</v>
      </c>
      <c r="B1686" t="s">
        <v>56</v>
      </c>
      <c r="C1686" t="s">
        <v>7</v>
      </c>
      <c r="D1686" s="1">
        <v>2800</v>
      </c>
      <c r="E1686" s="1">
        <v>47894</v>
      </c>
      <c r="F1686" s="2">
        <v>92267</v>
      </c>
    </row>
    <row r="1687" spans="1:6" x14ac:dyDescent="0.25">
      <c r="A1687">
        <v>2017</v>
      </c>
      <c r="B1687" t="s">
        <v>56</v>
      </c>
      <c r="C1687" t="s">
        <v>8</v>
      </c>
      <c r="D1687" s="1">
        <v>71616</v>
      </c>
      <c r="E1687" s="1">
        <v>556510</v>
      </c>
      <c r="F1687" s="2">
        <v>72708</v>
      </c>
    </row>
    <row r="1688" spans="1:6" x14ac:dyDescent="0.25">
      <c r="A1688">
        <v>2017</v>
      </c>
      <c r="B1688" t="s">
        <v>56</v>
      </c>
      <c r="C1688" t="s">
        <v>9</v>
      </c>
      <c r="D1688" s="1">
        <v>25978</v>
      </c>
      <c r="E1688" s="1">
        <v>233995</v>
      </c>
      <c r="F1688" s="2">
        <v>81197</v>
      </c>
    </row>
    <row r="1689" spans="1:6" x14ac:dyDescent="0.25">
      <c r="A1689">
        <v>2017</v>
      </c>
      <c r="B1689" t="s">
        <v>56</v>
      </c>
      <c r="C1689" t="s">
        <v>10</v>
      </c>
      <c r="D1689" s="1">
        <v>5522</v>
      </c>
      <c r="E1689" s="1">
        <v>31064</v>
      </c>
      <c r="F1689" s="2">
        <v>53820</v>
      </c>
    </row>
    <row r="1690" spans="1:6" x14ac:dyDescent="0.25">
      <c r="A1690">
        <v>2017</v>
      </c>
      <c r="B1690" t="s">
        <v>56</v>
      </c>
      <c r="C1690" t="s">
        <v>11</v>
      </c>
      <c r="D1690" s="1">
        <v>32114</v>
      </c>
      <c r="E1690" s="1">
        <v>370517</v>
      </c>
      <c r="F1690" s="2">
        <v>104689</v>
      </c>
    </row>
    <row r="1691" spans="1:6" x14ac:dyDescent="0.25">
      <c r="A1691">
        <v>2017</v>
      </c>
      <c r="B1691" t="s">
        <v>56</v>
      </c>
      <c r="C1691" t="s">
        <v>12</v>
      </c>
      <c r="D1691" s="1">
        <v>16124</v>
      </c>
      <c r="E1691" s="1">
        <v>131758</v>
      </c>
      <c r="F1691" s="2">
        <v>62518</v>
      </c>
    </row>
    <row r="1692" spans="1:6" x14ac:dyDescent="0.25">
      <c r="A1692">
        <v>2017</v>
      </c>
      <c r="B1692" t="s">
        <v>56</v>
      </c>
      <c r="C1692" t="s">
        <v>13</v>
      </c>
      <c r="D1692" s="1">
        <v>9983</v>
      </c>
      <c r="E1692" s="1">
        <v>108983</v>
      </c>
      <c r="F1692" s="2">
        <v>71597</v>
      </c>
    </row>
    <row r="1693" spans="1:6" x14ac:dyDescent="0.25">
      <c r="A1693">
        <v>2017</v>
      </c>
      <c r="B1693" t="s">
        <v>56</v>
      </c>
      <c r="C1693" t="s">
        <v>14</v>
      </c>
      <c r="D1693" s="1">
        <v>8858</v>
      </c>
      <c r="E1693" s="1">
        <v>74321</v>
      </c>
      <c r="F1693" s="2">
        <v>65845</v>
      </c>
    </row>
    <row r="1694" spans="1:6" x14ac:dyDescent="0.25">
      <c r="A1694">
        <v>2017</v>
      </c>
      <c r="B1694" t="s">
        <v>56</v>
      </c>
      <c r="C1694" t="s">
        <v>15</v>
      </c>
      <c r="D1694" s="1">
        <v>10845</v>
      </c>
      <c r="E1694" s="1">
        <v>93126</v>
      </c>
      <c r="F1694" s="2">
        <v>64967</v>
      </c>
    </row>
    <row r="1695" spans="1:6" x14ac:dyDescent="0.25">
      <c r="A1695">
        <v>2017</v>
      </c>
      <c r="B1695" t="s">
        <v>56</v>
      </c>
      <c r="C1695" t="s">
        <v>16</v>
      </c>
      <c r="D1695" s="1">
        <v>13618</v>
      </c>
      <c r="E1695" s="1">
        <v>85771</v>
      </c>
      <c r="F1695" s="2">
        <v>59758</v>
      </c>
    </row>
    <row r="1696" spans="1:6" x14ac:dyDescent="0.25">
      <c r="A1696">
        <v>2017</v>
      </c>
      <c r="B1696" t="s">
        <v>56</v>
      </c>
      <c r="C1696" t="s">
        <v>17</v>
      </c>
      <c r="D1696" s="1">
        <v>3827</v>
      </c>
      <c r="E1696" s="1">
        <v>29417</v>
      </c>
      <c r="F1696" s="2">
        <v>65934</v>
      </c>
    </row>
    <row r="1697" spans="1:6" x14ac:dyDescent="0.25">
      <c r="A1697">
        <v>2017</v>
      </c>
      <c r="B1697" t="s">
        <v>56</v>
      </c>
      <c r="C1697" t="s">
        <v>18</v>
      </c>
      <c r="D1697" s="1">
        <v>15099</v>
      </c>
      <c r="E1697" s="1">
        <v>140287</v>
      </c>
      <c r="F1697" s="2">
        <v>90791</v>
      </c>
    </row>
    <row r="1698" spans="1:6" x14ac:dyDescent="0.25">
      <c r="A1698">
        <v>2017</v>
      </c>
      <c r="B1698" t="s">
        <v>56</v>
      </c>
      <c r="C1698" t="s">
        <v>19</v>
      </c>
      <c r="D1698" s="1">
        <v>17270</v>
      </c>
      <c r="E1698" s="1">
        <v>216567</v>
      </c>
      <c r="F1698" s="2">
        <v>136040</v>
      </c>
    </row>
    <row r="1699" spans="1:6" x14ac:dyDescent="0.25">
      <c r="A1699">
        <v>2017</v>
      </c>
      <c r="B1699" t="s">
        <v>56</v>
      </c>
      <c r="C1699" t="s">
        <v>20</v>
      </c>
      <c r="D1699" s="1">
        <v>18942</v>
      </c>
      <c r="E1699" s="1">
        <v>202358</v>
      </c>
      <c r="F1699" s="2">
        <v>69275</v>
      </c>
    </row>
    <row r="1700" spans="1:6" x14ac:dyDescent="0.25">
      <c r="A1700">
        <v>2017</v>
      </c>
      <c r="B1700" t="s">
        <v>56</v>
      </c>
      <c r="C1700" t="s">
        <v>21</v>
      </c>
      <c r="D1700" s="1">
        <v>15467</v>
      </c>
      <c r="E1700" s="1">
        <v>175945</v>
      </c>
      <c r="F1700" s="2">
        <v>91036</v>
      </c>
    </row>
    <row r="1701" spans="1:6" x14ac:dyDescent="0.25">
      <c r="A1701">
        <v>2017</v>
      </c>
      <c r="B1701" t="s">
        <v>56</v>
      </c>
      <c r="C1701" t="s">
        <v>22</v>
      </c>
      <c r="D1701" s="1">
        <v>7854</v>
      </c>
      <c r="E1701" s="1">
        <v>42981</v>
      </c>
      <c r="F1701" s="2">
        <v>51222</v>
      </c>
    </row>
    <row r="1702" spans="1:6" x14ac:dyDescent="0.25">
      <c r="A1702">
        <v>2017</v>
      </c>
      <c r="B1702" t="s">
        <v>56</v>
      </c>
      <c r="C1702" t="s">
        <v>23</v>
      </c>
      <c r="D1702" s="1">
        <v>17661</v>
      </c>
      <c r="E1702" s="1">
        <v>163353</v>
      </c>
      <c r="F1702" s="2">
        <v>68974</v>
      </c>
    </row>
    <row r="1703" spans="1:6" x14ac:dyDescent="0.25">
      <c r="A1703">
        <v>2017</v>
      </c>
      <c r="B1703" t="s">
        <v>56</v>
      </c>
      <c r="C1703" t="s">
        <v>24</v>
      </c>
      <c r="D1703" s="1">
        <v>4178</v>
      </c>
      <c r="E1703" s="1">
        <v>20935</v>
      </c>
      <c r="F1703" s="2">
        <v>56708</v>
      </c>
    </row>
    <row r="1704" spans="1:6" x14ac:dyDescent="0.25">
      <c r="A1704">
        <v>2017</v>
      </c>
      <c r="B1704" t="s">
        <v>56</v>
      </c>
      <c r="C1704" t="s">
        <v>25</v>
      </c>
      <c r="D1704" s="1">
        <v>6481</v>
      </c>
      <c r="E1704" s="1">
        <v>66237</v>
      </c>
      <c r="F1704" s="2">
        <v>63484</v>
      </c>
    </row>
    <row r="1705" spans="1:6" x14ac:dyDescent="0.25">
      <c r="A1705">
        <v>2017</v>
      </c>
      <c r="B1705" t="s">
        <v>56</v>
      </c>
      <c r="C1705" t="s">
        <v>26</v>
      </c>
      <c r="D1705" s="1">
        <v>8856</v>
      </c>
      <c r="E1705" s="1">
        <v>61375</v>
      </c>
      <c r="F1705" s="2">
        <v>63979</v>
      </c>
    </row>
    <row r="1706" spans="1:6" x14ac:dyDescent="0.25">
      <c r="A1706">
        <v>2017</v>
      </c>
      <c r="B1706" t="s">
        <v>56</v>
      </c>
      <c r="C1706" t="s">
        <v>27</v>
      </c>
      <c r="D1706" s="1">
        <v>3835</v>
      </c>
      <c r="E1706" s="1">
        <v>33894</v>
      </c>
      <c r="F1706" s="2">
        <v>91139</v>
      </c>
    </row>
    <row r="1707" spans="1:6" x14ac:dyDescent="0.25">
      <c r="A1707">
        <v>2017</v>
      </c>
      <c r="B1707" t="s">
        <v>56</v>
      </c>
      <c r="C1707" t="s">
        <v>28</v>
      </c>
      <c r="D1707" s="1">
        <v>19625</v>
      </c>
      <c r="E1707" s="1">
        <v>241026</v>
      </c>
      <c r="F1707" s="2">
        <v>111862</v>
      </c>
    </row>
    <row r="1708" spans="1:6" x14ac:dyDescent="0.25">
      <c r="A1708">
        <v>2017</v>
      </c>
      <c r="B1708" t="s">
        <v>56</v>
      </c>
      <c r="C1708" t="s">
        <v>29</v>
      </c>
      <c r="D1708" s="1">
        <v>5092</v>
      </c>
      <c r="E1708" s="1">
        <v>32604</v>
      </c>
      <c r="F1708" s="2">
        <v>53932</v>
      </c>
    </row>
    <row r="1709" spans="1:6" x14ac:dyDescent="0.25">
      <c r="A1709">
        <v>2017</v>
      </c>
      <c r="B1709" t="s">
        <v>56</v>
      </c>
      <c r="C1709" t="s">
        <v>30</v>
      </c>
      <c r="D1709" s="1">
        <v>65326</v>
      </c>
      <c r="E1709" s="1">
        <v>708995</v>
      </c>
      <c r="F1709" s="2">
        <v>189559</v>
      </c>
    </row>
    <row r="1710" spans="1:6" x14ac:dyDescent="0.25">
      <c r="A1710">
        <v>2017</v>
      </c>
      <c r="B1710" t="s">
        <v>56</v>
      </c>
      <c r="C1710" t="s">
        <v>31</v>
      </c>
      <c r="D1710" s="1">
        <v>27332</v>
      </c>
      <c r="E1710" s="1">
        <v>226679</v>
      </c>
      <c r="F1710" s="2">
        <v>82975</v>
      </c>
    </row>
    <row r="1711" spans="1:6" x14ac:dyDescent="0.25">
      <c r="A1711">
        <v>2017</v>
      </c>
      <c r="B1711" t="s">
        <v>56</v>
      </c>
      <c r="C1711" t="s">
        <v>32</v>
      </c>
      <c r="D1711" s="1">
        <v>2979</v>
      </c>
      <c r="E1711" s="1">
        <v>23135</v>
      </c>
      <c r="F1711" s="2">
        <v>60044</v>
      </c>
    </row>
    <row r="1712" spans="1:6" x14ac:dyDescent="0.25">
      <c r="A1712">
        <v>2017</v>
      </c>
      <c r="B1712" t="s">
        <v>56</v>
      </c>
      <c r="C1712" t="s">
        <v>33</v>
      </c>
      <c r="D1712" s="1">
        <v>28537</v>
      </c>
      <c r="E1712" s="1">
        <v>288615</v>
      </c>
      <c r="F1712" s="2">
        <v>69967</v>
      </c>
    </row>
    <row r="1713" spans="1:6" x14ac:dyDescent="0.25">
      <c r="A1713">
        <v>2017</v>
      </c>
      <c r="B1713" t="s">
        <v>56</v>
      </c>
      <c r="C1713" t="s">
        <v>34</v>
      </c>
      <c r="D1713" s="1">
        <v>11379</v>
      </c>
      <c r="E1713" s="1">
        <v>76757</v>
      </c>
      <c r="F1713" s="2">
        <v>56323</v>
      </c>
    </row>
    <row r="1714" spans="1:6" x14ac:dyDescent="0.25">
      <c r="A1714">
        <v>2017</v>
      </c>
      <c r="B1714" t="s">
        <v>56</v>
      </c>
      <c r="C1714" t="s">
        <v>35</v>
      </c>
      <c r="D1714" s="1">
        <v>12686</v>
      </c>
      <c r="E1714" s="1">
        <v>83715</v>
      </c>
      <c r="F1714" s="2">
        <v>67638</v>
      </c>
    </row>
    <row r="1715" spans="1:6" x14ac:dyDescent="0.25">
      <c r="A1715">
        <v>2017</v>
      </c>
      <c r="B1715" t="s">
        <v>56</v>
      </c>
      <c r="C1715" t="s">
        <v>36</v>
      </c>
      <c r="D1715" s="1">
        <v>28479</v>
      </c>
      <c r="E1715" s="1">
        <v>321121</v>
      </c>
      <c r="F1715" s="2">
        <v>85405</v>
      </c>
    </row>
    <row r="1716" spans="1:6" x14ac:dyDescent="0.25">
      <c r="A1716">
        <v>2017</v>
      </c>
      <c r="B1716" t="s">
        <v>56</v>
      </c>
      <c r="C1716" t="s">
        <v>37</v>
      </c>
      <c r="D1716" s="1">
        <v>2802</v>
      </c>
      <c r="E1716" s="1">
        <v>32758</v>
      </c>
      <c r="F1716" s="2">
        <v>89570</v>
      </c>
    </row>
    <row r="1717" spans="1:6" x14ac:dyDescent="0.25">
      <c r="A1717">
        <v>2017</v>
      </c>
      <c r="B1717" t="s">
        <v>56</v>
      </c>
      <c r="C1717" t="s">
        <v>38</v>
      </c>
      <c r="D1717" s="1">
        <v>12653</v>
      </c>
      <c r="E1717" s="1">
        <v>98790</v>
      </c>
      <c r="F1717" s="2">
        <v>59859</v>
      </c>
    </row>
    <row r="1718" spans="1:6" x14ac:dyDescent="0.25">
      <c r="A1718">
        <v>2017</v>
      </c>
      <c r="B1718" t="s">
        <v>56</v>
      </c>
      <c r="C1718" t="s">
        <v>39</v>
      </c>
      <c r="D1718" s="1">
        <v>3221</v>
      </c>
      <c r="E1718" s="1">
        <v>28761</v>
      </c>
      <c r="F1718" s="2">
        <v>57506</v>
      </c>
    </row>
    <row r="1719" spans="1:6" x14ac:dyDescent="0.25">
      <c r="A1719">
        <v>2017</v>
      </c>
      <c r="B1719" t="s">
        <v>56</v>
      </c>
      <c r="C1719" t="s">
        <v>40</v>
      </c>
      <c r="D1719" s="1">
        <v>15531</v>
      </c>
      <c r="E1719" s="1">
        <v>148433</v>
      </c>
      <c r="F1719" s="2">
        <v>71601</v>
      </c>
    </row>
    <row r="1720" spans="1:6" x14ac:dyDescent="0.25">
      <c r="A1720">
        <v>2017</v>
      </c>
      <c r="B1720" t="s">
        <v>56</v>
      </c>
      <c r="C1720" t="s">
        <v>41</v>
      </c>
      <c r="D1720" s="1">
        <v>71279</v>
      </c>
      <c r="E1720" s="1">
        <v>740328</v>
      </c>
      <c r="F1720" s="2">
        <v>80242</v>
      </c>
    </row>
    <row r="1721" spans="1:6" x14ac:dyDescent="0.25">
      <c r="A1721">
        <v>2017</v>
      </c>
      <c r="B1721" t="s">
        <v>56</v>
      </c>
      <c r="C1721" t="s">
        <v>42</v>
      </c>
      <c r="D1721" s="1">
        <v>11066</v>
      </c>
      <c r="E1721" s="1">
        <v>84072</v>
      </c>
      <c r="F1721" s="2">
        <v>64760</v>
      </c>
    </row>
    <row r="1722" spans="1:6" x14ac:dyDescent="0.25">
      <c r="A1722">
        <v>2017</v>
      </c>
      <c r="B1722" t="s">
        <v>56</v>
      </c>
      <c r="C1722" t="s">
        <v>43</v>
      </c>
      <c r="D1722" s="1">
        <v>1700</v>
      </c>
      <c r="E1722" s="1">
        <v>11731</v>
      </c>
      <c r="F1722" s="2">
        <v>70768</v>
      </c>
    </row>
    <row r="1723" spans="1:6" x14ac:dyDescent="0.25">
      <c r="A1723">
        <v>2017</v>
      </c>
      <c r="B1723" t="s">
        <v>56</v>
      </c>
      <c r="C1723" t="s">
        <v>44</v>
      </c>
      <c r="D1723" s="1">
        <v>21609</v>
      </c>
      <c r="E1723" s="1">
        <v>192079</v>
      </c>
      <c r="F1723" s="2">
        <v>82201</v>
      </c>
    </row>
    <row r="1724" spans="1:6" x14ac:dyDescent="0.25">
      <c r="A1724">
        <v>2017</v>
      </c>
      <c r="B1724" t="s">
        <v>56</v>
      </c>
      <c r="C1724" t="s">
        <v>45</v>
      </c>
      <c r="D1724" s="1">
        <v>17184</v>
      </c>
      <c r="E1724" s="1">
        <v>144458</v>
      </c>
      <c r="F1724" s="2">
        <v>76957</v>
      </c>
    </row>
    <row r="1725" spans="1:6" x14ac:dyDescent="0.25">
      <c r="A1725">
        <v>2017</v>
      </c>
      <c r="B1725" t="s">
        <v>56</v>
      </c>
      <c r="C1725" t="s">
        <v>46</v>
      </c>
      <c r="D1725" s="1">
        <v>3992</v>
      </c>
      <c r="E1725" s="1">
        <v>24123</v>
      </c>
      <c r="F1725" s="2">
        <v>50354</v>
      </c>
    </row>
    <row r="1726" spans="1:6" x14ac:dyDescent="0.25">
      <c r="A1726">
        <v>2017</v>
      </c>
      <c r="B1726" t="s">
        <v>56</v>
      </c>
      <c r="C1726" t="s">
        <v>47</v>
      </c>
      <c r="D1726" s="1">
        <v>13244</v>
      </c>
      <c r="E1726" s="1">
        <v>148873</v>
      </c>
      <c r="F1726" s="2">
        <v>68759</v>
      </c>
    </row>
    <row r="1727" spans="1:6" x14ac:dyDescent="0.25">
      <c r="A1727">
        <v>2017</v>
      </c>
      <c r="B1727" t="s">
        <v>56</v>
      </c>
      <c r="C1727" t="s">
        <v>48</v>
      </c>
      <c r="D1727" s="1">
        <v>2248</v>
      </c>
      <c r="E1727" s="1">
        <v>10938</v>
      </c>
      <c r="F1727" s="2">
        <v>54692</v>
      </c>
    </row>
    <row r="1728" spans="1:6" x14ac:dyDescent="0.25">
      <c r="A1728">
        <v>2017</v>
      </c>
      <c r="B1728" t="s">
        <v>57</v>
      </c>
      <c r="C1728" t="s">
        <v>1</v>
      </c>
      <c r="D1728" s="1">
        <v>21426</v>
      </c>
      <c r="E1728" s="1">
        <v>239356</v>
      </c>
      <c r="F1728" s="2">
        <v>53774</v>
      </c>
    </row>
    <row r="1729" spans="1:6" x14ac:dyDescent="0.25">
      <c r="A1729">
        <v>2017</v>
      </c>
      <c r="B1729" t="s">
        <v>57</v>
      </c>
      <c r="C1729" t="s">
        <v>2</v>
      </c>
      <c r="D1729" s="1">
        <v>31059</v>
      </c>
      <c r="E1729" s="1">
        <v>417456</v>
      </c>
      <c r="F1729" s="2">
        <v>55334</v>
      </c>
    </row>
    <row r="1730" spans="1:6" x14ac:dyDescent="0.25">
      <c r="A1730">
        <v>2017</v>
      </c>
      <c r="B1730" t="s">
        <v>57</v>
      </c>
      <c r="C1730" t="s">
        <v>3</v>
      </c>
      <c r="D1730" s="1">
        <v>13845</v>
      </c>
      <c r="E1730" s="1">
        <v>144215</v>
      </c>
      <c r="F1730" s="2">
        <v>59263</v>
      </c>
    </row>
    <row r="1731" spans="1:6" x14ac:dyDescent="0.25">
      <c r="A1731">
        <v>2017</v>
      </c>
      <c r="B1731" t="s">
        <v>57</v>
      </c>
      <c r="C1731" t="s">
        <v>4</v>
      </c>
      <c r="D1731" s="1">
        <v>188712</v>
      </c>
      <c r="E1731" s="1">
        <v>2551444</v>
      </c>
      <c r="F1731" s="2">
        <v>86955</v>
      </c>
    </row>
    <row r="1732" spans="1:6" x14ac:dyDescent="0.25">
      <c r="A1732">
        <v>2017</v>
      </c>
      <c r="B1732" t="s">
        <v>57</v>
      </c>
      <c r="C1732" t="s">
        <v>5</v>
      </c>
      <c r="D1732" s="1">
        <v>50576</v>
      </c>
      <c r="E1732" s="1">
        <v>412889</v>
      </c>
      <c r="F1732" s="2">
        <v>78698</v>
      </c>
    </row>
    <row r="1733" spans="1:6" x14ac:dyDescent="0.25">
      <c r="A1733">
        <v>2017</v>
      </c>
      <c r="B1733" t="s">
        <v>57</v>
      </c>
      <c r="C1733" t="s">
        <v>6</v>
      </c>
      <c r="D1733" s="1">
        <v>22807</v>
      </c>
      <c r="E1733" s="1">
        <v>218450</v>
      </c>
      <c r="F1733" s="2">
        <v>87307</v>
      </c>
    </row>
    <row r="1734" spans="1:6" x14ac:dyDescent="0.25">
      <c r="A1734">
        <v>2017</v>
      </c>
      <c r="B1734" t="s">
        <v>57</v>
      </c>
      <c r="C1734" t="s">
        <v>7</v>
      </c>
      <c r="D1734" s="1">
        <v>8644</v>
      </c>
      <c r="E1734" s="1">
        <v>61956</v>
      </c>
      <c r="F1734" s="2">
        <v>80600</v>
      </c>
    </row>
    <row r="1735" spans="1:6" x14ac:dyDescent="0.25">
      <c r="A1735">
        <v>2017</v>
      </c>
      <c r="B1735" t="s">
        <v>57</v>
      </c>
      <c r="C1735" t="s">
        <v>8</v>
      </c>
      <c r="D1735" s="1">
        <v>156978</v>
      </c>
      <c r="E1735" s="1">
        <v>1322562</v>
      </c>
      <c r="F1735" s="2">
        <v>58653</v>
      </c>
    </row>
    <row r="1736" spans="1:6" x14ac:dyDescent="0.25">
      <c r="A1736">
        <v>2017</v>
      </c>
      <c r="B1736" t="s">
        <v>57</v>
      </c>
      <c r="C1736" t="s">
        <v>9</v>
      </c>
      <c r="D1736" s="1">
        <v>54102</v>
      </c>
      <c r="E1736" s="1">
        <v>668820</v>
      </c>
      <c r="F1736" s="2">
        <v>64724</v>
      </c>
    </row>
    <row r="1737" spans="1:6" x14ac:dyDescent="0.25">
      <c r="A1737">
        <v>2017</v>
      </c>
      <c r="B1737" t="s">
        <v>57</v>
      </c>
      <c r="C1737" t="s">
        <v>10</v>
      </c>
      <c r="D1737" s="1">
        <v>11075</v>
      </c>
      <c r="E1737" s="1">
        <v>88110</v>
      </c>
      <c r="F1737" s="2">
        <v>48653</v>
      </c>
    </row>
    <row r="1738" spans="1:6" x14ac:dyDescent="0.25">
      <c r="A1738">
        <v>2017</v>
      </c>
      <c r="B1738" t="s">
        <v>57</v>
      </c>
      <c r="C1738" t="s">
        <v>11</v>
      </c>
      <c r="D1738" s="1">
        <v>73447</v>
      </c>
      <c r="E1738" s="1">
        <v>942202</v>
      </c>
      <c r="F1738" s="2">
        <v>73829</v>
      </c>
    </row>
    <row r="1739" spans="1:6" x14ac:dyDescent="0.25">
      <c r="A1739">
        <v>2017</v>
      </c>
      <c r="B1739" t="s">
        <v>57</v>
      </c>
      <c r="C1739" t="s">
        <v>12</v>
      </c>
      <c r="D1739" s="1">
        <v>29045</v>
      </c>
      <c r="E1739" s="1">
        <v>336985</v>
      </c>
      <c r="F1739" s="2">
        <v>50796</v>
      </c>
    </row>
    <row r="1740" spans="1:6" x14ac:dyDescent="0.25">
      <c r="A1740">
        <v>2017</v>
      </c>
      <c r="B1740" t="s">
        <v>57</v>
      </c>
      <c r="C1740" t="s">
        <v>13</v>
      </c>
      <c r="D1740" s="1">
        <v>15401</v>
      </c>
      <c r="E1740" s="1">
        <v>139096</v>
      </c>
      <c r="F1740" s="2">
        <v>52293</v>
      </c>
    </row>
    <row r="1741" spans="1:6" x14ac:dyDescent="0.25">
      <c r="A1741">
        <v>2017</v>
      </c>
      <c r="B1741" t="s">
        <v>57</v>
      </c>
      <c r="C1741" t="s">
        <v>14</v>
      </c>
      <c r="D1741" s="1">
        <v>16569</v>
      </c>
      <c r="E1741" s="1">
        <v>177353</v>
      </c>
      <c r="F1741" s="2">
        <v>59048</v>
      </c>
    </row>
    <row r="1742" spans="1:6" x14ac:dyDescent="0.25">
      <c r="A1742">
        <v>2017</v>
      </c>
      <c r="B1742" t="s">
        <v>57</v>
      </c>
      <c r="C1742" t="s">
        <v>15</v>
      </c>
      <c r="D1742" s="1">
        <v>20206</v>
      </c>
      <c r="E1742" s="1">
        <v>214141</v>
      </c>
      <c r="F1742" s="2">
        <v>48829</v>
      </c>
    </row>
    <row r="1743" spans="1:6" x14ac:dyDescent="0.25">
      <c r="A1743">
        <v>2017</v>
      </c>
      <c r="B1743" t="s">
        <v>57</v>
      </c>
      <c r="C1743" t="s">
        <v>16</v>
      </c>
      <c r="D1743" s="1">
        <v>24001</v>
      </c>
      <c r="E1743" s="1">
        <v>209874</v>
      </c>
      <c r="F1743" s="2">
        <v>55218</v>
      </c>
    </row>
    <row r="1744" spans="1:6" x14ac:dyDescent="0.25">
      <c r="A1744">
        <v>2017</v>
      </c>
      <c r="B1744" t="s">
        <v>57</v>
      </c>
      <c r="C1744" t="s">
        <v>17</v>
      </c>
      <c r="D1744" s="1">
        <v>9912</v>
      </c>
      <c r="E1744" s="1">
        <v>66736</v>
      </c>
      <c r="F1744" s="2">
        <v>55405</v>
      </c>
    </row>
    <row r="1745" spans="1:6" x14ac:dyDescent="0.25">
      <c r="A1745">
        <v>2017</v>
      </c>
      <c r="B1745" t="s">
        <v>57</v>
      </c>
      <c r="C1745" t="s">
        <v>18</v>
      </c>
      <c r="D1745" s="1">
        <v>42175</v>
      </c>
      <c r="E1745" s="1">
        <v>443764</v>
      </c>
      <c r="F1745" s="2">
        <v>77259</v>
      </c>
    </row>
    <row r="1746" spans="1:6" x14ac:dyDescent="0.25">
      <c r="A1746">
        <v>2017</v>
      </c>
      <c r="B1746" t="s">
        <v>57</v>
      </c>
      <c r="C1746" t="s">
        <v>19</v>
      </c>
      <c r="D1746" s="1">
        <v>47186</v>
      </c>
      <c r="E1746" s="1">
        <v>566190</v>
      </c>
      <c r="F1746" s="2">
        <v>102580</v>
      </c>
    </row>
    <row r="1747" spans="1:6" x14ac:dyDescent="0.25">
      <c r="A1747">
        <v>2017</v>
      </c>
      <c r="B1747" t="s">
        <v>57</v>
      </c>
      <c r="C1747" t="s">
        <v>20</v>
      </c>
      <c r="D1747" s="1">
        <v>42271</v>
      </c>
      <c r="E1747" s="1">
        <v>645279</v>
      </c>
      <c r="F1747" s="2">
        <v>68677</v>
      </c>
    </row>
    <row r="1748" spans="1:6" x14ac:dyDescent="0.25">
      <c r="A1748">
        <v>2017</v>
      </c>
      <c r="B1748" t="s">
        <v>57</v>
      </c>
      <c r="C1748" t="s">
        <v>21</v>
      </c>
      <c r="D1748" s="1">
        <v>29916</v>
      </c>
      <c r="E1748" s="1">
        <v>373603</v>
      </c>
      <c r="F1748" s="2">
        <v>80794</v>
      </c>
    </row>
    <row r="1749" spans="1:6" x14ac:dyDescent="0.25">
      <c r="A1749">
        <v>2017</v>
      </c>
      <c r="B1749" t="s">
        <v>57</v>
      </c>
      <c r="C1749" t="s">
        <v>22</v>
      </c>
      <c r="D1749" s="1">
        <v>11953</v>
      </c>
      <c r="E1749" s="1">
        <v>107737</v>
      </c>
      <c r="F1749" s="2">
        <v>41461</v>
      </c>
    </row>
    <row r="1750" spans="1:6" x14ac:dyDescent="0.25">
      <c r="A1750">
        <v>2017</v>
      </c>
      <c r="B1750" t="s">
        <v>57</v>
      </c>
      <c r="C1750" t="s">
        <v>23</v>
      </c>
      <c r="D1750" s="1">
        <v>33699</v>
      </c>
      <c r="E1750" s="1">
        <v>381525</v>
      </c>
      <c r="F1750" s="2">
        <v>63932</v>
      </c>
    </row>
    <row r="1751" spans="1:6" x14ac:dyDescent="0.25">
      <c r="A1751">
        <v>2017</v>
      </c>
      <c r="B1751" t="s">
        <v>57</v>
      </c>
      <c r="C1751" t="s">
        <v>24</v>
      </c>
      <c r="D1751" s="1">
        <v>8994</v>
      </c>
      <c r="E1751" s="1">
        <v>41010</v>
      </c>
      <c r="F1751" s="2">
        <v>50921</v>
      </c>
    </row>
    <row r="1752" spans="1:6" x14ac:dyDescent="0.25">
      <c r="A1752">
        <v>2017</v>
      </c>
      <c r="B1752" t="s">
        <v>57</v>
      </c>
      <c r="C1752" t="s">
        <v>25</v>
      </c>
      <c r="D1752" s="1">
        <v>11395</v>
      </c>
      <c r="E1752" s="1">
        <v>117542</v>
      </c>
      <c r="F1752" s="2">
        <v>59204</v>
      </c>
    </row>
    <row r="1753" spans="1:6" x14ac:dyDescent="0.25">
      <c r="A1753">
        <v>2017</v>
      </c>
      <c r="B1753" t="s">
        <v>57</v>
      </c>
      <c r="C1753" t="s">
        <v>26</v>
      </c>
      <c r="D1753" s="1">
        <v>19521</v>
      </c>
      <c r="E1753" s="1">
        <v>181485</v>
      </c>
      <c r="F1753" s="2">
        <v>58283</v>
      </c>
    </row>
    <row r="1754" spans="1:6" x14ac:dyDescent="0.25">
      <c r="A1754">
        <v>2017</v>
      </c>
      <c r="B1754" t="s">
        <v>57</v>
      </c>
      <c r="C1754" t="s">
        <v>27</v>
      </c>
      <c r="D1754" s="1">
        <v>11938</v>
      </c>
      <c r="E1754" s="1">
        <v>81761</v>
      </c>
      <c r="F1754" s="2">
        <v>75584</v>
      </c>
    </row>
    <row r="1755" spans="1:6" x14ac:dyDescent="0.25">
      <c r="A1755">
        <v>2017</v>
      </c>
      <c r="B1755" t="s">
        <v>57</v>
      </c>
      <c r="C1755" t="s">
        <v>28</v>
      </c>
      <c r="D1755" s="1">
        <v>50907</v>
      </c>
      <c r="E1755" s="1">
        <v>663584</v>
      </c>
      <c r="F1755" s="2">
        <v>88404</v>
      </c>
    </row>
    <row r="1756" spans="1:6" x14ac:dyDescent="0.25">
      <c r="A1756">
        <v>2017</v>
      </c>
      <c r="B1756" t="s">
        <v>57</v>
      </c>
      <c r="C1756" t="s">
        <v>29</v>
      </c>
      <c r="D1756" s="1">
        <v>10062</v>
      </c>
      <c r="E1756" s="1">
        <v>104434</v>
      </c>
      <c r="F1756" s="2">
        <v>60086</v>
      </c>
    </row>
    <row r="1757" spans="1:6" x14ac:dyDescent="0.25">
      <c r="A1757">
        <v>2017</v>
      </c>
      <c r="B1757" t="s">
        <v>57</v>
      </c>
      <c r="C1757" t="s">
        <v>30</v>
      </c>
      <c r="D1757" s="1">
        <v>111646</v>
      </c>
      <c r="E1757" s="1">
        <v>1314408</v>
      </c>
      <c r="F1757" s="2">
        <v>92549</v>
      </c>
    </row>
    <row r="1758" spans="1:6" x14ac:dyDescent="0.25">
      <c r="A1758">
        <v>2017</v>
      </c>
      <c r="B1758" t="s">
        <v>57</v>
      </c>
      <c r="C1758" t="s">
        <v>31</v>
      </c>
      <c r="D1758" s="1">
        <v>57179</v>
      </c>
      <c r="E1758" s="1">
        <v>616193</v>
      </c>
      <c r="F1758" s="2">
        <v>62617</v>
      </c>
    </row>
    <row r="1759" spans="1:6" x14ac:dyDescent="0.25">
      <c r="A1759">
        <v>2017</v>
      </c>
      <c r="B1759" t="s">
        <v>57</v>
      </c>
      <c r="C1759" t="s">
        <v>32</v>
      </c>
      <c r="D1759" s="1">
        <v>4917</v>
      </c>
      <c r="E1759" s="1">
        <v>34300</v>
      </c>
      <c r="F1759" s="2">
        <v>59438</v>
      </c>
    </row>
    <row r="1760" spans="1:6" x14ac:dyDescent="0.25">
      <c r="A1760">
        <v>2017</v>
      </c>
      <c r="B1760" t="s">
        <v>57</v>
      </c>
      <c r="C1760" t="s">
        <v>33</v>
      </c>
      <c r="D1760" s="1">
        <v>52650</v>
      </c>
      <c r="E1760" s="1">
        <v>724748</v>
      </c>
      <c r="F1760" s="2">
        <v>62445</v>
      </c>
    </row>
    <row r="1761" spans="1:6" x14ac:dyDescent="0.25">
      <c r="A1761">
        <v>2017</v>
      </c>
      <c r="B1761" t="s">
        <v>57</v>
      </c>
      <c r="C1761" t="s">
        <v>34</v>
      </c>
      <c r="D1761" s="1">
        <v>20434</v>
      </c>
      <c r="E1761" s="1">
        <v>185534</v>
      </c>
      <c r="F1761" s="2">
        <v>50640</v>
      </c>
    </row>
    <row r="1762" spans="1:6" x14ac:dyDescent="0.25">
      <c r="A1762">
        <v>2017</v>
      </c>
      <c r="B1762" t="s">
        <v>57</v>
      </c>
      <c r="C1762" t="s">
        <v>35</v>
      </c>
      <c r="D1762" s="1">
        <v>24942</v>
      </c>
      <c r="E1762" s="1">
        <v>242708</v>
      </c>
      <c r="F1762" s="2">
        <v>67873</v>
      </c>
    </row>
    <row r="1763" spans="1:6" x14ac:dyDescent="0.25">
      <c r="A1763">
        <v>2017</v>
      </c>
      <c r="B1763" t="s">
        <v>57</v>
      </c>
      <c r="C1763" t="s">
        <v>36</v>
      </c>
      <c r="D1763" s="1">
        <v>61779</v>
      </c>
      <c r="E1763" s="1">
        <v>799939</v>
      </c>
      <c r="F1763" s="2">
        <v>76029</v>
      </c>
    </row>
    <row r="1764" spans="1:6" x14ac:dyDescent="0.25">
      <c r="A1764">
        <v>2017</v>
      </c>
      <c r="B1764" t="s">
        <v>57</v>
      </c>
      <c r="C1764" t="s">
        <v>37</v>
      </c>
      <c r="D1764" s="1">
        <v>8350</v>
      </c>
      <c r="E1764" s="1">
        <v>67366</v>
      </c>
      <c r="F1764" s="2">
        <v>67763</v>
      </c>
    </row>
    <row r="1765" spans="1:6" x14ac:dyDescent="0.25">
      <c r="A1765">
        <v>2017</v>
      </c>
      <c r="B1765" t="s">
        <v>57</v>
      </c>
      <c r="C1765" t="s">
        <v>38</v>
      </c>
      <c r="D1765" s="1">
        <v>25902</v>
      </c>
      <c r="E1765" s="1">
        <v>280711</v>
      </c>
      <c r="F1765" s="2">
        <v>49505</v>
      </c>
    </row>
    <row r="1766" spans="1:6" x14ac:dyDescent="0.25">
      <c r="A1766">
        <v>2017</v>
      </c>
      <c r="B1766" t="s">
        <v>57</v>
      </c>
      <c r="C1766" t="s">
        <v>39</v>
      </c>
      <c r="D1766" s="1">
        <v>5030</v>
      </c>
      <c r="E1766" s="1">
        <v>31264</v>
      </c>
      <c r="F1766" s="2">
        <v>55293</v>
      </c>
    </row>
    <row r="1767" spans="1:6" x14ac:dyDescent="0.25">
      <c r="A1767">
        <v>2017</v>
      </c>
      <c r="B1767" t="s">
        <v>57</v>
      </c>
      <c r="C1767" t="s">
        <v>40</v>
      </c>
      <c r="D1767" s="1">
        <v>28315</v>
      </c>
      <c r="E1767" s="1">
        <v>407133</v>
      </c>
      <c r="F1767" s="2">
        <v>56172</v>
      </c>
    </row>
    <row r="1768" spans="1:6" x14ac:dyDescent="0.25">
      <c r="A1768">
        <v>2017</v>
      </c>
      <c r="B1768" t="s">
        <v>57</v>
      </c>
      <c r="C1768" t="s">
        <v>41</v>
      </c>
      <c r="D1768" s="1">
        <v>129242</v>
      </c>
      <c r="E1768" s="1">
        <v>1666865</v>
      </c>
      <c r="F1768" s="2">
        <v>71507</v>
      </c>
    </row>
    <row r="1769" spans="1:6" x14ac:dyDescent="0.25">
      <c r="A1769">
        <v>2017</v>
      </c>
      <c r="B1769" t="s">
        <v>57</v>
      </c>
      <c r="C1769" t="s">
        <v>42</v>
      </c>
      <c r="D1769" s="1">
        <v>21911</v>
      </c>
      <c r="E1769" s="1">
        <v>205052</v>
      </c>
      <c r="F1769" s="2">
        <v>56815</v>
      </c>
    </row>
    <row r="1770" spans="1:6" x14ac:dyDescent="0.25">
      <c r="A1770">
        <v>2017</v>
      </c>
      <c r="B1770" t="s">
        <v>57</v>
      </c>
      <c r="C1770" t="s">
        <v>43</v>
      </c>
      <c r="D1770" s="1">
        <v>5488</v>
      </c>
      <c r="E1770" s="1">
        <v>28484</v>
      </c>
      <c r="F1770" s="2">
        <v>63457</v>
      </c>
    </row>
    <row r="1771" spans="1:6" x14ac:dyDescent="0.25">
      <c r="A1771">
        <v>2017</v>
      </c>
      <c r="B1771" t="s">
        <v>57</v>
      </c>
      <c r="C1771" t="s">
        <v>44</v>
      </c>
      <c r="D1771" s="1">
        <v>57146</v>
      </c>
      <c r="E1771" s="1">
        <v>725936</v>
      </c>
      <c r="F1771" s="2">
        <v>84971</v>
      </c>
    </row>
    <row r="1772" spans="1:6" x14ac:dyDescent="0.25">
      <c r="A1772">
        <v>2017</v>
      </c>
      <c r="B1772" t="s">
        <v>57</v>
      </c>
      <c r="C1772" t="s">
        <v>45</v>
      </c>
      <c r="D1772" s="1">
        <v>39177</v>
      </c>
      <c r="E1772" s="1">
        <v>404782</v>
      </c>
      <c r="F1772" s="2">
        <v>76348</v>
      </c>
    </row>
    <row r="1773" spans="1:6" x14ac:dyDescent="0.25">
      <c r="A1773">
        <v>2017</v>
      </c>
      <c r="B1773" t="s">
        <v>57</v>
      </c>
      <c r="C1773" t="s">
        <v>46</v>
      </c>
      <c r="D1773" s="1">
        <v>8077</v>
      </c>
      <c r="E1773" s="1">
        <v>66420</v>
      </c>
      <c r="F1773" s="2">
        <v>48213</v>
      </c>
    </row>
    <row r="1774" spans="1:6" x14ac:dyDescent="0.25">
      <c r="A1774">
        <v>2017</v>
      </c>
      <c r="B1774" t="s">
        <v>57</v>
      </c>
      <c r="C1774" t="s">
        <v>47</v>
      </c>
      <c r="D1774" s="1">
        <v>23769</v>
      </c>
      <c r="E1774" s="1">
        <v>324012</v>
      </c>
      <c r="F1774" s="2">
        <v>57868</v>
      </c>
    </row>
    <row r="1775" spans="1:6" x14ac:dyDescent="0.25">
      <c r="A1775">
        <v>2017</v>
      </c>
      <c r="B1775" t="s">
        <v>57</v>
      </c>
      <c r="C1775" t="s">
        <v>48</v>
      </c>
      <c r="D1775" s="1">
        <v>4417</v>
      </c>
      <c r="E1775" s="1">
        <v>18050</v>
      </c>
      <c r="F1775" s="2">
        <v>50226</v>
      </c>
    </row>
    <row r="1776" spans="1:6" x14ac:dyDescent="0.25">
      <c r="A1776">
        <v>2017</v>
      </c>
      <c r="B1776" t="s">
        <v>58</v>
      </c>
      <c r="C1776" t="s">
        <v>1</v>
      </c>
      <c r="D1776" s="1">
        <v>12429</v>
      </c>
      <c r="E1776" s="1">
        <v>229821</v>
      </c>
      <c r="F1776" s="2">
        <v>45641</v>
      </c>
    </row>
    <row r="1777" spans="1:6" x14ac:dyDescent="0.25">
      <c r="A1777">
        <v>2017</v>
      </c>
      <c r="B1777" t="s">
        <v>58</v>
      </c>
      <c r="C1777" t="s">
        <v>2</v>
      </c>
      <c r="D1777" s="1">
        <v>16509</v>
      </c>
      <c r="E1777" s="1">
        <v>420129</v>
      </c>
      <c r="F1777" s="2">
        <v>50240</v>
      </c>
    </row>
    <row r="1778" spans="1:6" x14ac:dyDescent="0.25">
      <c r="A1778">
        <v>2017</v>
      </c>
      <c r="B1778" t="s">
        <v>58</v>
      </c>
      <c r="C1778" t="s">
        <v>3</v>
      </c>
      <c r="D1778" s="1">
        <v>15762</v>
      </c>
      <c r="E1778" s="1">
        <v>183433</v>
      </c>
      <c r="F1778" s="2">
        <v>41521</v>
      </c>
    </row>
    <row r="1779" spans="1:6" x14ac:dyDescent="0.25">
      <c r="A1779">
        <v>2017</v>
      </c>
      <c r="B1779" t="s">
        <v>58</v>
      </c>
      <c r="C1779" t="s">
        <v>4</v>
      </c>
      <c r="D1779" s="1">
        <v>593987</v>
      </c>
      <c r="E1779" s="1">
        <v>2560907</v>
      </c>
      <c r="F1779" s="2">
        <v>50766</v>
      </c>
    </row>
    <row r="1780" spans="1:6" x14ac:dyDescent="0.25">
      <c r="A1780">
        <v>2017</v>
      </c>
      <c r="B1780" t="s">
        <v>58</v>
      </c>
      <c r="C1780" t="s">
        <v>5</v>
      </c>
      <c r="D1780" s="1">
        <v>21356</v>
      </c>
      <c r="E1780" s="1">
        <v>328843</v>
      </c>
      <c r="F1780" s="2">
        <v>48754</v>
      </c>
    </row>
    <row r="1781" spans="1:6" x14ac:dyDescent="0.25">
      <c r="A1781">
        <v>2017</v>
      </c>
      <c r="B1781" t="s">
        <v>58</v>
      </c>
      <c r="C1781" t="s">
        <v>6</v>
      </c>
      <c r="D1781" s="1">
        <v>12701</v>
      </c>
      <c r="E1781" s="1">
        <v>325348</v>
      </c>
      <c r="F1781" s="2">
        <v>53993</v>
      </c>
    </row>
    <row r="1782" spans="1:6" x14ac:dyDescent="0.25">
      <c r="A1782">
        <v>2017</v>
      </c>
      <c r="B1782" t="s">
        <v>58</v>
      </c>
      <c r="C1782" t="s">
        <v>7</v>
      </c>
      <c r="D1782" s="1">
        <v>4626</v>
      </c>
      <c r="E1782" s="1">
        <v>73879</v>
      </c>
      <c r="F1782" s="2">
        <v>53083</v>
      </c>
    </row>
    <row r="1783" spans="1:6" x14ac:dyDescent="0.25">
      <c r="A1783">
        <v>2017</v>
      </c>
      <c r="B1783" t="s">
        <v>58</v>
      </c>
      <c r="C1783" t="s">
        <v>8</v>
      </c>
      <c r="D1783" s="1">
        <v>71929</v>
      </c>
      <c r="E1783" s="1">
        <v>1258710</v>
      </c>
      <c r="F1783" s="2">
        <v>49450</v>
      </c>
    </row>
    <row r="1784" spans="1:6" x14ac:dyDescent="0.25">
      <c r="A1784">
        <v>2017</v>
      </c>
      <c r="B1784" t="s">
        <v>58</v>
      </c>
      <c r="C1784" t="s">
        <v>9</v>
      </c>
      <c r="D1784" s="1">
        <v>28426</v>
      </c>
      <c r="E1784" s="1">
        <v>546707</v>
      </c>
      <c r="F1784" s="2">
        <v>50819</v>
      </c>
    </row>
    <row r="1785" spans="1:6" x14ac:dyDescent="0.25">
      <c r="A1785">
        <v>2017</v>
      </c>
      <c r="B1785" t="s">
        <v>58</v>
      </c>
      <c r="C1785" t="s">
        <v>10</v>
      </c>
      <c r="D1785" s="1">
        <v>7292</v>
      </c>
      <c r="E1785" s="1">
        <v>96246</v>
      </c>
      <c r="F1785" s="2">
        <v>40927</v>
      </c>
    </row>
    <row r="1786" spans="1:6" x14ac:dyDescent="0.25">
      <c r="A1786">
        <v>2017</v>
      </c>
      <c r="B1786" t="s">
        <v>58</v>
      </c>
      <c r="C1786" t="s">
        <v>11</v>
      </c>
      <c r="D1786" s="1">
        <v>34414</v>
      </c>
      <c r="E1786" s="1">
        <v>910288</v>
      </c>
      <c r="F1786" s="2">
        <v>49347</v>
      </c>
    </row>
    <row r="1787" spans="1:6" x14ac:dyDescent="0.25">
      <c r="A1787">
        <v>2017</v>
      </c>
      <c r="B1787" t="s">
        <v>58</v>
      </c>
      <c r="C1787" t="s">
        <v>12</v>
      </c>
      <c r="D1787" s="1">
        <v>15254</v>
      </c>
      <c r="E1787" s="1">
        <v>452646</v>
      </c>
      <c r="F1787" s="2">
        <v>46791</v>
      </c>
    </row>
    <row r="1788" spans="1:6" x14ac:dyDescent="0.25">
      <c r="A1788">
        <v>2017</v>
      </c>
      <c r="B1788" t="s">
        <v>58</v>
      </c>
      <c r="C1788" t="s">
        <v>13</v>
      </c>
      <c r="D1788" s="1">
        <v>11324</v>
      </c>
      <c r="E1788" s="1">
        <v>219362</v>
      </c>
      <c r="F1788" s="2">
        <v>42092</v>
      </c>
    </row>
    <row r="1789" spans="1:6" x14ac:dyDescent="0.25">
      <c r="A1789">
        <v>2017</v>
      </c>
      <c r="B1789" t="s">
        <v>58</v>
      </c>
      <c r="C1789" t="s">
        <v>14</v>
      </c>
      <c r="D1789" s="1">
        <v>10129</v>
      </c>
      <c r="E1789" s="1">
        <v>192638</v>
      </c>
      <c r="F1789" s="2">
        <v>41465</v>
      </c>
    </row>
    <row r="1790" spans="1:6" x14ac:dyDescent="0.25">
      <c r="A1790">
        <v>2017</v>
      </c>
      <c r="B1790" t="s">
        <v>58</v>
      </c>
      <c r="C1790" t="s">
        <v>15</v>
      </c>
      <c r="D1790" s="1">
        <v>17849</v>
      </c>
      <c r="E1790" s="1">
        <v>262151</v>
      </c>
      <c r="F1790" s="2">
        <v>47340</v>
      </c>
    </row>
    <row r="1791" spans="1:6" x14ac:dyDescent="0.25">
      <c r="A1791">
        <v>2017</v>
      </c>
      <c r="B1791" t="s">
        <v>58</v>
      </c>
      <c r="C1791" t="s">
        <v>16</v>
      </c>
      <c r="D1791" s="1">
        <v>15003</v>
      </c>
      <c r="E1791" s="1">
        <v>297694</v>
      </c>
      <c r="F1791" s="2">
        <v>42305</v>
      </c>
    </row>
    <row r="1792" spans="1:6" x14ac:dyDescent="0.25">
      <c r="A1792">
        <v>2017</v>
      </c>
      <c r="B1792" t="s">
        <v>58</v>
      </c>
      <c r="C1792" t="s">
        <v>17</v>
      </c>
      <c r="D1792" s="1">
        <v>6292</v>
      </c>
      <c r="E1792" s="1">
        <v>118412</v>
      </c>
      <c r="F1792" s="2">
        <v>45937</v>
      </c>
    </row>
    <row r="1793" spans="1:6" x14ac:dyDescent="0.25">
      <c r="A1793">
        <v>2017</v>
      </c>
      <c r="B1793" t="s">
        <v>58</v>
      </c>
      <c r="C1793" t="s">
        <v>18</v>
      </c>
      <c r="D1793" s="1">
        <v>20270</v>
      </c>
      <c r="E1793" s="1">
        <v>436185</v>
      </c>
      <c r="F1793" s="2">
        <v>53201</v>
      </c>
    </row>
    <row r="1794" spans="1:6" x14ac:dyDescent="0.25">
      <c r="A1794">
        <v>2017</v>
      </c>
      <c r="B1794" t="s">
        <v>58</v>
      </c>
      <c r="C1794" t="s">
        <v>19</v>
      </c>
      <c r="D1794" s="1">
        <v>61589</v>
      </c>
      <c r="E1794" s="1">
        <v>769824</v>
      </c>
      <c r="F1794" s="2">
        <v>57794</v>
      </c>
    </row>
    <row r="1795" spans="1:6" x14ac:dyDescent="0.25">
      <c r="A1795">
        <v>2017</v>
      </c>
      <c r="B1795" t="s">
        <v>58</v>
      </c>
      <c r="C1795" t="s">
        <v>20</v>
      </c>
      <c r="D1795" s="1">
        <v>24957</v>
      </c>
      <c r="E1795" s="1">
        <v>656020</v>
      </c>
      <c r="F1795" s="2">
        <v>48406</v>
      </c>
    </row>
    <row r="1796" spans="1:6" x14ac:dyDescent="0.25">
      <c r="A1796">
        <v>2017</v>
      </c>
      <c r="B1796" t="s">
        <v>58</v>
      </c>
      <c r="C1796" t="s">
        <v>21</v>
      </c>
      <c r="D1796" s="1">
        <v>17543</v>
      </c>
      <c r="E1796" s="1">
        <v>514711</v>
      </c>
      <c r="F1796" s="2">
        <v>49720</v>
      </c>
    </row>
    <row r="1797" spans="1:6" x14ac:dyDescent="0.25">
      <c r="A1797">
        <v>2017</v>
      </c>
      <c r="B1797" t="s">
        <v>58</v>
      </c>
      <c r="C1797" t="s">
        <v>22</v>
      </c>
      <c r="D1797" s="1">
        <v>7420</v>
      </c>
      <c r="E1797" s="1">
        <v>142412</v>
      </c>
      <c r="F1797" s="2">
        <v>40426</v>
      </c>
    </row>
    <row r="1798" spans="1:6" x14ac:dyDescent="0.25">
      <c r="A1798">
        <v>2017</v>
      </c>
      <c r="B1798" t="s">
        <v>58</v>
      </c>
      <c r="C1798" t="s">
        <v>23</v>
      </c>
      <c r="D1798" s="1">
        <v>48626</v>
      </c>
      <c r="E1798" s="1">
        <v>450671</v>
      </c>
      <c r="F1798" s="2">
        <v>44800</v>
      </c>
    </row>
    <row r="1799" spans="1:6" x14ac:dyDescent="0.25">
      <c r="A1799">
        <v>2017</v>
      </c>
      <c r="B1799" t="s">
        <v>58</v>
      </c>
      <c r="C1799" t="s">
        <v>24</v>
      </c>
      <c r="D1799" s="1">
        <v>4448</v>
      </c>
      <c r="E1799" s="1">
        <v>73262</v>
      </c>
      <c r="F1799" s="2">
        <v>46171</v>
      </c>
    </row>
    <row r="1800" spans="1:6" x14ac:dyDescent="0.25">
      <c r="A1800">
        <v>2017</v>
      </c>
      <c r="B1800" t="s">
        <v>58</v>
      </c>
      <c r="C1800" t="s">
        <v>25</v>
      </c>
      <c r="D1800" s="1">
        <v>13241</v>
      </c>
      <c r="E1800" s="1">
        <v>136970</v>
      </c>
      <c r="F1800" s="2">
        <v>44565</v>
      </c>
    </row>
    <row r="1801" spans="1:6" x14ac:dyDescent="0.25">
      <c r="A1801">
        <v>2017</v>
      </c>
      <c r="B1801" t="s">
        <v>58</v>
      </c>
      <c r="C1801" t="s">
        <v>26</v>
      </c>
      <c r="D1801" s="1">
        <v>8681</v>
      </c>
      <c r="E1801" s="1">
        <v>131756</v>
      </c>
      <c r="F1801" s="2">
        <v>53119</v>
      </c>
    </row>
    <row r="1802" spans="1:6" x14ac:dyDescent="0.25">
      <c r="A1802">
        <v>2017</v>
      </c>
      <c r="B1802" t="s">
        <v>58</v>
      </c>
      <c r="C1802" t="s">
        <v>27</v>
      </c>
      <c r="D1802" s="1">
        <v>4635</v>
      </c>
      <c r="E1802" s="1">
        <v>111212</v>
      </c>
      <c r="F1802" s="2">
        <v>54599</v>
      </c>
    </row>
    <row r="1803" spans="1:6" x14ac:dyDescent="0.25">
      <c r="A1803">
        <v>2017</v>
      </c>
      <c r="B1803" t="s">
        <v>58</v>
      </c>
      <c r="C1803" t="s">
        <v>28</v>
      </c>
      <c r="D1803" s="1">
        <v>33411</v>
      </c>
      <c r="E1803" s="1">
        <v>644049</v>
      </c>
      <c r="F1803" s="2">
        <v>52138</v>
      </c>
    </row>
    <row r="1804" spans="1:6" x14ac:dyDescent="0.25">
      <c r="A1804">
        <v>2017</v>
      </c>
      <c r="B1804" t="s">
        <v>58</v>
      </c>
      <c r="C1804" t="s">
        <v>29</v>
      </c>
      <c r="D1804" s="1">
        <v>9629</v>
      </c>
      <c r="E1804" s="1">
        <v>127804</v>
      </c>
      <c r="F1804" s="2">
        <v>40621</v>
      </c>
    </row>
    <row r="1805" spans="1:6" x14ac:dyDescent="0.25">
      <c r="A1805">
        <v>2017</v>
      </c>
      <c r="B1805" t="s">
        <v>58</v>
      </c>
      <c r="C1805" t="s">
        <v>30</v>
      </c>
      <c r="D1805" s="1">
        <v>67533</v>
      </c>
      <c r="E1805" s="1">
        <v>1847585</v>
      </c>
      <c r="F1805" s="2">
        <v>51932</v>
      </c>
    </row>
    <row r="1806" spans="1:6" x14ac:dyDescent="0.25">
      <c r="A1806">
        <v>2017</v>
      </c>
      <c r="B1806" t="s">
        <v>58</v>
      </c>
      <c r="C1806" t="s">
        <v>31</v>
      </c>
      <c r="D1806" s="1">
        <v>26885</v>
      </c>
      <c r="E1806" s="1">
        <v>578637</v>
      </c>
      <c r="F1806" s="2">
        <v>47135</v>
      </c>
    </row>
    <row r="1807" spans="1:6" x14ac:dyDescent="0.25">
      <c r="A1807">
        <v>2017</v>
      </c>
      <c r="B1807" t="s">
        <v>58</v>
      </c>
      <c r="C1807" t="s">
        <v>32</v>
      </c>
      <c r="D1807" s="1">
        <v>2484</v>
      </c>
      <c r="E1807" s="1">
        <v>61847</v>
      </c>
      <c r="F1807" s="2">
        <v>49915</v>
      </c>
    </row>
    <row r="1808" spans="1:6" x14ac:dyDescent="0.25">
      <c r="A1808">
        <v>2017</v>
      </c>
      <c r="B1808" t="s">
        <v>58</v>
      </c>
      <c r="C1808" t="s">
        <v>33</v>
      </c>
      <c r="D1808" s="1">
        <v>34090</v>
      </c>
      <c r="E1808" s="1">
        <v>897244</v>
      </c>
      <c r="F1808" s="2">
        <v>45314</v>
      </c>
    </row>
    <row r="1809" spans="1:6" x14ac:dyDescent="0.25">
      <c r="A1809">
        <v>2017</v>
      </c>
      <c r="B1809" t="s">
        <v>58</v>
      </c>
      <c r="C1809" t="s">
        <v>34</v>
      </c>
      <c r="D1809" s="1">
        <v>13367</v>
      </c>
      <c r="E1809" s="1">
        <v>208934</v>
      </c>
      <c r="F1809" s="2">
        <v>44167</v>
      </c>
    </row>
    <row r="1810" spans="1:6" x14ac:dyDescent="0.25">
      <c r="A1810">
        <v>2017</v>
      </c>
      <c r="B1810" t="s">
        <v>58</v>
      </c>
      <c r="C1810" t="s">
        <v>35</v>
      </c>
      <c r="D1810" s="1">
        <v>15363</v>
      </c>
      <c r="E1810" s="1">
        <v>266489</v>
      </c>
      <c r="F1810" s="2">
        <v>50908</v>
      </c>
    </row>
    <row r="1811" spans="1:6" x14ac:dyDescent="0.25">
      <c r="A1811">
        <v>2017</v>
      </c>
      <c r="B1811" t="s">
        <v>58</v>
      </c>
      <c r="C1811" t="s">
        <v>36</v>
      </c>
      <c r="D1811" s="1">
        <v>58709</v>
      </c>
      <c r="E1811" s="1">
        <v>1179271</v>
      </c>
      <c r="F1811" s="2">
        <v>50500</v>
      </c>
    </row>
    <row r="1812" spans="1:6" x14ac:dyDescent="0.25">
      <c r="A1812">
        <v>2017</v>
      </c>
      <c r="B1812" t="s">
        <v>58</v>
      </c>
      <c r="C1812" t="s">
        <v>37</v>
      </c>
      <c r="D1812" s="1">
        <v>4485</v>
      </c>
      <c r="E1812" s="1">
        <v>99581</v>
      </c>
      <c r="F1812" s="2">
        <v>47941</v>
      </c>
    </row>
    <row r="1813" spans="1:6" x14ac:dyDescent="0.25">
      <c r="A1813">
        <v>2017</v>
      </c>
      <c r="B1813" t="s">
        <v>58</v>
      </c>
      <c r="C1813" t="s">
        <v>38</v>
      </c>
      <c r="D1813" s="1">
        <v>11574</v>
      </c>
      <c r="E1813" s="1">
        <v>226255</v>
      </c>
      <c r="F1813" s="2">
        <v>45624</v>
      </c>
    </row>
    <row r="1814" spans="1:6" x14ac:dyDescent="0.25">
      <c r="A1814">
        <v>2017</v>
      </c>
      <c r="B1814" t="s">
        <v>58</v>
      </c>
      <c r="C1814" t="s">
        <v>39</v>
      </c>
      <c r="D1814" s="1">
        <v>2732</v>
      </c>
      <c r="E1814" s="1">
        <v>66629</v>
      </c>
      <c r="F1814" s="2">
        <v>49512</v>
      </c>
    </row>
    <row r="1815" spans="1:6" x14ac:dyDescent="0.25">
      <c r="A1815">
        <v>2017</v>
      </c>
      <c r="B1815" t="s">
        <v>58</v>
      </c>
      <c r="C1815" t="s">
        <v>40</v>
      </c>
      <c r="D1815" s="1">
        <v>15761</v>
      </c>
      <c r="E1815" s="1">
        <v>416511</v>
      </c>
      <c r="F1815" s="2">
        <v>50938</v>
      </c>
    </row>
    <row r="1816" spans="1:6" x14ac:dyDescent="0.25">
      <c r="A1816">
        <v>2017</v>
      </c>
      <c r="B1816" t="s">
        <v>58</v>
      </c>
      <c r="C1816" t="s">
        <v>41</v>
      </c>
      <c r="D1816" s="1">
        <v>87635</v>
      </c>
      <c r="E1816" s="1">
        <v>1607487</v>
      </c>
      <c r="F1816" s="2">
        <v>47096</v>
      </c>
    </row>
    <row r="1817" spans="1:6" x14ac:dyDescent="0.25">
      <c r="A1817">
        <v>2017</v>
      </c>
      <c r="B1817" t="s">
        <v>58</v>
      </c>
      <c r="C1817" t="s">
        <v>42</v>
      </c>
      <c r="D1817" s="1">
        <v>11679</v>
      </c>
      <c r="E1817" s="1">
        <v>181402</v>
      </c>
      <c r="F1817" s="2">
        <v>42492</v>
      </c>
    </row>
    <row r="1818" spans="1:6" x14ac:dyDescent="0.25">
      <c r="A1818">
        <v>2017</v>
      </c>
      <c r="B1818" t="s">
        <v>58</v>
      </c>
      <c r="C1818" t="s">
        <v>43</v>
      </c>
      <c r="D1818" s="1">
        <v>2460</v>
      </c>
      <c r="E1818" s="1">
        <v>62109</v>
      </c>
      <c r="F1818" s="2">
        <v>45259</v>
      </c>
    </row>
    <row r="1819" spans="1:6" x14ac:dyDescent="0.25">
      <c r="A1819">
        <v>2017</v>
      </c>
      <c r="B1819" t="s">
        <v>58</v>
      </c>
      <c r="C1819" t="s">
        <v>44</v>
      </c>
      <c r="D1819" s="1">
        <v>42910</v>
      </c>
      <c r="E1819" s="1">
        <v>496944</v>
      </c>
      <c r="F1819" s="2">
        <v>48573</v>
      </c>
    </row>
    <row r="1820" spans="1:6" x14ac:dyDescent="0.25">
      <c r="A1820">
        <v>2017</v>
      </c>
      <c r="B1820" t="s">
        <v>58</v>
      </c>
      <c r="C1820" t="s">
        <v>45</v>
      </c>
      <c r="D1820" s="1">
        <v>56689</v>
      </c>
      <c r="E1820" s="1">
        <v>451563</v>
      </c>
      <c r="F1820" s="2">
        <v>49782</v>
      </c>
    </row>
    <row r="1821" spans="1:6" x14ac:dyDescent="0.25">
      <c r="A1821">
        <v>2017</v>
      </c>
      <c r="B1821" t="s">
        <v>58</v>
      </c>
      <c r="C1821" t="s">
        <v>46</v>
      </c>
      <c r="D1821" s="1">
        <v>5679</v>
      </c>
      <c r="E1821" s="1">
        <v>123772</v>
      </c>
      <c r="F1821" s="2">
        <v>44732</v>
      </c>
    </row>
    <row r="1822" spans="1:6" x14ac:dyDescent="0.25">
      <c r="A1822">
        <v>2017</v>
      </c>
      <c r="B1822" t="s">
        <v>58</v>
      </c>
      <c r="C1822" t="s">
        <v>47</v>
      </c>
      <c r="D1822" s="1">
        <v>25989</v>
      </c>
      <c r="E1822" s="1">
        <v>428367</v>
      </c>
      <c r="F1822" s="2">
        <v>47663</v>
      </c>
    </row>
    <row r="1823" spans="1:6" x14ac:dyDescent="0.25">
      <c r="A1823">
        <v>2017</v>
      </c>
      <c r="B1823" t="s">
        <v>58</v>
      </c>
      <c r="C1823" t="s">
        <v>48</v>
      </c>
      <c r="D1823" s="1">
        <v>3268</v>
      </c>
      <c r="E1823" s="1">
        <v>26479</v>
      </c>
      <c r="F1823" s="2">
        <v>41913</v>
      </c>
    </row>
    <row r="1824" spans="1:6" x14ac:dyDescent="0.25">
      <c r="A1824">
        <v>2017</v>
      </c>
      <c r="B1824" t="s">
        <v>59</v>
      </c>
      <c r="C1824" t="s">
        <v>1</v>
      </c>
      <c r="D1824" s="1">
        <v>10741</v>
      </c>
      <c r="E1824" s="1">
        <v>202336</v>
      </c>
      <c r="F1824" s="2">
        <v>16222</v>
      </c>
    </row>
    <row r="1825" spans="1:6" x14ac:dyDescent="0.25">
      <c r="A1825">
        <v>2017</v>
      </c>
      <c r="B1825" t="s">
        <v>59</v>
      </c>
      <c r="C1825" t="s">
        <v>2</v>
      </c>
      <c r="D1825" s="1">
        <v>12771</v>
      </c>
      <c r="E1825" s="1">
        <v>317076</v>
      </c>
      <c r="F1825" s="2">
        <v>23505</v>
      </c>
    </row>
    <row r="1826" spans="1:6" x14ac:dyDescent="0.25">
      <c r="A1826">
        <v>2017</v>
      </c>
      <c r="B1826" t="s">
        <v>59</v>
      </c>
      <c r="C1826" t="s">
        <v>3</v>
      </c>
      <c r="D1826" s="1">
        <v>7024</v>
      </c>
      <c r="E1826" s="1">
        <v>116690</v>
      </c>
      <c r="F1826" s="2">
        <v>16181</v>
      </c>
    </row>
    <row r="1827" spans="1:6" x14ac:dyDescent="0.25">
      <c r="A1827">
        <v>2017</v>
      </c>
      <c r="B1827" t="s">
        <v>59</v>
      </c>
      <c r="C1827" t="s">
        <v>4</v>
      </c>
      <c r="D1827" s="1">
        <v>103495</v>
      </c>
      <c r="E1827" s="1">
        <v>1935980</v>
      </c>
      <c r="F1827" s="2">
        <v>29214</v>
      </c>
    </row>
    <row r="1828" spans="1:6" x14ac:dyDescent="0.25">
      <c r="A1828">
        <v>2017</v>
      </c>
      <c r="B1828" t="s">
        <v>59</v>
      </c>
      <c r="C1828" t="s">
        <v>5</v>
      </c>
      <c r="D1828" s="1">
        <v>16627</v>
      </c>
      <c r="E1828" s="1">
        <v>333190</v>
      </c>
      <c r="F1828" s="2">
        <v>24462</v>
      </c>
    </row>
    <row r="1829" spans="1:6" x14ac:dyDescent="0.25">
      <c r="A1829">
        <v>2017</v>
      </c>
      <c r="B1829" t="s">
        <v>59</v>
      </c>
      <c r="C1829" t="s">
        <v>6</v>
      </c>
      <c r="D1829" s="1">
        <v>10338</v>
      </c>
      <c r="E1829" s="1">
        <v>156514</v>
      </c>
      <c r="F1829" s="2">
        <v>23066</v>
      </c>
    </row>
    <row r="1830" spans="1:6" x14ac:dyDescent="0.25">
      <c r="A1830">
        <v>2017</v>
      </c>
      <c r="B1830" t="s">
        <v>59</v>
      </c>
      <c r="C1830" t="s">
        <v>7</v>
      </c>
      <c r="D1830" s="1">
        <v>2565</v>
      </c>
      <c r="E1830" s="1">
        <v>50272</v>
      </c>
      <c r="F1830" s="2">
        <v>19997</v>
      </c>
    </row>
    <row r="1831" spans="1:6" x14ac:dyDescent="0.25">
      <c r="A1831">
        <v>2017</v>
      </c>
      <c r="B1831" t="s">
        <v>59</v>
      </c>
      <c r="C1831" t="s">
        <v>8</v>
      </c>
      <c r="D1831" s="1">
        <v>55396</v>
      </c>
      <c r="E1831" s="1">
        <v>1198478</v>
      </c>
      <c r="F1831" s="2">
        <v>24953</v>
      </c>
    </row>
    <row r="1832" spans="1:6" x14ac:dyDescent="0.25">
      <c r="A1832">
        <v>2017</v>
      </c>
      <c r="B1832" t="s">
        <v>59</v>
      </c>
      <c r="C1832" t="s">
        <v>9</v>
      </c>
      <c r="D1832" s="1">
        <v>23538</v>
      </c>
      <c r="E1832" s="1">
        <v>476035</v>
      </c>
      <c r="F1832" s="2">
        <v>20142</v>
      </c>
    </row>
    <row r="1833" spans="1:6" x14ac:dyDescent="0.25">
      <c r="A1833">
        <v>2017</v>
      </c>
      <c r="B1833" t="s">
        <v>59</v>
      </c>
      <c r="C1833" t="s">
        <v>10</v>
      </c>
      <c r="D1833" s="1">
        <v>4906</v>
      </c>
      <c r="E1833" s="1">
        <v>74928</v>
      </c>
      <c r="F1833" s="2">
        <v>16382</v>
      </c>
    </row>
    <row r="1834" spans="1:6" x14ac:dyDescent="0.25">
      <c r="A1834">
        <v>2017</v>
      </c>
      <c r="B1834" t="s">
        <v>59</v>
      </c>
      <c r="C1834" t="s">
        <v>11</v>
      </c>
      <c r="D1834" s="1">
        <v>32076</v>
      </c>
      <c r="E1834" s="1">
        <v>610100</v>
      </c>
      <c r="F1834" s="2">
        <v>22930</v>
      </c>
    </row>
    <row r="1835" spans="1:6" x14ac:dyDescent="0.25">
      <c r="A1835">
        <v>2017</v>
      </c>
      <c r="B1835" t="s">
        <v>59</v>
      </c>
      <c r="C1835" t="s">
        <v>12</v>
      </c>
      <c r="D1835" s="1">
        <v>15273</v>
      </c>
      <c r="E1835" s="1">
        <v>308506</v>
      </c>
      <c r="F1835" s="2">
        <v>18223</v>
      </c>
    </row>
    <row r="1836" spans="1:6" x14ac:dyDescent="0.25">
      <c r="A1836">
        <v>2017</v>
      </c>
      <c r="B1836" t="s">
        <v>59</v>
      </c>
      <c r="C1836" t="s">
        <v>13</v>
      </c>
      <c r="D1836" s="1">
        <v>8532</v>
      </c>
      <c r="E1836" s="1">
        <v>143101</v>
      </c>
      <c r="F1836" s="2">
        <v>16280</v>
      </c>
    </row>
    <row r="1837" spans="1:6" x14ac:dyDescent="0.25">
      <c r="A1837">
        <v>2017</v>
      </c>
      <c r="B1837" t="s">
        <v>59</v>
      </c>
      <c r="C1837" t="s">
        <v>14</v>
      </c>
      <c r="D1837" s="1">
        <v>6839</v>
      </c>
      <c r="E1837" s="1">
        <v>128449</v>
      </c>
      <c r="F1837" s="2">
        <v>16257</v>
      </c>
    </row>
    <row r="1838" spans="1:6" x14ac:dyDescent="0.25">
      <c r="A1838">
        <v>2017</v>
      </c>
      <c r="B1838" t="s">
        <v>59</v>
      </c>
      <c r="C1838" t="s">
        <v>15</v>
      </c>
      <c r="D1838" s="1">
        <v>10063</v>
      </c>
      <c r="E1838" s="1">
        <v>196846</v>
      </c>
      <c r="F1838" s="2">
        <v>17160</v>
      </c>
    </row>
    <row r="1839" spans="1:6" x14ac:dyDescent="0.25">
      <c r="A1839">
        <v>2017</v>
      </c>
      <c r="B1839" t="s">
        <v>59</v>
      </c>
      <c r="C1839" t="s">
        <v>16</v>
      </c>
      <c r="D1839" s="1">
        <v>12015</v>
      </c>
      <c r="E1839" s="1">
        <v>233109</v>
      </c>
      <c r="F1839" s="2">
        <v>20623</v>
      </c>
    </row>
    <row r="1840" spans="1:6" x14ac:dyDescent="0.25">
      <c r="A1840">
        <v>2017</v>
      </c>
      <c r="B1840" t="s">
        <v>59</v>
      </c>
      <c r="C1840" t="s">
        <v>17</v>
      </c>
      <c r="D1840" s="1">
        <v>5119</v>
      </c>
      <c r="E1840" s="1">
        <v>67354</v>
      </c>
      <c r="F1840" s="2">
        <v>21119</v>
      </c>
    </row>
    <row r="1841" spans="1:6" x14ac:dyDescent="0.25">
      <c r="A1841">
        <v>2017</v>
      </c>
      <c r="B1841" t="s">
        <v>59</v>
      </c>
      <c r="C1841" t="s">
        <v>18</v>
      </c>
      <c r="D1841" s="1">
        <v>14733</v>
      </c>
      <c r="E1841" s="1">
        <v>280195</v>
      </c>
      <c r="F1841" s="2">
        <v>23436</v>
      </c>
    </row>
    <row r="1842" spans="1:6" x14ac:dyDescent="0.25">
      <c r="A1842">
        <v>2017</v>
      </c>
      <c r="B1842" t="s">
        <v>59</v>
      </c>
      <c r="C1842" t="s">
        <v>19</v>
      </c>
      <c r="D1842" s="1">
        <v>20695</v>
      </c>
      <c r="E1842" s="1">
        <v>369350</v>
      </c>
      <c r="F1842" s="2">
        <v>26779</v>
      </c>
    </row>
    <row r="1843" spans="1:6" x14ac:dyDescent="0.25">
      <c r="A1843">
        <v>2017</v>
      </c>
      <c r="B1843" t="s">
        <v>59</v>
      </c>
      <c r="C1843" t="s">
        <v>20</v>
      </c>
      <c r="D1843" s="1">
        <v>21783</v>
      </c>
      <c r="E1843" s="1">
        <v>431316</v>
      </c>
      <c r="F1843" s="2">
        <v>19834</v>
      </c>
    </row>
    <row r="1844" spans="1:6" x14ac:dyDescent="0.25">
      <c r="A1844">
        <v>2017</v>
      </c>
      <c r="B1844" t="s">
        <v>59</v>
      </c>
      <c r="C1844" t="s">
        <v>21</v>
      </c>
      <c r="D1844" s="1">
        <v>14729</v>
      </c>
      <c r="E1844" s="1">
        <v>270490</v>
      </c>
      <c r="F1844" s="2">
        <v>21386</v>
      </c>
    </row>
    <row r="1845" spans="1:6" x14ac:dyDescent="0.25">
      <c r="A1845">
        <v>2017</v>
      </c>
      <c r="B1845" t="s">
        <v>59</v>
      </c>
      <c r="C1845" t="s">
        <v>22</v>
      </c>
      <c r="D1845" s="1">
        <v>6381</v>
      </c>
      <c r="E1845" s="1">
        <v>134613</v>
      </c>
      <c r="F1845" s="2">
        <v>17011</v>
      </c>
    </row>
    <row r="1846" spans="1:6" x14ac:dyDescent="0.25">
      <c r="A1846">
        <v>2017</v>
      </c>
      <c r="B1846" t="s">
        <v>59</v>
      </c>
      <c r="C1846" t="s">
        <v>23</v>
      </c>
      <c r="D1846" s="1">
        <v>14797</v>
      </c>
      <c r="E1846" s="1">
        <v>303022</v>
      </c>
      <c r="F1846" s="2">
        <v>20276</v>
      </c>
    </row>
    <row r="1847" spans="1:6" x14ac:dyDescent="0.25">
      <c r="A1847">
        <v>2017</v>
      </c>
      <c r="B1847" t="s">
        <v>59</v>
      </c>
      <c r="C1847" t="s">
        <v>24</v>
      </c>
      <c r="D1847" s="1">
        <v>4978</v>
      </c>
      <c r="E1847" s="1">
        <v>64958</v>
      </c>
      <c r="F1847" s="2">
        <v>18625</v>
      </c>
    </row>
    <row r="1848" spans="1:6" x14ac:dyDescent="0.25">
      <c r="A1848">
        <v>2017</v>
      </c>
      <c r="B1848" t="s">
        <v>59</v>
      </c>
      <c r="C1848" t="s">
        <v>25</v>
      </c>
      <c r="D1848" s="1">
        <v>5508</v>
      </c>
      <c r="E1848" s="1">
        <v>91776</v>
      </c>
      <c r="F1848" s="2">
        <v>16253</v>
      </c>
    </row>
    <row r="1849" spans="1:6" x14ac:dyDescent="0.25">
      <c r="A1849">
        <v>2017</v>
      </c>
      <c r="B1849" t="s">
        <v>59</v>
      </c>
      <c r="C1849" t="s">
        <v>26</v>
      </c>
      <c r="D1849" s="1">
        <v>8246</v>
      </c>
      <c r="E1849" s="1">
        <v>348888</v>
      </c>
      <c r="F1849" s="2">
        <v>33048</v>
      </c>
    </row>
    <row r="1850" spans="1:6" x14ac:dyDescent="0.25">
      <c r="A1850">
        <v>2017</v>
      </c>
      <c r="B1850" t="s">
        <v>59</v>
      </c>
      <c r="C1850" t="s">
        <v>27</v>
      </c>
      <c r="D1850" s="1">
        <v>4512</v>
      </c>
      <c r="E1850" s="1">
        <v>70729</v>
      </c>
      <c r="F1850" s="2">
        <v>21058</v>
      </c>
    </row>
    <row r="1851" spans="1:6" x14ac:dyDescent="0.25">
      <c r="A1851">
        <v>2017</v>
      </c>
      <c r="B1851" t="s">
        <v>59</v>
      </c>
      <c r="C1851" t="s">
        <v>28</v>
      </c>
      <c r="D1851" s="1">
        <v>23501</v>
      </c>
      <c r="E1851" s="1">
        <v>372798</v>
      </c>
      <c r="F1851" s="2">
        <v>24851</v>
      </c>
    </row>
    <row r="1852" spans="1:6" x14ac:dyDescent="0.25">
      <c r="A1852">
        <v>2017</v>
      </c>
      <c r="B1852" t="s">
        <v>59</v>
      </c>
      <c r="C1852" t="s">
        <v>29</v>
      </c>
      <c r="D1852" s="1">
        <v>4929</v>
      </c>
      <c r="E1852" s="1">
        <v>96321</v>
      </c>
      <c r="F1852" s="2">
        <v>17901</v>
      </c>
    </row>
    <row r="1853" spans="1:6" x14ac:dyDescent="0.25">
      <c r="A1853">
        <v>2017</v>
      </c>
      <c r="B1853" t="s">
        <v>59</v>
      </c>
      <c r="C1853" t="s">
        <v>30</v>
      </c>
      <c r="D1853" s="1">
        <v>66166</v>
      </c>
      <c r="E1853" s="1">
        <v>944545</v>
      </c>
      <c r="F1853" s="2">
        <v>32365</v>
      </c>
    </row>
    <row r="1854" spans="1:6" x14ac:dyDescent="0.25">
      <c r="A1854">
        <v>2017</v>
      </c>
      <c r="B1854" t="s">
        <v>59</v>
      </c>
      <c r="C1854" t="s">
        <v>31</v>
      </c>
      <c r="D1854" s="1">
        <v>25235</v>
      </c>
      <c r="E1854" s="1">
        <v>493758</v>
      </c>
      <c r="F1854" s="2">
        <v>19111</v>
      </c>
    </row>
    <row r="1855" spans="1:6" x14ac:dyDescent="0.25">
      <c r="A1855">
        <v>2017</v>
      </c>
      <c r="B1855" t="s">
        <v>59</v>
      </c>
      <c r="C1855" t="s">
        <v>32</v>
      </c>
      <c r="D1855" s="1">
        <v>2600</v>
      </c>
      <c r="E1855" s="1">
        <v>39316</v>
      </c>
      <c r="F1855" s="2">
        <v>17400</v>
      </c>
    </row>
    <row r="1856" spans="1:6" x14ac:dyDescent="0.25">
      <c r="A1856">
        <v>2017</v>
      </c>
      <c r="B1856" t="s">
        <v>59</v>
      </c>
      <c r="C1856" t="s">
        <v>33</v>
      </c>
      <c r="D1856" s="1">
        <v>28218</v>
      </c>
      <c r="E1856" s="1">
        <v>560257</v>
      </c>
      <c r="F1856" s="2">
        <v>18856</v>
      </c>
    </row>
    <row r="1857" spans="1:6" x14ac:dyDescent="0.25">
      <c r="A1857">
        <v>2017</v>
      </c>
      <c r="B1857" t="s">
        <v>59</v>
      </c>
      <c r="C1857" t="s">
        <v>34</v>
      </c>
      <c r="D1857" s="1">
        <v>8969</v>
      </c>
      <c r="E1857" s="1">
        <v>167540</v>
      </c>
      <c r="F1857" s="2">
        <v>17729</v>
      </c>
    </row>
    <row r="1858" spans="1:6" x14ac:dyDescent="0.25">
      <c r="A1858">
        <v>2017</v>
      </c>
      <c r="B1858" t="s">
        <v>59</v>
      </c>
      <c r="C1858" t="s">
        <v>35</v>
      </c>
      <c r="D1858" s="1">
        <v>13588</v>
      </c>
      <c r="E1858" s="1">
        <v>205823</v>
      </c>
      <c r="F1858" s="2">
        <v>21379</v>
      </c>
    </row>
    <row r="1859" spans="1:6" x14ac:dyDescent="0.25">
      <c r="A1859">
        <v>2017</v>
      </c>
      <c r="B1859" t="s">
        <v>59</v>
      </c>
      <c r="C1859" t="s">
        <v>36</v>
      </c>
      <c r="D1859" s="1">
        <v>33146</v>
      </c>
      <c r="E1859" s="1">
        <v>566779</v>
      </c>
      <c r="F1859" s="2">
        <v>20389</v>
      </c>
    </row>
    <row r="1860" spans="1:6" x14ac:dyDescent="0.25">
      <c r="A1860">
        <v>2017</v>
      </c>
      <c r="B1860" t="s">
        <v>59</v>
      </c>
      <c r="C1860" t="s">
        <v>37</v>
      </c>
      <c r="D1860" s="1">
        <v>3683</v>
      </c>
      <c r="E1860" s="1">
        <v>58183</v>
      </c>
      <c r="F1860" s="2">
        <v>22353</v>
      </c>
    </row>
    <row r="1861" spans="1:6" x14ac:dyDescent="0.25">
      <c r="A1861">
        <v>2017</v>
      </c>
      <c r="B1861" t="s">
        <v>59</v>
      </c>
      <c r="C1861" t="s">
        <v>38</v>
      </c>
      <c r="D1861" s="1">
        <v>12337</v>
      </c>
      <c r="E1861" s="1">
        <v>254069</v>
      </c>
      <c r="F1861" s="2">
        <v>17885</v>
      </c>
    </row>
    <row r="1862" spans="1:6" x14ac:dyDescent="0.25">
      <c r="A1862">
        <v>2017</v>
      </c>
      <c r="B1862" t="s">
        <v>59</v>
      </c>
      <c r="C1862" t="s">
        <v>39</v>
      </c>
      <c r="D1862" s="1">
        <v>3109</v>
      </c>
      <c r="E1862" s="1">
        <v>46967</v>
      </c>
      <c r="F1862" s="2">
        <v>16460</v>
      </c>
    </row>
    <row r="1863" spans="1:6" x14ac:dyDescent="0.25">
      <c r="A1863">
        <v>2017</v>
      </c>
      <c r="B1863" t="s">
        <v>59</v>
      </c>
      <c r="C1863" t="s">
        <v>40</v>
      </c>
      <c r="D1863" s="1">
        <v>15932</v>
      </c>
      <c r="E1863" s="1">
        <v>328856</v>
      </c>
      <c r="F1863" s="2">
        <v>22398</v>
      </c>
    </row>
    <row r="1864" spans="1:6" x14ac:dyDescent="0.25">
      <c r="A1864">
        <v>2017</v>
      </c>
      <c r="B1864" t="s">
        <v>59</v>
      </c>
      <c r="C1864" t="s">
        <v>41</v>
      </c>
      <c r="D1864" s="1">
        <v>60744</v>
      </c>
      <c r="E1864" s="1">
        <v>1317762</v>
      </c>
      <c r="F1864" s="2">
        <v>21234</v>
      </c>
    </row>
    <row r="1865" spans="1:6" x14ac:dyDescent="0.25">
      <c r="A1865">
        <v>2017</v>
      </c>
      <c r="B1865" t="s">
        <v>59</v>
      </c>
      <c r="C1865" t="s">
        <v>42</v>
      </c>
      <c r="D1865" s="1">
        <v>7068</v>
      </c>
      <c r="E1865" s="1">
        <v>142985</v>
      </c>
      <c r="F1865" s="2">
        <v>19510</v>
      </c>
    </row>
    <row r="1866" spans="1:6" x14ac:dyDescent="0.25">
      <c r="A1866">
        <v>2017</v>
      </c>
      <c r="B1866" t="s">
        <v>59</v>
      </c>
      <c r="C1866" t="s">
        <v>43</v>
      </c>
      <c r="D1866" s="1">
        <v>2266</v>
      </c>
      <c r="E1866" s="1">
        <v>37337</v>
      </c>
      <c r="F1866" s="2">
        <v>22375</v>
      </c>
    </row>
    <row r="1867" spans="1:6" x14ac:dyDescent="0.25">
      <c r="A1867">
        <v>2017</v>
      </c>
      <c r="B1867" t="s">
        <v>59</v>
      </c>
      <c r="C1867" t="s">
        <v>44</v>
      </c>
      <c r="D1867" s="1">
        <v>20269</v>
      </c>
      <c r="E1867" s="1">
        <v>402475</v>
      </c>
      <c r="F1867" s="2">
        <v>20078</v>
      </c>
    </row>
    <row r="1868" spans="1:6" x14ac:dyDescent="0.25">
      <c r="A1868">
        <v>2017</v>
      </c>
      <c r="B1868" t="s">
        <v>59</v>
      </c>
      <c r="C1868" t="s">
        <v>45</v>
      </c>
      <c r="D1868" s="1">
        <v>20065</v>
      </c>
      <c r="E1868" s="1">
        <v>325141</v>
      </c>
      <c r="F1868" s="2">
        <v>24250</v>
      </c>
    </row>
    <row r="1869" spans="1:6" x14ac:dyDescent="0.25">
      <c r="A1869">
        <v>2017</v>
      </c>
      <c r="B1869" t="s">
        <v>59</v>
      </c>
      <c r="C1869" t="s">
        <v>46</v>
      </c>
      <c r="D1869" s="1">
        <v>4646</v>
      </c>
      <c r="E1869" s="1">
        <v>74275</v>
      </c>
      <c r="F1869" s="2">
        <v>17335</v>
      </c>
    </row>
    <row r="1870" spans="1:6" x14ac:dyDescent="0.25">
      <c r="A1870">
        <v>2017</v>
      </c>
      <c r="B1870" t="s">
        <v>59</v>
      </c>
      <c r="C1870" t="s">
        <v>47</v>
      </c>
      <c r="D1870" s="1">
        <v>16599</v>
      </c>
      <c r="E1870" s="1">
        <v>279749</v>
      </c>
      <c r="F1870" s="2">
        <v>17248</v>
      </c>
    </row>
    <row r="1871" spans="1:6" x14ac:dyDescent="0.25">
      <c r="A1871">
        <v>2017</v>
      </c>
      <c r="B1871" t="s">
        <v>59</v>
      </c>
      <c r="C1871" t="s">
        <v>48</v>
      </c>
      <c r="D1871" s="1">
        <v>2355</v>
      </c>
      <c r="E1871" s="1">
        <v>36297</v>
      </c>
      <c r="F1871" s="2">
        <v>19867</v>
      </c>
    </row>
    <row r="1872" spans="1:6" x14ac:dyDescent="0.25">
      <c r="A1872">
        <v>2017</v>
      </c>
      <c r="B1872" t="s">
        <v>60</v>
      </c>
      <c r="C1872" t="s">
        <v>1</v>
      </c>
      <c r="D1872" s="1">
        <v>9603</v>
      </c>
      <c r="E1872" s="1">
        <v>45296</v>
      </c>
      <c r="F1872" s="2">
        <v>36539</v>
      </c>
    </row>
    <row r="1873" spans="1:6" x14ac:dyDescent="0.25">
      <c r="A1873">
        <v>2017</v>
      </c>
      <c r="B1873" t="s">
        <v>60</v>
      </c>
      <c r="C1873" t="s">
        <v>2</v>
      </c>
      <c r="D1873" s="1">
        <v>10297</v>
      </c>
      <c r="E1873" s="1">
        <v>71320</v>
      </c>
      <c r="F1873" s="2">
        <v>37061</v>
      </c>
    </row>
    <row r="1874" spans="1:6" x14ac:dyDescent="0.25">
      <c r="A1874">
        <v>2017</v>
      </c>
      <c r="B1874" t="s">
        <v>60</v>
      </c>
      <c r="C1874" t="s">
        <v>3</v>
      </c>
      <c r="D1874" s="1">
        <v>5315</v>
      </c>
      <c r="E1874" s="1">
        <v>24804</v>
      </c>
      <c r="F1874" s="2">
        <v>33179</v>
      </c>
    </row>
    <row r="1875" spans="1:6" x14ac:dyDescent="0.25">
      <c r="A1875">
        <v>2017</v>
      </c>
      <c r="B1875" t="s">
        <v>60</v>
      </c>
      <c r="C1875" t="s">
        <v>4</v>
      </c>
      <c r="D1875" s="1">
        <v>88470</v>
      </c>
      <c r="E1875" s="1">
        <v>527915</v>
      </c>
      <c r="F1875" s="2">
        <v>40412</v>
      </c>
    </row>
    <row r="1876" spans="1:6" x14ac:dyDescent="0.25">
      <c r="A1876">
        <v>2017</v>
      </c>
      <c r="B1876" t="s">
        <v>60</v>
      </c>
      <c r="C1876" t="s">
        <v>5</v>
      </c>
      <c r="D1876" s="1">
        <v>15777</v>
      </c>
      <c r="E1876" s="1">
        <v>80034</v>
      </c>
      <c r="F1876" s="2">
        <v>39558</v>
      </c>
    </row>
    <row r="1877" spans="1:6" x14ac:dyDescent="0.25">
      <c r="A1877">
        <v>2017</v>
      </c>
      <c r="B1877" t="s">
        <v>60</v>
      </c>
      <c r="C1877" t="s">
        <v>6</v>
      </c>
      <c r="D1877" s="1">
        <v>16529</v>
      </c>
      <c r="E1877" s="1">
        <v>64279</v>
      </c>
      <c r="F1877" s="2">
        <v>33397</v>
      </c>
    </row>
    <row r="1878" spans="1:6" x14ac:dyDescent="0.25">
      <c r="A1878">
        <v>2017</v>
      </c>
      <c r="B1878" t="s">
        <v>60</v>
      </c>
      <c r="C1878" t="s">
        <v>7</v>
      </c>
      <c r="D1878" s="1">
        <v>2003</v>
      </c>
      <c r="E1878" s="1">
        <v>11881</v>
      </c>
      <c r="F1878" s="2">
        <v>33610</v>
      </c>
    </row>
    <row r="1879" spans="1:6" x14ac:dyDescent="0.25">
      <c r="A1879">
        <v>2017</v>
      </c>
      <c r="B1879" t="s">
        <v>60</v>
      </c>
      <c r="C1879" t="s">
        <v>8</v>
      </c>
      <c r="D1879" s="1">
        <v>54928</v>
      </c>
      <c r="E1879" s="1">
        <v>273903</v>
      </c>
      <c r="F1879" s="2">
        <v>35319</v>
      </c>
    </row>
    <row r="1880" spans="1:6" x14ac:dyDescent="0.25">
      <c r="A1880">
        <v>2017</v>
      </c>
      <c r="B1880" t="s">
        <v>60</v>
      </c>
      <c r="C1880" t="s">
        <v>9</v>
      </c>
      <c r="D1880" s="1">
        <v>18097</v>
      </c>
      <c r="E1880" s="1">
        <v>106445</v>
      </c>
      <c r="F1880" s="2">
        <v>35520</v>
      </c>
    </row>
    <row r="1881" spans="1:6" x14ac:dyDescent="0.25">
      <c r="A1881">
        <v>2017</v>
      </c>
      <c r="B1881" t="s">
        <v>60</v>
      </c>
      <c r="C1881" t="s">
        <v>10</v>
      </c>
      <c r="D1881" s="1">
        <v>3888</v>
      </c>
      <c r="E1881" s="1">
        <v>17915</v>
      </c>
      <c r="F1881" s="2">
        <v>30056</v>
      </c>
    </row>
    <row r="1882" spans="1:6" x14ac:dyDescent="0.25">
      <c r="A1882">
        <v>2017</v>
      </c>
      <c r="B1882" t="s">
        <v>60</v>
      </c>
      <c r="C1882" t="s">
        <v>11</v>
      </c>
      <c r="D1882" s="1">
        <v>39500</v>
      </c>
      <c r="E1882" s="1">
        <v>206494</v>
      </c>
      <c r="F1882" s="2">
        <v>41240</v>
      </c>
    </row>
    <row r="1883" spans="1:6" x14ac:dyDescent="0.25">
      <c r="A1883">
        <v>2017</v>
      </c>
      <c r="B1883" t="s">
        <v>60</v>
      </c>
      <c r="C1883" t="s">
        <v>12</v>
      </c>
      <c r="D1883" s="1">
        <v>13113</v>
      </c>
      <c r="E1883" s="1">
        <v>86944</v>
      </c>
      <c r="F1883" s="2">
        <v>31882</v>
      </c>
    </row>
    <row r="1884" spans="1:6" x14ac:dyDescent="0.25">
      <c r="A1884">
        <v>2017</v>
      </c>
      <c r="B1884" t="s">
        <v>60</v>
      </c>
      <c r="C1884" t="s">
        <v>13</v>
      </c>
      <c r="D1884" s="1">
        <v>8710</v>
      </c>
      <c r="E1884" s="1">
        <v>42498</v>
      </c>
      <c r="F1884" s="2">
        <v>33069</v>
      </c>
    </row>
    <row r="1885" spans="1:6" x14ac:dyDescent="0.25">
      <c r="A1885">
        <v>2017</v>
      </c>
      <c r="B1885" t="s">
        <v>60</v>
      </c>
      <c r="C1885" t="s">
        <v>14</v>
      </c>
      <c r="D1885" s="1">
        <v>6031</v>
      </c>
      <c r="E1885" s="1">
        <v>33578</v>
      </c>
      <c r="F1885" s="2">
        <v>33575</v>
      </c>
    </row>
    <row r="1886" spans="1:6" x14ac:dyDescent="0.25">
      <c r="A1886">
        <v>2017</v>
      </c>
      <c r="B1886" t="s">
        <v>60</v>
      </c>
      <c r="C1886" t="s">
        <v>15</v>
      </c>
      <c r="D1886" s="1">
        <v>10912</v>
      </c>
      <c r="E1886" s="1">
        <v>46382</v>
      </c>
      <c r="F1886" s="2">
        <v>32330</v>
      </c>
    </row>
    <row r="1887" spans="1:6" x14ac:dyDescent="0.25">
      <c r="A1887">
        <v>2017</v>
      </c>
      <c r="B1887" t="s">
        <v>60</v>
      </c>
      <c r="C1887" t="s">
        <v>16</v>
      </c>
      <c r="D1887" s="1">
        <v>9250</v>
      </c>
      <c r="E1887" s="1">
        <v>45963</v>
      </c>
      <c r="F1887" s="2">
        <v>36468</v>
      </c>
    </row>
    <row r="1888" spans="1:6" x14ac:dyDescent="0.25">
      <c r="A1888">
        <v>2017</v>
      </c>
      <c r="B1888" t="s">
        <v>60</v>
      </c>
      <c r="C1888" t="s">
        <v>17</v>
      </c>
      <c r="D1888" s="1">
        <v>4028</v>
      </c>
      <c r="E1888" s="1">
        <v>17774</v>
      </c>
      <c r="F1888" s="2">
        <v>32993</v>
      </c>
    </row>
    <row r="1889" spans="1:6" x14ac:dyDescent="0.25">
      <c r="A1889">
        <v>2017</v>
      </c>
      <c r="B1889" t="s">
        <v>60</v>
      </c>
      <c r="C1889" t="s">
        <v>18</v>
      </c>
      <c r="D1889" s="1">
        <v>19506</v>
      </c>
      <c r="E1889" s="1">
        <v>91492</v>
      </c>
      <c r="F1889" s="2">
        <v>41793</v>
      </c>
    </row>
    <row r="1890" spans="1:6" x14ac:dyDescent="0.25">
      <c r="A1890">
        <v>2017</v>
      </c>
      <c r="B1890" t="s">
        <v>60</v>
      </c>
      <c r="C1890" t="s">
        <v>19</v>
      </c>
      <c r="D1890" s="1">
        <v>21677</v>
      </c>
      <c r="E1890" s="1">
        <v>118160</v>
      </c>
      <c r="F1890" s="2">
        <v>37032</v>
      </c>
    </row>
    <row r="1891" spans="1:6" x14ac:dyDescent="0.25">
      <c r="A1891">
        <v>2017</v>
      </c>
      <c r="B1891" t="s">
        <v>60</v>
      </c>
      <c r="C1891" t="s">
        <v>20</v>
      </c>
      <c r="D1891" s="1">
        <v>29930</v>
      </c>
      <c r="E1891" s="1">
        <v>137568</v>
      </c>
      <c r="F1891" s="2">
        <v>32157</v>
      </c>
    </row>
    <row r="1892" spans="1:6" x14ac:dyDescent="0.25">
      <c r="A1892">
        <v>2017</v>
      </c>
      <c r="B1892" t="s">
        <v>60</v>
      </c>
      <c r="C1892" t="s">
        <v>21</v>
      </c>
      <c r="D1892" s="1">
        <v>16226</v>
      </c>
      <c r="E1892" s="1">
        <v>90138</v>
      </c>
      <c r="F1892" s="2">
        <v>33237</v>
      </c>
    </row>
    <row r="1893" spans="1:6" x14ac:dyDescent="0.25">
      <c r="A1893">
        <v>2017</v>
      </c>
      <c r="B1893" t="s">
        <v>60</v>
      </c>
      <c r="C1893" t="s">
        <v>22</v>
      </c>
      <c r="D1893" s="1">
        <v>4726</v>
      </c>
      <c r="E1893" s="1">
        <v>21154</v>
      </c>
      <c r="F1893" s="2">
        <v>33958</v>
      </c>
    </row>
    <row r="1894" spans="1:6" x14ac:dyDescent="0.25">
      <c r="A1894">
        <v>2017</v>
      </c>
      <c r="B1894" t="s">
        <v>60</v>
      </c>
      <c r="C1894" t="s">
        <v>23</v>
      </c>
      <c r="D1894" s="1">
        <v>13734</v>
      </c>
      <c r="E1894" s="1">
        <v>76037</v>
      </c>
      <c r="F1894" s="2">
        <v>32705</v>
      </c>
    </row>
    <row r="1895" spans="1:6" x14ac:dyDescent="0.25">
      <c r="A1895">
        <v>2017</v>
      </c>
      <c r="B1895" t="s">
        <v>60</v>
      </c>
      <c r="C1895" t="s">
        <v>24</v>
      </c>
      <c r="D1895" s="1">
        <v>4094</v>
      </c>
      <c r="E1895" s="1">
        <v>17909</v>
      </c>
      <c r="F1895" s="2">
        <v>29177</v>
      </c>
    </row>
    <row r="1896" spans="1:6" x14ac:dyDescent="0.25">
      <c r="A1896">
        <v>2017</v>
      </c>
      <c r="B1896" t="s">
        <v>60</v>
      </c>
      <c r="C1896" t="s">
        <v>25</v>
      </c>
      <c r="D1896" s="1">
        <v>4671</v>
      </c>
      <c r="E1896" s="1">
        <v>25082</v>
      </c>
      <c r="F1896" s="2">
        <v>31310</v>
      </c>
    </row>
    <row r="1897" spans="1:6" x14ac:dyDescent="0.25">
      <c r="A1897">
        <v>2017</v>
      </c>
      <c r="B1897" t="s">
        <v>60</v>
      </c>
      <c r="C1897" t="s">
        <v>26</v>
      </c>
      <c r="D1897" s="1">
        <v>4959</v>
      </c>
      <c r="E1897" s="1">
        <v>33667</v>
      </c>
      <c r="F1897" s="2">
        <v>36336</v>
      </c>
    </row>
    <row r="1898" spans="1:6" x14ac:dyDescent="0.25">
      <c r="A1898">
        <v>2017</v>
      </c>
      <c r="B1898" t="s">
        <v>60</v>
      </c>
      <c r="C1898" t="s">
        <v>27</v>
      </c>
      <c r="D1898" s="1">
        <v>3871</v>
      </c>
      <c r="E1898" s="1">
        <v>20493</v>
      </c>
      <c r="F1898" s="2">
        <v>36646</v>
      </c>
    </row>
    <row r="1899" spans="1:6" x14ac:dyDescent="0.25">
      <c r="A1899">
        <v>2017</v>
      </c>
      <c r="B1899" t="s">
        <v>60</v>
      </c>
      <c r="C1899" t="s">
        <v>28</v>
      </c>
      <c r="D1899" s="1">
        <v>25881</v>
      </c>
      <c r="E1899" s="1">
        <v>136480</v>
      </c>
      <c r="F1899" s="2">
        <v>35059</v>
      </c>
    </row>
    <row r="1900" spans="1:6" x14ac:dyDescent="0.25">
      <c r="A1900">
        <v>2017</v>
      </c>
      <c r="B1900" t="s">
        <v>60</v>
      </c>
      <c r="C1900" t="s">
        <v>29</v>
      </c>
      <c r="D1900" s="1">
        <v>3961</v>
      </c>
      <c r="E1900" s="1">
        <v>20593</v>
      </c>
      <c r="F1900" s="2">
        <v>32578</v>
      </c>
    </row>
    <row r="1901" spans="1:6" x14ac:dyDescent="0.25">
      <c r="A1901">
        <v>2017</v>
      </c>
      <c r="B1901" t="s">
        <v>60</v>
      </c>
      <c r="C1901" t="s">
        <v>30</v>
      </c>
      <c r="D1901" s="1">
        <v>74536</v>
      </c>
      <c r="E1901" s="1">
        <v>369805</v>
      </c>
      <c r="F1901" s="2">
        <v>40436</v>
      </c>
    </row>
    <row r="1902" spans="1:6" x14ac:dyDescent="0.25">
      <c r="A1902">
        <v>2017</v>
      </c>
      <c r="B1902" t="s">
        <v>60</v>
      </c>
      <c r="C1902" t="s">
        <v>31</v>
      </c>
      <c r="D1902" s="1">
        <v>23024</v>
      </c>
      <c r="E1902" s="1">
        <v>107404</v>
      </c>
      <c r="F1902" s="2">
        <v>33978</v>
      </c>
    </row>
    <row r="1903" spans="1:6" x14ac:dyDescent="0.25">
      <c r="A1903">
        <v>2017</v>
      </c>
      <c r="B1903" t="s">
        <v>60</v>
      </c>
      <c r="C1903" t="s">
        <v>32</v>
      </c>
      <c r="D1903" s="1">
        <v>2040</v>
      </c>
      <c r="E1903" s="1">
        <v>12231</v>
      </c>
      <c r="F1903" s="2">
        <v>34167</v>
      </c>
    </row>
    <row r="1904" spans="1:6" x14ac:dyDescent="0.25">
      <c r="A1904">
        <v>2017</v>
      </c>
      <c r="B1904" t="s">
        <v>60</v>
      </c>
      <c r="C1904" t="s">
        <v>33</v>
      </c>
      <c r="D1904" s="1">
        <v>23601</v>
      </c>
      <c r="E1904" s="1">
        <v>155257</v>
      </c>
      <c r="F1904" s="2">
        <v>33039</v>
      </c>
    </row>
    <row r="1905" spans="1:6" x14ac:dyDescent="0.25">
      <c r="A1905">
        <v>2017</v>
      </c>
      <c r="B1905" t="s">
        <v>60</v>
      </c>
      <c r="C1905" t="s">
        <v>34</v>
      </c>
      <c r="D1905" s="1">
        <v>6751</v>
      </c>
      <c r="E1905" s="1">
        <v>35772</v>
      </c>
      <c r="F1905" s="2">
        <v>34306</v>
      </c>
    </row>
    <row r="1906" spans="1:6" x14ac:dyDescent="0.25">
      <c r="A1906">
        <v>2017</v>
      </c>
      <c r="B1906" t="s">
        <v>60</v>
      </c>
      <c r="C1906" t="s">
        <v>35</v>
      </c>
      <c r="D1906" s="1">
        <v>22753</v>
      </c>
      <c r="E1906" s="1">
        <v>77028</v>
      </c>
      <c r="F1906" s="2">
        <v>31901</v>
      </c>
    </row>
    <row r="1907" spans="1:6" x14ac:dyDescent="0.25">
      <c r="A1907">
        <v>2017</v>
      </c>
      <c r="B1907" t="s">
        <v>60</v>
      </c>
      <c r="C1907" t="s">
        <v>36</v>
      </c>
      <c r="D1907" s="1">
        <v>32259</v>
      </c>
      <c r="E1907" s="1">
        <v>197527</v>
      </c>
      <c r="F1907" s="2">
        <v>32593</v>
      </c>
    </row>
    <row r="1908" spans="1:6" x14ac:dyDescent="0.25">
      <c r="A1908">
        <v>2017</v>
      </c>
      <c r="B1908" t="s">
        <v>60</v>
      </c>
      <c r="C1908" t="s">
        <v>37</v>
      </c>
      <c r="D1908" s="1">
        <v>3395</v>
      </c>
      <c r="E1908" s="1">
        <v>17959</v>
      </c>
      <c r="F1908" s="2">
        <v>32566</v>
      </c>
    </row>
    <row r="1909" spans="1:6" x14ac:dyDescent="0.25">
      <c r="A1909">
        <v>2017</v>
      </c>
      <c r="B1909" t="s">
        <v>60</v>
      </c>
      <c r="C1909" t="s">
        <v>38</v>
      </c>
      <c r="D1909" s="1">
        <v>11490</v>
      </c>
      <c r="E1909" s="1">
        <v>51779</v>
      </c>
      <c r="F1909" s="2">
        <v>32842</v>
      </c>
    </row>
    <row r="1910" spans="1:6" x14ac:dyDescent="0.25">
      <c r="A1910">
        <v>2017</v>
      </c>
      <c r="B1910" t="s">
        <v>60</v>
      </c>
      <c r="C1910" t="s">
        <v>39</v>
      </c>
      <c r="D1910" s="1">
        <v>2171</v>
      </c>
      <c r="E1910" s="1">
        <v>11078</v>
      </c>
      <c r="F1910" s="2">
        <v>31403</v>
      </c>
    </row>
    <row r="1911" spans="1:6" x14ac:dyDescent="0.25">
      <c r="A1911">
        <v>2017</v>
      </c>
      <c r="B1911" t="s">
        <v>60</v>
      </c>
      <c r="C1911" t="s">
        <v>40</v>
      </c>
      <c r="D1911" s="1">
        <v>14618</v>
      </c>
      <c r="E1911" s="1">
        <v>76045</v>
      </c>
      <c r="F1911" s="2">
        <v>34443</v>
      </c>
    </row>
    <row r="1912" spans="1:6" x14ac:dyDescent="0.25">
      <c r="A1912">
        <v>2017</v>
      </c>
      <c r="B1912" t="s">
        <v>60</v>
      </c>
      <c r="C1912" t="s">
        <v>41</v>
      </c>
      <c r="D1912" s="1">
        <v>56060</v>
      </c>
      <c r="E1912" s="1">
        <v>328026</v>
      </c>
      <c r="F1912" s="2">
        <v>37841</v>
      </c>
    </row>
    <row r="1913" spans="1:6" x14ac:dyDescent="0.25">
      <c r="A1913">
        <v>2017</v>
      </c>
      <c r="B1913" t="s">
        <v>60</v>
      </c>
      <c r="C1913" t="s">
        <v>42</v>
      </c>
      <c r="D1913" s="1">
        <v>6084</v>
      </c>
      <c r="E1913" s="1">
        <v>35143</v>
      </c>
      <c r="F1913" s="2">
        <v>34421</v>
      </c>
    </row>
    <row r="1914" spans="1:6" x14ac:dyDescent="0.25">
      <c r="A1914">
        <v>2017</v>
      </c>
      <c r="B1914" t="s">
        <v>60</v>
      </c>
      <c r="C1914" t="s">
        <v>43</v>
      </c>
      <c r="D1914" s="1">
        <v>1958</v>
      </c>
      <c r="E1914" s="1">
        <v>8658</v>
      </c>
      <c r="F1914" s="2">
        <v>34757</v>
      </c>
    </row>
    <row r="1915" spans="1:6" x14ac:dyDescent="0.25">
      <c r="A1915">
        <v>2017</v>
      </c>
      <c r="B1915" t="s">
        <v>60</v>
      </c>
      <c r="C1915" t="s">
        <v>44</v>
      </c>
      <c r="D1915" s="1">
        <v>32154</v>
      </c>
      <c r="E1915" s="1">
        <v>141985</v>
      </c>
      <c r="F1915" s="2">
        <v>42290</v>
      </c>
    </row>
    <row r="1916" spans="1:6" x14ac:dyDescent="0.25">
      <c r="A1916">
        <v>2017</v>
      </c>
      <c r="B1916" t="s">
        <v>60</v>
      </c>
      <c r="C1916" t="s">
        <v>45</v>
      </c>
      <c r="D1916" s="1">
        <v>19701</v>
      </c>
      <c r="E1916" s="1">
        <v>97492</v>
      </c>
      <c r="F1916" s="2">
        <v>38822</v>
      </c>
    </row>
    <row r="1917" spans="1:6" x14ac:dyDescent="0.25">
      <c r="A1917">
        <v>2017</v>
      </c>
      <c r="B1917" t="s">
        <v>60</v>
      </c>
      <c r="C1917" t="s">
        <v>46</v>
      </c>
      <c r="D1917" s="1">
        <v>5237</v>
      </c>
      <c r="E1917" s="1">
        <v>19979</v>
      </c>
      <c r="F1917" s="2">
        <v>29927</v>
      </c>
    </row>
    <row r="1918" spans="1:6" x14ac:dyDescent="0.25">
      <c r="A1918">
        <v>2017</v>
      </c>
      <c r="B1918" t="s">
        <v>60</v>
      </c>
      <c r="C1918" t="s">
        <v>47</v>
      </c>
      <c r="D1918" s="1">
        <v>14001</v>
      </c>
      <c r="E1918" s="1">
        <v>84153</v>
      </c>
      <c r="F1918" s="2">
        <v>29242</v>
      </c>
    </row>
    <row r="1919" spans="1:6" x14ac:dyDescent="0.25">
      <c r="A1919">
        <v>2017</v>
      </c>
      <c r="B1919" t="s">
        <v>60</v>
      </c>
      <c r="C1919" t="s">
        <v>48</v>
      </c>
      <c r="D1919" s="1">
        <v>1656</v>
      </c>
      <c r="E1919" s="1">
        <v>7231</v>
      </c>
      <c r="F1919" s="2">
        <v>35035</v>
      </c>
    </row>
  </sheetData>
  <customSheetViews>
    <customSheetView guid="{A1F01C08-243B-48FC-94A8-F102AEB1706D}">
      <selection activeCell="F150" sqref="F150"/>
      <pageMargins left="0.7" right="0.7" top="0.75" bottom="0.75" header="0.3" footer="0.3"/>
      <pageSetup orientation="portrait" r:id="rId1"/>
    </customSheetView>
    <customSheetView guid="{948164EF-B902-4A6C-8E3C-A935061C5153}" state="hidden">
      <selection activeCell="F150" sqref="F150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D4EDA-1BC4-4300-BFA8-E47101A4075A}">
  <dimension ref="A1:Y50"/>
  <sheetViews>
    <sheetView topLeftCell="B1" workbookViewId="0">
      <selection activeCell="G49" sqref="G49"/>
    </sheetView>
  </sheetViews>
  <sheetFormatPr defaultRowHeight="15" x14ac:dyDescent="0.25"/>
  <cols>
    <col min="1" max="1" width="22.140625" customWidth="1"/>
    <col min="2" max="2" width="20.7109375" customWidth="1"/>
    <col min="4" max="4" width="21.42578125" customWidth="1"/>
    <col min="5" max="6" width="15.42578125" customWidth="1"/>
    <col min="12" max="12" width="21.85546875" customWidth="1"/>
    <col min="13" max="13" width="14.42578125" customWidth="1"/>
    <col min="16" max="16" width="11.7109375" customWidth="1"/>
    <col min="17" max="17" width="12.5703125" customWidth="1"/>
    <col min="18" max="18" width="12.42578125" customWidth="1"/>
    <col min="20" max="20" width="14" customWidth="1"/>
    <col min="21" max="21" width="18.7109375" customWidth="1"/>
    <col min="22" max="22" width="13.7109375" style="1" customWidth="1"/>
    <col min="23" max="23" width="24.85546875" customWidth="1"/>
    <col min="24" max="24" width="17.140625" customWidth="1"/>
    <col min="25" max="25" width="22.28515625" customWidth="1"/>
  </cols>
  <sheetData>
    <row r="1" spans="1:25" x14ac:dyDescent="0.25">
      <c r="A1" s="6" t="s">
        <v>64</v>
      </c>
      <c r="B1" s="6"/>
      <c r="D1" s="7" t="s">
        <v>68</v>
      </c>
      <c r="E1" s="7"/>
      <c r="F1" s="7"/>
      <c r="L1" s="7" t="s">
        <v>71</v>
      </c>
      <c r="M1" s="7"/>
      <c r="P1" s="7" t="s">
        <v>73</v>
      </c>
      <c r="Q1" s="7"/>
      <c r="R1" s="7"/>
      <c r="T1" s="7" t="s">
        <v>75</v>
      </c>
      <c r="U1" s="7"/>
      <c r="V1" s="10"/>
      <c r="W1" s="13"/>
    </row>
    <row r="2" spans="1:25" x14ac:dyDescent="0.25">
      <c r="A2" s="3" t="s">
        <v>49</v>
      </c>
      <c r="B2" s="3" t="s">
        <v>65</v>
      </c>
      <c r="D2" s="4" t="s">
        <v>69</v>
      </c>
      <c r="E2" s="4" t="s">
        <v>70</v>
      </c>
      <c r="F2" s="4" t="s">
        <v>65</v>
      </c>
      <c r="L2" s="4" t="s">
        <v>49</v>
      </c>
      <c r="M2" s="4" t="s">
        <v>62</v>
      </c>
      <c r="P2" s="9" t="s">
        <v>50</v>
      </c>
      <c r="Q2" s="9" t="s">
        <v>74</v>
      </c>
      <c r="R2" s="9" t="s">
        <v>62</v>
      </c>
      <c r="T2" s="9" t="s">
        <v>0</v>
      </c>
      <c r="U2" s="9" t="s">
        <v>62</v>
      </c>
      <c r="V2" s="11" t="s">
        <v>76</v>
      </c>
      <c r="W2" s="12" t="s">
        <v>77</v>
      </c>
      <c r="X2" s="12" t="s">
        <v>78</v>
      </c>
      <c r="Y2" s="12" t="str">
        <f>B19</f>
        <v>Employees per Capita</v>
      </c>
    </row>
    <row r="3" spans="1:25" x14ac:dyDescent="0.25">
      <c r="A3" t="s">
        <v>57</v>
      </c>
      <c r="B3" t="str">
        <f>Dashboard!C6</f>
        <v>Finance</v>
      </c>
      <c r="D3" t="s">
        <v>53</v>
      </c>
      <c r="E3" s="8">
        <f>AVERAGEIFS(Data!F:F,Data!B:B,D3,Data!A:A,$B$15)</f>
        <v>93586.333333333328</v>
      </c>
      <c r="F3" s="8">
        <f>IF(D3=$B$3,E3,0)</f>
        <v>0</v>
      </c>
      <c r="L3" t="s">
        <v>54</v>
      </c>
      <c r="M3" s="1">
        <f>SUMIFS(Data!E:E,Data!B:B,L3,Data!A:A,$B$15)</f>
        <v>26277342</v>
      </c>
      <c r="P3" s="5">
        <v>2017</v>
      </c>
      <c r="Q3" s="8">
        <f>AVERAGEIFS(Data!F:F,Data!B:B,$B$3,Data!A:A,Sheet1!P3)</f>
        <v>77330.083333333328</v>
      </c>
      <c r="R3" s="1">
        <f>SUMIFS(Data!E:E,Data!B:B,$B$3,Data!A:A,Sheet1!P3)</f>
        <v>8021586</v>
      </c>
      <c r="T3" t="s">
        <v>1</v>
      </c>
      <c r="U3" s="1">
        <f>SUMIFS(Data!E:E,Data!B:B,Sheet1!$B$3,Data!A:A,Sheet1!$B$15,Data!C:C,Sheet1!T3)</f>
        <v>94715</v>
      </c>
      <c r="V3" s="1" vm="1">
        <v>4887871</v>
      </c>
      <c r="W3" s="14">
        <f>(U3/V3)*1000</f>
        <v>19.377557222766313</v>
      </c>
      <c r="X3" s="8">
        <f>AVERAGEIFS(Data!F:F,Data!B:B,Sheet1!$B$3,Data!A:A,Sheet1!$B$15,Data!C:C,Sheet1!T3)</f>
        <v>75982</v>
      </c>
      <c r="Y3" s="17">
        <f>IF($Y$2=$X$2,-X3,W3)</f>
        <v>19.377557222766313</v>
      </c>
    </row>
    <row r="4" spans="1:25" x14ac:dyDescent="0.25">
      <c r="A4" t="s">
        <v>51</v>
      </c>
      <c r="D4" t="s">
        <v>56</v>
      </c>
      <c r="E4" s="8">
        <f>AVERAGEIFS(Data!F:F,Data!B:B,D4,Data!A:A,$B$15)</f>
        <v>90040.666666666672</v>
      </c>
      <c r="F4" s="8">
        <f t="shared" ref="F4:F12" si="0">IF(D4=$B$3,E4,0)</f>
        <v>90040.666666666672</v>
      </c>
      <c r="L4" t="s">
        <v>58</v>
      </c>
      <c r="M4" s="1">
        <f>SUMIFS(Data!E:E,Data!B:B,L4,Data!A:A,$B$15)</f>
        <v>22035033</v>
      </c>
      <c r="P4" s="5">
        <v>2018</v>
      </c>
      <c r="Q4" s="8">
        <f>AVERAGEIFS(Data!F:F,Data!B:B,$B$3,Data!A:A,Sheet1!P4)</f>
        <v>80167.854166666672</v>
      </c>
      <c r="R4" s="1">
        <f>SUMIFS(Data!E:E,Data!B:B,$B$3,Data!A:A,Sheet1!P4)</f>
        <v>8120224</v>
      </c>
      <c r="T4" t="s">
        <v>2</v>
      </c>
      <c r="U4" s="1">
        <f>SUMIFS(Data!E:E,Data!B:B,$B$3,Data!A:A,$B$15,Data!C:C,Sheet1!T4)</f>
        <v>225922</v>
      </c>
      <c r="V4" s="1" vm="2">
        <v>7171646</v>
      </c>
      <c r="W4" s="14">
        <f t="shared" ref="W4:W50" si="1">(U4/V4)*1000</f>
        <v>31.502112625190925</v>
      </c>
      <c r="X4" s="8">
        <f>AVERAGEIFS(Data!F:F,Data!B:B,Sheet1!$B$3,Data!A:A,Sheet1!$B$15,Data!C:C,Sheet1!T4)</f>
        <v>82956</v>
      </c>
      <c r="Y4" s="17">
        <f t="shared" ref="Y4:Y50" si="2">IF($Y$2=$X$2,-X4,W4)</f>
        <v>31.502112625190925</v>
      </c>
    </row>
    <row r="5" spans="1:25" x14ac:dyDescent="0.25">
      <c r="A5" t="s">
        <v>58</v>
      </c>
      <c r="D5" t="s">
        <v>57</v>
      </c>
      <c r="E5" s="8">
        <f>AVERAGEIFS(Data!F:F,Data!B:B,D5,Data!A:A,$B$15)</f>
        <v>74713.0625</v>
      </c>
      <c r="F5" s="8">
        <f t="shared" si="0"/>
        <v>0</v>
      </c>
      <c r="L5" t="s">
        <v>57</v>
      </c>
      <c r="M5" s="1">
        <f>SUMIFS(Data!E:E,Data!B:B,L5,Data!A:A,$B$15)</f>
        <v>20065896</v>
      </c>
      <c r="P5" s="5">
        <v>2019</v>
      </c>
      <c r="Q5" s="8">
        <f>AVERAGEIFS(Data!F:F,Data!B:B,$B$3,Data!A:A,Sheet1!P5)</f>
        <v>82837.375</v>
      </c>
      <c r="R5" s="1">
        <f>SUMIFS(Data!E:E,Data!B:B,$B$3,Data!A:A,Sheet1!P5)</f>
        <v>8251469</v>
      </c>
      <c r="T5" t="s">
        <v>3</v>
      </c>
      <c r="U5" s="1">
        <f>SUMIFS(Data!E:E,Data!B:B,$B$3,Data!A:A,$B$15,Data!C:C,Sheet1!T5)</f>
        <v>51950</v>
      </c>
      <c r="V5" s="1" vm="3">
        <v>3013825</v>
      </c>
      <c r="W5" s="14">
        <f t="shared" si="1"/>
        <v>17.237231756986553</v>
      </c>
      <c r="X5" s="8">
        <f>AVERAGEIFS(Data!F:F,Data!B:B,Sheet1!$B$3,Data!A:A,Sheet1!$B$15,Data!C:C,Sheet1!T5)</f>
        <v>65321</v>
      </c>
      <c r="Y5" s="17">
        <f t="shared" si="2"/>
        <v>17.237231756986553</v>
      </c>
    </row>
    <row r="6" spans="1:25" x14ac:dyDescent="0.25">
      <c r="A6" t="s">
        <v>56</v>
      </c>
      <c r="D6" t="s">
        <v>52</v>
      </c>
      <c r="E6" s="8">
        <f>AVERAGEIFS(Data!F:F,Data!B:B,D6,Data!A:A,$B$15)</f>
        <v>68427.875</v>
      </c>
      <c r="F6" s="8">
        <f t="shared" si="0"/>
        <v>0</v>
      </c>
      <c r="L6" t="s">
        <v>59</v>
      </c>
      <c r="M6" s="1">
        <f>SUMIFS(Data!E:E,Data!B:B,L6,Data!A:A,$B$15)</f>
        <v>12649500</v>
      </c>
      <c r="P6" s="5">
        <v>2020</v>
      </c>
      <c r="Q6" s="8">
        <f>AVERAGEIFS(Data!F:F,Data!B:B,$B$3,Data!A:A,Sheet1!P6)</f>
        <v>90040.666666666672</v>
      </c>
      <c r="R6" s="1">
        <f>SUMIFS(Data!E:E,Data!B:B,$B$3,Data!A:A,Sheet1!P6)</f>
        <v>8142043</v>
      </c>
      <c r="T6" t="s">
        <v>4</v>
      </c>
      <c r="U6" s="1">
        <f>SUMIFS(Data!E:E,Data!B:B,$B$3,Data!A:A,$B$15,Data!C:C,Sheet1!T6)</f>
        <v>817007</v>
      </c>
      <c r="V6" s="1" vm="4">
        <v>39557045</v>
      </c>
      <c r="W6" s="14">
        <f t="shared" si="1"/>
        <v>20.653893636392709</v>
      </c>
      <c r="X6" s="8">
        <f>AVERAGEIFS(Data!F:F,Data!B:B,Sheet1!$B$3,Data!A:A,Sheet1!$B$15,Data!C:C,Sheet1!T6)</f>
        <v>124107</v>
      </c>
      <c r="Y6" s="17">
        <f t="shared" si="2"/>
        <v>20.653893636392709</v>
      </c>
    </row>
    <row r="7" spans="1:25" x14ac:dyDescent="0.25">
      <c r="A7" t="s">
        <v>53</v>
      </c>
      <c r="D7" t="s">
        <v>51</v>
      </c>
      <c r="E7" s="8">
        <f>AVERAGEIFS(Data!F:F,Data!B:B,D7,Data!A:A,$B$15)</f>
        <v>63896.895833333336</v>
      </c>
      <c r="F7" s="8">
        <f t="shared" si="0"/>
        <v>0</v>
      </c>
      <c r="L7" t="s">
        <v>52</v>
      </c>
      <c r="M7" s="1">
        <f>SUMIFS(Data!E:E,Data!B:B,L7,Data!A:A,$B$15)</f>
        <v>12058694</v>
      </c>
      <c r="T7" t="s">
        <v>5</v>
      </c>
      <c r="U7" s="1">
        <f>SUMIFS(Data!E:E,Data!B:B,$B$3,Data!A:A,$B$15,Data!C:C,Sheet1!T7)</f>
        <v>165271</v>
      </c>
      <c r="V7" s="1" vm="5">
        <v>5695564</v>
      </c>
      <c r="W7" s="14">
        <f t="shared" si="1"/>
        <v>29.017495018930521</v>
      </c>
      <c r="X7" s="8">
        <f>AVERAGEIFS(Data!F:F,Data!B:B,Sheet1!$B$3,Data!A:A,Sheet1!$B$15,Data!C:C,Sheet1!T7)</f>
        <v>97276</v>
      </c>
      <c r="Y7" s="17">
        <f t="shared" si="2"/>
        <v>29.017495018930521</v>
      </c>
    </row>
    <row r="8" spans="1:25" x14ac:dyDescent="0.25">
      <c r="A8" t="s">
        <v>59</v>
      </c>
      <c r="D8" t="s">
        <v>55</v>
      </c>
      <c r="E8" s="8">
        <f>AVERAGEIFS(Data!F:F,Data!B:B,D8,Data!A:A,$B$15)</f>
        <v>55605.9375</v>
      </c>
      <c r="F8" s="8">
        <f t="shared" si="0"/>
        <v>0</v>
      </c>
      <c r="L8" t="s">
        <v>56</v>
      </c>
      <c r="M8" s="1">
        <f>SUMIFS(Data!E:E,Data!B:B,L8,Data!A:A,$B$15)</f>
        <v>8142043</v>
      </c>
      <c r="T8" t="s">
        <v>6</v>
      </c>
      <c r="U8" s="1">
        <f>SUMIFS(Data!E:E,Data!B:B,$B$3,Data!A:A,$B$15,Data!C:C,Sheet1!T8)</f>
        <v>118168</v>
      </c>
      <c r="V8" s="1" vm="6">
        <v>3572665</v>
      </c>
      <c r="W8" s="14">
        <f t="shared" si="1"/>
        <v>33.075589231008223</v>
      </c>
      <c r="X8" s="8">
        <f>AVERAGEIFS(Data!F:F,Data!B:B,Sheet1!$B$3,Data!A:A,Sheet1!$B$15,Data!C:C,Sheet1!T8)</f>
        <v>165086</v>
      </c>
      <c r="Y8" s="17">
        <f t="shared" si="2"/>
        <v>33.075589231008223</v>
      </c>
    </row>
    <row r="9" spans="1:25" x14ac:dyDescent="0.25">
      <c r="A9" t="s">
        <v>52</v>
      </c>
      <c r="D9" t="s">
        <v>58</v>
      </c>
      <c r="E9" s="8">
        <f>AVERAGEIFS(Data!F:F,Data!B:B,D9,Data!A:A,$B$15)</f>
        <v>53607.208333333336</v>
      </c>
      <c r="F9" s="8">
        <f t="shared" si="0"/>
        <v>0</v>
      </c>
      <c r="L9" t="s">
        <v>51</v>
      </c>
      <c r="M9" s="1">
        <f>SUMIFS(Data!E:E,Data!B:B,L9,Data!A:A,$B$15)</f>
        <v>7136444</v>
      </c>
      <c r="T9" t="s">
        <v>7</v>
      </c>
      <c r="U9" s="1">
        <f>SUMIFS(Data!E:E,Data!B:B,$B$3,Data!A:A,$B$15,Data!C:C,Sheet1!T9)</f>
        <v>47390</v>
      </c>
      <c r="V9" s="1" vm="7">
        <v>967171</v>
      </c>
      <c r="W9" s="14">
        <f t="shared" si="1"/>
        <v>48.99857419215423</v>
      </c>
      <c r="X9" s="8">
        <f>AVERAGEIFS(Data!F:F,Data!B:B,Sheet1!$B$3,Data!A:A,Sheet1!$B$15,Data!C:C,Sheet1!T9)</f>
        <v>103154</v>
      </c>
      <c r="Y9" s="17">
        <f t="shared" si="2"/>
        <v>48.99857419215423</v>
      </c>
    </row>
    <row r="10" spans="1:25" x14ac:dyDescent="0.25">
      <c r="A10" t="s">
        <v>55</v>
      </c>
      <c r="D10" t="s">
        <v>54</v>
      </c>
      <c r="E10" s="8">
        <f>AVERAGEIFS(Data!F:F,Data!B:B,D10,Data!A:A,$B$15)</f>
        <v>49366.8125</v>
      </c>
      <c r="F10" s="8">
        <f t="shared" si="0"/>
        <v>0</v>
      </c>
      <c r="L10" t="s">
        <v>60</v>
      </c>
      <c r="M10" s="1">
        <f>SUMIFS(Data!E:E,Data!B:B,L10,Data!A:A,$B$15)</f>
        <v>3843699</v>
      </c>
      <c r="T10" t="s">
        <v>8</v>
      </c>
      <c r="U10" s="1">
        <f>SUMIFS(Data!E:E,Data!B:B,$B$3,Data!A:A,$B$15,Data!C:C,Sheet1!T10)</f>
        <v>586706</v>
      </c>
      <c r="V10" s="1" vm="8">
        <v>21670000</v>
      </c>
      <c r="W10" s="14">
        <f t="shared" si="1"/>
        <v>27.074573142593447</v>
      </c>
      <c r="X10" s="8">
        <f>AVERAGEIFS(Data!F:F,Data!B:B,Sheet1!$B$3,Data!A:A,Sheet1!$B$15,Data!C:C,Sheet1!T10)</f>
        <v>84307</v>
      </c>
      <c r="Y10" s="17">
        <f t="shared" si="2"/>
        <v>27.074573142593447</v>
      </c>
    </row>
    <row r="11" spans="1:25" x14ac:dyDescent="0.25">
      <c r="A11" t="s">
        <v>60</v>
      </c>
      <c r="D11" t="s">
        <v>60</v>
      </c>
      <c r="E11" s="8">
        <f>AVERAGEIFS(Data!F:F,Data!B:B,D11,Data!A:A,$B$15)</f>
        <v>40790.1875</v>
      </c>
      <c r="F11" s="8">
        <f t="shared" si="0"/>
        <v>0</v>
      </c>
      <c r="L11" t="s">
        <v>53</v>
      </c>
      <c r="M11" s="1">
        <f>SUMIFS(Data!E:E,Data!B:B,L11,Data!A:A,$B$15)</f>
        <v>2677815</v>
      </c>
      <c r="T11" t="s">
        <v>9</v>
      </c>
      <c r="U11" s="1">
        <f>SUMIFS(Data!E:E,Data!B:B,$B$3,Data!A:A,$B$15,Data!C:C,Sheet1!T11)</f>
        <v>242175</v>
      </c>
      <c r="V11" s="1" vm="9">
        <v>10519475</v>
      </c>
      <c r="W11" s="14">
        <f t="shared" si="1"/>
        <v>23.021586153301374</v>
      </c>
      <c r="X11" s="8">
        <f>AVERAGEIFS(Data!F:F,Data!B:B,Sheet1!$B$3,Data!A:A,Sheet1!$B$15,Data!C:C,Sheet1!T11)</f>
        <v>93145</v>
      </c>
      <c r="Y11" s="17">
        <f t="shared" si="2"/>
        <v>23.021586153301374</v>
      </c>
    </row>
    <row r="12" spans="1:25" x14ac:dyDescent="0.25">
      <c r="A12" t="s">
        <v>54</v>
      </c>
      <c r="D12" t="s">
        <v>59</v>
      </c>
      <c r="E12" s="8">
        <f>AVERAGEIFS(Data!F:F,Data!B:B,D12,Data!A:A,$B$15)</f>
        <v>23286.416666666668</v>
      </c>
      <c r="F12" s="8">
        <f t="shared" si="0"/>
        <v>0</v>
      </c>
      <c r="L12" t="s">
        <v>55</v>
      </c>
      <c r="M12" s="1">
        <f>SUMIFS(Data!E:E,Data!B:B,L12,Data!A:A,$B$15)</f>
        <v>1762873</v>
      </c>
      <c r="T12" t="s">
        <v>10</v>
      </c>
      <c r="U12" s="1">
        <f>SUMIFS(Data!E:E,Data!B:B,$B$3,Data!A:A,$B$15,Data!C:C,Sheet1!T12)</f>
        <v>34249</v>
      </c>
      <c r="V12" s="1" vm="10">
        <v>1754208</v>
      </c>
      <c r="W12" s="14">
        <f t="shared" si="1"/>
        <v>19.523910505481677</v>
      </c>
      <c r="X12" s="8">
        <f>AVERAGEIFS(Data!F:F,Data!B:B,Sheet1!$B$3,Data!A:A,Sheet1!$B$15,Data!C:C,Sheet1!T12)</f>
        <v>68833</v>
      </c>
      <c r="Y12" s="17">
        <f t="shared" si="2"/>
        <v>19.523910505481677</v>
      </c>
    </row>
    <row r="13" spans="1:25" x14ac:dyDescent="0.25">
      <c r="T13" t="s">
        <v>11</v>
      </c>
      <c r="U13" s="1">
        <f>SUMIFS(Data!E:E,Data!B:B,$B$3,Data!A:A,$B$15,Data!C:C,Sheet1!T13)</f>
        <v>376539</v>
      </c>
      <c r="V13" s="1" vm="11">
        <v>12741080</v>
      </c>
      <c r="W13" s="14">
        <f t="shared" si="1"/>
        <v>29.553146201106969</v>
      </c>
      <c r="X13" s="8">
        <f>AVERAGEIFS(Data!F:F,Data!B:B,Sheet1!$B$3,Data!A:A,Sheet1!$B$15,Data!C:C,Sheet1!T13)</f>
        <v>121634</v>
      </c>
      <c r="Y13" s="17">
        <f t="shared" si="2"/>
        <v>29.553146201106969</v>
      </c>
    </row>
    <row r="14" spans="1:25" x14ac:dyDescent="0.25">
      <c r="A14" s="6" t="s">
        <v>66</v>
      </c>
      <c r="B14" s="6"/>
      <c r="T14" t="s">
        <v>12</v>
      </c>
      <c r="U14" s="1">
        <f>SUMIFS(Data!E:E,Data!B:B,$B$3,Data!A:A,$B$15,Data!C:C,Sheet1!T14)</f>
        <v>133449</v>
      </c>
      <c r="V14" s="1" vm="12">
        <v>6691878</v>
      </c>
      <c r="W14" s="14">
        <f t="shared" si="1"/>
        <v>19.94193558220876</v>
      </c>
      <c r="X14" s="8">
        <f>AVERAGEIFS(Data!F:F,Data!B:B,Sheet1!$B$3,Data!A:A,Sheet1!$B$15,Data!C:C,Sheet1!T14)</f>
        <v>72283</v>
      </c>
      <c r="Y14" s="17">
        <f t="shared" si="2"/>
        <v>19.94193558220876</v>
      </c>
    </row>
    <row r="15" spans="1:25" x14ac:dyDescent="0.25">
      <c r="A15" s="15" t="s">
        <v>67</v>
      </c>
      <c r="B15" s="16">
        <v>2020</v>
      </c>
      <c r="T15" t="s">
        <v>13</v>
      </c>
      <c r="U15" s="1">
        <f>SUMIFS(Data!E:E,Data!B:B,$B$3,Data!A:A,$B$15,Data!C:C,Sheet1!T15)</f>
        <v>109283</v>
      </c>
      <c r="V15" s="1" vm="13">
        <v>3156145</v>
      </c>
      <c r="W15" s="14">
        <f t="shared" si="1"/>
        <v>34.625468728464625</v>
      </c>
      <c r="X15" s="8">
        <f>AVERAGEIFS(Data!F:F,Data!B:B,Sheet1!$B$3,Data!A:A,Sheet1!$B$15,Data!C:C,Sheet1!T15)</f>
        <v>81131</v>
      </c>
      <c r="Y15" s="17">
        <f t="shared" si="2"/>
        <v>34.625468728464625</v>
      </c>
    </row>
    <row r="16" spans="1:25" x14ac:dyDescent="0.25">
      <c r="L16" s="7" t="s">
        <v>71</v>
      </c>
      <c r="M16" s="7"/>
      <c r="T16" t="s">
        <v>14</v>
      </c>
      <c r="U16" s="1">
        <f>SUMIFS(Data!E:E,Data!B:B,$B$3,Data!A:A,$B$15,Data!C:C,Sheet1!T16)</f>
        <v>73310</v>
      </c>
      <c r="V16" s="1" vm="14">
        <v>2911505</v>
      </c>
      <c r="W16" s="14">
        <f t="shared" si="1"/>
        <v>25.179417517744259</v>
      </c>
      <c r="X16" s="8">
        <f>AVERAGEIFS(Data!F:F,Data!B:B,Sheet1!$B$3,Data!A:A,Sheet1!$B$15,Data!C:C,Sheet1!T16)</f>
        <v>75889</v>
      </c>
      <c r="Y16" s="17">
        <f t="shared" si="2"/>
        <v>25.179417517744259</v>
      </c>
    </row>
    <row r="17" spans="1:25" x14ac:dyDescent="0.25">
      <c r="L17" s="4" t="s">
        <v>49</v>
      </c>
      <c r="M17" s="4" t="s">
        <v>62</v>
      </c>
      <c r="T17" t="s">
        <v>15</v>
      </c>
      <c r="U17" s="1">
        <f>SUMIFS(Data!E:E,Data!B:B,$B$3,Data!A:A,$B$15,Data!C:C,Sheet1!T17)</f>
        <v>92079</v>
      </c>
      <c r="V17" s="1" vm="15">
        <v>4468402</v>
      </c>
      <c r="W17" s="14">
        <f t="shared" si="1"/>
        <v>20.606695637500835</v>
      </c>
      <c r="X17" s="8">
        <f>AVERAGEIFS(Data!F:F,Data!B:B,Sheet1!$B$3,Data!A:A,Sheet1!$B$15,Data!C:C,Sheet1!T17)</f>
        <v>75177</v>
      </c>
      <c r="Y17" s="17">
        <f t="shared" si="2"/>
        <v>20.606695637500835</v>
      </c>
    </row>
    <row r="18" spans="1:25" x14ac:dyDescent="0.25">
      <c r="A18" s="6" t="s">
        <v>79</v>
      </c>
      <c r="B18" s="6"/>
      <c r="L18" t="str">
        <f>B3</f>
        <v>Finance</v>
      </c>
      <c r="M18" s="1">
        <f>VLOOKUP(B3,L3:M12,2,FALSE)</f>
        <v>8142043</v>
      </c>
      <c r="T18" t="s">
        <v>16</v>
      </c>
      <c r="U18" s="1">
        <f>SUMIFS(Data!E:E,Data!B:B,$B$3,Data!A:A,$B$15,Data!C:C,Sheet1!T18)</f>
        <v>81149</v>
      </c>
      <c r="V18" s="1" vm="16">
        <v>4659978</v>
      </c>
      <c r="W18" s="14">
        <f t="shared" si="1"/>
        <v>17.414030710016227</v>
      </c>
      <c r="X18" s="8">
        <f>AVERAGEIFS(Data!F:F,Data!B:B,Sheet1!$B$3,Data!A:A,Sheet1!$B$15,Data!C:C,Sheet1!T18)</f>
        <v>69409</v>
      </c>
      <c r="Y18" s="17">
        <f t="shared" si="2"/>
        <v>17.414030710016227</v>
      </c>
    </row>
    <row r="19" spans="1:25" x14ac:dyDescent="0.25">
      <c r="A19" s="15" t="s">
        <v>80</v>
      </c>
      <c r="B19" s="16" t="str">
        <f>IF(Dashboard!$A$2=1,Sheet1!X2,Sheet1!W2)</f>
        <v>Employees per Capita</v>
      </c>
      <c r="L19" t="s">
        <v>72</v>
      </c>
      <c r="M19" s="1">
        <f>SUM(M3:M12)-M18</f>
        <v>108507296</v>
      </c>
      <c r="T19" t="s">
        <v>17</v>
      </c>
      <c r="U19" s="1">
        <f>SUMIFS(Data!E:E,Data!B:B,$B$3,Data!A:A,$B$15,Data!C:C,Sheet1!T19)</f>
        <v>30107</v>
      </c>
      <c r="V19" s="1" vm="17">
        <v>1338404</v>
      </c>
      <c r="W19" s="14">
        <f t="shared" si="1"/>
        <v>22.494702645837879</v>
      </c>
      <c r="X19" s="8">
        <f>AVERAGEIFS(Data!F:F,Data!B:B,Sheet1!$B$3,Data!A:A,Sheet1!$B$15,Data!C:C,Sheet1!T19)</f>
        <v>75870</v>
      </c>
      <c r="Y19" s="17">
        <f t="shared" si="2"/>
        <v>22.494702645837879</v>
      </c>
    </row>
    <row r="20" spans="1:25" x14ac:dyDescent="0.25">
      <c r="T20" t="s">
        <v>18</v>
      </c>
      <c r="U20" s="1">
        <f>SUMIFS(Data!E:E,Data!B:B,$B$3,Data!A:A,$B$15,Data!C:C,Sheet1!T20)</f>
        <v>129771</v>
      </c>
      <c r="V20" s="1" vm="18">
        <v>6042718</v>
      </c>
      <c r="W20" s="14">
        <f t="shared" si="1"/>
        <v>21.475600880266132</v>
      </c>
      <c r="X20" s="8">
        <f>AVERAGEIFS(Data!F:F,Data!B:B,Sheet1!$B$3,Data!A:A,Sheet1!$B$15,Data!C:C,Sheet1!T20)</f>
        <v>110159</v>
      </c>
      <c r="Y20" s="17">
        <f t="shared" si="2"/>
        <v>21.475600880266132</v>
      </c>
    </row>
    <row r="21" spans="1:25" x14ac:dyDescent="0.25">
      <c r="L21" s="15" t="s">
        <v>81</v>
      </c>
      <c r="M21" s="18">
        <f>M18/(M18+M19)</f>
        <v>6.9799306792471413E-2</v>
      </c>
      <c r="T21" t="s">
        <v>19</v>
      </c>
      <c r="U21" s="1">
        <f>SUMIFS(Data!E:E,Data!B:B,$B$3,Data!A:A,$B$15,Data!C:C,Sheet1!T21)</f>
        <v>212062</v>
      </c>
      <c r="V21" s="1" vm="19">
        <v>6902149</v>
      </c>
      <c r="W21" s="14">
        <f t="shared" si="1"/>
        <v>30.724054203987773</v>
      </c>
      <c r="X21" s="8">
        <f>AVERAGEIFS(Data!F:F,Data!B:B,Sheet1!$B$3,Data!A:A,Sheet1!$B$15,Data!C:C,Sheet1!T21)</f>
        <v>159120</v>
      </c>
      <c r="Y21" s="17">
        <f t="shared" si="2"/>
        <v>30.724054203987773</v>
      </c>
    </row>
    <row r="22" spans="1:25" x14ac:dyDescent="0.25">
      <c r="T22" t="s">
        <v>20</v>
      </c>
      <c r="U22" s="1">
        <f>SUMIFS(Data!E:E,Data!B:B,$B$3,Data!A:A,$B$15,Data!C:C,Sheet1!T22)</f>
        <v>207448</v>
      </c>
      <c r="V22" s="1" vm="20">
        <v>9995915</v>
      </c>
      <c r="W22" s="14">
        <f t="shared" si="1"/>
        <v>20.753277713946147</v>
      </c>
      <c r="X22" s="8">
        <f>AVERAGEIFS(Data!F:F,Data!B:B,Sheet1!$B$3,Data!A:A,Sheet1!$B$15,Data!C:C,Sheet1!T22)</f>
        <v>81720</v>
      </c>
      <c r="Y22" s="17">
        <f t="shared" si="2"/>
        <v>20.753277713946147</v>
      </c>
    </row>
    <row r="23" spans="1:25" x14ac:dyDescent="0.25">
      <c r="T23" t="s">
        <v>21</v>
      </c>
      <c r="U23" s="1">
        <f>SUMIFS(Data!E:E,Data!B:B,$B$3,Data!A:A,$B$15,Data!C:C,Sheet1!T23)</f>
        <v>179728</v>
      </c>
      <c r="V23" s="1" vm="21">
        <v>5611179</v>
      </c>
      <c r="W23" s="14">
        <f t="shared" si="1"/>
        <v>32.030345137804375</v>
      </c>
      <c r="X23" s="8">
        <f>AVERAGEIFS(Data!F:F,Data!B:B,Sheet1!$B$3,Data!A:A,Sheet1!$B$15,Data!C:C,Sheet1!T23)</f>
        <v>104989</v>
      </c>
      <c r="Y23" s="17">
        <f t="shared" si="2"/>
        <v>32.030345137804375</v>
      </c>
    </row>
    <row r="24" spans="1:25" x14ac:dyDescent="0.25">
      <c r="T24" t="s">
        <v>22</v>
      </c>
      <c r="U24" s="1">
        <f>SUMIFS(Data!E:E,Data!B:B,$B$3,Data!A:A,$B$15,Data!C:C,Sheet1!T24)</f>
        <v>41912</v>
      </c>
      <c r="V24" s="1" vm="22">
        <v>2963914</v>
      </c>
      <c r="W24" s="14">
        <f t="shared" si="1"/>
        <v>14.140761169183721</v>
      </c>
      <c r="X24" s="8">
        <f>AVERAGEIFS(Data!F:F,Data!B:B,Sheet1!$B$3,Data!A:A,Sheet1!$B$15,Data!C:C,Sheet1!T24)</f>
        <v>59263</v>
      </c>
      <c r="Y24" s="17">
        <f t="shared" si="2"/>
        <v>14.140761169183721</v>
      </c>
    </row>
    <row r="25" spans="1:25" x14ac:dyDescent="0.25">
      <c r="T25" t="s">
        <v>23</v>
      </c>
      <c r="U25" s="1">
        <f>SUMIFS(Data!E:E,Data!B:B,$B$3,Data!A:A,$B$15,Data!C:C,Sheet1!T25)</f>
        <v>165564</v>
      </c>
      <c r="V25" s="1" vm="23">
        <v>6126452</v>
      </c>
      <c r="W25" s="14">
        <f t="shared" si="1"/>
        <v>27.024450693484582</v>
      </c>
      <c r="X25" s="8">
        <f>AVERAGEIFS(Data!F:F,Data!B:B,Sheet1!$B$3,Data!A:A,Sheet1!$B$15,Data!C:C,Sheet1!T25)</f>
        <v>82664</v>
      </c>
      <c r="Y25" s="17">
        <f t="shared" si="2"/>
        <v>27.024450693484582</v>
      </c>
    </row>
    <row r="26" spans="1:25" x14ac:dyDescent="0.25">
      <c r="T26" t="s">
        <v>24</v>
      </c>
      <c r="U26" s="1">
        <f>SUMIFS(Data!E:E,Data!B:B,$B$3,Data!A:A,$B$15,Data!C:C,Sheet1!T26)</f>
        <v>21986</v>
      </c>
      <c r="V26" s="1" vm="24">
        <v>1062305</v>
      </c>
      <c r="W26" s="14">
        <f t="shared" si="1"/>
        <v>20.696504299612634</v>
      </c>
      <c r="X26" s="8">
        <f>AVERAGEIFS(Data!F:F,Data!B:B,Sheet1!$B$3,Data!A:A,Sheet1!$B$15,Data!C:C,Sheet1!T26)</f>
        <v>67330</v>
      </c>
      <c r="Y26" s="17">
        <f t="shared" si="2"/>
        <v>20.696504299612634</v>
      </c>
    </row>
    <row r="27" spans="1:25" x14ac:dyDescent="0.25">
      <c r="T27" t="s">
        <v>25</v>
      </c>
      <c r="U27" s="1">
        <f>SUMIFS(Data!E:E,Data!B:B,$B$3,Data!A:A,$B$15,Data!C:C,Sheet1!T27)</f>
        <v>66588</v>
      </c>
      <c r="V27" s="1" vm="25">
        <v>1929268</v>
      </c>
      <c r="W27" s="14">
        <f t="shared" si="1"/>
        <v>34.5146449326895</v>
      </c>
      <c r="X27" s="8">
        <f>AVERAGEIFS(Data!F:F,Data!B:B,Sheet1!$B$3,Data!A:A,Sheet1!$B$15,Data!C:C,Sheet1!T27)</f>
        <v>74942</v>
      </c>
      <c r="Y27" s="17">
        <f t="shared" si="2"/>
        <v>34.5146449326895</v>
      </c>
    </row>
    <row r="28" spans="1:25" x14ac:dyDescent="0.25">
      <c r="T28" t="s">
        <v>26</v>
      </c>
      <c r="U28" s="1">
        <f>SUMIFS(Data!E:E,Data!B:B,$B$3,Data!A:A,$B$15,Data!C:C,Sheet1!T28)</f>
        <v>62325</v>
      </c>
      <c r="V28" s="1" vm="26">
        <v>3034392</v>
      </c>
      <c r="W28" s="14">
        <f t="shared" si="1"/>
        <v>20.539534773358223</v>
      </c>
      <c r="X28" s="8">
        <f>AVERAGEIFS(Data!F:F,Data!B:B,Sheet1!$B$3,Data!A:A,Sheet1!$B$15,Data!C:C,Sheet1!T28)</f>
        <v>79236</v>
      </c>
      <c r="Y28" s="17">
        <f t="shared" si="2"/>
        <v>20.539534773358223</v>
      </c>
    </row>
    <row r="29" spans="1:25" x14ac:dyDescent="0.25">
      <c r="T29" t="s">
        <v>27</v>
      </c>
      <c r="U29" s="1">
        <f>SUMIFS(Data!E:E,Data!B:B,$B$3,Data!A:A,$B$15,Data!C:C,Sheet1!T29)</f>
        <v>33027</v>
      </c>
      <c r="V29" s="1" vm="27">
        <v>1356458</v>
      </c>
      <c r="W29" s="14">
        <f t="shared" si="1"/>
        <v>24.347970965558829</v>
      </c>
      <c r="X29" s="8">
        <f>AVERAGEIFS(Data!F:F,Data!B:B,Sheet1!$B$3,Data!A:A,Sheet1!$B$15,Data!C:C,Sheet1!T29)</f>
        <v>109751</v>
      </c>
      <c r="Y29" s="17">
        <f t="shared" si="2"/>
        <v>24.347970965558829</v>
      </c>
    </row>
    <row r="30" spans="1:25" x14ac:dyDescent="0.25">
      <c r="T30" t="s">
        <v>28</v>
      </c>
      <c r="U30" s="1">
        <f>SUMIFS(Data!E:E,Data!B:B,$B$3,Data!A:A,$B$15,Data!C:C,Sheet1!T30)</f>
        <v>235676</v>
      </c>
      <c r="V30" s="1" vm="28">
        <v>8908520</v>
      </c>
      <c r="W30" s="14">
        <f t="shared" si="1"/>
        <v>26.455123858957492</v>
      </c>
      <c r="X30" s="8">
        <f>AVERAGEIFS(Data!F:F,Data!B:B,Sheet1!$B$3,Data!A:A,Sheet1!$B$15,Data!C:C,Sheet1!T30)</f>
        <v>127870</v>
      </c>
      <c r="Y30" s="17">
        <f t="shared" si="2"/>
        <v>26.455123858957492</v>
      </c>
    </row>
    <row r="31" spans="1:25" x14ac:dyDescent="0.25">
      <c r="T31" t="s">
        <v>29</v>
      </c>
      <c r="U31" s="1">
        <f>SUMIFS(Data!E:E,Data!B:B,$B$3,Data!A:A,$B$15,Data!C:C,Sheet1!T31)</f>
        <v>32608</v>
      </c>
      <c r="V31" s="1" vm="29">
        <v>2095428</v>
      </c>
      <c r="W31" s="14">
        <f t="shared" si="1"/>
        <v>15.561498653258429</v>
      </c>
      <c r="X31" s="8">
        <f>AVERAGEIFS(Data!F:F,Data!B:B,Sheet1!$B$3,Data!A:A,Sheet1!$B$15,Data!C:C,Sheet1!T31)</f>
        <v>62343</v>
      </c>
      <c r="Y31" s="17">
        <f t="shared" si="2"/>
        <v>15.561498653258429</v>
      </c>
    </row>
    <row r="32" spans="1:25" x14ac:dyDescent="0.25">
      <c r="T32" t="s">
        <v>30</v>
      </c>
      <c r="U32" s="1">
        <f>SUMIFS(Data!E:E,Data!B:B,$B$3,Data!A:A,$B$15,Data!C:C,Sheet1!T32)</f>
        <v>700031</v>
      </c>
      <c r="V32" s="1" vm="30">
        <v>19542209</v>
      </c>
      <c r="W32" s="14">
        <f t="shared" si="1"/>
        <v>35.821487734574944</v>
      </c>
      <c r="X32" s="8">
        <f>AVERAGEIFS(Data!F:F,Data!B:B,Sheet1!$B$3,Data!A:A,Sheet1!$B$15,Data!C:C,Sheet1!T32)</f>
        <v>207014</v>
      </c>
      <c r="Y32" s="17">
        <f t="shared" si="2"/>
        <v>35.821487734574944</v>
      </c>
    </row>
    <row r="33" spans="20:25" x14ac:dyDescent="0.25">
      <c r="T33" t="s">
        <v>31</v>
      </c>
      <c r="U33" s="1">
        <f>SUMIFS(Data!E:E,Data!B:B,$B$3,Data!A:A,$B$15,Data!C:C,Sheet1!T33)</f>
        <v>251672</v>
      </c>
      <c r="V33" s="1" vm="31">
        <v>10383620</v>
      </c>
      <c r="W33" s="14">
        <f t="shared" si="1"/>
        <v>24.237404681604293</v>
      </c>
      <c r="X33" s="8">
        <f>AVERAGEIFS(Data!F:F,Data!B:B,Sheet1!$B$3,Data!A:A,Sheet1!$B$15,Data!C:C,Sheet1!T33)</f>
        <v>97234</v>
      </c>
      <c r="Y33" s="17">
        <f t="shared" si="2"/>
        <v>24.237404681604293</v>
      </c>
    </row>
    <row r="34" spans="20:25" x14ac:dyDescent="0.25">
      <c r="T34" t="s">
        <v>32</v>
      </c>
      <c r="U34" s="1">
        <f>SUMIFS(Data!E:E,Data!B:B,$B$3,Data!A:A,$B$15,Data!C:C,Sheet1!T34)</f>
        <v>22496</v>
      </c>
      <c r="V34" s="1" vm="32">
        <v>760077</v>
      </c>
      <c r="W34" s="14">
        <f t="shared" si="1"/>
        <v>29.59700135644152</v>
      </c>
      <c r="X34" s="8">
        <f>AVERAGEIFS(Data!F:F,Data!B:B,Sheet1!$B$3,Data!A:A,Sheet1!$B$15,Data!C:C,Sheet1!T34)</f>
        <v>69243</v>
      </c>
      <c r="Y34" s="17">
        <f t="shared" si="2"/>
        <v>29.59700135644152</v>
      </c>
    </row>
    <row r="35" spans="20:25" x14ac:dyDescent="0.25">
      <c r="T35" t="s">
        <v>33</v>
      </c>
      <c r="U35" s="1">
        <f>SUMIFS(Data!E:E,Data!B:B,$B$3,Data!A:A,$B$15,Data!C:C,Sheet1!T35)</f>
        <v>287990</v>
      </c>
      <c r="V35" s="1" vm="33">
        <v>11689442</v>
      </c>
      <c r="W35" s="14">
        <f t="shared" si="1"/>
        <v>24.636761960066185</v>
      </c>
      <c r="X35" s="8">
        <f>AVERAGEIFS(Data!F:F,Data!B:B,Sheet1!$B$3,Data!A:A,Sheet1!$B$15,Data!C:C,Sheet1!T35)</f>
        <v>82336</v>
      </c>
      <c r="Y35" s="17">
        <f t="shared" si="2"/>
        <v>24.636761960066185</v>
      </c>
    </row>
    <row r="36" spans="20:25" x14ac:dyDescent="0.25">
      <c r="T36" t="s">
        <v>34</v>
      </c>
      <c r="U36" s="1">
        <f>SUMIFS(Data!E:E,Data!B:B,$B$3,Data!A:A,$B$15,Data!C:C,Sheet1!T36)</f>
        <v>74614</v>
      </c>
      <c r="V36" s="1" vm="34">
        <v>3943079</v>
      </c>
      <c r="W36" s="14">
        <f t="shared" si="1"/>
        <v>18.922775830765755</v>
      </c>
      <c r="X36" s="8">
        <f>AVERAGEIFS(Data!F:F,Data!B:B,Sheet1!$B$3,Data!A:A,Sheet1!$B$15,Data!C:C,Sheet1!T36)</f>
        <v>64030</v>
      </c>
      <c r="Y36" s="17">
        <f t="shared" si="2"/>
        <v>18.922775830765755</v>
      </c>
    </row>
    <row r="37" spans="20:25" x14ac:dyDescent="0.25">
      <c r="T37" t="s">
        <v>35</v>
      </c>
      <c r="U37" s="1">
        <f>SUMIFS(Data!E:E,Data!B:B,$B$3,Data!A:A,$B$15,Data!C:C,Sheet1!T37)</f>
        <v>83937</v>
      </c>
      <c r="V37" s="1" vm="35">
        <v>4190713</v>
      </c>
      <c r="W37" s="14">
        <f t="shared" si="1"/>
        <v>20.029288572135577</v>
      </c>
      <c r="X37" s="8">
        <f>AVERAGEIFS(Data!F:F,Data!B:B,Sheet1!$B$3,Data!A:A,Sheet1!$B$15,Data!C:C,Sheet1!T37)</f>
        <v>80727</v>
      </c>
      <c r="Y37" s="17">
        <f t="shared" si="2"/>
        <v>20.029288572135577</v>
      </c>
    </row>
    <row r="38" spans="20:25" x14ac:dyDescent="0.25">
      <c r="T38" t="s">
        <v>36</v>
      </c>
      <c r="U38" s="1">
        <f>SUMIFS(Data!E:E,Data!B:B,$B$3,Data!A:A,$B$15,Data!C:C,Sheet1!T38)</f>
        <v>325571</v>
      </c>
      <c r="V38" s="1" vm="36">
        <v>12807060</v>
      </c>
      <c r="W38" s="14">
        <f t="shared" si="1"/>
        <v>25.421212987211742</v>
      </c>
      <c r="X38" s="8">
        <f>AVERAGEIFS(Data!F:F,Data!B:B,Sheet1!$B$3,Data!A:A,Sheet1!$B$15,Data!C:C,Sheet1!T38)</f>
        <v>97231</v>
      </c>
      <c r="Y38" s="17">
        <f t="shared" si="2"/>
        <v>25.421212987211742</v>
      </c>
    </row>
    <row r="39" spans="20:25" x14ac:dyDescent="0.25">
      <c r="T39" t="s">
        <v>37</v>
      </c>
      <c r="U39" s="1">
        <f>SUMIFS(Data!E:E,Data!B:B,$B$3,Data!A:A,$B$15,Data!C:C,Sheet1!T39)</f>
        <v>31304</v>
      </c>
      <c r="V39" s="1" vm="37">
        <v>1057315</v>
      </c>
      <c r="W39" s="14">
        <f t="shared" si="1"/>
        <v>29.607070740507798</v>
      </c>
      <c r="X39" s="8">
        <f>AVERAGEIFS(Data!F:F,Data!B:B,Sheet1!$B$3,Data!A:A,Sheet1!$B$15,Data!C:C,Sheet1!T39)</f>
        <v>100316</v>
      </c>
      <c r="Y39" s="17">
        <f t="shared" si="2"/>
        <v>29.607070740507798</v>
      </c>
    </row>
    <row r="40" spans="20:25" x14ac:dyDescent="0.25">
      <c r="T40" t="s">
        <v>38</v>
      </c>
      <c r="U40" s="1">
        <f>SUMIFS(Data!E:E,Data!B:B,$B$3,Data!A:A,$B$15,Data!C:C,Sheet1!T40)</f>
        <v>101637</v>
      </c>
      <c r="V40" s="1" vm="38">
        <v>5084127</v>
      </c>
      <c r="W40" s="14">
        <f t="shared" si="1"/>
        <v>19.991042709987379</v>
      </c>
      <c r="X40" s="8">
        <f>AVERAGEIFS(Data!F:F,Data!B:B,Sheet1!$B$3,Data!A:A,Sheet1!$B$15,Data!C:C,Sheet1!T40)</f>
        <v>71361</v>
      </c>
      <c r="Y40" s="17">
        <f t="shared" si="2"/>
        <v>19.991042709987379</v>
      </c>
    </row>
    <row r="41" spans="20:25" x14ac:dyDescent="0.25">
      <c r="T41" t="s">
        <v>39</v>
      </c>
      <c r="U41" s="1">
        <f>SUMIFS(Data!E:E,Data!B:B,$B$3,Data!A:A,$B$15,Data!C:C,Sheet1!T41)</f>
        <v>27809</v>
      </c>
      <c r="V41" s="1" vm="39">
        <v>882235</v>
      </c>
      <c r="W41" s="14">
        <f t="shared" si="1"/>
        <v>31.521079984357907</v>
      </c>
      <c r="X41" s="8">
        <f>AVERAGEIFS(Data!F:F,Data!B:B,Sheet1!$B$3,Data!A:A,Sheet1!$B$15,Data!C:C,Sheet1!T41)</f>
        <v>69345</v>
      </c>
      <c r="Y41" s="17">
        <f t="shared" si="2"/>
        <v>31.521079984357907</v>
      </c>
    </row>
    <row r="42" spans="20:25" x14ac:dyDescent="0.25">
      <c r="T42" t="s">
        <v>40</v>
      </c>
      <c r="U42" s="1">
        <f>SUMIFS(Data!E:E,Data!B:B,$B$3,Data!A:A,$B$15,Data!C:C,Sheet1!T42)</f>
        <v>155926</v>
      </c>
      <c r="V42" s="1" vm="40">
        <v>6770010</v>
      </c>
      <c r="W42" s="14">
        <f t="shared" si="1"/>
        <v>23.031871444798458</v>
      </c>
      <c r="X42" s="8">
        <f>AVERAGEIFS(Data!F:F,Data!B:B,Sheet1!$B$3,Data!A:A,Sheet1!$B$15,Data!C:C,Sheet1!T42)</f>
        <v>85116</v>
      </c>
      <c r="Y42" s="17">
        <f t="shared" si="2"/>
        <v>23.031871444798458</v>
      </c>
    </row>
    <row r="43" spans="20:25" x14ac:dyDescent="0.25">
      <c r="T43" t="s">
        <v>41</v>
      </c>
      <c r="U43" s="1">
        <f>SUMIFS(Data!E:E,Data!B:B,$B$3,Data!A:A,$B$15,Data!C:C,Sheet1!T43)</f>
        <v>778554</v>
      </c>
      <c r="V43" s="1" vm="41">
        <v>28701845</v>
      </c>
      <c r="W43" s="14">
        <f t="shared" si="1"/>
        <v>27.125573286316612</v>
      </c>
      <c r="X43" s="8">
        <f>AVERAGEIFS(Data!F:F,Data!B:B,Sheet1!$B$3,Data!A:A,Sheet1!$B$15,Data!C:C,Sheet1!T43)</f>
        <v>92477</v>
      </c>
      <c r="Y43" s="17">
        <f t="shared" si="2"/>
        <v>27.125573286316612</v>
      </c>
    </row>
    <row r="44" spans="20:25" x14ac:dyDescent="0.25">
      <c r="T44" t="s">
        <v>42</v>
      </c>
      <c r="U44" s="1">
        <f>SUMIFS(Data!E:E,Data!B:B,$B$3,Data!A:A,$B$15,Data!C:C,Sheet1!T44)</f>
        <v>93379</v>
      </c>
      <c r="V44" s="1" vm="42">
        <v>3161105</v>
      </c>
      <c r="W44" s="14">
        <f t="shared" si="1"/>
        <v>29.539986808410351</v>
      </c>
      <c r="X44" s="8">
        <f>AVERAGEIFS(Data!F:F,Data!B:B,Sheet1!$B$3,Data!A:A,Sheet1!$B$15,Data!C:C,Sheet1!T44)</f>
        <v>79806</v>
      </c>
      <c r="Y44" s="17">
        <f t="shared" si="2"/>
        <v>29.539986808410351</v>
      </c>
    </row>
    <row r="45" spans="20:25" x14ac:dyDescent="0.25">
      <c r="T45" t="s">
        <v>43</v>
      </c>
      <c r="U45" s="1">
        <f>SUMIFS(Data!E:E,Data!B:B,$B$3,Data!A:A,$B$15,Data!C:C,Sheet1!T45)</f>
        <v>11578</v>
      </c>
      <c r="V45" s="1" vm="43">
        <v>626299</v>
      </c>
      <c r="W45" s="14">
        <f t="shared" si="1"/>
        <v>18.486377912147393</v>
      </c>
      <c r="X45" s="8">
        <f>AVERAGEIFS(Data!F:F,Data!B:B,Sheet1!$B$3,Data!A:A,Sheet1!$B$15,Data!C:C,Sheet1!T45)</f>
        <v>80135</v>
      </c>
      <c r="Y45" s="17">
        <f t="shared" si="2"/>
        <v>18.486377912147393</v>
      </c>
    </row>
    <row r="46" spans="20:25" x14ac:dyDescent="0.25">
      <c r="T46" t="s">
        <v>44</v>
      </c>
      <c r="U46" s="1">
        <f>SUMIFS(Data!E:E,Data!B:B,$B$3,Data!A:A,$B$15,Data!C:C,Sheet1!T46)</f>
        <v>195671</v>
      </c>
      <c r="V46" s="1" vm="44">
        <v>8517685</v>
      </c>
      <c r="W46" s="14">
        <f t="shared" si="1"/>
        <v>22.972321704782463</v>
      </c>
      <c r="X46" s="8">
        <f>AVERAGEIFS(Data!F:F,Data!B:B,Sheet1!$B$3,Data!A:A,Sheet1!$B$15,Data!C:C,Sheet1!T46)</f>
        <v>97246</v>
      </c>
      <c r="Y46" s="17">
        <f t="shared" si="2"/>
        <v>22.972321704782463</v>
      </c>
    </row>
    <row r="47" spans="20:25" x14ac:dyDescent="0.25">
      <c r="T47" t="s">
        <v>45</v>
      </c>
      <c r="U47" s="1">
        <f>SUMIFS(Data!E:E,Data!B:B,$B$3,Data!A:A,$B$15,Data!C:C,Sheet1!T47)</f>
        <v>147772</v>
      </c>
      <c r="V47" s="1" vm="45">
        <v>7614893</v>
      </c>
      <c r="W47" s="14">
        <f t="shared" si="1"/>
        <v>19.405656783358612</v>
      </c>
      <c r="X47" s="8">
        <f>AVERAGEIFS(Data!F:F,Data!B:B,Sheet1!$B$3,Data!A:A,Sheet1!$B$15,Data!C:C,Sheet1!T47)</f>
        <v>95674</v>
      </c>
      <c r="Y47" s="17">
        <f t="shared" si="2"/>
        <v>19.405656783358612</v>
      </c>
    </row>
    <row r="48" spans="20:25" x14ac:dyDescent="0.25">
      <c r="T48" t="s">
        <v>46</v>
      </c>
      <c r="U48" s="1">
        <f>SUMIFS(Data!E:E,Data!B:B,$B$3,Data!A:A,$B$15,Data!C:C,Sheet1!T48)</f>
        <v>24190</v>
      </c>
      <c r="V48" s="1" vm="46">
        <v>1805832</v>
      </c>
      <c r="W48" s="14">
        <f t="shared" si="1"/>
        <v>13.395487509358567</v>
      </c>
      <c r="X48" s="8">
        <f>AVERAGEIFS(Data!F:F,Data!B:B,Sheet1!$B$3,Data!A:A,Sheet1!$B$15,Data!C:C,Sheet1!T48)</f>
        <v>56764</v>
      </c>
      <c r="Y48" s="17">
        <f t="shared" si="2"/>
        <v>13.395487509358567</v>
      </c>
    </row>
    <row r="49" spans="20:25" x14ac:dyDescent="0.25">
      <c r="T49" t="s">
        <v>47</v>
      </c>
      <c r="U49" s="1">
        <f>SUMIFS(Data!E:E,Data!B:B,$B$3,Data!A:A,$B$15,Data!C:C,Sheet1!T49)</f>
        <v>148829</v>
      </c>
      <c r="V49" s="1" vm="47">
        <v>5813568</v>
      </c>
      <c r="W49" s="14">
        <f t="shared" si="1"/>
        <v>25.600285401323248</v>
      </c>
      <c r="X49" s="8">
        <f>AVERAGEIFS(Data!F:F,Data!B:B,Sheet1!$B$3,Data!A:A,Sheet1!$B$15,Data!C:C,Sheet1!T49)</f>
        <v>80470</v>
      </c>
      <c r="Y49" s="17">
        <f t="shared" si="2"/>
        <v>25.600285401323248</v>
      </c>
    </row>
    <row r="50" spans="20:25" x14ac:dyDescent="0.25">
      <c r="T50" t="s">
        <v>48</v>
      </c>
      <c r="U50" s="1">
        <f>SUMIFS(Data!E:E,Data!B:B,$B$3,Data!A:A,$B$15,Data!C:C,Sheet1!T50)</f>
        <v>10919</v>
      </c>
      <c r="V50" s="1" vm="48">
        <v>577737</v>
      </c>
      <c r="W50" s="14">
        <f t="shared" si="1"/>
        <v>18.89960310660387</v>
      </c>
      <c r="X50" s="8">
        <f>AVERAGEIFS(Data!F:F,Data!B:B,Sheet1!$B$3,Data!A:A,Sheet1!$B$15,Data!C:C,Sheet1!T50)</f>
        <v>64480</v>
      </c>
      <c r="Y50" s="17">
        <f t="shared" si="2"/>
        <v>18.89960310660387</v>
      </c>
    </row>
  </sheetData>
  <autoFilter ref="A2:A12" xr:uid="{C76D4EDA-1BC4-4300-BFA8-E47101A4075A}">
    <sortState xmlns:xlrd2="http://schemas.microsoft.com/office/spreadsheetml/2017/richdata2" ref="A3:A12">
      <sortCondition ref="A2:A12"/>
    </sortState>
  </autoFilter>
  <sortState xmlns:xlrd2="http://schemas.microsoft.com/office/spreadsheetml/2017/richdata2" ref="D2:E12">
    <sortCondition descending="1" ref="E3:E1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95F8-7C06-4FC0-87B7-52BDC6BA249A}">
  <dimension ref="A1:O1048549"/>
  <sheetViews>
    <sheetView showGridLines="0" showRowColHeaders="0" tabSelected="1" workbookViewId="0">
      <selection sqref="A1:A2"/>
    </sheetView>
  </sheetViews>
  <sheetFormatPr defaultRowHeight="15" x14ac:dyDescent="0.25"/>
  <cols>
    <col min="1" max="1" width="9.140625" customWidth="1"/>
    <col min="2" max="2" width="4" customWidth="1"/>
    <col min="3" max="3" width="31.28515625" customWidth="1"/>
    <col min="4" max="4" width="9.140625" customWidth="1"/>
    <col min="5" max="5" width="28.7109375" customWidth="1"/>
    <col min="6" max="9" width="9.140625" customWidth="1"/>
    <col min="10" max="10" width="10.140625" customWidth="1"/>
    <col min="11" max="12" width="9.140625" customWidth="1"/>
    <col min="13" max="13" width="8.140625" customWidth="1"/>
    <col min="14" max="14" width="28.28515625" hidden="1" customWidth="1"/>
    <col min="15" max="15" width="38.28515625" customWidth="1"/>
    <col min="16" max="22" width="9.140625" customWidth="1"/>
    <col min="23" max="23" width="4.42578125" customWidth="1"/>
  </cols>
  <sheetData>
    <row r="1" spans="1:3" x14ac:dyDescent="0.25">
      <c r="A1" s="20">
        <v>9</v>
      </c>
    </row>
    <row r="2" spans="1:3" x14ac:dyDescent="0.25">
      <c r="A2" s="20">
        <v>2</v>
      </c>
    </row>
    <row r="6" spans="1:3" ht="21" x14ac:dyDescent="0.35">
      <c r="C6" s="19" t="str">
        <f>INDEX(Sheet1!D3:D12,11-Dashboard!A1)</f>
        <v>Finance</v>
      </c>
    </row>
    <row r="1048549" hidden="1" x14ac:dyDescent="0.25"/>
  </sheetData>
  <sheetProtection sheet="1" objects="1" scenarios="1" selectLockedCells="1" selectUnlockedCells="1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3</xdr:col>
                    <xdr:colOff>19050</xdr:colOff>
                    <xdr:row>4</xdr:row>
                    <xdr:rowOff>180975</xdr:rowOff>
                  </from>
                  <to>
                    <xdr:col>3</xdr:col>
                    <xdr:colOff>371475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Option Button 12">
              <controlPr defaultSize="0" autoFill="0" autoLine="0" autoPict="0">
                <anchor moveWithCells="1">
                  <from>
                    <xdr:col>14</xdr:col>
                    <xdr:colOff>76200</xdr:colOff>
                    <xdr:row>5</xdr:row>
                    <xdr:rowOff>0</xdr:rowOff>
                  </from>
                  <to>
                    <xdr:col>14</xdr:col>
                    <xdr:colOff>2009775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Option Button 13">
              <controlPr defaultSize="0" autoFill="0" autoLine="0" autoPict="0">
                <anchor moveWithCells="1">
                  <from>
                    <xdr:col>16</xdr:col>
                    <xdr:colOff>85725</xdr:colOff>
                    <xdr:row>5</xdr:row>
                    <xdr:rowOff>0</xdr:rowOff>
                  </from>
                  <to>
                    <xdr:col>19</xdr:col>
                    <xdr:colOff>571500</xdr:colOff>
                    <xdr:row>6</xdr:row>
                    <xdr:rowOff>76200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B02E3C-EE07-4401-A923-AEC1FCECE937}">
          <x14:formula1>
            <xm:f>Sheet1!$W$2:$X$2</xm:f>
          </x14:formula1>
          <xm:sqref>O8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Jon Brookins</cp:lastModifiedBy>
  <dcterms:created xsi:type="dcterms:W3CDTF">2021-09-21T20:47:02Z</dcterms:created>
  <dcterms:modified xsi:type="dcterms:W3CDTF">2022-09-12T08:10:57Z</dcterms:modified>
</cp:coreProperties>
</file>