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285\Documents\NSS\carbon_emissions\data\transportation\traffic\clean\"/>
    </mc:Choice>
  </mc:AlternateContent>
  <xr:revisionPtr revIDLastSave="0" documentId="13_ncr:1_{62B93785-F34B-4176-911A-434E37FAC95C}" xr6:coauthVersionLast="45" xr6:coauthVersionMax="45" xr10:uidLastSave="{00000000-0000-0000-0000-000000000000}"/>
  <bookViews>
    <workbookView xWindow="-120" yWindow="-120" windowWidth="29040" windowHeight="15840" tabRatio="661" activeTab="1" xr2:uid="{00000000-000D-0000-FFFF-FFFF00000000}"/>
  </bookViews>
  <sheets>
    <sheet name="Original" sheetId="54" r:id="rId1"/>
    <sheet name="VMT_April_%Change" sheetId="62" r:id="rId2"/>
    <sheet name="VMT_April_GEO" sheetId="60" r:id="rId3"/>
    <sheet name="shapes" sheetId="61" r:id="rId4"/>
  </sheets>
  <definedNames>
    <definedName name="Current_Year">#REF!</definedName>
    <definedName name="Current_Year2">#REF!</definedName>
    <definedName name="Fig1_table">#REF!</definedName>
    <definedName name="Fig2_table">#REF!</definedName>
    <definedName name="Page1_data">#REF!</definedName>
    <definedName name="Page2_table">#REF!</definedName>
    <definedName name="Page3_Description1">#REF!</definedName>
    <definedName name="Page3_Description2">#REF!</definedName>
    <definedName name="Page3_Description3">#REF!</definedName>
    <definedName name="Page3_Description4">#REF!</definedName>
    <definedName name="Page3_Description5">#REF!</definedName>
    <definedName name="Page3_Description6">#REF!</definedName>
    <definedName name="Page3_Table1">#REF!</definedName>
    <definedName name="Page4_Table">#REF!</definedName>
    <definedName name="Page4_Table_Total">#REF!</definedName>
    <definedName name="Page4_Year1">#REF!</definedName>
    <definedName name="Page4_Year2">#REF!</definedName>
    <definedName name="Page5_Table">#REF!</definedName>
    <definedName name="Page5_Table_Total">#REF!</definedName>
    <definedName name="Page5_Year1">#REF!</definedName>
    <definedName name="Page5_Year2">#REF!</definedName>
    <definedName name="Page6_Table">Original!$D$5:$L$64</definedName>
    <definedName name="Page6_Table_Total">Original!$Q$56:$W$57</definedName>
    <definedName name="Page6_Table_web">Original!$D$5:$L$67</definedName>
    <definedName name="Page6_Year1">Original!$E$2</definedName>
    <definedName name="Page6_Year2">Original!$I$2</definedName>
    <definedName name="Page7_SubTable1">#REF!</definedName>
    <definedName name="Page7_SubTable2">#REF!</definedName>
    <definedName name="Page7_SubTable3">#REF!</definedName>
    <definedName name="Page7_SubTable4">#REF!</definedName>
    <definedName name="Page7_SubTable5">#REF!</definedName>
    <definedName name="Page8_SubTable1">#REF!</definedName>
    <definedName name="Page8_SubTable2">#REF!</definedName>
    <definedName name="Page8_SubTable3">#REF!</definedName>
    <definedName name="Page8_SubTable4">#REF!</definedName>
    <definedName name="Page8_SubTable5">#REF!</definedName>
    <definedName name="Previous_Year">#REF!</definedName>
    <definedName name="Previous_Year2">#REF!</definedName>
    <definedName name="Report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62" l="1"/>
  <c r="I28" i="62"/>
  <c r="I16" i="62"/>
  <c r="I12" i="62"/>
  <c r="I2" i="62"/>
  <c r="I3" i="62"/>
  <c r="I4" i="62"/>
  <c r="I5" i="62"/>
  <c r="I6" i="62"/>
  <c r="I7" i="62"/>
  <c r="I8" i="62"/>
  <c r="I9" i="62"/>
  <c r="I10" i="62"/>
  <c r="I11" i="62"/>
  <c r="I13" i="62"/>
  <c r="I14" i="62"/>
  <c r="I15" i="62"/>
  <c r="I17" i="62"/>
  <c r="I18" i="62"/>
  <c r="I19" i="62"/>
  <c r="I20" i="62"/>
  <c r="I21" i="62"/>
  <c r="I22" i="62"/>
  <c r="I23" i="62"/>
  <c r="I24" i="62"/>
  <c r="I25" i="62"/>
  <c r="I26" i="62"/>
  <c r="I27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6" i="62"/>
  <c r="I47" i="62"/>
  <c r="I48" i="62"/>
  <c r="I49" i="62"/>
  <c r="I50" i="62"/>
  <c r="I51" i="62"/>
  <c r="I52" i="62"/>
  <c r="E2" i="54" l="1"/>
  <c r="F2" i="54"/>
  <c r="E15" i="54"/>
  <c r="F15" i="54"/>
  <c r="I15" i="54"/>
  <c r="J15" i="54"/>
  <c r="K15" i="54" s="1"/>
  <c r="E26" i="54"/>
  <c r="F26" i="54"/>
  <c r="I26" i="54"/>
  <c r="K26" i="54" s="1"/>
  <c r="J26" i="54"/>
  <c r="E40" i="54"/>
  <c r="F40" i="54"/>
  <c r="G40" i="54" s="1"/>
  <c r="I40" i="54"/>
  <c r="J40" i="54"/>
  <c r="E50" i="54"/>
  <c r="G50" i="54" s="1"/>
  <c r="F50" i="54"/>
  <c r="I50" i="54"/>
  <c r="J50" i="54"/>
  <c r="E65" i="54"/>
  <c r="G65" i="54" s="1"/>
  <c r="F65" i="54"/>
  <c r="I65" i="54"/>
  <c r="J65" i="54"/>
  <c r="D67" i="54"/>
  <c r="E67" i="54"/>
  <c r="F67" i="54"/>
  <c r="G67" i="54"/>
  <c r="H67" i="54"/>
  <c r="I67" i="54"/>
  <c r="J67" i="54"/>
  <c r="K67" i="54"/>
  <c r="I2" i="54"/>
  <c r="J2" i="54"/>
  <c r="G26" i="54" l="1"/>
  <c r="K50" i="54"/>
  <c r="K65" i="54"/>
  <c r="K40" i="54"/>
  <c r="G15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<sst xmlns="http://schemas.openxmlformats.org/spreadsheetml/2006/main" count="829" uniqueCount="134">
  <si>
    <t>INDEX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</si>
  <si>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</si>
  <si>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</si>
  <si>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</si>
  <si>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</si>
  <si>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</si>
  <si>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</si>
  <si>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</si>
  <si>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</si>
  <si>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</si>
  <si>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</si>
  <si>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</si>
  <si>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</si>
  <si>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</si>
  <si>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</si>
  <si>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</si>
  <si>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</si>
  <si>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</si>
  <si>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</si>
  <si>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</si>
  <si>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</si>
  <si>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</si>
  <si>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</si>
  <si>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</si>
  <si>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</si>
  <si>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</si>
  <si>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</si>
  <si>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</si>
  <si>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</si>
  <si>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</si>
  <si>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</si>
  <si>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</si>
  <si>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</si>
  <si>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</si>
  <si>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</si>
  <si>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</si>
  <si>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</si>
  <si>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</si>
  <si>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</si>
  <si>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</si>
  <si>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</si>
  <si>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</si>
  <si>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</si>
  <si>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</si>
  <si>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</si>
  <si>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</si>
  <si>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</si>
  <si>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</si>
  <si>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</si>
  <si>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</si>
  <si>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</si>
  <si>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</si>
  <si>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</si>
  <si>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</si>
  <si>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</si>
  <si>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</si>
  <si>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</si>
  <si>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</si>
  <si>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</si>
  <si>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</si>
  <si>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</si>
  <si>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</si>
  <si>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</si>
  <si>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</si>
  <si>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</si>
  <si>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</si>
  <si>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</si>
  <si>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</si>
  <si>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</si>
  <si>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</si>
  <si>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</si>
  <si>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</si>
  <si>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State</t>
  </si>
  <si>
    <t>Region</t>
  </si>
  <si>
    <t>% Change</t>
  </si>
  <si>
    <t>Unit</t>
  </si>
  <si>
    <t>Million Miles</t>
  </si>
  <si>
    <t>state</t>
  </si>
  <si>
    <t>latitude</t>
  </si>
  <si>
    <t>longitude</t>
  </si>
  <si>
    <t>name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</si>
  <si>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</si>
  <si>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</si>
  <si>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</si>
  <si>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</si>
  <si>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</si>
  <si>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</si>
  <si>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</si>
  <si>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</si>
  <si>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</si>
  <si>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</si>
  <si>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</si>
  <si>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</si>
  <si>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</si>
  <si>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</si>
  <si>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</si>
  <si>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</si>
  <si>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</si>
  <si>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</si>
  <si>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</si>
  <si>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</si>
  <si>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</si>
  <si>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</si>
  <si>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</si>
  <si>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</si>
  <si>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</si>
  <si>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</si>
  <si>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</si>
  <si>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</si>
  <si>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</si>
  <si>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</si>
  <si>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</si>
  <si>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</si>
  <si>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</si>
  <si>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</si>
  <si>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</si>
  <si>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</si>
  <si>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</si>
  <si>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</si>
  <si>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</si>
  <si>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</si>
  <si>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</si>
  <si>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</si>
  <si>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</si>
  <si>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</si>
  <si>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</si>
  <si>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</si>
  <si>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</si>
  <si>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</si>
  <si>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</si>
  <si>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</si>
  <si>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</si>
  <si>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Year</t>
  </si>
  <si>
    <t>Miles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</si>
</sst>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(* #,##0_);_(* \(#,##0\);_ &quot; -&quot;"/>
    <numFmt numFmtId="166" formatCode="[Black][&gt;-0.05]#,##0.0;[Red][&lt;-0.01]\-#,##0.0;General"/>
  </numFmts>
  <fonts count="6" x14ac:knownFonts="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71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3" fontId="0" fillId="0" borderId="0" xfId="0" applyNumberFormat="1"/>
    <xf numFmtId="3" fontId="1" fillId="0" borderId="3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wrapText="1"/>
    </xf>
    <xf numFmtId="164" fontId="0" fillId="0" borderId="0" xfId="0" applyNumberFormat="1"/>
    <xf numFmtId="164" fontId="1" fillId="0" borderId="3" xfId="0" applyNumberFormat="1" applyFont="1" applyBorder="1" applyAlignment="1">
      <alignment horizontal="left" wrapText="1"/>
    </xf>
    <xf numFmtId="164" fontId="0" fillId="2" borderId="0" xfId="0" applyNumberFormat="1" applyFill="1"/>
    <xf numFmtId="164" fontId="1" fillId="0" borderId="7" xfId="0" applyNumberFormat="1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left" wrapText="1"/>
    </xf>
    <xf numFmtId="3" fontId="2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1" fontId="1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wrapText="1"/>
    </xf>
    <xf numFmtId="165" fontId="1" fillId="0" borderId="3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right" wrapText="1"/>
    </xf>
    <xf numFmtId="166" fontId="1" fillId="0" borderId="3" xfId="0" applyNumberFormat="1" applyFont="1" applyBorder="1" applyAlignment="1">
      <alignment horizontal="left" wrapText="1"/>
    </xf>
    <xf numFmtId="166" fontId="1" fillId="0" borderId="7" xfId="0" applyNumberFormat="1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/>
    <xf numFmtId="3" fontId="2" fillId="0" borderId="0" xfId="0" applyNumberFormat="1" applyFont="1" applyBorder="1" applyAlignment="1">
      <alignment horizontal="left" wrapText="1"/>
    </xf>
    <xf numFmtId="166" fontId="2" fillId="0" borderId="0" xfId="0" applyNumberFormat="1" applyFont="1" applyBorder="1" applyAlignment="1">
      <alignment horizontal="right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vertical="top"/>
    </xf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4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7" xfId="0" applyFont="1" applyBorder="1" applyAlignment="1">
      <alignment wrapText="1"/>
    </xf>
  </cellXfs>
  <cellStyles count="2">
    <cellStyle name="Normal" xfId="0" builtinId="0"/>
    <cellStyle name="Normal 2 2" xfId="1" xr:uid="{00000000-0005-0000-0000-000001000000}"/>
  </cellStyles>
  <dxfs count="7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171450</xdr:colOff>
      <xdr:row>0</xdr:row>
      <xdr:rowOff>295275</xdr:rowOff>
    </xdr:to>
    <xdr:sp macro="" textlink="">
      <xdr:nvSpPr>
        <xdr:cNvPr id="381980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DC943C23-0425-4785-84B4-E072D53CB51A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2000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142875</xdr:colOff>
      <xdr:row>0</xdr:row>
      <xdr:rowOff>171450</xdr:rowOff>
    </xdr:to>
    <xdr:sp macro="" textlink="">
      <xdr:nvSpPr>
        <xdr:cNvPr id="381981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A84681-FFD6-4242-B69C-168642D1F6C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7524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266700</xdr:colOff>
      <xdr:row>0</xdr:row>
      <xdr:rowOff>171450</xdr:rowOff>
    </xdr:to>
    <xdr:sp macro="" textlink="">
      <xdr:nvSpPr>
        <xdr:cNvPr id="381982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84D12C-628A-4F61-B808-7CBED494DB2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1925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171450</xdr:colOff>
      <xdr:row>0</xdr:row>
      <xdr:rowOff>295275</xdr:rowOff>
    </xdr:to>
    <xdr:sp macro="" textlink="">
      <xdr:nvSpPr>
        <xdr:cNvPr id="381983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C87D2334-D885-44AF-9E66-3D7B9FD57CA7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2000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142875</xdr:colOff>
      <xdr:row>0</xdr:row>
      <xdr:rowOff>171450</xdr:rowOff>
    </xdr:to>
    <xdr:sp macro="" textlink="">
      <xdr:nvSpPr>
        <xdr:cNvPr id="38198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027D2B-37EC-4FAF-B03A-73314642FBF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7524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266700</xdr:colOff>
      <xdr:row>0</xdr:row>
      <xdr:rowOff>171450</xdr:rowOff>
    </xdr:to>
    <xdr:sp macro="" textlink="">
      <xdr:nvSpPr>
        <xdr:cNvPr id="38198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311027-E80C-483E-B690-39FB44EBDB2A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1925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171450</xdr:colOff>
      <xdr:row>0</xdr:row>
      <xdr:rowOff>295275</xdr:rowOff>
    </xdr:to>
    <xdr:sp macro="" textlink="">
      <xdr:nvSpPr>
        <xdr:cNvPr id="381986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7AB4ABBD-6827-41ED-A50E-3EDE2546B5B5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20002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142875</xdr:colOff>
      <xdr:row>0</xdr:row>
      <xdr:rowOff>171450</xdr:rowOff>
    </xdr:to>
    <xdr:sp macro="" textlink="">
      <xdr:nvSpPr>
        <xdr:cNvPr id="381987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AA4E81-97C5-436F-A380-F5B1145DD0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7524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266700</xdr:colOff>
      <xdr:row>0</xdr:row>
      <xdr:rowOff>171450</xdr:rowOff>
    </xdr:to>
    <xdr:sp macro="" textlink="">
      <xdr:nvSpPr>
        <xdr:cNvPr id="381988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2278079-57C8-46EA-9C86-CC9C92ADAEB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1925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304800</xdr:colOff>
      <xdr:row>0</xdr:row>
      <xdr:rowOff>285750</xdr:rowOff>
    </xdr:from>
    <xdr:to>
      <xdr:col>4</xdr:col>
      <xdr:colOff>609600</xdr:colOff>
      <xdr:row>1</xdr:row>
      <xdr:rowOff>266700</xdr:rowOff>
    </xdr:to>
    <xdr:sp macro="" textlink="">
      <xdr:nvSpPr>
        <xdr:cNvPr id="381989" name="AutoShape 15" descr="U.S. Department of Transportation - FHWA">
          <a:extLst>
            <a:ext uri="{FF2B5EF4-FFF2-40B4-BE49-F238E27FC236}">
              <a16:creationId xmlns:a16="http://schemas.microsoft.com/office/drawing/2014/main" id="{FDE99A92-F32B-4448-A9E9-8027EC0CB8A5}"/>
            </a:ext>
          </a:extLst>
        </xdr:cNvPr>
        <xdr:cNvSpPr>
          <a:spLocks noChangeAspect="1" noChangeArrowheads="1"/>
        </xdr:cNvSpPr>
      </xdr:nvSpPr>
      <xdr:spPr bwMode="auto">
        <a:xfrm>
          <a:off x="2752725" y="2857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114300</xdr:colOff>
      <xdr:row>68</xdr:row>
      <xdr:rowOff>9525</xdr:rowOff>
    </xdr:to>
    <xdr:sp macro="" textlink="">
      <xdr:nvSpPr>
        <xdr:cNvPr id="381990" name="AutoShape 16" descr="FHWA">
          <a:extLst>
            <a:ext uri="{FF2B5EF4-FFF2-40B4-BE49-F238E27FC236}">
              <a16:creationId xmlns:a16="http://schemas.microsoft.com/office/drawing/2014/main" id="{63F4C886-F694-4D1E-8874-98486F708DDA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114300</xdr:colOff>
      <xdr:row>68</xdr:row>
      <xdr:rowOff>9525</xdr:rowOff>
    </xdr:to>
    <xdr:sp macro="" textlink="">
      <xdr:nvSpPr>
        <xdr:cNvPr id="381991" name="AutoShape 17" descr="FHWA">
          <a:extLst>
            <a:ext uri="{FF2B5EF4-FFF2-40B4-BE49-F238E27FC236}">
              <a16:creationId xmlns:a16="http://schemas.microsoft.com/office/drawing/2014/main" id="{111BFE1F-A959-455F-9F46-374825A57FD7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114300</xdr:colOff>
      <xdr:row>68</xdr:row>
      <xdr:rowOff>9525</xdr:rowOff>
    </xdr:to>
    <xdr:sp macro="" textlink="">
      <xdr:nvSpPr>
        <xdr:cNvPr id="381992" name="AutoShape 18" descr="FHWA">
          <a:extLst>
            <a:ext uri="{FF2B5EF4-FFF2-40B4-BE49-F238E27FC236}">
              <a16:creationId xmlns:a16="http://schemas.microsoft.com/office/drawing/2014/main" id="{27868332-3F86-4BCC-A7EE-FF9CB6A89D24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1</xdr:col>
      <xdr:colOff>114300</xdr:colOff>
      <xdr:row>67</xdr:row>
      <xdr:rowOff>9525</xdr:rowOff>
    </xdr:to>
    <xdr:sp macro="" textlink="">
      <xdr:nvSpPr>
        <xdr:cNvPr id="381993" name="AutoShape 19" descr="FHWA">
          <a:extLst>
            <a:ext uri="{FF2B5EF4-FFF2-40B4-BE49-F238E27FC236}">
              <a16:creationId xmlns:a16="http://schemas.microsoft.com/office/drawing/2014/main" id="{6D765B17-53EC-4CF8-BF7A-18A21368B3A6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61</xdr:row>
      <xdr:rowOff>0</xdr:rowOff>
    </xdr:from>
    <xdr:to>
      <xdr:col>1</xdr:col>
      <xdr:colOff>114300</xdr:colOff>
      <xdr:row>62</xdr:row>
      <xdr:rowOff>9525</xdr:rowOff>
    </xdr:to>
    <xdr:sp macro="" textlink="">
      <xdr:nvSpPr>
        <xdr:cNvPr id="2" name="AutoShape 19" descr="FHWA">
          <a:extLst>
            <a:ext uri="{FF2B5EF4-FFF2-40B4-BE49-F238E27FC236}">
              <a16:creationId xmlns:a16="http://schemas.microsoft.com/office/drawing/2014/main" id="{B0615347-5D79-44BB-98B8-E0D3E7847ABA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63</xdr:row>
      <xdr:rowOff>0</xdr:rowOff>
    </xdr:from>
    <xdr:to>
      <xdr:col>0</xdr:col>
      <xdr:colOff>723900</xdr:colOff>
      <xdr:row>64</xdr:row>
      <xdr:rowOff>9525</xdr:rowOff>
    </xdr:to>
    <xdr:sp macro="" textlink="">
      <xdr:nvSpPr>
        <xdr:cNvPr id="3" name="AutoShape 19" descr="FHWA">
          <a:extLst>
            <a:ext uri="{FF2B5EF4-FFF2-40B4-BE49-F238E27FC236}">
              <a16:creationId xmlns:a16="http://schemas.microsoft.com/office/drawing/2014/main" id="{4F562D32-BC60-4A54-9BB4-0AEC42A11C3D}"/>
            </a:ext>
          </a:extLst>
        </xdr:cNvPr>
        <xdr:cNvSpPr>
          <a:spLocks noChangeAspect="1" noChangeArrowheads="1"/>
        </xdr:cNvSpPr>
      </xdr:nvSpPr>
      <xdr:spPr bwMode="auto">
        <a:xfrm>
          <a:off x="0" y="10687050"/>
          <a:ext cx="7239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topLeftCell="A28" zoomScaleNormal="100" workbookViewId="0">
      <selection activeCell="F7" sqref="F7"/>
    </sheetView>
  </sheetViews>
  <sheetFormatPr defaultRowHeight="12.75" x14ac:dyDescent="0.2"/>
  <cols>
    <col min="4" max="4" width="9.28515625" style="12" bestFit="1" customWidth="1"/>
    <col min="5" max="6" width="13.7109375" style="12" customWidth="1"/>
    <col min="7" max="7" width="13.7109375" style="15" customWidth="1"/>
    <col min="8" max="10" width="13.7109375" style="12" customWidth="1"/>
    <col min="11" max="11" width="13.7109375" style="15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ht="25.5" customHeight="1" x14ac:dyDescent="0.2">
      <c r="A1" s="62"/>
      <c r="B1" s="63"/>
      <c r="C1" s="64"/>
      <c r="D1" s="60" t="s">
        <v>1</v>
      </c>
      <c r="E1" s="58" t="s">
        <v>2</v>
      </c>
      <c r="F1" s="59"/>
      <c r="G1" s="56" t="s">
        <v>3</v>
      </c>
      <c r="H1" s="60" t="s">
        <v>1</v>
      </c>
      <c r="I1" s="58" t="s">
        <v>2</v>
      </c>
      <c r="J1" s="59"/>
      <c r="K1" s="56" t="s">
        <v>3</v>
      </c>
    </row>
    <row r="2" spans="1:12" x14ac:dyDescent="0.2">
      <c r="A2" s="65"/>
      <c r="B2" s="66"/>
      <c r="C2" s="67"/>
      <c r="D2" s="61"/>
      <c r="E2" s="19" t="e">
        <f>CONCATENATE(#REF!,"   (Preliminary)")</f>
        <v>#REF!</v>
      </c>
      <c r="F2" s="23" t="e">
        <f>#REF!-1</f>
        <v>#REF!</v>
      </c>
      <c r="G2" s="57"/>
      <c r="H2" s="61"/>
      <c r="I2" s="2" t="e">
        <f xml:space="preserve"> CONCATENATE( IF(MONTH(#REF!)=1,#REF!- 1,#REF!),"   (Revised)")</f>
        <v>#REF!</v>
      </c>
      <c r="J2" s="2" t="e">
        <f>IF(MONTH(#REF!)=1, F2-1, F2)</f>
        <v>#REF!</v>
      </c>
      <c r="K2" s="57"/>
    </row>
    <row r="3" spans="1:12" x14ac:dyDescent="0.2">
      <c r="A3" s="68"/>
      <c r="B3" s="69"/>
      <c r="C3" s="70"/>
      <c r="D3" s="3"/>
      <c r="E3" s="3"/>
      <c r="F3" s="3"/>
      <c r="G3" s="14"/>
      <c r="H3" s="3"/>
      <c r="I3" s="3"/>
      <c r="J3" s="3"/>
      <c r="K3" s="14"/>
    </row>
    <row r="4" spans="1:12" ht="12.75" customHeight="1" x14ac:dyDescent="0.2">
      <c r="A4" s="53" t="s">
        <v>4</v>
      </c>
      <c r="B4" s="54"/>
      <c r="C4" s="54"/>
      <c r="D4" s="54"/>
      <c r="E4" s="54"/>
      <c r="F4" s="54"/>
      <c r="G4" s="54"/>
      <c r="H4" s="54"/>
      <c r="I4" s="54"/>
      <c r="J4" s="54"/>
      <c r="K4" s="55"/>
    </row>
    <row r="5" spans="1:12" ht="12.75" hidden="1" customHeight="1" x14ac:dyDescent="0.2">
      <c r="A5" s="9"/>
      <c r="B5" s="10"/>
      <c r="C5" s="10"/>
      <c r="D5" s="20" t="s">
        <v>5</v>
      </c>
      <c r="E5" s="20" t="s">
        <v>6</v>
      </c>
      <c r="F5" s="20" t="s">
        <v>7</v>
      </c>
      <c r="G5" s="16" t="s">
        <v>8</v>
      </c>
      <c r="H5" s="20" t="s">
        <v>9</v>
      </c>
      <c r="I5" s="20" t="s">
        <v>10</v>
      </c>
      <c r="J5" s="20" t="s">
        <v>11</v>
      </c>
      <c r="K5" s="18" t="s">
        <v>12</v>
      </c>
      <c r="L5" s="11" t="s">
        <v>0</v>
      </c>
    </row>
    <row r="6" spans="1:12" ht="12.75" customHeight="1" x14ac:dyDescent="0.2">
      <c r="A6" s="50" t="s">
        <v>13</v>
      </c>
      <c r="B6" s="51"/>
      <c r="C6" s="52"/>
      <c r="D6" s="28">
        <v>21</v>
      </c>
      <c r="E6" s="21">
        <v>1267</v>
      </c>
      <c r="F6" s="21">
        <v>2563</v>
      </c>
      <c r="G6" s="31">
        <v>-50.5</v>
      </c>
      <c r="H6" s="28">
        <v>19</v>
      </c>
      <c r="I6" s="21">
        <v>1841</v>
      </c>
      <c r="J6" s="21">
        <v>2474</v>
      </c>
      <c r="K6" s="31">
        <v>-25.6</v>
      </c>
      <c r="L6">
        <v>1</v>
      </c>
    </row>
    <row r="7" spans="1:12" ht="12.75" customHeight="1" x14ac:dyDescent="0.2">
      <c r="A7" s="50" t="s">
        <v>14</v>
      </c>
      <c r="B7" s="51"/>
      <c r="C7" s="52"/>
      <c r="D7" s="28">
        <v>108</v>
      </c>
      <c r="E7" s="21">
        <v>718</v>
      </c>
      <c r="F7" s="21">
        <v>1192</v>
      </c>
      <c r="G7" s="31">
        <v>-39.799999999999997</v>
      </c>
      <c r="H7" s="28">
        <v>99</v>
      </c>
      <c r="I7" s="21">
        <v>1014</v>
      </c>
      <c r="J7" s="21">
        <v>1251</v>
      </c>
      <c r="K7" s="31">
        <v>-19</v>
      </c>
      <c r="L7">
        <v>2</v>
      </c>
    </row>
    <row r="8" spans="1:12" ht="12.75" customHeight="1" x14ac:dyDescent="0.2">
      <c r="A8" s="50" t="s">
        <v>15</v>
      </c>
      <c r="B8" s="51"/>
      <c r="C8" s="52"/>
      <c r="D8" s="28">
        <v>136</v>
      </c>
      <c r="E8" s="21">
        <v>2673</v>
      </c>
      <c r="F8" s="21">
        <v>5130</v>
      </c>
      <c r="G8" s="31">
        <v>-47.9</v>
      </c>
      <c r="H8" s="28">
        <v>117</v>
      </c>
      <c r="I8" s="21">
        <v>4173</v>
      </c>
      <c r="J8" s="21">
        <v>5467</v>
      </c>
      <c r="K8" s="31">
        <v>-23.7</v>
      </c>
      <c r="L8">
        <v>3</v>
      </c>
    </row>
    <row r="9" spans="1:12" ht="12.75" customHeight="1" x14ac:dyDescent="0.2">
      <c r="A9" s="50" t="s">
        <v>16</v>
      </c>
      <c r="B9" s="51"/>
      <c r="C9" s="52"/>
      <c r="D9" s="28">
        <v>154</v>
      </c>
      <c r="E9" s="21">
        <v>676</v>
      </c>
      <c r="F9" s="21">
        <v>1181</v>
      </c>
      <c r="G9" s="31">
        <v>-42.8</v>
      </c>
      <c r="H9" s="28">
        <v>156</v>
      </c>
      <c r="I9" s="21">
        <v>950</v>
      </c>
      <c r="J9" s="21">
        <v>1177</v>
      </c>
      <c r="K9" s="31">
        <v>-19.3</v>
      </c>
      <c r="L9">
        <v>4</v>
      </c>
    </row>
    <row r="10" spans="1:12" ht="12.75" customHeight="1" x14ac:dyDescent="0.2">
      <c r="A10" s="50" t="s">
        <v>17</v>
      </c>
      <c r="B10" s="51"/>
      <c r="C10" s="52"/>
      <c r="D10" s="28">
        <v>63</v>
      </c>
      <c r="E10" s="21">
        <v>3519</v>
      </c>
      <c r="F10" s="21">
        <v>6948</v>
      </c>
      <c r="G10" s="31">
        <v>-49.3</v>
      </c>
      <c r="H10" s="28">
        <v>118</v>
      </c>
      <c r="I10" s="21">
        <v>4991</v>
      </c>
      <c r="J10" s="21">
        <v>6669</v>
      </c>
      <c r="K10" s="31">
        <v>-25.2</v>
      </c>
      <c r="L10">
        <v>5</v>
      </c>
    </row>
    <row r="11" spans="1:12" ht="12.75" customHeight="1" x14ac:dyDescent="0.2">
      <c r="A11" s="50" t="s">
        <v>18</v>
      </c>
      <c r="B11" s="51"/>
      <c r="C11" s="52"/>
      <c r="D11" s="28">
        <v>126</v>
      </c>
      <c r="E11" s="21">
        <v>6003</v>
      </c>
      <c r="F11" s="21">
        <v>10940</v>
      </c>
      <c r="G11" s="31">
        <v>-45.1</v>
      </c>
      <c r="H11" s="28">
        <v>136</v>
      </c>
      <c r="I11" s="21">
        <v>8812</v>
      </c>
      <c r="J11" s="21">
        <v>11049</v>
      </c>
      <c r="K11" s="31">
        <v>-20.3</v>
      </c>
      <c r="L11">
        <v>6</v>
      </c>
    </row>
    <row r="12" spans="1:12" ht="12.75" customHeight="1" x14ac:dyDescent="0.2">
      <c r="A12" s="50" t="s">
        <v>19</v>
      </c>
      <c r="B12" s="51"/>
      <c r="C12" s="52"/>
      <c r="D12" s="28">
        <v>74</v>
      </c>
      <c r="E12" s="21">
        <v>4647</v>
      </c>
      <c r="F12" s="21">
        <v>8686</v>
      </c>
      <c r="G12" s="31">
        <v>-46.5</v>
      </c>
      <c r="H12" s="28">
        <v>73</v>
      </c>
      <c r="I12" s="21">
        <v>6561</v>
      </c>
      <c r="J12" s="21">
        <v>8119</v>
      </c>
      <c r="K12" s="31">
        <v>-19.2</v>
      </c>
      <c r="L12">
        <v>7</v>
      </c>
    </row>
    <row r="13" spans="1:12" ht="12.75" customHeight="1" x14ac:dyDescent="0.2">
      <c r="A13" s="50" t="s">
        <v>20</v>
      </c>
      <c r="B13" s="51"/>
      <c r="C13" s="52"/>
      <c r="D13" s="28">
        <v>33</v>
      </c>
      <c r="E13" s="21">
        <v>381</v>
      </c>
      <c r="F13" s="21">
        <v>625</v>
      </c>
      <c r="G13" s="31">
        <v>-39.1</v>
      </c>
      <c r="H13" s="28">
        <v>31</v>
      </c>
      <c r="I13" s="21">
        <v>484</v>
      </c>
      <c r="J13" s="21">
        <v>556</v>
      </c>
      <c r="K13" s="31">
        <v>-13</v>
      </c>
      <c r="L13">
        <v>8</v>
      </c>
    </row>
    <row r="14" spans="1:12" ht="12.75" customHeight="1" x14ac:dyDescent="0.2">
      <c r="A14" s="50" t="s">
        <v>21</v>
      </c>
      <c r="B14" s="51"/>
      <c r="C14" s="52"/>
      <c r="D14" s="28">
        <v>52</v>
      </c>
      <c r="E14" s="21">
        <v>279</v>
      </c>
      <c r="F14" s="21">
        <v>549</v>
      </c>
      <c r="G14" s="31">
        <v>-49.1</v>
      </c>
      <c r="H14" s="28">
        <v>46</v>
      </c>
      <c r="I14" s="21">
        <v>454</v>
      </c>
      <c r="J14" s="21">
        <v>613</v>
      </c>
      <c r="K14" s="31">
        <v>-26</v>
      </c>
      <c r="L14">
        <v>9</v>
      </c>
    </row>
    <row r="15" spans="1:12" ht="12.75" customHeight="1" x14ac:dyDescent="0.2">
      <c r="A15" s="50" t="s">
        <v>22</v>
      </c>
      <c r="B15" s="51"/>
      <c r="C15" s="52"/>
      <c r="D15" s="29"/>
      <c r="E15" s="4">
        <f>SUM(E6:E14)</f>
        <v>20163</v>
      </c>
      <c r="F15" s="4">
        <f>SUM(F6:F14)</f>
        <v>37814</v>
      </c>
      <c r="G15" s="31">
        <f>((E15-F15)/F15)*100</f>
        <v>-46.678478870259696</v>
      </c>
      <c r="H15" s="29"/>
      <c r="I15" s="4">
        <f>SUM(I6:I14)</f>
        <v>29280</v>
      </c>
      <c r="J15" s="4">
        <f>SUM(J6:J14)</f>
        <v>37375</v>
      </c>
      <c r="K15" s="31">
        <f>((I15-J15)/J15)*100</f>
        <v>-21.658862876254183</v>
      </c>
    </row>
    <row r="16" spans="1:12" ht="12.75" customHeight="1" x14ac:dyDescent="0.2">
      <c r="A16" s="6" t="s">
        <v>23</v>
      </c>
      <c r="B16" s="7"/>
      <c r="C16" s="7"/>
      <c r="D16" s="30"/>
      <c r="E16" s="13"/>
      <c r="F16" s="13"/>
      <c r="G16" s="31"/>
      <c r="H16" s="30"/>
      <c r="I16" s="13"/>
      <c r="J16" s="13"/>
      <c r="K16" s="31"/>
    </row>
    <row r="17" spans="1:12" ht="12.75" customHeight="1" x14ac:dyDescent="0.2">
      <c r="A17" s="50" t="s">
        <v>24</v>
      </c>
      <c r="B17" s="51"/>
      <c r="C17" s="52"/>
      <c r="D17" s="28">
        <v>0</v>
      </c>
      <c r="E17" s="21">
        <v>458</v>
      </c>
      <c r="F17" s="21">
        <v>852</v>
      </c>
      <c r="G17" s="31">
        <v>-46.3</v>
      </c>
      <c r="H17" s="28">
        <v>4</v>
      </c>
      <c r="I17" s="21">
        <v>655</v>
      </c>
      <c r="J17" s="21">
        <v>782</v>
      </c>
      <c r="K17" s="31">
        <v>-16.3</v>
      </c>
      <c r="L17">
        <v>10</v>
      </c>
    </row>
    <row r="18" spans="1:12" ht="12.75" customHeight="1" x14ac:dyDescent="0.2">
      <c r="A18" s="50" t="s">
        <v>25</v>
      </c>
      <c r="B18" s="51"/>
      <c r="C18" s="52"/>
      <c r="D18" s="28">
        <v>3</v>
      </c>
      <c r="E18" s="21">
        <v>218</v>
      </c>
      <c r="F18" s="21">
        <v>310</v>
      </c>
      <c r="G18" s="31">
        <v>-29.8</v>
      </c>
      <c r="H18" s="28">
        <v>3</v>
      </c>
      <c r="I18" s="21">
        <v>378</v>
      </c>
      <c r="J18" s="21">
        <v>327</v>
      </c>
      <c r="K18" s="31">
        <v>15.4</v>
      </c>
      <c r="L18">
        <v>11</v>
      </c>
    </row>
    <row r="19" spans="1:12" ht="12.75" customHeight="1" x14ac:dyDescent="0.2">
      <c r="A19" s="50" t="s">
        <v>26</v>
      </c>
      <c r="B19" s="51"/>
      <c r="C19" s="52"/>
      <c r="D19" s="28">
        <v>249</v>
      </c>
      <c r="E19" s="21">
        <v>11102</v>
      </c>
      <c r="F19" s="21">
        <v>19274</v>
      </c>
      <c r="G19" s="31">
        <v>-42.4</v>
      </c>
      <c r="H19" s="28">
        <v>249</v>
      </c>
      <c r="I19" s="21">
        <v>16479</v>
      </c>
      <c r="J19" s="21">
        <v>20309</v>
      </c>
      <c r="K19" s="31">
        <v>-18.899999999999999</v>
      </c>
      <c r="L19">
        <v>12</v>
      </c>
    </row>
    <row r="20" spans="1:12" ht="12.75" customHeight="1" x14ac:dyDescent="0.2">
      <c r="A20" s="50" t="s">
        <v>27</v>
      </c>
      <c r="B20" s="51"/>
      <c r="C20" s="52"/>
      <c r="D20" s="28">
        <v>225</v>
      </c>
      <c r="E20" s="21">
        <v>7104</v>
      </c>
      <c r="F20" s="21">
        <v>11654</v>
      </c>
      <c r="G20" s="31">
        <v>-39</v>
      </c>
      <c r="H20" s="28">
        <v>218</v>
      </c>
      <c r="I20" s="21">
        <v>9188</v>
      </c>
      <c r="J20" s="21">
        <v>11346</v>
      </c>
      <c r="K20" s="31">
        <v>-19</v>
      </c>
      <c r="L20">
        <v>13</v>
      </c>
    </row>
    <row r="21" spans="1:12" ht="12.75" customHeight="1" x14ac:dyDescent="0.2">
      <c r="A21" s="50" t="s">
        <v>28</v>
      </c>
      <c r="B21" s="51"/>
      <c r="C21" s="52"/>
      <c r="D21" s="28">
        <v>43</v>
      </c>
      <c r="E21" s="21">
        <v>2686</v>
      </c>
      <c r="F21" s="21">
        <v>5088</v>
      </c>
      <c r="G21" s="31">
        <v>-47.2</v>
      </c>
      <c r="H21" s="28">
        <v>44</v>
      </c>
      <c r="I21" s="21">
        <v>3766</v>
      </c>
      <c r="J21" s="21">
        <v>4744</v>
      </c>
      <c r="K21" s="31">
        <v>-20.6</v>
      </c>
      <c r="L21">
        <v>14</v>
      </c>
    </row>
    <row r="22" spans="1:12" ht="12.75" customHeight="1" x14ac:dyDescent="0.2">
      <c r="A22" s="50" t="s">
        <v>29</v>
      </c>
      <c r="B22" s="51"/>
      <c r="C22" s="52"/>
      <c r="D22" s="28">
        <v>70</v>
      </c>
      <c r="E22" s="21">
        <v>6404</v>
      </c>
      <c r="F22" s="21">
        <v>10369</v>
      </c>
      <c r="G22" s="31">
        <v>-38.200000000000003</v>
      </c>
      <c r="H22" s="28">
        <v>70</v>
      </c>
      <c r="I22" s="21">
        <v>8791</v>
      </c>
      <c r="J22" s="21">
        <v>10777</v>
      </c>
      <c r="K22" s="31">
        <v>-18.399999999999999</v>
      </c>
      <c r="L22">
        <v>15</v>
      </c>
    </row>
    <row r="23" spans="1:12" ht="12.75" customHeight="1" x14ac:dyDescent="0.2">
      <c r="A23" s="50" t="s">
        <v>30</v>
      </c>
      <c r="B23" s="51"/>
      <c r="C23" s="52"/>
      <c r="D23" s="28">
        <v>126</v>
      </c>
      <c r="E23" s="21">
        <v>3196</v>
      </c>
      <c r="F23" s="21">
        <v>5034</v>
      </c>
      <c r="G23" s="31">
        <v>-36.5</v>
      </c>
      <c r="H23" s="28">
        <v>128</v>
      </c>
      <c r="I23" s="21">
        <v>4122</v>
      </c>
      <c r="J23" s="21">
        <v>4957</v>
      </c>
      <c r="K23" s="31">
        <v>-16.8</v>
      </c>
      <c r="L23">
        <v>16</v>
      </c>
    </row>
    <row r="24" spans="1:12" ht="12.75" customHeight="1" x14ac:dyDescent="0.2">
      <c r="A24" s="50" t="s">
        <v>31</v>
      </c>
      <c r="B24" s="51"/>
      <c r="C24" s="52"/>
      <c r="D24" s="28">
        <v>698</v>
      </c>
      <c r="E24" s="21">
        <v>4170</v>
      </c>
      <c r="F24" s="21">
        <v>7512</v>
      </c>
      <c r="G24" s="31">
        <v>-44.5</v>
      </c>
      <c r="H24" s="28">
        <v>697</v>
      </c>
      <c r="I24" s="21">
        <v>5642</v>
      </c>
      <c r="J24" s="21">
        <v>6983</v>
      </c>
      <c r="K24" s="31">
        <v>-19.2</v>
      </c>
      <c r="L24">
        <v>17</v>
      </c>
    </row>
    <row r="25" spans="1:12" ht="12.75" customHeight="1" x14ac:dyDescent="0.2">
      <c r="A25" s="50" t="s">
        <v>32</v>
      </c>
      <c r="B25" s="51"/>
      <c r="C25" s="52"/>
      <c r="D25" s="28">
        <v>43</v>
      </c>
      <c r="E25" s="21">
        <v>992</v>
      </c>
      <c r="F25" s="21">
        <v>1663</v>
      </c>
      <c r="G25" s="31">
        <v>-40.4</v>
      </c>
      <c r="H25" s="28">
        <v>42</v>
      </c>
      <c r="I25" s="21">
        <v>1478</v>
      </c>
      <c r="J25" s="21">
        <v>1854</v>
      </c>
      <c r="K25" s="31">
        <v>-20.3</v>
      </c>
      <c r="L25">
        <v>18</v>
      </c>
    </row>
    <row r="26" spans="1:12" ht="12.75" customHeight="1" x14ac:dyDescent="0.2">
      <c r="A26" s="50" t="s">
        <v>22</v>
      </c>
      <c r="B26" s="51"/>
      <c r="C26" s="52"/>
      <c r="D26" s="29"/>
      <c r="E26" s="4">
        <f>SUM(E17:E25)</f>
        <v>36330</v>
      </c>
      <c r="F26" s="4">
        <f>SUM(F17:F25)</f>
        <v>61756</v>
      </c>
      <c r="G26" s="31">
        <f>((E26-F26)/F26)*100</f>
        <v>-41.171708012176957</v>
      </c>
      <c r="H26" s="29"/>
      <c r="I26" s="4">
        <f>SUM(I17:I25)</f>
        <v>50499</v>
      </c>
      <c r="J26" s="4">
        <f>SUM(J17:J25)</f>
        <v>62079</v>
      </c>
      <c r="K26" s="31">
        <f>((I26-J26)/J26)*100</f>
        <v>-18.653650993089453</v>
      </c>
    </row>
    <row r="27" spans="1:12" ht="12.75" customHeight="1" x14ac:dyDescent="0.2">
      <c r="A27" s="6" t="s">
        <v>33</v>
      </c>
      <c r="B27" s="7"/>
      <c r="C27" s="7"/>
      <c r="D27" s="30"/>
      <c r="E27" s="13"/>
      <c r="F27" s="13"/>
      <c r="G27" s="31"/>
      <c r="H27" s="30"/>
      <c r="I27" s="13"/>
      <c r="J27" s="13"/>
      <c r="K27" s="31"/>
    </row>
    <row r="28" spans="1:12" ht="12.75" customHeight="1" x14ac:dyDescent="0.2">
      <c r="A28" s="50" t="s">
        <v>34</v>
      </c>
      <c r="B28" s="51"/>
      <c r="C28" s="52"/>
      <c r="D28" s="28">
        <v>94</v>
      </c>
      <c r="E28" s="21">
        <v>5805</v>
      </c>
      <c r="F28" s="21">
        <v>9700</v>
      </c>
      <c r="G28" s="31">
        <v>-40.200000000000003</v>
      </c>
      <c r="H28" s="28">
        <v>88</v>
      </c>
      <c r="I28" s="21">
        <v>6859</v>
      </c>
      <c r="J28" s="21">
        <v>8556</v>
      </c>
      <c r="K28" s="31">
        <v>-19.8</v>
      </c>
      <c r="L28">
        <v>19</v>
      </c>
    </row>
    <row r="29" spans="1:12" ht="12.75" customHeight="1" x14ac:dyDescent="0.2">
      <c r="A29" s="50" t="s">
        <v>35</v>
      </c>
      <c r="B29" s="51"/>
      <c r="C29" s="52"/>
      <c r="D29" s="28">
        <v>58</v>
      </c>
      <c r="E29" s="21">
        <v>4315</v>
      </c>
      <c r="F29" s="21">
        <v>7198</v>
      </c>
      <c r="G29" s="31">
        <v>-40</v>
      </c>
      <c r="H29" s="28">
        <v>56</v>
      </c>
      <c r="I29" s="21">
        <v>4909</v>
      </c>
      <c r="J29" s="21">
        <v>6046</v>
      </c>
      <c r="K29" s="31">
        <v>-18.8</v>
      </c>
      <c r="L29">
        <v>20</v>
      </c>
    </row>
    <row r="30" spans="1:12" ht="12.75" customHeight="1" x14ac:dyDescent="0.2">
      <c r="A30" s="50" t="s">
        <v>36</v>
      </c>
      <c r="B30" s="51"/>
      <c r="C30" s="52"/>
      <c r="D30" s="28">
        <v>127</v>
      </c>
      <c r="E30" s="21">
        <v>2092</v>
      </c>
      <c r="F30" s="21">
        <v>3002</v>
      </c>
      <c r="G30" s="31">
        <v>-30.3</v>
      </c>
      <c r="H30" s="28">
        <v>136</v>
      </c>
      <c r="I30" s="21">
        <v>2304</v>
      </c>
      <c r="J30" s="21">
        <v>2673</v>
      </c>
      <c r="K30" s="31">
        <v>-13.8</v>
      </c>
      <c r="L30">
        <v>21</v>
      </c>
    </row>
    <row r="31" spans="1:12" ht="12.75" customHeight="1" x14ac:dyDescent="0.2">
      <c r="A31" s="50" t="s">
        <v>37</v>
      </c>
      <c r="B31" s="51"/>
      <c r="C31" s="52"/>
      <c r="D31" s="28">
        <v>92</v>
      </c>
      <c r="E31" s="21">
        <v>1801</v>
      </c>
      <c r="F31" s="21">
        <v>2885</v>
      </c>
      <c r="G31" s="31">
        <v>-37.6</v>
      </c>
      <c r="H31" s="28">
        <v>92</v>
      </c>
      <c r="I31" s="21">
        <v>2190</v>
      </c>
      <c r="J31" s="21">
        <v>2586</v>
      </c>
      <c r="K31" s="31">
        <v>-15.3</v>
      </c>
      <c r="L31">
        <v>22</v>
      </c>
    </row>
    <row r="32" spans="1:12" ht="12.75" customHeight="1" x14ac:dyDescent="0.2">
      <c r="A32" s="50" t="s">
        <v>38</v>
      </c>
      <c r="B32" s="51"/>
      <c r="C32" s="52"/>
      <c r="D32" s="28">
        <v>109</v>
      </c>
      <c r="E32" s="21">
        <v>5057</v>
      </c>
      <c r="F32" s="21">
        <v>8644</v>
      </c>
      <c r="G32" s="31">
        <v>-41.5</v>
      </c>
      <c r="H32" s="28">
        <v>112</v>
      </c>
      <c r="I32" s="21">
        <v>6896</v>
      </c>
      <c r="J32" s="21">
        <v>8345</v>
      </c>
      <c r="K32" s="31">
        <v>-17.399999999999999</v>
      </c>
      <c r="L32">
        <v>23</v>
      </c>
    </row>
    <row r="33" spans="1:12" ht="12.75" customHeight="1" x14ac:dyDescent="0.2">
      <c r="A33" s="50" t="s">
        <v>39</v>
      </c>
      <c r="B33" s="51"/>
      <c r="C33" s="52"/>
      <c r="D33" s="28">
        <v>45</v>
      </c>
      <c r="E33" s="21">
        <v>3332</v>
      </c>
      <c r="F33" s="21">
        <v>5250</v>
      </c>
      <c r="G33" s="31">
        <v>-36.5</v>
      </c>
      <c r="H33" s="28">
        <v>44</v>
      </c>
      <c r="I33" s="21">
        <v>4095</v>
      </c>
      <c r="J33" s="21">
        <v>4804</v>
      </c>
      <c r="K33" s="31">
        <v>-14.7</v>
      </c>
      <c r="L33">
        <v>24</v>
      </c>
    </row>
    <row r="34" spans="1:12" ht="12.75" customHeight="1" x14ac:dyDescent="0.2">
      <c r="A34" s="50" t="s">
        <v>40</v>
      </c>
      <c r="B34" s="51"/>
      <c r="C34" s="52"/>
      <c r="D34" s="28">
        <v>154</v>
      </c>
      <c r="E34" s="21">
        <v>3994</v>
      </c>
      <c r="F34" s="21">
        <v>6413</v>
      </c>
      <c r="G34" s="31">
        <v>-37.700000000000003</v>
      </c>
      <c r="H34" s="28">
        <v>155</v>
      </c>
      <c r="I34" s="21">
        <v>4825</v>
      </c>
      <c r="J34" s="21">
        <v>5938</v>
      </c>
      <c r="K34" s="31">
        <v>-18.7</v>
      </c>
      <c r="L34">
        <v>25</v>
      </c>
    </row>
    <row r="35" spans="1:12" ht="12.75" customHeight="1" x14ac:dyDescent="0.2">
      <c r="A35" s="50" t="s">
        <v>41</v>
      </c>
      <c r="B35" s="51"/>
      <c r="C35" s="52"/>
      <c r="D35" s="28">
        <v>59</v>
      </c>
      <c r="E35" s="21">
        <v>1236</v>
      </c>
      <c r="F35" s="21">
        <v>1834</v>
      </c>
      <c r="G35" s="31">
        <v>-32.6</v>
      </c>
      <c r="H35" s="28">
        <v>61</v>
      </c>
      <c r="I35" s="21">
        <v>1455</v>
      </c>
      <c r="J35" s="21">
        <v>1643</v>
      </c>
      <c r="K35" s="31">
        <v>-11.4</v>
      </c>
      <c r="L35">
        <v>26</v>
      </c>
    </row>
    <row r="36" spans="1:12" ht="12.75" customHeight="1" x14ac:dyDescent="0.2">
      <c r="A36" s="50" t="s">
        <v>42</v>
      </c>
      <c r="B36" s="51"/>
      <c r="C36" s="52"/>
      <c r="D36" s="28">
        <v>68</v>
      </c>
      <c r="E36" s="21">
        <v>676</v>
      </c>
      <c r="F36" s="21">
        <v>996</v>
      </c>
      <c r="G36" s="31">
        <v>-32.200000000000003</v>
      </c>
      <c r="H36" s="28">
        <v>69</v>
      </c>
      <c r="I36" s="21">
        <v>779</v>
      </c>
      <c r="J36" s="21">
        <v>889</v>
      </c>
      <c r="K36" s="31">
        <v>-12.4</v>
      </c>
      <c r="L36">
        <v>27</v>
      </c>
    </row>
    <row r="37" spans="1:12" ht="12.75" customHeight="1" x14ac:dyDescent="0.2">
      <c r="A37" s="50" t="s">
        <v>43</v>
      </c>
      <c r="B37" s="51"/>
      <c r="C37" s="52"/>
      <c r="D37" s="28">
        <v>179</v>
      </c>
      <c r="E37" s="21">
        <v>5915</v>
      </c>
      <c r="F37" s="21">
        <v>9728</v>
      </c>
      <c r="G37" s="31">
        <v>-39.200000000000003</v>
      </c>
      <c r="H37" s="28">
        <v>180</v>
      </c>
      <c r="I37" s="21">
        <v>7430</v>
      </c>
      <c r="J37" s="21">
        <v>9187</v>
      </c>
      <c r="K37" s="31">
        <v>-19.100000000000001</v>
      </c>
      <c r="L37">
        <v>28</v>
      </c>
    </row>
    <row r="38" spans="1:12" ht="12.75" customHeight="1" x14ac:dyDescent="0.2">
      <c r="A38" s="50" t="s">
        <v>44</v>
      </c>
      <c r="B38" s="51"/>
      <c r="C38" s="52"/>
      <c r="D38" s="28">
        <v>47</v>
      </c>
      <c r="E38" s="21">
        <v>574</v>
      </c>
      <c r="F38" s="21">
        <v>822</v>
      </c>
      <c r="G38" s="31">
        <v>-30.2</v>
      </c>
      <c r="H38" s="28">
        <v>45</v>
      </c>
      <c r="I38" s="21">
        <v>698</v>
      </c>
      <c r="J38" s="21">
        <v>796</v>
      </c>
      <c r="K38" s="31">
        <v>-12.3</v>
      </c>
      <c r="L38">
        <v>29</v>
      </c>
    </row>
    <row r="39" spans="1:12" ht="12.75" customHeight="1" x14ac:dyDescent="0.2">
      <c r="A39" s="50" t="s">
        <v>45</v>
      </c>
      <c r="B39" s="51"/>
      <c r="C39" s="52"/>
      <c r="D39" s="28">
        <v>221</v>
      </c>
      <c r="E39" s="21">
        <v>3722</v>
      </c>
      <c r="F39" s="21">
        <v>5828</v>
      </c>
      <c r="G39" s="31">
        <v>-36.1</v>
      </c>
      <c r="H39" s="28">
        <v>227</v>
      </c>
      <c r="I39" s="21">
        <v>4459</v>
      </c>
      <c r="J39" s="21">
        <v>5451</v>
      </c>
      <c r="K39" s="31">
        <v>-18.2</v>
      </c>
      <c r="L39">
        <v>30</v>
      </c>
    </row>
    <row r="40" spans="1:12" ht="12.75" customHeight="1" x14ac:dyDescent="0.2">
      <c r="A40" s="50" t="s">
        <v>22</v>
      </c>
      <c r="B40" s="51"/>
      <c r="C40" s="52"/>
      <c r="D40" s="29"/>
      <c r="E40" s="4">
        <f>SUM(E28:E39)</f>
        <v>38519</v>
      </c>
      <c r="F40" s="4">
        <f>SUM(F28:F39)</f>
        <v>62300</v>
      </c>
      <c r="G40" s="31">
        <f>((E40-F40)/F40)*100</f>
        <v>-38.171749598715891</v>
      </c>
      <c r="H40" s="29"/>
      <c r="I40" s="4">
        <f>SUM(I28:I39)</f>
        <v>46899</v>
      </c>
      <c r="J40" s="4">
        <f>SUM(J28:J39)</f>
        <v>56914</v>
      </c>
      <c r="K40" s="31">
        <f>((I40-J40)/J40)*100</f>
        <v>-17.596724883157044</v>
      </c>
    </row>
    <row r="41" spans="1:12" ht="12.75" customHeight="1" x14ac:dyDescent="0.2">
      <c r="A41" s="6" t="s">
        <v>46</v>
      </c>
      <c r="B41" s="7"/>
      <c r="C41" s="7"/>
      <c r="D41" s="30"/>
      <c r="E41" s="13"/>
      <c r="F41" s="13"/>
      <c r="G41" s="31"/>
      <c r="H41" s="30"/>
      <c r="I41" s="13"/>
      <c r="J41" s="13"/>
      <c r="K41" s="31"/>
    </row>
    <row r="42" spans="1:12" ht="12.75" customHeight="1" x14ac:dyDescent="0.2">
      <c r="A42" s="50" t="s">
        <v>47</v>
      </c>
      <c r="B42" s="51"/>
      <c r="C42" s="52"/>
      <c r="D42" s="28">
        <v>175</v>
      </c>
      <c r="E42" s="21">
        <v>4102</v>
      </c>
      <c r="F42" s="21">
        <v>6426</v>
      </c>
      <c r="G42" s="31">
        <v>-36.200000000000003</v>
      </c>
      <c r="H42" s="28">
        <v>177</v>
      </c>
      <c r="I42" s="21">
        <v>5095</v>
      </c>
      <c r="J42" s="21">
        <v>6111</v>
      </c>
      <c r="K42" s="31">
        <v>-16.600000000000001</v>
      </c>
      <c r="L42">
        <v>31</v>
      </c>
    </row>
    <row r="43" spans="1:12" ht="12.75" customHeight="1" x14ac:dyDescent="0.2">
      <c r="A43" s="50" t="s">
        <v>48</v>
      </c>
      <c r="B43" s="51"/>
      <c r="C43" s="52"/>
      <c r="D43" s="28">
        <v>30</v>
      </c>
      <c r="E43" s="21">
        <v>2220</v>
      </c>
      <c r="F43" s="21">
        <v>3025</v>
      </c>
      <c r="G43" s="31">
        <v>-26.6</v>
      </c>
      <c r="H43" s="28">
        <v>33</v>
      </c>
      <c r="I43" s="21">
        <v>2912</v>
      </c>
      <c r="J43" s="21">
        <v>3458</v>
      </c>
      <c r="K43" s="31">
        <v>-15.8</v>
      </c>
      <c r="L43">
        <v>32</v>
      </c>
    </row>
    <row r="44" spans="1:12" ht="12.75" customHeight="1" x14ac:dyDescent="0.2">
      <c r="A44" s="50" t="s">
        <v>49</v>
      </c>
      <c r="B44" s="51"/>
      <c r="C44" s="52"/>
      <c r="D44" s="28">
        <v>62</v>
      </c>
      <c r="E44" s="21">
        <v>2961</v>
      </c>
      <c r="F44" s="21">
        <v>4621</v>
      </c>
      <c r="G44" s="31">
        <v>-35.9</v>
      </c>
      <c r="H44" s="28">
        <v>60</v>
      </c>
      <c r="I44" s="21">
        <v>3289</v>
      </c>
      <c r="J44" s="21">
        <v>3950</v>
      </c>
      <c r="K44" s="31">
        <v>-16.7</v>
      </c>
      <c r="L44">
        <v>33</v>
      </c>
    </row>
    <row r="45" spans="1:12" ht="12.75" customHeight="1" x14ac:dyDescent="0.2">
      <c r="A45" s="50" t="s">
        <v>50</v>
      </c>
      <c r="B45" s="51"/>
      <c r="C45" s="52"/>
      <c r="D45" s="28">
        <v>0</v>
      </c>
      <c r="E45" s="21">
        <v>2828</v>
      </c>
      <c r="F45" s="21">
        <v>4178</v>
      </c>
      <c r="G45" s="31">
        <v>-32.299999999999997</v>
      </c>
      <c r="H45" s="28">
        <v>0</v>
      </c>
      <c r="I45" s="21">
        <v>3412</v>
      </c>
      <c r="J45" s="21">
        <v>4085</v>
      </c>
      <c r="K45" s="31">
        <v>-16.5</v>
      </c>
      <c r="L45">
        <v>34</v>
      </c>
    </row>
    <row r="46" spans="1:12" ht="12.75" customHeight="1" x14ac:dyDescent="0.2">
      <c r="A46" s="50" t="s">
        <v>51</v>
      </c>
      <c r="B46" s="51"/>
      <c r="C46" s="52"/>
      <c r="D46" s="28">
        <v>74</v>
      </c>
      <c r="E46" s="21">
        <v>2315</v>
      </c>
      <c r="F46" s="21">
        <v>3557</v>
      </c>
      <c r="G46" s="31">
        <v>-34.9</v>
      </c>
      <c r="H46" s="28">
        <v>78</v>
      </c>
      <c r="I46" s="21">
        <v>2820</v>
      </c>
      <c r="J46" s="21">
        <v>3402</v>
      </c>
      <c r="K46" s="31">
        <v>-17.100000000000001</v>
      </c>
      <c r="L46">
        <v>35</v>
      </c>
    </row>
    <row r="47" spans="1:12" ht="12.75" customHeight="1" x14ac:dyDescent="0.2">
      <c r="A47" s="50" t="s">
        <v>52</v>
      </c>
      <c r="B47" s="51"/>
      <c r="C47" s="52"/>
      <c r="D47" s="28">
        <v>84</v>
      </c>
      <c r="E47" s="21">
        <v>2668</v>
      </c>
      <c r="F47" s="21">
        <v>3977</v>
      </c>
      <c r="G47" s="31">
        <v>-32.9</v>
      </c>
      <c r="H47" s="28">
        <v>86</v>
      </c>
      <c r="I47" s="21">
        <v>3207</v>
      </c>
      <c r="J47" s="21">
        <v>3747</v>
      </c>
      <c r="K47" s="31">
        <v>-14.4</v>
      </c>
      <c r="L47">
        <v>36</v>
      </c>
    </row>
    <row r="48" spans="1:12" ht="12.75" customHeight="1" x14ac:dyDescent="0.2">
      <c r="A48" s="50" t="s">
        <v>53</v>
      </c>
      <c r="B48" s="51"/>
      <c r="C48" s="52"/>
      <c r="D48" s="28">
        <v>44</v>
      </c>
      <c r="E48" s="21">
        <v>4467</v>
      </c>
      <c r="F48" s="21">
        <v>7057</v>
      </c>
      <c r="G48" s="31">
        <v>-36.700000000000003</v>
      </c>
      <c r="H48" s="28">
        <v>37</v>
      </c>
      <c r="I48" s="21">
        <v>5842</v>
      </c>
      <c r="J48" s="21">
        <v>6926</v>
      </c>
      <c r="K48" s="31">
        <v>-15.7</v>
      </c>
      <c r="L48">
        <v>37</v>
      </c>
    </row>
    <row r="49" spans="1:23" ht="12.75" customHeight="1" x14ac:dyDescent="0.2">
      <c r="A49" s="50" t="s">
        <v>54</v>
      </c>
      <c r="B49" s="51"/>
      <c r="C49" s="52"/>
      <c r="D49" s="28">
        <v>262</v>
      </c>
      <c r="E49" s="21">
        <v>14722</v>
      </c>
      <c r="F49" s="21">
        <v>23763</v>
      </c>
      <c r="G49" s="31">
        <v>-38</v>
      </c>
      <c r="H49" s="28">
        <v>271</v>
      </c>
      <c r="I49" s="21">
        <v>20005</v>
      </c>
      <c r="J49" s="21">
        <v>24084</v>
      </c>
      <c r="K49" s="31">
        <v>-16.899999999999999</v>
      </c>
      <c r="L49">
        <v>38</v>
      </c>
    </row>
    <row r="50" spans="1:23" ht="12.75" customHeight="1" x14ac:dyDescent="0.2">
      <c r="A50" s="50" t="s">
        <v>22</v>
      </c>
      <c r="B50" s="51"/>
      <c r="C50" s="52"/>
      <c r="D50" s="29"/>
      <c r="E50" s="4">
        <f>SUM(E42:E49)</f>
        <v>36283</v>
      </c>
      <c r="F50" s="4">
        <f>SUM(F42:F49)</f>
        <v>56604</v>
      </c>
      <c r="G50" s="31">
        <f>((E50-F50)/F50)*100</f>
        <v>-35.900289732174407</v>
      </c>
      <c r="H50" s="29"/>
      <c r="I50" s="4">
        <f>SUM(I42:I49)</f>
        <v>46582</v>
      </c>
      <c r="J50" s="4">
        <f>SUM(J42:J49)</f>
        <v>55763</v>
      </c>
      <c r="K50" s="31">
        <f>((I50-J50)/J50)*100</f>
        <v>-16.46432222082743</v>
      </c>
    </row>
    <row r="51" spans="1:23" ht="12.75" customHeight="1" x14ac:dyDescent="0.2">
      <c r="A51" s="6" t="s">
        <v>55</v>
      </c>
      <c r="B51" s="7"/>
      <c r="C51" s="7"/>
      <c r="D51" s="30"/>
      <c r="E51" s="13"/>
      <c r="F51" s="13"/>
      <c r="G51" s="31"/>
      <c r="H51" s="30"/>
      <c r="I51" s="13"/>
      <c r="J51" s="13"/>
      <c r="K51" s="31"/>
    </row>
    <row r="52" spans="1:23" ht="12.75" customHeight="1" x14ac:dyDescent="0.2">
      <c r="A52" s="50" t="s">
        <v>56</v>
      </c>
      <c r="B52" s="51"/>
      <c r="C52" s="52"/>
      <c r="D52" s="28">
        <v>88</v>
      </c>
      <c r="E52" s="21">
        <v>320</v>
      </c>
      <c r="F52" s="21">
        <v>488</v>
      </c>
      <c r="G52" s="31">
        <v>-34.4</v>
      </c>
      <c r="H52" s="28">
        <v>96</v>
      </c>
      <c r="I52" s="21">
        <v>355</v>
      </c>
      <c r="J52" s="21">
        <v>438</v>
      </c>
      <c r="K52" s="31">
        <v>-19</v>
      </c>
      <c r="L52">
        <v>39</v>
      </c>
    </row>
    <row r="53" spans="1:23" ht="12.75" customHeight="1" x14ac:dyDescent="0.2">
      <c r="A53" s="50" t="s">
        <v>57</v>
      </c>
      <c r="B53" s="51"/>
      <c r="C53" s="52"/>
      <c r="D53" s="28">
        <v>133</v>
      </c>
      <c r="E53" s="21">
        <v>4265</v>
      </c>
      <c r="F53" s="21">
        <v>6345</v>
      </c>
      <c r="G53" s="31">
        <v>-32.799999999999997</v>
      </c>
      <c r="H53" s="28">
        <v>137</v>
      </c>
      <c r="I53" s="21">
        <v>5122</v>
      </c>
      <c r="J53" s="21">
        <v>5818</v>
      </c>
      <c r="K53" s="31">
        <v>-12</v>
      </c>
      <c r="L53">
        <v>40</v>
      </c>
    </row>
    <row r="54" spans="1:23" ht="12.75" customHeight="1" x14ac:dyDescent="0.2">
      <c r="A54" s="50" t="s">
        <v>58</v>
      </c>
      <c r="B54" s="51"/>
      <c r="C54" s="52"/>
      <c r="D54" s="28">
        <v>176</v>
      </c>
      <c r="E54" s="21">
        <v>18389</v>
      </c>
      <c r="F54" s="21">
        <v>31258</v>
      </c>
      <c r="G54" s="31">
        <v>-41.2</v>
      </c>
      <c r="H54" s="28">
        <v>173</v>
      </c>
      <c r="I54" s="21">
        <v>22454</v>
      </c>
      <c r="J54" s="21">
        <v>28875</v>
      </c>
      <c r="K54" s="31">
        <v>-22.2</v>
      </c>
      <c r="L54">
        <v>41</v>
      </c>
    </row>
    <row r="55" spans="1:23" ht="12.75" customHeight="1" x14ac:dyDescent="0.2">
      <c r="A55" s="50" t="s">
        <v>59</v>
      </c>
      <c r="B55" s="51"/>
      <c r="C55" s="52"/>
      <c r="D55" s="28">
        <v>105</v>
      </c>
      <c r="E55" s="21">
        <v>2757</v>
      </c>
      <c r="F55" s="21">
        <v>4744</v>
      </c>
      <c r="G55" s="31">
        <v>-41.9</v>
      </c>
      <c r="H55" s="28">
        <v>104</v>
      </c>
      <c r="I55" s="21">
        <v>3670</v>
      </c>
      <c r="J55" s="21">
        <v>4670</v>
      </c>
      <c r="K55" s="31">
        <v>-21.4</v>
      </c>
      <c r="L55">
        <v>42</v>
      </c>
    </row>
    <row r="56" spans="1:23" ht="12.75" customHeight="1" x14ac:dyDescent="0.2">
      <c r="A56" s="50" t="s">
        <v>60</v>
      </c>
      <c r="B56" s="51"/>
      <c r="C56" s="52"/>
      <c r="D56" s="28">
        <v>66</v>
      </c>
      <c r="E56" s="21">
        <v>490</v>
      </c>
      <c r="F56" s="21">
        <v>987</v>
      </c>
      <c r="G56" s="31">
        <v>-50.4</v>
      </c>
      <c r="H56" s="28">
        <v>66</v>
      </c>
      <c r="I56" s="21">
        <v>677</v>
      </c>
      <c r="J56" s="21">
        <v>872</v>
      </c>
      <c r="K56" s="31">
        <v>-22.3</v>
      </c>
      <c r="L56">
        <v>43</v>
      </c>
      <c r="P56" s="20"/>
      <c r="Q56" s="20" t="s">
        <v>6</v>
      </c>
      <c r="R56" s="20" t="s">
        <v>7</v>
      </c>
      <c r="S56" s="16" t="s">
        <v>8</v>
      </c>
      <c r="T56" s="20" t="s">
        <v>10</v>
      </c>
      <c r="U56" s="20" t="s">
        <v>11</v>
      </c>
      <c r="V56" s="18" t="s">
        <v>12</v>
      </c>
      <c r="W56" s="11" t="s">
        <v>0</v>
      </c>
    </row>
    <row r="57" spans="1:23" ht="12.75" customHeight="1" x14ac:dyDescent="0.2">
      <c r="A57" s="50" t="s">
        <v>61</v>
      </c>
      <c r="B57" s="51"/>
      <c r="C57" s="52"/>
      <c r="D57" s="28">
        <v>212</v>
      </c>
      <c r="E57" s="21">
        <v>990</v>
      </c>
      <c r="F57" s="21">
        <v>1423</v>
      </c>
      <c r="G57" s="31">
        <v>-30.4</v>
      </c>
      <c r="H57" s="28">
        <v>214</v>
      </c>
      <c r="I57" s="21">
        <v>1191</v>
      </c>
      <c r="J57" s="21">
        <v>1370</v>
      </c>
      <c r="K57" s="31">
        <v>-13.1</v>
      </c>
      <c r="L57">
        <v>44</v>
      </c>
      <c r="P57" s="26"/>
      <c r="Q57" s="26">
        <v>169567</v>
      </c>
      <c r="R57" s="26">
        <v>281566</v>
      </c>
      <c r="S57" s="27">
        <v>-39.799999999999997</v>
      </c>
      <c r="T57" s="26">
        <v>220732</v>
      </c>
      <c r="U57" s="26">
        <v>271568</v>
      </c>
      <c r="V57" s="27">
        <v>-18.7</v>
      </c>
      <c r="W57">
        <v>1</v>
      </c>
    </row>
    <row r="58" spans="1:23" ht="12.75" customHeight="1" x14ac:dyDescent="0.2">
      <c r="A58" s="50" t="s">
        <v>62</v>
      </c>
      <c r="B58" s="51"/>
      <c r="C58" s="52"/>
      <c r="D58" s="28">
        <v>90</v>
      </c>
      <c r="E58" s="21">
        <v>655</v>
      </c>
      <c r="F58" s="21">
        <v>950</v>
      </c>
      <c r="G58" s="31">
        <v>-31</v>
      </c>
      <c r="H58" s="28">
        <v>89</v>
      </c>
      <c r="I58" s="21">
        <v>777</v>
      </c>
      <c r="J58" s="21">
        <v>865</v>
      </c>
      <c r="K58" s="31">
        <v>-10.199999999999999</v>
      </c>
      <c r="L58">
        <v>45</v>
      </c>
    </row>
    <row r="59" spans="1:23" ht="12.75" customHeight="1" x14ac:dyDescent="0.2">
      <c r="A59" s="50" t="s">
        <v>63</v>
      </c>
      <c r="B59" s="51"/>
      <c r="C59" s="52"/>
      <c r="D59" s="28">
        <v>82</v>
      </c>
      <c r="E59" s="21">
        <v>1440</v>
      </c>
      <c r="F59" s="21">
        <v>2408</v>
      </c>
      <c r="G59" s="31">
        <v>-40.200000000000003</v>
      </c>
      <c r="H59" s="28">
        <v>85</v>
      </c>
      <c r="I59" s="21">
        <v>1932</v>
      </c>
      <c r="J59" s="21">
        <v>2516</v>
      </c>
      <c r="K59" s="31">
        <v>-23.2</v>
      </c>
      <c r="L59">
        <v>46</v>
      </c>
    </row>
    <row r="60" spans="1:23" ht="12.75" customHeight="1" x14ac:dyDescent="0.2">
      <c r="A60" s="50" t="s">
        <v>64</v>
      </c>
      <c r="B60" s="51"/>
      <c r="C60" s="52"/>
      <c r="D60" s="28">
        <v>0</v>
      </c>
      <c r="E60" s="21">
        <v>1403</v>
      </c>
      <c r="F60" s="21">
        <v>2400</v>
      </c>
      <c r="G60" s="31">
        <v>-41.5</v>
      </c>
      <c r="H60" s="28">
        <v>48</v>
      </c>
      <c r="I60" s="21">
        <v>1879</v>
      </c>
      <c r="J60" s="21">
        <v>2291</v>
      </c>
      <c r="K60" s="31">
        <v>-18</v>
      </c>
      <c r="L60">
        <v>47</v>
      </c>
    </row>
    <row r="61" spans="1:23" ht="12.75" customHeight="1" x14ac:dyDescent="0.2">
      <c r="A61" s="50" t="s">
        <v>65</v>
      </c>
      <c r="B61" s="51"/>
      <c r="C61" s="52"/>
      <c r="D61" s="28">
        <v>155</v>
      </c>
      <c r="E61" s="21">
        <v>1949</v>
      </c>
      <c r="F61" s="21">
        <v>3005</v>
      </c>
      <c r="G61" s="31">
        <v>-35.200000000000003</v>
      </c>
      <c r="H61" s="28">
        <v>163</v>
      </c>
      <c r="I61" s="21">
        <v>2457</v>
      </c>
      <c r="J61" s="21">
        <v>3007</v>
      </c>
      <c r="K61" s="31">
        <v>-18.3</v>
      </c>
      <c r="L61">
        <v>48</v>
      </c>
    </row>
    <row r="62" spans="1:23" ht="12.75" customHeight="1" x14ac:dyDescent="0.2">
      <c r="A62" s="50" t="s">
        <v>66</v>
      </c>
      <c r="B62" s="51"/>
      <c r="C62" s="52"/>
      <c r="D62" s="28">
        <v>0</v>
      </c>
      <c r="E62" s="21">
        <v>1724</v>
      </c>
      <c r="F62" s="21">
        <v>2858</v>
      </c>
      <c r="G62" s="31">
        <v>-39.700000000000003</v>
      </c>
      <c r="H62" s="28">
        <v>0</v>
      </c>
      <c r="I62" s="21">
        <v>2328</v>
      </c>
      <c r="J62" s="21">
        <v>2816</v>
      </c>
      <c r="K62" s="31">
        <v>-17.3</v>
      </c>
      <c r="L62">
        <v>49</v>
      </c>
    </row>
    <row r="63" spans="1:23" ht="12.75" customHeight="1" x14ac:dyDescent="0.2">
      <c r="A63" s="50" t="s">
        <v>67</v>
      </c>
      <c r="B63" s="51"/>
      <c r="C63" s="52"/>
      <c r="D63" s="28">
        <v>142</v>
      </c>
      <c r="E63" s="21">
        <v>3257</v>
      </c>
      <c r="F63" s="21">
        <v>5360</v>
      </c>
      <c r="G63" s="31">
        <v>-39.200000000000003</v>
      </c>
      <c r="H63" s="28">
        <v>148</v>
      </c>
      <c r="I63" s="21">
        <v>3943</v>
      </c>
      <c r="J63" s="21">
        <v>5145</v>
      </c>
      <c r="K63" s="31">
        <v>-23.4</v>
      </c>
      <c r="L63">
        <v>50</v>
      </c>
    </row>
    <row r="64" spans="1:23" ht="12.75" customHeight="1" x14ac:dyDescent="0.2">
      <c r="A64" s="50" t="s">
        <v>68</v>
      </c>
      <c r="B64" s="51"/>
      <c r="C64" s="52"/>
      <c r="D64" s="28">
        <v>147</v>
      </c>
      <c r="E64" s="21">
        <v>636</v>
      </c>
      <c r="F64" s="21">
        <v>866</v>
      </c>
      <c r="G64" s="31">
        <v>-26.6</v>
      </c>
      <c r="H64" s="28">
        <v>144</v>
      </c>
      <c r="I64" s="21">
        <v>687</v>
      </c>
      <c r="J64" s="21">
        <v>752</v>
      </c>
      <c r="K64" s="31">
        <v>-8.6999999999999993</v>
      </c>
      <c r="L64">
        <v>51</v>
      </c>
    </row>
    <row r="65" spans="1:12" ht="12.75" customHeight="1" x14ac:dyDescent="0.2">
      <c r="A65" s="50" t="s">
        <v>22</v>
      </c>
      <c r="B65" s="51"/>
      <c r="C65" s="52"/>
      <c r="D65" s="3"/>
      <c r="E65" s="4">
        <f>SUM(E52:E64)</f>
        <v>38275</v>
      </c>
      <c r="F65" s="4">
        <f>SUM(F52:F64)</f>
        <v>63092</v>
      </c>
      <c r="G65" s="31">
        <f>((E65-F65)/F65)*100</f>
        <v>-39.334622456095858</v>
      </c>
      <c r="H65" s="3"/>
      <c r="I65" s="4">
        <f>SUM(I52:I64)</f>
        <v>47472</v>
      </c>
      <c r="J65" s="4">
        <f>SUM(J52:J64)</f>
        <v>59435</v>
      </c>
      <c r="K65" s="31">
        <f>((I65-J65)/J65)*100</f>
        <v>-20.12787078320855</v>
      </c>
    </row>
    <row r="66" spans="1:12" ht="12.75" hidden="1" customHeight="1" x14ac:dyDescent="0.2">
      <c r="A66" s="5"/>
      <c r="B66" s="24"/>
      <c r="C66" s="25"/>
      <c r="D66" s="20" t="s">
        <v>5</v>
      </c>
      <c r="E66" s="20" t="s">
        <v>6</v>
      </c>
      <c r="F66" s="20" t="s">
        <v>7</v>
      </c>
      <c r="G66" s="32" t="s">
        <v>8</v>
      </c>
      <c r="H66" s="20" t="s">
        <v>9</v>
      </c>
      <c r="I66" s="20" t="s">
        <v>10</v>
      </c>
      <c r="J66" s="20" t="s">
        <v>11</v>
      </c>
      <c r="K66" s="33" t="s">
        <v>12</v>
      </c>
      <c r="L66" s="11" t="s">
        <v>0</v>
      </c>
    </row>
    <row r="67" spans="1:12" ht="12.75" customHeight="1" x14ac:dyDescent="0.2">
      <c r="A67" s="53" t="s">
        <v>69</v>
      </c>
      <c r="B67" s="54"/>
      <c r="C67" s="55"/>
      <c r="D67" s="4">
        <f>SUM(D6:D65)</f>
        <v>5604</v>
      </c>
      <c r="E67" s="4">
        <f>Q57</f>
        <v>169567</v>
      </c>
      <c r="F67" s="4">
        <f>R57</f>
        <v>281566</v>
      </c>
      <c r="G67" s="31">
        <f>S57</f>
        <v>-39.799999999999997</v>
      </c>
      <c r="H67" s="4">
        <f>SUM(H6:H65)</f>
        <v>5724</v>
      </c>
      <c r="I67" s="4">
        <f>T57</f>
        <v>220732</v>
      </c>
      <c r="J67" s="4">
        <f>U57</f>
        <v>271568</v>
      </c>
      <c r="K67" s="31">
        <f>V57</f>
        <v>-18.7</v>
      </c>
      <c r="L67">
        <v>1</v>
      </c>
    </row>
    <row r="68" spans="1:12" ht="12.75" customHeight="1" x14ac:dyDescent="0.2">
      <c r="A68" s="48" t="s">
        <v>70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1:12" x14ac:dyDescent="0.2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</row>
    <row r="70" spans="1:12" x14ac:dyDescent="0.2">
      <c r="A70" s="1" t="s">
        <v>71</v>
      </c>
      <c r="B70" s="1"/>
      <c r="C70" s="1"/>
      <c r="D70" s="22"/>
      <c r="E70" s="22"/>
      <c r="F70" s="22"/>
      <c r="G70" s="17"/>
      <c r="H70" s="22"/>
      <c r="I70" s="22"/>
      <c r="J70" s="22"/>
      <c r="K70" s="17"/>
    </row>
  </sheetData>
  <mergeCells count="67">
    <mergeCell ref="A13:C13"/>
    <mergeCell ref="A14:C14"/>
    <mergeCell ref="A23:C23"/>
    <mergeCell ref="A17:C17"/>
    <mergeCell ref="A18:C18"/>
    <mergeCell ref="A19:C19"/>
    <mergeCell ref="A12:C12"/>
    <mergeCell ref="A6:C6"/>
    <mergeCell ref="I1:J1"/>
    <mergeCell ref="A1:C2"/>
    <mergeCell ref="A3:C3"/>
    <mergeCell ref="K1:K2"/>
    <mergeCell ref="E1:F1"/>
    <mergeCell ref="G1:G2"/>
    <mergeCell ref="H1:H2"/>
    <mergeCell ref="A24:C24"/>
    <mergeCell ref="D1:D2"/>
    <mergeCell ref="A7:C7"/>
    <mergeCell ref="A20:C20"/>
    <mergeCell ref="A21:C21"/>
    <mergeCell ref="A22:C22"/>
    <mergeCell ref="A4:K4"/>
    <mergeCell ref="A15:C15"/>
    <mergeCell ref="A8:C8"/>
    <mergeCell ref="A9:C9"/>
    <mergeCell ref="A10:C10"/>
    <mergeCell ref="A11:C11"/>
    <mergeCell ref="A25:C25"/>
    <mergeCell ref="A26:C26"/>
    <mergeCell ref="A36:C36"/>
    <mergeCell ref="A30:C30"/>
    <mergeCell ref="A37:C37"/>
    <mergeCell ref="A28:C28"/>
    <mergeCell ref="A29:C29"/>
    <mergeCell ref="A31:C31"/>
    <mergeCell ref="A38:C38"/>
    <mergeCell ref="A39:C39"/>
    <mergeCell ref="A32:C32"/>
    <mergeCell ref="A33:C33"/>
    <mergeCell ref="A34:C34"/>
    <mergeCell ref="A35:C35"/>
    <mergeCell ref="A44:C44"/>
    <mergeCell ref="A45:C45"/>
    <mergeCell ref="A46:C46"/>
    <mergeCell ref="A47:C47"/>
    <mergeCell ref="A40:C40"/>
    <mergeCell ref="A42:C42"/>
    <mergeCell ref="A43:C43"/>
    <mergeCell ref="A54:C54"/>
    <mergeCell ref="A55:C55"/>
    <mergeCell ref="A48:C48"/>
    <mergeCell ref="A49:C49"/>
    <mergeCell ref="A63:C63"/>
    <mergeCell ref="A56:C56"/>
    <mergeCell ref="A57:C57"/>
    <mergeCell ref="A58:C58"/>
    <mergeCell ref="A59:C59"/>
    <mergeCell ref="A50:C50"/>
    <mergeCell ref="A52:C52"/>
    <mergeCell ref="A53:C53"/>
    <mergeCell ref="A68:K69"/>
    <mergeCell ref="A64:C64"/>
    <mergeCell ref="A65:C65"/>
    <mergeCell ref="A67:C67"/>
    <mergeCell ref="A60:C60"/>
    <mergeCell ref="A61:C61"/>
    <mergeCell ref="A62:C62"/>
  </mergeCells>
  <phoneticPr fontId="0" type="noConversion"/>
  <conditionalFormatting sqref="V57 K67 K6:K65 G6:G65 G67 S57">
    <cfRule type="cellIs" dxfId="6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CC11-BFE7-4F1B-9FF9-73DC358F7246}">
  <dimension ref="A1:J52"/>
  <sheetViews>
    <sheetView tabSelected="1" workbookViewId="0">
      <selection activeCell="H1" sqref="H1:H1048576"/>
    </sheetView>
  </sheetViews>
  <sheetFormatPr defaultRowHeight="12.75" x14ac:dyDescent="0.2"/>
  <cols>
    <col min="1" max="1" width="17.42578125" style="35" bestFit="1" customWidth="1"/>
    <col min="2" max="2" width="5.28515625" style="40" bestFit="1" customWidth="1"/>
    <col min="3" max="3" width="10" style="40" bestFit="1" customWidth="1"/>
    <col min="4" max="4" width="11.5703125" style="40" bestFit="1" customWidth="1"/>
    <col min="5" max="5" width="12.7109375" style="36" bestFit="1" customWidth="1"/>
    <col min="6" max="6" width="7.5703125" style="35" bestFit="1" customWidth="1"/>
    <col min="7" max="7" width="7.5703125" bestFit="1" customWidth="1"/>
    <col min="8" max="8" width="15.7109375" bestFit="1" customWidth="1"/>
    <col min="9" max="9" width="10" customWidth="1"/>
    <col min="10" max="10" width="11.28515625" style="36" bestFit="1" customWidth="1"/>
  </cols>
  <sheetData>
    <row r="1" spans="1:10" x14ac:dyDescent="0.2">
      <c r="A1" s="41" t="s">
        <v>72</v>
      </c>
      <c r="B1" s="42" t="s">
        <v>93</v>
      </c>
      <c r="C1" s="42" t="s">
        <v>78</v>
      </c>
      <c r="D1" s="42" t="s">
        <v>79</v>
      </c>
      <c r="E1" s="41" t="s">
        <v>73</v>
      </c>
      <c r="F1" s="41">
        <v>2020</v>
      </c>
      <c r="G1" s="41">
        <v>2019</v>
      </c>
      <c r="H1" s="43" t="s">
        <v>3</v>
      </c>
      <c r="I1" s="43" t="s">
        <v>74</v>
      </c>
      <c r="J1" s="41" t="s">
        <v>75</v>
      </c>
    </row>
    <row r="2" spans="1:10" x14ac:dyDescent="0.2">
      <c r="A2" s="8" t="s">
        <v>47</v>
      </c>
      <c r="B2" s="40" t="s">
        <v>81</v>
      </c>
      <c r="C2" s="40">
        <v>32.318230999999997</v>
      </c>
      <c r="D2" s="40">
        <v>-86.902298000000002</v>
      </c>
      <c r="E2" s="8" t="s">
        <v>46</v>
      </c>
      <c r="F2" s="37">
        <v>4102</v>
      </c>
      <c r="G2" s="37">
        <v>6426</v>
      </c>
      <c r="H2" s="38">
        <v>-36.200000000000003</v>
      </c>
      <c r="I2" s="38" t="str">
        <f>RIGHT(H2,4)</f>
        <v>36.2</v>
      </c>
      <c r="J2" s="34" t="s">
        <v>76</v>
      </c>
    </row>
    <row r="3" spans="1:10" x14ac:dyDescent="0.2">
      <c r="A3" s="8" t="s">
        <v>56</v>
      </c>
      <c r="B3" s="40" t="s">
        <v>82</v>
      </c>
      <c r="C3" s="40">
        <v>63.588752999999997</v>
      </c>
      <c r="D3" s="40">
        <v>-154.49306200000001</v>
      </c>
      <c r="E3" s="8" t="s">
        <v>55</v>
      </c>
      <c r="F3" s="37">
        <v>320</v>
      </c>
      <c r="G3" s="37">
        <v>488</v>
      </c>
      <c r="H3" s="38">
        <v>-34.4</v>
      </c>
      <c r="I3" s="38" t="str">
        <f t="shared" ref="I3:I52" si="0">RIGHT(H3,4)</f>
        <v>34.4</v>
      </c>
      <c r="J3" s="34" t="s">
        <v>76</v>
      </c>
    </row>
    <row r="4" spans="1:10" x14ac:dyDescent="0.2">
      <c r="A4" s="8" t="s">
        <v>57</v>
      </c>
      <c r="B4" s="40" t="s">
        <v>83</v>
      </c>
      <c r="C4" s="40">
        <v>34.048927999999997</v>
      </c>
      <c r="D4" s="40">
        <v>-111.09373100000001</v>
      </c>
      <c r="E4" s="8" t="s">
        <v>55</v>
      </c>
      <c r="F4" s="37">
        <v>4265</v>
      </c>
      <c r="G4" s="37">
        <v>6345</v>
      </c>
      <c r="H4" s="38">
        <v>-32.799999999999997</v>
      </c>
      <c r="I4" s="38" t="str">
        <f t="shared" si="0"/>
        <v>32.8</v>
      </c>
      <c r="J4" s="34" t="s">
        <v>76</v>
      </c>
    </row>
    <row r="5" spans="1:10" x14ac:dyDescent="0.2">
      <c r="A5" s="8" t="s">
        <v>48</v>
      </c>
      <c r="B5" s="40" t="s">
        <v>84</v>
      </c>
      <c r="C5" s="40">
        <v>35.201050000000002</v>
      </c>
      <c r="D5" s="40">
        <v>-91.831833000000003</v>
      </c>
      <c r="E5" s="8" t="s">
        <v>46</v>
      </c>
      <c r="F5" s="37">
        <v>2220</v>
      </c>
      <c r="G5" s="37">
        <v>3025</v>
      </c>
      <c r="H5" s="38">
        <v>-26.6</v>
      </c>
      <c r="I5" s="38" t="str">
        <f t="shared" si="0"/>
        <v>26.6</v>
      </c>
      <c r="J5" s="34" t="s">
        <v>76</v>
      </c>
    </row>
    <row r="6" spans="1:10" x14ac:dyDescent="0.2">
      <c r="A6" s="8" t="s">
        <v>58</v>
      </c>
      <c r="B6" s="40" t="s">
        <v>85</v>
      </c>
      <c r="C6" s="40">
        <v>36.778261000000001</v>
      </c>
      <c r="D6" s="40">
        <v>-119.41793199999999</v>
      </c>
      <c r="E6" s="8" t="s">
        <v>55</v>
      </c>
      <c r="F6" s="37">
        <v>18389</v>
      </c>
      <c r="G6" s="37">
        <v>31258</v>
      </c>
      <c r="H6" s="38">
        <v>-41.2</v>
      </c>
      <c r="I6" s="38" t="str">
        <f t="shared" si="0"/>
        <v>41.2</v>
      </c>
      <c r="J6" s="34" t="s">
        <v>76</v>
      </c>
    </row>
    <row r="7" spans="1:10" x14ac:dyDescent="0.2">
      <c r="A7" s="8" t="s">
        <v>59</v>
      </c>
      <c r="B7" s="40" t="s">
        <v>86</v>
      </c>
      <c r="C7" s="40">
        <v>39.550051000000003</v>
      </c>
      <c r="D7" s="40">
        <v>-105.782067</v>
      </c>
      <c r="E7" s="8" t="s">
        <v>55</v>
      </c>
      <c r="F7" s="37">
        <v>2757</v>
      </c>
      <c r="G7" s="37">
        <v>4744</v>
      </c>
      <c r="H7" s="38">
        <v>-41.9</v>
      </c>
      <c r="I7" s="38" t="str">
        <f t="shared" si="0"/>
        <v>41.9</v>
      </c>
      <c r="J7" s="34" t="s">
        <v>76</v>
      </c>
    </row>
    <row r="8" spans="1:10" x14ac:dyDescent="0.2">
      <c r="A8" s="8" t="s">
        <v>13</v>
      </c>
      <c r="B8" s="40" t="s">
        <v>87</v>
      </c>
      <c r="C8" s="40">
        <v>41.603220999999998</v>
      </c>
      <c r="D8" s="40">
        <v>-73.087749000000002</v>
      </c>
      <c r="E8" s="34" t="s">
        <v>4</v>
      </c>
      <c r="F8" s="37">
        <v>1267</v>
      </c>
      <c r="G8" s="37">
        <v>2563</v>
      </c>
      <c r="H8" s="38">
        <v>-50.5</v>
      </c>
      <c r="I8" s="38" t="str">
        <f t="shared" si="0"/>
        <v>50.5</v>
      </c>
      <c r="J8" s="34" t="s">
        <v>76</v>
      </c>
    </row>
    <row r="9" spans="1:10" x14ac:dyDescent="0.2">
      <c r="A9" s="8" t="s">
        <v>24</v>
      </c>
      <c r="B9" s="40" t="s">
        <v>88</v>
      </c>
      <c r="C9" s="40">
        <v>38.910831999999999</v>
      </c>
      <c r="D9" s="40">
        <v>-75.527670000000001</v>
      </c>
      <c r="E9" s="8" t="s">
        <v>23</v>
      </c>
      <c r="F9" s="37">
        <v>458</v>
      </c>
      <c r="G9" s="37">
        <v>852</v>
      </c>
      <c r="H9" s="38">
        <v>-46.3</v>
      </c>
      <c r="I9" s="38" t="str">
        <f t="shared" si="0"/>
        <v>46.3</v>
      </c>
      <c r="J9" s="34" t="s">
        <v>76</v>
      </c>
    </row>
    <row r="10" spans="1:10" x14ac:dyDescent="0.2">
      <c r="A10" s="8" t="s">
        <v>25</v>
      </c>
      <c r="B10" s="40" t="s">
        <v>89</v>
      </c>
      <c r="C10" s="40">
        <v>38.905985000000001</v>
      </c>
      <c r="D10" s="40">
        <v>-77.033417999999998</v>
      </c>
      <c r="E10" s="8" t="s">
        <v>23</v>
      </c>
      <c r="F10" s="37">
        <v>218</v>
      </c>
      <c r="G10" s="37">
        <v>310</v>
      </c>
      <c r="H10" s="38">
        <v>-29.8</v>
      </c>
      <c r="I10" s="38" t="str">
        <f t="shared" si="0"/>
        <v>29.8</v>
      </c>
      <c r="J10" s="34" t="s">
        <v>76</v>
      </c>
    </row>
    <row r="11" spans="1:10" x14ac:dyDescent="0.2">
      <c r="A11" s="8" t="s">
        <v>26</v>
      </c>
      <c r="B11" s="40" t="s">
        <v>90</v>
      </c>
      <c r="C11" s="40">
        <v>27.664826999999999</v>
      </c>
      <c r="D11" s="40">
        <v>-81.515754000000001</v>
      </c>
      <c r="E11" s="8" t="s">
        <v>23</v>
      </c>
      <c r="F11" s="37">
        <v>11102</v>
      </c>
      <c r="G11" s="37">
        <v>19274</v>
      </c>
      <c r="H11" s="38">
        <v>-42.4</v>
      </c>
      <c r="I11" s="38" t="str">
        <f t="shared" si="0"/>
        <v>42.4</v>
      </c>
      <c r="J11" s="34" t="s">
        <v>76</v>
      </c>
    </row>
    <row r="12" spans="1:10" x14ac:dyDescent="0.2">
      <c r="A12" s="8" t="s">
        <v>27</v>
      </c>
      <c r="B12" s="40" t="s">
        <v>91</v>
      </c>
      <c r="C12" s="40">
        <v>32.157435</v>
      </c>
      <c r="D12" s="40">
        <v>-82.907122999999999</v>
      </c>
      <c r="E12" s="8" t="s">
        <v>23</v>
      </c>
      <c r="F12" s="37">
        <v>7104</v>
      </c>
      <c r="G12" s="37">
        <v>11654</v>
      </c>
      <c r="H12" s="38">
        <v>-39</v>
      </c>
      <c r="I12" s="38" t="str">
        <f>RIGHT(H12,2)</f>
        <v>39</v>
      </c>
      <c r="J12" s="34" t="s">
        <v>76</v>
      </c>
    </row>
    <row r="13" spans="1:10" x14ac:dyDescent="0.2">
      <c r="A13" s="8" t="s">
        <v>60</v>
      </c>
      <c r="B13" s="40" t="s">
        <v>92</v>
      </c>
      <c r="C13" s="40">
        <v>19.898682000000001</v>
      </c>
      <c r="D13" s="40">
        <v>-155.66585699999999</v>
      </c>
      <c r="E13" s="8" t="s">
        <v>55</v>
      </c>
      <c r="F13" s="37">
        <v>490</v>
      </c>
      <c r="G13" s="37">
        <v>987</v>
      </c>
      <c r="H13" s="38">
        <v>-50.4</v>
      </c>
      <c r="I13" s="38" t="str">
        <f t="shared" si="0"/>
        <v>50.4</v>
      </c>
      <c r="J13" s="34" t="s">
        <v>76</v>
      </c>
    </row>
    <row r="14" spans="1:10" x14ac:dyDescent="0.2">
      <c r="A14" s="8" t="s">
        <v>61</v>
      </c>
      <c r="B14" s="40" t="s">
        <v>93</v>
      </c>
      <c r="C14" s="40">
        <v>44.068201999999999</v>
      </c>
      <c r="D14" s="40">
        <v>-114.742041</v>
      </c>
      <c r="E14" s="8" t="s">
        <v>55</v>
      </c>
      <c r="F14" s="37">
        <v>990</v>
      </c>
      <c r="G14" s="37">
        <v>1423</v>
      </c>
      <c r="H14" s="38">
        <v>-30.4</v>
      </c>
      <c r="I14" s="38" t="str">
        <f t="shared" si="0"/>
        <v>30.4</v>
      </c>
      <c r="J14" s="34" t="s">
        <v>76</v>
      </c>
    </row>
    <row r="15" spans="1:10" x14ac:dyDescent="0.2">
      <c r="A15" s="8" t="s">
        <v>34</v>
      </c>
      <c r="B15" s="40" t="s">
        <v>94</v>
      </c>
      <c r="C15" s="40">
        <v>40.633125</v>
      </c>
      <c r="D15" s="40">
        <v>-89.398527999999999</v>
      </c>
      <c r="E15" s="8" t="s">
        <v>33</v>
      </c>
      <c r="F15" s="37">
        <v>5805</v>
      </c>
      <c r="G15" s="37">
        <v>9700</v>
      </c>
      <c r="H15" s="38">
        <v>-40.200000000000003</v>
      </c>
      <c r="I15" s="38" t="str">
        <f t="shared" si="0"/>
        <v>40.2</v>
      </c>
      <c r="J15" s="34" t="s">
        <v>76</v>
      </c>
    </row>
    <row r="16" spans="1:10" x14ac:dyDescent="0.2">
      <c r="A16" s="8" t="s">
        <v>35</v>
      </c>
      <c r="B16" s="40" t="s">
        <v>95</v>
      </c>
      <c r="C16" s="40">
        <v>40.551217000000001</v>
      </c>
      <c r="D16" s="40">
        <v>-85.602363999999994</v>
      </c>
      <c r="E16" s="8" t="s">
        <v>33</v>
      </c>
      <c r="F16" s="37">
        <v>4315</v>
      </c>
      <c r="G16" s="37">
        <v>7198</v>
      </c>
      <c r="H16" s="38">
        <v>-40</v>
      </c>
      <c r="I16" s="38" t="str">
        <f>RIGHT(H16,2)</f>
        <v>40</v>
      </c>
      <c r="J16" s="34" t="s">
        <v>76</v>
      </c>
    </row>
    <row r="17" spans="1:10" x14ac:dyDescent="0.2">
      <c r="A17" s="8" t="s">
        <v>36</v>
      </c>
      <c r="B17" s="40" t="s">
        <v>96</v>
      </c>
      <c r="C17" s="40">
        <v>41.878003</v>
      </c>
      <c r="D17" s="40">
        <v>-93.097701999999998</v>
      </c>
      <c r="E17" s="8" t="s">
        <v>33</v>
      </c>
      <c r="F17" s="37">
        <v>2092</v>
      </c>
      <c r="G17" s="37">
        <v>3002</v>
      </c>
      <c r="H17" s="38">
        <v>-30.3</v>
      </c>
      <c r="I17" s="38" t="str">
        <f t="shared" si="0"/>
        <v>30.3</v>
      </c>
      <c r="J17" s="34" t="s">
        <v>76</v>
      </c>
    </row>
    <row r="18" spans="1:10" x14ac:dyDescent="0.2">
      <c r="A18" s="8" t="s">
        <v>37</v>
      </c>
      <c r="B18" s="40" t="s">
        <v>97</v>
      </c>
      <c r="C18" s="40">
        <v>39.011901999999999</v>
      </c>
      <c r="D18" s="40">
        <v>-98.484245999999999</v>
      </c>
      <c r="E18" s="8" t="s">
        <v>33</v>
      </c>
      <c r="F18" s="37">
        <v>1801</v>
      </c>
      <c r="G18" s="37">
        <v>2885</v>
      </c>
      <c r="H18" s="38">
        <v>-37.6</v>
      </c>
      <c r="I18" s="38" t="str">
        <f t="shared" si="0"/>
        <v>37.6</v>
      </c>
      <c r="J18" s="34" t="s">
        <v>76</v>
      </c>
    </row>
    <row r="19" spans="1:10" x14ac:dyDescent="0.2">
      <c r="A19" s="8" t="s">
        <v>49</v>
      </c>
      <c r="B19" s="40" t="s">
        <v>98</v>
      </c>
      <c r="C19" s="40">
        <v>37.839333000000003</v>
      </c>
      <c r="D19" s="40">
        <v>-84.270017999999993</v>
      </c>
      <c r="E19" s="8" t="s">
        <v>46</v>
      </c>
      <c r="F19" s="37">
        <v>2961</v>
      </c>
      <c r="G19" s="37">
        <v>4621</v>
      </c>
      <c r="H19" s="38">
        <v>-35.9</v>
      </c>
      <c r="I19" s="38" t="str">
        <f t="shared" si="0"/>
        <v>35.9</v>
      </c>
      <c r="J19" s="34" t="s">
        <v>76</v>
      </c>
    </row>
    <row r="20" spans="1:10" x14ac:dyDescent="0.2">
      <c r="A20" s="8" t="s">
        <v>50</v>
      </c>
      <c r="B20" s="40" t="s">
        <v>99</v>
      </c>
      <c r="C20" s="40">
        <v>31.244823</v>
      </c>
      <c r="D20" s="40">
        <v>-92.145024000000006</v>
      </c>
      <c r="E20" s="8" t="s">
        <v>46</v>
      </c>
      <c r="F20" s="37">
        <v>2828</v>
      </c>
      <c r="G20" s="37">
        <v>4178</v>
      </c>
      <c r="H20" s="38">
        <v>-32.299999999999997</v>
      </c>
      <c r="I20" s="38" t="str">
        <f t="shared" si="0"/>
        <v>32.3</v>
      </c>
      <c r="J20" s="34" t="s">
        <v>76</v>
      </c>
    </row>
    <row r="21" spans="1:10" x14ac:dyDescent="0.2">
      <c r="A21" s="8" t="s">
        <v>14</v>
      </c>
      <c r="B21" s="40" t="s">
        <v>100</v>
      </c>
      <c r="C21" s="40">
        <v>45.253782999999999</v>
      </c>
      <c r="D21" s="40">
        <v>-69.445469000000003</v>
      </c>
      <c r="E21" s="34" t="s">
        <v>4</v>
      </c>
      <c r="F21" s="37">
        <v>718</v>
      </c>
      <c r="G21" s="37">
        <v>1192</v>
      </c>
      <c r="H21" s="38">
        <v>-39.799999999999997</v>
      </c>
      <c r="I21" s="38" t="str">
        <f t="shared" si="0"/>
        <v>39.8</v>
      </c>
      <c r="J21" s="34" t="s">
        <v>76</v>
      </c>
    </row>
    <row r="22" spans="1:10" x14ac:dyDescent="0.2">
      <c r="A22" s="8" t="s">
        <v>28</v>
      </c>
      <c r="B22" s="40" t="s">
        <v>101</v>
      </c>
      <c r="C22" s="40">
        <v>39.045755</v>
      </c>
      <c r="D22" s="40">
        <v>-76.641271000000003</v>
      </c>
      <c r="E22" s="8" t="s">
        <v>23</v>
      </c>
      <c r="F22" s="37">
        <v>2686</v>
      </c>
      <c r="G22" s="37">
        <v>5088</v>
      </c>
      <c r="H22" s="38">
        <v>-47.2</v>
      </c>
      <c r="I22" s="38" t="str">
        <f t="shared" si="0"/>
        <v>47.2</v>
      </c>
      <c r="J22" s="34" t="s">
        <v>76</v>
      </c>
    </row>
    <row r="23" spans="1:10" x14ac:dyDescent="0.2">
      <c r="A23" s="8" t="s">
        <v>15</v>
      </c>
      <c r="B23" s="40" t="s">
        <v>102</v>
      </c>
      <c r="C23" s="40">
        <v>42.407210999999997</v>
      </c>
      <c r="D23" s="40">
        <v>-71.382436999999996</v>
      </c>
      <c r="E23" s="34" t="s">
        <v>4</v>
      </c>
      <c r="F23" s="37">
        <v>2673</v>
      </c>
      <c r="G23" s="37">
        <v>5130</v>
      </c>
      <c r="H23" s="38">
        <v>-47.9</v>
      </c>
      <c r="I23" s="38" t="str">
        <f t="shared" si="0"/>
        <v>47.9</v>
      </c>
      <c r="J23" s="34" t="s">
        <v>76</v>
      </c>
    </row>
    <row r="24" spans="1:10" x14ac:dyDescent="0.2">
      <c r="A24" s="8" t="s">
        <v>38</v>
      </c>
      <c r="B24" s="40" t="s">
        <v>103</v>
      </c>
      <c r="C24" s="40">
        <v>44.314844000000001</v>
      </c>
      <c r="D24" s="40">
        <v>-85.602363999999994</v>
      </c>
      <c r="E24" s="8" t="s">
        <v>33</v>
      </c>
      <c r="F24" s="37">
        <v>5057</v>
      </c>
      <c r="G24" s="37">
        <v>8644</v>
      </c>
      <c r="H24" s="38">
        <v>-41.5</v>
      </c>
      <c r="I24" s="38" t="str">
        <f t="shared" si="0"/>
        <v>41.5</v>
      </c>
      <c r="J24" s="34" t="s">
        <v>76</v>
      </c>
    </row>
    <row r="25" spans="1:10" x14ac:dyDescent="0.2">
      <c r="A25" s="8" t="s">
        <v>39</v>
      </c>
      <c r="B25" s="40" t="s">
        <v>104</v>
      </c>
      <c r="C25" s="40">
        <v>46.729553000000003</v>
      </c>
      <c r="D25" s="40">
        <v>-94.685900000000004</v>
      </c>
      <c r="E25" s="8" t="s">
        <v>33</v>
      </c>
      <c r="F25" s="37">
        <v>3332</v>
      </c>
      <c r="G25" s="37">
        <v>5250</v>
      </c>
      <c r="H25" s="38">
        <v>-36.5</v>
      </c>
      <c r="I25" s="38" t="str">
        <f t="shared" si="0"/>
        <v>36.5</v>
      </c>
      <c r="J25" s="34" t="s">
        <v>76</v>
      </c>
    </row>
    <row r="26" spans="1:10" x14ac:dyDescent="0.2">
      <c r="A26" s="8" t="s">
        <v>51</v>
      </c>
      <c r="B26" s="40" t="s">
        <v>105</v>
      </c>
      <c r="C26" s="40">
        <v>32.354667999999997</v>
      </c>
      <c r="D26" s="40">
        <v>-89.398527999999999</v>
      </c>
      <c r="E26" s="8" t="s">
        <v>46</v>
      </c>
      <c r="F26" s="37">
        <v>2315</v>
      </c>
      <c r="G26" s="37">
        <v>3557</v>
      </c>
      <c r="H26" s="38">
        <v>-34.9</v>
      </c>
      <c r="I26" s="38" t="str">
        <f t="shared" si="0"/>
        <v>34.9</v>
      </c>
      <c r="J26" s="34" t="s">
        <v>76</v>
      </c>
    </row>
    <row r="27" spans="1:10" x14ac:dyDescent="0.2">
      <c r="A27" s="8" t="s">
        <v>40</v>
      </c>
      <c r="B27" s="40" t="s">
        <v>106</v>
      </c>
      <c r="C27" s="40">
        <v>37.964252999999999</v>
      </c>
      <c r="D27" s="40">
        <v>-91.831833000000003</v>
      </c>
      <c r="E27" s="8" t="s">
        <v>33</v>
      </c>
      <c r="F27" s="37">
        <v>3994</v>
      </c>
      <c r="G27" s="37">
        <v>6413</v>
      </c>
      <c r="H27" s="38">
        <v>-37.700000000000003</v>
      </c>
      <c r="I27" s="38" t="str">
        <f t="shared" si="0"/>
        <v>37.7</v>
      </c>
      <c r="J27" s="34" t="s">
        <v>76</v>
      </c>
    </row>
    <row r="28" spans="1:10" x14ac:dyDescent="0.2">
      <c r="A28" s="8" t="s">
        <v>62</v>
      </c>
      <c r="B28" s="40" t="s">
        <v>107</v>
      </c>
      <c r="C28" s="40">
        <v>46.879682000000003</v>
      </c>
      <c r="D28" s="40">
        <v>-110.362566</v>
      </c>
      <c r="E28" s="8" t="s">
        <v>55</v>
      </c>
      <c r="F28" s="37">
        <v>655</v>
      </c>
      <c r="G28" s="37">
        <v>950</v>
      </c>
      <c r="H28" s="38">
        <v>-31</v>
      </c>
      <c r="I28" s="38" t="str">
        <f>RIGHT(H28,2)</f>
        <v>31</v>
      </c>
      <c r="J28" s="34" t="s">
        <v>76</v>
      </c>
    </row>
    <row r="29" spans="1:10" x14ac:dyDescent="0.2">
      <c r="A29" s="8" t="s">
        <v>41</v>
      </c>
      <c r="B29" s="40" t="s">
        <v>108</v>
      </c>
      <c r="C29" s="40">
        <v>41.492536999999999</v>
      </c>
      <c r="D29" s="40">
        <v>-99.901813000000004</v>
      </c>
      <c r="E29" s="8" t="s">
        <v>33</v>
      </c>
      <c r="F29" s="37">
        <v>1236</v>
      </c>
      <c r="G29" s="37">
        <v>1834</v>
      </c>
      <c r="H29" s="38">
        <v>-32.6</v>
      </c>
      <c r="I29" s="38" t="str">
        <f t="shared" si="0"/>
        <v>32.6</v>
      </c>
      <c r="J29" s="34" t="s">
        <v>76</v>
      </c>
    </row>
    <row r="30" spans="1:10" x14ac:dyDescent="0.2">
      <c r="A30" s="8" t="s">
        <v>63</v>
      </c>
      <c r="B30" s="40" t="s">
        <v>109</v>
      </c>
      <c r="C30" s="40">
        <v>38.802610000000001</v>
      </c>
      <c r="D30" s="40">
        <v>-116.419389</v>
      </c>
      <c r="E30" s="8" t="s">
        <v>55</v>
      </c>
      <c r="F30" s="37">
        <v>1440</v>
      </c>
      <c r="G30" s="37">
        <v>2408</v>
      </c>
      <c r="H30" s="38">
        <v>-40.200000000000003</v>
      </c>
      <c r="I30" s="38" t="str">
        <f t="shared" si="0"/>
        <v>40.2</v>
      </c>
      <c r="J30" s="34" t="s">
        <v>76</v>
      </c>
    </row>
    <row r="31" spans="1:10" x14ac:dyDescent="0.2">
      <c r="A31" s="8" t="s">
        <v>16</v>
      </c>
      <c r="B31" s="40" t="s">
        <v>110</v>
      </c>
      <c r="C31" s="40">
        <v>43.193852</v>
      </c>
      <c r="D31" s="40">
        <v>-71.572395</v>
      </c>
      <c r="E31" s="34" t="s">
        <v>4</v>
      </c>
      <c r="F31" s="37">
        <v>676</v>
      </c>
      <c r="G31" s="37">
        <v>1181</v>
      </c>
      <c r="H31" s="38">
        <v>-42.8</v>
      </c>
      <c r="I31" s="38" t="str">
        <f t="shared" si="0"/>
        <v>42.8</v>
      </c>
      <c r="J31" s="34" t="s">
        <v>76</v>
      </c>
    </row>
    <row r="32" spans="1:10" x14ac:dyDescent="0.2">
      <c r="A32" s="8" t="s">
        <v>17</v>
      </c>
      <c r="B32" s="40" t="s">
        <v>111</v>
      </c>
      <c r="C32" s="40">
        <v>40.058323999999999</v>
      </c>
      <c r="D32" s="40">
        <v>-74.405660999999995</v>
      </c>
      <c r="E32" s="34" t="s">
        <v>4</v>
      </c>
      <c r="F32" s="37">
        <v>3519</v>
      </c>
      <c r="G32" s="37">
        <v>6948</v>
      </c>
      <c r="H32" s="38">
        <v>-49.3</v>
      </c>
      <c r="I32" s="38" t="str">
        <f t="shared" si="0"/>
        <v>49.3</v>
      </c>
      <c r="J32" s="34" t="s">
        <v>76</v>
      </c>
    </row>
    <row r="33" spans="1:10" x14ac:dyDescent="0.2">
      <c r="A33" s="8" t="s">
        <v>64</v>
      </c>
      <c r="B33" s="40" t="s">
        <v>112</v>
      </c>
      <c r="C33" s="40">
        <v>34.972729999999999</v>
      </c>
      <c r="D33" s="40">
        <v>-105.032363</v>
      </c>
      <c r="E33" s="8" t="s">
        <v>55</v>
      </c>
      <c r="F33" s="37">
        <v>1403</v>
      </c>
      <c r="G33" s="37">
        <v>2400</v>
      </c>
      <c r="H33" s="38">
        <v>-41.5</v>
      </c>
      <c r="I33" s="38" t="str">
        <f t="shared" si="0"/>
        <v>41.5</v>
      </c>
      <c r="J33" s="34" t="s">
        <v>76</v>
      </c>
    </row>
    <row r="34" spans="1:10" x14ac:dyDescent="0.2">
      <c r="A34" s="8" t="s">
        <v>18</v>
      </c>
      <c r="B34" s="40" t="s">
        <v>113</v>
      </c>
      <c r="C34" s="40">
        <v>43.299427999999999</v>
      </c>
      <c r="D34" s="40">
        <v>-74.217933000000002</v>
      </c>
      <c r="E34" s="34" t="s">
        <v>4</v>
      </c>
      <c r="F34" s="37">
        <v>6003</v>
      </c>
      <c r="G34" s="37">
        <v>10940</v>
      </c>
      <c r="H34" s="38">
        <v>-45.1</v>
      </c>
      <c r="I34" s="38" t="str">
        <f t="shared" si="0"/>
        <v>45.1</v>
      </c>
      <c r="J34" s="34" t="s">
        <v>76</v>
      </c>
    </row>
    <row r="35" spans="1:10" x14ac:dyDescent="0.2">
      <c r="A35" s="8" t="s">
        <v>29</v>
      </c>
      <c r="B35" s="40" t="s">
        <v>114</v>
      </c>
      <c r="C35" s="40">
        <v>35.759573000000003</v>
      </c>
      <c r="D35" s="40">
        <v>-79.019300000000001</v>
      </c>
      <c r="E35" s="8" t="s">
        <v>23</v>
      </c>
      <c r="F35" s="37">
        <v>6404</v>
      </c>
      <c r="G35" s="37">
        <v>10369</v>
      </c>
      <c r="H35" s="38">
        <v>-38.200000000000003</v>
      </c>
      <c r="I35" s="38" t="str">
        <f t="shared" si="0"/>
        <v>38.2</v>
      </c>
      <c r="J35" s="34" t="s">
        <v>76</v>
      </c>
    </row>
    <row r="36" spans="1:10" x14ac:dyDescent="0.2">
      <c r="A36" s="8" t="s">
        <v>42</v>
      </c>
      <c r="B36" s="40" t="s">
        <v>115</v>
      </c>
      <c r="C36" s="40">
        <v>47.551493000000001</v>
      </c>
      <c r="D36" s="40">
        <v>-101.00201199999999</v>
      </c>
      <c r="E36" s="8" t="s">
        <v>33</v>
      </c>
      <c r="F36" s="37">
        <v>676</v>
      </c>
      <c r="G36" s="37">
        <v>996</v>
      </c>
      <c r="H36" s="38">
        <v>-32.200000000000003</v>
      </c>
      <c r="I36" s="38" t="str">
        <f t="shared" si="0"/>
        <v>32.2</v>
      </c>
      <c r="J36" s="34" t="s">
        <v>76</v>
      </c>
    </row>
    <row r="37" spans="1:10" x14ac:dyDescent="0.2">
      <c r="A37" s="8" t="s">
        <v>43</v>
      </c>
      <c r="B37" s="40" t="s">
        <v>116</v>
      </c>
      <c r="C37" s="40">
        <v>40.417287000000002</v>
      </c>
      <c r="D37" s="40">
        <v>-82.907122999999999</v>
      </c>
      <c r="E37" s="8" t="s">
        <v>33</v>
      </c>
      <c r="F37" s="37">
        <v>5915</v>
      </c>
      <c r="G37" s="37">
        <v>9728</v>
      </c>
      <c r="H37" s="38">
        <v>-39.200000000000003</v>
      </c>
      <c r="I37" s="38" t="str">
        <f t="shared" si="0"/>
        <v>39.2</v>
      </c>
      <c r="J37" s="34" t="s">
        <v>76</v>
      </c>
    </row>
    <row r="38" spans="1:10" x14ac:dyDescent="0.2">
      <c r="A38" s="8" t="s">
        <v>52</v>
      </c>
      <c r="B38" s="40" t="s">
        <v>117</v>
      </c>
      <c r="C38" s="40">
        <v>35.007752000000004</v>
      </c>
      <c r="D38" s="40">
        <v>-97.092877000000001</v>
      </c>
      <c r="E38" s="8" t="s">
        <v>46</v>
      </c>
      <c r="F38" s="37">
        <v>2668</v>
      </c>
      <c r="G38" s="37">
        <v>3977</v>
      </c>
      <c r="H38" s="38">
        <v>-32.9</v>
      </c>
      <c r="I38" s="38" t="str">
        <f t="shared" si="0"/>
        <v>32.9</v>
      </c>
      <c r="J38" s="34" t="s">
        <v>76</v>
      </c>
    </row>
    <row r="39" spans="1:10" x14ac:dyDescent="0.2">
      <c r="A39" s="8" t="s">
        <v>65</v>
      </c>
      <c r="B39" s="40" t="s">
        <v>118</v>
      </c>
      <c r="C39" s="40">
        <v>43.804133</v>
      </c>
      <c r="D39" s="40">
        <v>-120.55420100000001</v>
      </c>
      <c r="E39" s="8" t="s">
        <v>55</v>
      </c>
      <c r="F39" s="37">
        <v>1949</v>
      </c>
      <c r="G39" s="37">
        <v>3005</v>
      </c>
      <c r="H39" s="38">
        <v>-35.200000000000003</v>
      </c>
      <c r="I39" s="38" t="str">
        <f t="shared" si="0"/>
        <v>35.2</v>
      </c>
      <c r="J39" s="34" t="s">
        <v>76</v>
      </c>
    </row>
    <row r="40" spans="1:10" x14ac:dyDescent="0.2">
      <c r="A40" s="8" t="s">
        <v>19</v>
      </c>
      <c r="B40" s="40" t="s">
        <v>119</v>
      </c>
      <c r="C40" s="40">
        <v>41.203322</v>
      </c>
      <c r="D40" s="40">
        <v>-77.194524999999999</v>
      </c>
      <c r="E40" s="34" t="s">
        <v>4</v>
      </c>
      <c r="F40" s="37">
        <v>4647</v>
      </c>
      <c r="G40" s="37">
        <v>8686</v>
      </c>
      <c r="H40" s="38">
        <v>-46.5</v>
      </c>
      <c r="I40" s="38" t="str">
        <f t="shared" si="0"/>
        <v>46.5</v>
      </c>
      <c r="J40" s="34" t="s">
        <v>76</v>
      </c>
    </row>
    <row r="41" spans="1:10" x14ac:dyDescent="0.2">
      <c r="A41" s="8" t="s">
        <v>20</v>
      </c>
      <c r="B41" s="40" t="s">
        <v>120</v>
      </c>
      <c r="C41" s="40">
        <v>41.580095</v>
      </c>
      <c r="D41" s="40">
        <v>-71.477429000000001</v>
      </c>
      <c r="E41" s="34" t="s">
        <v>4</v>
      </c>
      <c r="F41" s="37">
        <v>381</v>
      </c>
      <c r="G41" s="37">
        <v>625</v>
      </c>
      <c r="H41" s="38">
        <v>-39.1</v>
      </c>
      <c r="I41" s="38" t="str">
        <f t="shared" si="0"/>
        <v>39.1</v>
      </c>
      <c r="J41" s="34" t="s">
        <v>76</v>
      </c>
    </row>
    <row r="42" spans="1:10" x14ac:dyDescent="0.2">
      <c r="A42" s="8" t="s">
        <v>30</v>
      </c>
      <c r="B42" s="40" t="s">
        <v>121</v>
      </c>
      <c r="C42" s="40">
        <v>33.836081</v>
      </c>
      <c r="D42" s="40">
        <v>-81.163724999999999</v>
      </c>
      <c r="E42" s="8" t="s">
        <v>23</v>
      </c>
      <c r="F42" s="37">
        <v>3196</v>
      </c>
      <c r="G42" s="37">
        <v>5034</v>
      </c>
      <c r="H42" s="38">
        <v>-36.5</v>
      </c>
      <c r="I42" s="38" t="str">
        <f t="shared" si="0"/>
        <v>36.5</v>
      </c>
      <c r="J42" s="34" t="s">
        <v>76</v>
      </c>
    </row>
    <row r="43" spans="1:10" x14ac:dyDescent="0.2">
      <c r="A43" s="8" t="s">
        <v>44</v>
      </c>
      <c r="B43" s="40" t="s">
        <v>122</v>
      </c>
      <c r="C43" s="40">
        <v>43.969515000000001</v>
      </c>
      <c r="D43" s="40">
        <v>-99.901813000000004</v>
      </c>
      <c r="E43" s="8" t="s">
        <v>33</v>
      </c>
      <c r="F43" s="37">
        <v>574</v>
      </c>
      <c r="G43" s="37">
        <v>822</v>
      </c>
      <c r="H43" s="38">
        <v>-30.2</v>
      </c>
      <c r="I43" s="38" t="str">
        <f t="shared" si="0"/>
        <v>30.2</v>
      </c>
      <c r="J43" s="34" t="s">
        <v>76</v>
      </c>
    </row>
    <row r="44" spans="1:10" x14ac:dyDescent="0.2">
      <c r="A44" s="8" t="s">
        <v>53</v>
      </c>
      <c r="B44" s="40" t="s">
        <v>123</v>
      </c>
      <c r="C44" s="40">
        <v>35.517491</v>
      </c>
      <c r="D44" s="40">
        <v>-86.580447000000007</v>
      </c>
      <c r="E44" s="8" t="s">
        <v>46</v>
      </c>
      <c r="F44" s="37">
        <v>4467</v>
      </c>
      <c r="G44" s="37">
        <v>7057</v>
      </c>
      <c r="H44" s="38">
        <v>-36.700000000000003</v>
      </c>
      <c r="I44" s="38" t="str">
        <f t="shared" si="0"/>
        <v>36.7</v>
      </c>
      <c r="J44" s="34" t="s">
        <v>76</v>
      </c>
    </row>
    <row r="45" spans="1:10" x14ac:dyDescent="0.2">
      <c r="A45" s="8" t="s">
        <v>54</v>
      </c>
      <c r="B45" s="40" t="s">
        <v>124</v>
      </c>
      <c r="C45" s="40">
        <v>31.968599000000001</v>
      </c>
      <c r="D45" s="40">
        <v>-99.901813000000004</v>
      </c>
      <c r="E45" s="8" t="s">
        <v>46</v>
      </c>
      <c r="F45" s="37">
        <v>14722</v>
      </c>
      <c r="G45" s="37">
        <v>23763</v>
      </c>
      <c r="H45" s="38">
        <v>-38</v>
      </c>
      <c r="I45" s="38" t="str">
        <f>RIGHT(H45,2)</f>
        <v>38</v>
      </c>
      <c r="J45" s="34" t="s">
        <v>76</v>
      </c>
    </row>
    <row r="46" spans="1:10" x14ac:dyDescent="0.2">
      <c r="A46" s="8" t="s">
        <v>66</v>
      </c>
      <c r="B46" s="40" t="s">
        <v>125</v>
      </c>
      <c r="C46" s="40">
        <v>39.320979999999999</v>
      </c>
      <c r="D46" s="40">
        <v>-111.09373100000001</v>
      </c>
      <c r="E46" s="8" t="s">
        <v>55</v>
      </c>
      <c r="F46" s="37">
        <v>1724</v>
      </c>
      <c r="G46" s="37">
        <v>2858</v>
      </c>
      <c r="H46" s="38">
        <v>-39.700000000000003</v>
      </c>
      <c r="I46" s="38" t="str">
        <f t="shared" si="0"/>
        <v>39.7</v>
      </c>
      <c r="J46" s="34" t="s">
        <v>76</v>
      </c>
    </row>
    <row r="47" spans="1:10" x14ac:dyDescent="0.2">
      <c r="A47" s="8" t="s">
        <v>21</v>
      </c>
      <c r="B47" s="40" t="s">
        <v>126</v>
      </c>
      <c r="C47" s="40">
        <v>44.558802999999997</v>
      </c>
      <c r="D47" s="40">
        <v>-72.577841000000006</v>
      </c>
      <c r="E47" s="34" t="s">
        <v>4</v>
      </c>
      <c r="F47" s="37">
        <v>279</v>
      </c>
      <c r="G47" s="37">
        <v>549</v>
      </c>
      <c r="H47" s="38">
        <v>-49.1</v>
      </c>
      <c r="I47" s="38" t="str">
        <f t="shared" si="0"/>
        <v>49.1</v>
      </c>
      <c r="J47" s="34" t="s">
        <v>76</v>
      </c>
    </row>
    <row r="48" spans="1:10" x14ac:dyDescent="0.2">
      <c r="A48" s="8" t="s">
        <v>31</v>
      </c>
      <c r="B48" s="40" t="s">
        <v>127</v>
      </c>
      <c r="C48" s="40">
        <v>37.431573</v>
      </c>
      <c r="D48" s="40">
        <v>-78.656893999999994</v>
      </c>
      <c r="E48" s="8" t="s">
        <v>23</v>
      </c>
      <c r="F48" s="37">
        <v>4170</v>
      </c>
      <c r="G48" s="37">
        <v>7512</v>
      </c>
      <c r="H48" s="38">
        <v>-44.5</v>
      </c>
      <c r="I48" s="38" t="str">
        <f t="shared" si="0"/>
        <v>44.5</v>
      </c>
      <c r="J48" s="34" t="s">
        <v>76</v>
      </c>
    </row>
    <row r="49" spans="1:10" x14ac:dyDescent="0.2">
      <c r="A49" s="8" t="s">
        <v>67</v>
      </c>
      <c r="B49" s="40" t="s">
        <v>128</v>
      </c>
      <c r="C49" s="40">
        <v>47.751074000000003</v>
      </c>
      <c r="D49" s="40">
        <v>-120.740139</v>
      </c>
      <c r="E49" s="8" t="s">
        <v>55</v>
      </c>
      <c r="F49" s="37">
        <v>3257</v>
      </c>
      <c r="G49" s="37">
        <v>5360</v>
      </c>
      <c r="H49" s="38">
        <v>-39.200000000000003</v>
      </c>
      <c r="I49" s="38" t="str">
        <f t="shared" si="0"/>
        <v>39.2</v>
      </c>
      <c r="J49" s="34" t="s">
        <v>76</v>
      </c>
    </row>
    <row r="50" spans="1:10" x14ac:dyDescent="0.2">
      <c r="A50" s="8" t="s">
        <v>32</v>
      </c>
      <c r="B50" s="40" t="s">
        <v>129</v>
      </c>
      <c r="C50" s="40">
        <v>38.597625999999998</v>
      </c>
      <c r="D50" s="40">
        <v>-80.454903000000002</v>
      </c>
      <c r="E50" s="8" t="s">
        <v>23</v>
      </c>
      <c r="F50" s="37">
        <v>992</v>
      </c>
      <c r="G50" s="37">
        <v>1663</v>
      </c>
      <c r="H50" s="38">
        <v>-40.4</v>
      </c>
      <c r="I50" s="38" t="str">
        <f t="shared" si="0"/>
        <v>40.4</v>
      </c>
      <c r="J50" s="34" t="s">
        <v>76</v>
      </c>
    </row>
    <row r="51" spans="1:10" x14ac:dyDescent="0.2">
      <c r="A51" s="8" t="s">
        <v>45</v>
      </c>
      <c r="B51" s="40" t="s">
        <v>130</v>
      </c>
      <c r="C51" s="40">
        <v>43.784439999999996</v>
      </c>
      <c r="D51" s="40">
        <v>-88.787868000000003</v>
      </c>
      <c r="E51" s="8" t="s">
        <v>33</v>
      </c>
      <c r="F51" s="37">
        <v>3722</v>
      </c>
      <c r="G51" s="37">
        <v>5828</v>
      </c>
      <c r="H51" s="38">
        <v>-36.1</v>
      </c>
      <c r="I51" s="38" t="str">
        <f t="shared" si="0"/>
        <v>36.1</v>
      </c>
      <c r="J51" s="34" t="s">
        <v>76</v>
      </c>
    </row>
    <row r="52" spans="1:10" x14ac:dyDescent="0.2">
      <c r="A52" s="8" t="s">
        <v>68</v>
      </c>
      <c r="B52" s="40" t="s">
        <v>131</v>
      </c>
      <c r="C52" s="40">
        <v>43.075968000000003</v>
      </c>
      <c r="D52" s="40">
        <v>-107.290284</v>
      </c>
      <c r="E52" s="8" t="s">
        <v>55</v>
      </c>
      <c r="F52" s="37">
        <v>636</v>
      </c>
      <c r="G52" s="37">
        <v>866</v>
      </c>
      <c r="H52" s="38">
        <v>-26.6</v>
      </c>
      <c r="I52" s="38" t="str">
        <f t="shared" si="0"/>
        <v>26.6</v>
      </c>
      <c r="J52" s="34" t="s">
        <v>76</v>
      </c>
    </row>
  </sheetData>
  <conditionalFormatting sqref="H2:J2 H3:H10 J3:J10 I3:I52">
    <cfRule type="cellIs" dxfId="5" priority="5" stopIfTrue="1" operator="lessThan">
      <formula>0</formula>
    </cfRule>
  </conditionalFormatting>
  <conditionalFormatting sqref="H11:H19 J11:J19">
    <cfRule type="cellIs" dxfId="4" priority="4" stopIfTrue="1" operator="lessThan">
      <formula>0</formula>
    </cfRule>
  </conditionalFormatting>
  <conditionalFormatting sqref="H20:H31 J20:J31">
    <cfRule type="cellIs" dxfId="3" priority="3" stopIfTrue="1" operator="lessThan">
      <formula>0</formula>
    </cfRule>
  </conditionalFormatting>
  <conditionalFormatting sqref="H32:H39 J32:J39">
    <cfRule type="cellIs" dxfId="2" priority="2" stopIfTrue="1" operator="lessThan">
      <formula>0</formula>
    </cfRule>
  </conditionalFormatting>
  <conditionalFormatting sqref="H40:H52 J40:J52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opLeftCell="A28" workbookViewId="0">
      <selection activeCell="J58" sqref="J58"/>
    </sheetView>
  </sheetViews>
  <sheetFormatPr defaultRowHeight="12.75" x14ac:dyDescent="0.2"/>
  <cols>
    <col min="1" max="1" width="17.42578125" style="36" bestFit="1" customWidth="1"/>
    <col min="2" max="2" width="5.28515625" style="40" bestFit="1" customWidth="1"/>
    <col min="3" max="3" width="10" style="40" bestFit="1" customWidth="1"/>
    <col min="4" max="4" width="11.5703125" style="40" bestFit="1" customWidth="1"/>
    <col min="5" max="5" width="12.7109375" style="36" bestFit="1" customWidth="1"/>
    <col min="6" max="6" width="12.7109375" style="36" customWidth="1"/>
    <col min="7" max="7" width="14.42578125" style="36" bestFit="1" customWidth="1"/>
    <col min="8" max="8" width="11.28515625" style="36" bestFit="1" customWidth="1"/>
  </cols>
  <sheetData>
    <row r="1" spans="1:8" x14ac:dyDescent="0.2">
      <c r="A1" s="44" t="s">
        <v>72</v>
      </c>
      <c r="B1" s="42" t="s">
        <v>77</v>
      </c>
      <c r="C1" s="42" t="s">
        <v>78</v>
      </c>
      <c r="D1" s="42" t="s">
        <v>79</v>
      </c>
      <c r="E1" s="44" t="s">
        <v>73</v>
      </c>
      <c r="F1" s="44" t="s">
        <v>132</v>
      </c>
      <c r="G1" s="44" t="s">
        <v>133</v>
      </c>
      <c r="H1" s="44" t="s">
        <v>75</v>
      </c>
    </row>
    <row r="2" spans="1:8" x14ac:dyDescent="0.2">
      <c r="A2" s="45" t="s">
        <v>47</v>
      </c>
      <c r="B2" s="40" t="s">
        <v>81</v>
      </c>
      <c r="C2" s="40">
        <v>32.318230999999997</v>
      </c>
      <c r="D2" s="40">
        <v>-86.902298000000002</v>
      </c>
      <c r="E2" s="45" t="s">
        <v>46</v>
      </c>
      <c r="F2" s="45">
        <v>2020</v>
      </c>
      <c r="G2" s="46">
        <v>4102</v>
      </c>
      <c r="H2" s="47" t="s">
        <v>76</v>
      </c>
    </row>
    <row r="3" spans="1:8" x14ac:dyDescent="0.2">
      <c r="A3" s="45" t="s">
        <v>56</v>
      </c>
      <c r="B3" s="40" t="s">
        <v>82</v>
      </c>
      <c r="C3" s="40">
        <v>63.588752999999997</v>
      </c>
      <c r="D3" s="40">
        <v>-154.49306200000001</v>
      </c>
      <c r="E3" s="45" t="s">
        <v>55</v>
      </c>
      <c r="F3" s="45">
        <v>2020</v>
      </c>
      <c r="G3" s="46">
        <v>320</v>
      </c>
      <c r="H3" s="47" t="s">
        <v>76</v>
      </c>
    </row>
    <row r="4" spans="1:8" ht="12.75" customHeight="1" x14ac:dyDescent="0.2">
      <c r="A4" s="45" t="s">
        <v>57</v>
      </c>
      <c r="B4" s="40" t="s">
        <v>83</v>
      </c>
      <c r="C4" s="40">
        <v>34.048927999999997</v>
      </c>
      <c r="D4" s="40">
        <v>-111.09373100000001</v>
      </c>
      <c r="E4" s="45" t="s">
        <v>55</v>
      </c>
      <c r="F4" s="45">
        <v>2020</v>
      </c>
      <c r="G4" s="46">
        <v>4265</v>
      </c>
      <c r="H4" s="47" t="s">
        <v>76</v>
      </c>
    </row>
    <row r="5" spans="1:8" ht="12.75" customHeight="1" x14ac:dyDescent="0.2">
      <c r="A5" s="45" t="s">
        <v>48</v>
      </c>
      <c r="B5" s="40" t="s">
        <v>84</v>
      </c>
      <c r="C5" s="40">
        <v>35.201050000000002</v>
      </c>
      <c r="D5" s="40">
        <v>-91.831833000000003</v>
      </c>
      <c r="E5" s="45" t="s">
        <v>46</v>
      </c>
      <c r="F5" s="45">
        <v>2020</v>
      </c>
      <c r="G5" s="46">
        <v>2220</v>
      </c>
      <c r="H5" s="47" t="s">
        <v>76</v>
      </c>
    </row>
    <row r="6" spans="1:8" ht="12.75" customHeight="1" x14ac:dyDescent="0.2">
      <c r="A6" s="45" t="s">
        <v>58</v>
      </c>
      <c r="B6" s="40" t="s">
        <v>85</v>
      </c>
      <c r="C6" s="40">
        <v>36.778261000000001</v>
      </c>
      <c r="D6" s="40">
        <v>-119.41793199999999</v>
      </c>
      <c r="E6" s="45" t="s">
        <v>55</v>
      </c>
      <c r="F6" s="45">
        <v>2020</v>
      </c>
      <c r="G6" s="46">
        <v>18389</v>
      </c>
      <c r="H6" s="47" t="s">
        <v>76</v>
      </c>
    </row>
    <row r="7" spans="1:8" x14ac:dyDescent="0.2">
      <c r="A7" s="45" t="s">
        <v>59</v>
      </c>
      <c r="B7" s="40" t="s">
        <v>86</v>
      </c>
      <c r="C7" s="40">
        <v>39.550051000000003</v>
      </c>
      <c r="D7" s="40">
        <v>-105.782067</v>
      </c>
      <c r="E7" s="45" t="s">
        <v>55</v>
      </c>
      <c r="F7" s="45">
        <v>2020</v>
      </c>
      <c r="G7" s="46">
        <v>2757</v>
      </c>
      <c r="H7" s="47" t="s">
        <v>76</v>
      </c>
    </row>
    <row r="8" spans="1:8" ht="12.75" customHeight="1" x14ac:dyDescent="0.2">
      <c r="A8" s="45" t="s">
        <v>13</v>
      </c>
      <c r="B8" s="40" t="s">
        <v>87</v>
      </c>
      <c r="C8" s="40">
        <v>41.603220999999998</v>
      </c>
      <c r="D8" s="40">
        <v>-73.087749000000002</v>
      </c>
      <c r="E8" s="47" t="s">
        <v>4</v>
      </c>
      <c r="F8" s="45">
        <v>2020</v>
      </c>
      <c r="G8" s="46">
        <v>1267</v>
      </c>
      <c r="H8" s="47" t="s">
        <v>76</v>
      </c>
    </row>
    <row r="9" spans="1:8" ht="12.75" customHeight="1" x14ac:dyDescent="0.2">
      <c r="A9" s="45" t="s">
        <v>24</v>
      </c>
      <c r="B9" s="40" t="s">
        <v>88</v>
      </c>
      <c r="C9" s="40">
        <v>38.910831999999999</v>
      </c>
      <c r="D9" s="40">
        <v>-75.527670000000001</v>
      </c>
      <c r="E9" s="45" t="s">
        <v>23</v>
      </c>
      <c r="F9" s="45">
        <v>2020</v>
      </c>
      <c r="G9" s="46">
        <v>458</v>
      </c>
      <c r="H9" s="47" t="s">
        <v>76</v>
      </c>
    </row>
    <row r="10" spans="1:8" x14ac:dyDescent="0.2">
      <c r="A10" s="45" t="s">
        <v>25</v>
      </c>
      <c r="B10" s="40" t="s">
        <v>89</v>
      </c>
      <c r="C10" s="40">
        <v>38.905985000000001</v>
      </c>
      <c r="D10" s="40">
        <v>-77.033417999999998</v>
      </c>
      <c r="E10" s="45" t="s">
        <v>23</v>
      </c>
      <c r="F10" s="45">
        <v>2020</v>
      </c>
      <c r="G10" s="46">
        <v>218</v>
      </c>
      <c r="H10" s="47" t="s">
        <v>76</v>
      </c>
    </row>
    <row r="11" spans="1:8" x14ac:dyDescent="0.2">
      <c r="A11" s="45" t="s">
        <v>26</v>
      </c>
      <c r="B11" s="40" t="s">
        <v>90</v>
      </c>
      <c r="C11" s="40">
        <v>27.664826999999999</v>
      </c>
      <c r="D11" s="40">
        <v>-81.515754000000001</v>
      </c>
      <c r="E11" s="45" t="s">
        <v>23</v>
      </c>
      <c r="F11" s="45">
        <v>2020</v>
      </c>
      <c r="G11" s="46">
        <v>11102</v>
      </c>
      <c r="H11" s="47" t="s">
        <v>76</v>
      </c>
    </row>
    <row r="12" spans="1:8" ht="12.75" customHeight="1" x14ac:dyDescent="0.2">
      <c r="A12" s="45" t="s">
        <v>27</v>
      </c>
      <c r="B12" s="40" t="s">
        <v>91</v>
      </c>
      <c r="C12" s="40">
        <v>32.157435</v>
      </c>
      <c r="D12" s="40">
        <v>-82.907122999999999</v>
      </c>
      <c r="E12" s="45" t="s">
        <v>23</v>
      </c>
      <c r="F12" s="45">
        <v>2020</v>
      </c>
      <c r="G12" s="46">
        <v>7104</v>
      </c>
      <c r="H12" s="47" t="s">
        <v>76</v>
      </c>
    </row>
    <row r="13" spans="1:8" x14ac:dyDescent="0.2">
      <c r="A13" s="45" t="s">
        <v>60</v>
      </c>
      <c r="B13" s="40" t="s">
        <v>92</v>
      </c>
      <c r="C13" s="40">
        <v>19.898682000000001</v>
      </c>
      <c r="D13" s="40">
        <v>-155.66585699999999</v>
      </c>
      <c r="E13" s="45" t="s">
        <v>55</v>
      </c>
      <c r="F13" s="45">
        <v>2020</v>
      </c>
      <c r="G13" s="46">
        <v>490</v>
      </c>
      <c r="H13" s="47" t="s">
        <v>76</v>
      </c>
    </row>
    <row r="14" spans="1:8" x14ac:dyDescent="0.2">
      <c r="A14" s="45" t="s">
        <v>61</v>
      </c>
      <c r="B14" s="40" t="s">
        <v>93</v>
      </c>
      <c r="C14" s="40">
        <v>44.068201999999999</v>
      </c>
      <c r="D14" s="40">
        <v>-114.742041</v>
      </c>
      <c r="E14" s="45" t="s">
        <v>55</v>
      </c>
      <c r="F14" s="45">
        <v>2020</v>
      </c>
      <c r="G14" s="46">
        <v>990</v>
      </c>
      <c r="H14" s="47" t="s">
        <v>76</v>
      </c>
    </row>
    <row r="15" spans="1:8" x14ac:dyDescent="0.2">
      <c r="A15" s="45" t="s">
        <v>34</v>
      </c>
      <c r="B15" s="40" t="s">
        <v>94</v>
      </c>
      <c r="C15" s="40">
        <v>40.633125</v>
      </c>
      <c r="D15" s="40">
        <v>-89.398527999999999</v>
      </c>
      <c r="E15" s="45" t="s">
        <v>33</v>
      </c>
      <c r="F15" s="45">
        <v>2020</v>
      </c>
      <c r="G15" s="46">
        <v>5805</v>
      </c>
      <c r="H15" s="47" t="s">
        <v>76</v>
      </c>
    </row>
    <row r="16" spans="1:8" ht="12.75" customHeight="1" x14ac:dyDescent="0.2">
      <c r="A16" s="45" t="s">
        <v>35</v>
      </c>
      <c r="B16" s="40" t="s">
        <v>95</v>
      </c>
      <c r="C16" s="40">
        <v>40.551217000000001</v>
      </c>
      <c r="D16" s="40">
        <v>-85.602363999999994</v>
      </c>
      <c r="E16" s="45" t="s">
        <v>33</v>
      </c>
      <c r="F16" s="45">
        <v>2020</v>
      </c>
      <c r="G16" s="46">
        <v>4315</v>
      </c>
      <c r="H16" s="47" t="s">
        <v>76</v>
      </c>
    </row>
    <row r="17" spans="1:8" ht="12.75" customHeight="1" x14ac:dyDescent="0.2">
      <c r="A17" s="45" t="s">
        <v>36</v>
      </c>
      <c r="B17" s="40" t="s">
        <v>96</v>
      </c>
      <c r="C17" s="40">
        <v>41.878003</v>
      </c>
      <c r="D17" s="40">
        <v>-93.097701999999998</v>
      </c>
      <c r="E17" s="45" t="s">
        <v>33</v>
      </c>
      <c r="F17" s="45">
        <v>2020</v>
      </c>
      <c r="G17" s="46">
        <v>2092</v>
      </c>
      <c r="H17" s="47" t="s">
        <v>76</v>
      </c>
    </row>
    <row r="18" spans="1:8" x14ac:dyDescent="0.2">
      <c r="A18" s="45" t="s">
        <v>37</v>
      </c>
      <c r="B18" s="40" t="s">
        <v>97</v>
      </c>
      <c r="C18" s="40">
        <v>39.011901999999999</v>
      </c>
      <c r="D18" s="40">
        <v>-98.484245999999999</v>
      </c>
      <c r="E18" s="45" t="s">
        <v>33</v>
      </c>
      <c r="F18" s="45">
        <v>2020</v>
      </c>
      <c r="G18" s="46">
        <v>1801</v>
      </c>
      <c r="H18" s="47" t="s">
        <v>76</v>
      </c>
    </row>
    <row r="19" spans="1:8" ht="12.75" customHeight="1" x14ac:dyDescent="0.2">
      <c r="A19" s="45" t="s">
        <v>49</v>
      </c>
      <c r="B19" s="40" t="s">
        <v>98</v>
      </c>
      <c r="C19" s="40">
        <v>37.839333000000003</v>
      </c>
      <c r="D19" s="40">
        <v>-84.270017999999993</v>
      </c>
      <c r="E19" s="45" t="s">
        <v>46</v>
      </c>
      <c r="F19" s="45">
        <v>2020</v>
      </c>
      <c r="G19" s="46">
        <v>2961</v>
      </c>
      <c r="H19" s="47" t="s">
        <v>76</v>
      </c>
    </row>
    <row r="20" spans="1:8" x14ac:dyDescent="0.2">
      <c r="A20" s="45" t="s">
        <v>50</v>
      </c>
      <c r="B20" s="40" t="s">
        <v>99</v>
      </c>
      <c r="C20" s="40">
        <v>31.244823</v>
      </c>
      <c r="D20" s="40">
        <v>-92.145024000000006</v>
      </c>
      <c r="E20" s="45" t="s">
        <v>46</v>
      </c>
      <c r="F20" s="45">
        <v>2020</v>
      </c>
      <c r="G20" s="46">
        <v>2828</v>
      </c>
      <c r="H20" s="47" t="s">
        <v>76</v>
      </c>
    </row>
    <row r="21" spans="1:8" x14ac:dyDescent="0.2">
      <c r="A21" s="45" t="s">
        <v>14</v>
      </c>
      <c r="B21" s="40" t="s">
        <v>100</v>
      </c>
      <c r="C21" s="40">
        <v>45.253782999999999</v>
      </c>
      <c r="D21" s="40">
        <v>-69.445469000000003</v>
      </c>
      <c r="E21" s="47" t="s">
        <v>4</v>
      </c>
      <c r="F21" s="45">
        <v>2020</v>
      </c>
      <c r="G21" s="46">
        <v>718</v>
      </c>
      <c r="H21" s="47" t="s">
        <v>76</v>
      </c>
    </row>
    <row r="22" spans="1:8" x14ac:dyDescent="0.2">
      <c r="A22" s="45" t="s">
        <v>28</v>
      </c>
      <c r="B22" s="40" t="s">
        <v>101</v>
      </c>
      <c r="C22" s="40">
        <v>39.045755</v>
      </c>
      <c r="D22" s="40">
        <v>-76.641271000000003</v>
      </c>
      <c r="E22" s="45" t="s">
        <v>23</v>
      </c>
      <c r="F22" s="45">
        <v>2020</v>
      </c>
      <c r="G22" s="46">
        <v>2686</v>
      </c>
      <c r="H22" s="47" t="s">
        <v>76</v>
      </c>
    </row>
    <row r="23" spans="1:8" x14ac:dyDescent="0.2">
      <c r="A23" s="45" t="s">
        <v>15</v>
      </c>
      <c r="B23" s="40" t="s">
        <v>102</v>
      </c>
      <c r="C23" s="40">
        <v>42.407210999999997</v>
      </c>
      <c r="D23" s="40">
        <v>-71.382436999999996</v>
      </c>
      <c r="E23" s="47" t="s">
        <v>4</v>
      </c>
      <c r="F23" s="45">
        <v>2020</v>
      </c>
      <c r="G23" s="46">
        <v>2673</v>
      </c>
      <c r="H23" s="47" t="s">
        <v>76</v>
      </c>
    </row>
    <row r="24" spans="1:8" x14ac:dyDescent="0.2">
      <c r="A24" s="45" t="s">
        <v>38</v>
      </c>
      <c r="B24" s="40" t="s">
        <v>103</v>
      </c>
      <c r="C24" s="40">
        <v>44.314844000000001</v>
      </c>
      <c r="D24" s="40">
        <v>-85.602363999999994</v>
      </c>
      <c r="E24" s="45" t="s">
        <v>33</v>
      </c>
      <c r="F24" s="45">
        <v>2020</v>
      </c>
      <c r="G24" s="46">
        <v>5057</v>
      </c>
      <c r="H24" s="47" t="s">
        <v>76</v>
      </c>
    </row>
    <row r="25" spans="1:8" x14ac:dyDescent="0.2">
      <c r="A25" s="45" t="s">
        <v>39</v>
      </c>
      <c r="B25" s="40" t="s">
        <v>104</v>
      </c>
      <c r="C25" s="40">
        <v>46.729553000000003</v>
      </c>
      <c r="D25" s="40">
        <v>-94.685900000000004</v>
      </c>
      <c r="E25" s="45" t="s">
        <v>33</v>
      </c>
      <c r="F25" s="45">
        <v>2020</v>
      </c>
      <c r="G25" s="46">
        <v>3332</v>
      </c>
      <c r="H25" s="47" t="s">
        <v>76</v>
      </c>
    </row>
    <row r="26" spans="1:8" x14ac:dyDescent="0.2">
      <c r="A26" s="45" t="s">
        <v>51</v>
      </c>
      <c r="B26" s="40" t="s">
        <v>105</v>
      </c>
      <c r="C26" s="40">
        <v>32.354667999999997</v>
      </c>
      <c r="D26" s="40">
        <v>-89.398527999999999</v>
      </c>
      <c r="E26" s="45" t="s">
        <v>46</v>
      </c>
      <c r="F26" s="45">
        <v>2020</v>
      </c>
      <c r="G26" s="46">
        <v>2315</v>
      </c>
      <c r="H26" s="47" t="s">
        <v>76</v>
      </c>
    </row>
    <row r="27" spans="1:8" x14ac:dyDescent="0.2">
      <c r="A27" s="45" t="s">
        <v>40</v>
      </c>
      <c r="B27" s="40" t="s">
        <v>106</v>
      </c>
      <c r="C27" s="40">
        <v>37.964252999999999</v>
      </c>
      <c r="D27" s="40">
        <v>-91.831833000000003</v>
      </c>
      <c r="E27" s="45" t="s">
        <v>33</v>
      </c>
      <c r="F27" s="45">
        <v>2020</v>
      </c>
      <c r="G27" s="46">
        <v>3994</v>
      </c>
      <c r="H27" s="47" t="s">
        <v>76</v>
      </c>
    </row>
    <row r="28" spans="1:8" x14ac:dyDescent="0.2">
      <c r="A28" s="45" t="s">
        <v>62</v>
      </c>
      <c r="B28" s="40" t="s">
        <v>107</v>
      </c>
      <c r="C28" s="40">
        <v>46.879682000000003</v>
      </c>
      <c r="D28" s="40">
        <v>-110.362566</v>
      </c>
      <c r="E28" s="45" t="s">
        <v>55</v>
      </c>
      <c r="F28" s="45">
        <v>2020</v>
      </c>
      <c r="G28" s="46">
        <v>655</v>
      </c>
      <c r="H28" s="47" t="s">
        <v>76</v>
      </c>
    </row>
    <row r="29" spans="1:8" x14ac:dyDescent="0.2">
      <c r="A29" s="45" t="s">
        <v>41</v>
      </c>
      <c r="B29" s="40" t="s">
        <v>108</v>
      </c>
      <c r="C29" s="40">
        <v>41.492536999999999</v>
      </c>
      <c r="D29" s="40">
        <v>-99.901813000000004</v>
      </c>
      <c r="E29" s="45" t="s">
        <v>33</v>
      </c>
      <c r="F29" s="45">
        <v>2020</v>
      </c>
      <c r="G29" s="46">
        <v>1236</v>
      </c>
      <c r="H29" s="47" t="s">
        <v>76</v>
      </c>
    </row>
    <row r="30" spans="1:8" x14ac:dyDescent="0.2">
      <c r="A30" s="45" t="s">
        <v>63</v>
      </c>
      <c r="B30" s="40" t="s">
        <v>109</v>
      </c>
      <c r="C30" s="40">
        <v>38.802610000000001</v>
      </c>
      <c r="D30" s="40">
        <v>-116.419389</v>
      </c>
      <c r="E30" s="45" t="s">
        <v>55</v>
      </c>
      <c r="F30" s="45">
        <v>2020</v>
      </c>
      <c r="G30" s="46">
        <v>1440</v>
      </c>
      <c r="H30" s="47" t="s">
        <v>76</v>
      </c>
    </row>
    <row r="31" spans="1:8" x14ac:dyDescent="0.2">
      <c r="A31" s="45" t="s">
        <v>16</v>
      </c>
      <c r="B31" s="40" t="s">
        <v>110</v>
      </c>
      <c r="C31" s="40">
        <v>43.193852</v>
      </c>
      <c r="D31" s="40">
        <v>-71.572395</v>
      </c>
      <c r="E31" s="47" t="s">
        <v>4</v>
      </c>
      <c r="F31" s="45">
        <v>2020</v>
      </c>
      <c r="G31" s="46">
        <v>676</v>
      </c>
      <c r="H31" s="47" t="s">
        <v>76</v>
      </c>
    </row>
    <row r="32" spans="1:8" x14ac:dyDescent="0.2">
      <c r="A32" s="45" t="s">
        <v>17</v>
      </c>
      <c r="B32" s="40" t="s">
        <v>111</v>
      </c>
      <c r="C32" s="40">
        <v>40.058323999999999</v>
      </c>
      <c r="D32" s="40">
        <v>-74.405660999999995</v>
      </c>
      <c r="E32" s="47" t="s">
        <v>4</v>
      </c>
      <c r="F32" s="45">
        <v>2020</v>
      </c>
      <c r="G32" s="46">
        <v>3519</v>
      </c>
      <c r="H32" s="47" t="s">
        <v>76</v>
      </c>
    </row>
    <row r="33" spans="1:8" x14ac:dyDescent="0.2">
      <c r="A33" s="45" t="s">
        <v>64</v>
      </c>
      <c r="B33" s="40" t="s">
        <v>112</v>
      </c>
      <c r="C33" s="40">
        <v>34.972729999999999</v>
      </c>
      <c r="D33" s="40">
        <v>-105.032363</v>
      </c>
      <c r="E33" s="45" t="s">
        <v>55</v>
      </c>
      <c r="F33" s="45">
        <v>2020</v>
      </c>
      <c r="G33" s="46">
        <v>1403</v>
      </c>
      <c r="H33" s="47" t="s">
        <v>76</v>
      </c>
    </row>
    <row r="34" spans="1:8" x14ac:dyDescent="0.2">
      <c r="A34" s="45" t="s">
        <v>18</v>
      </c>
      <c r="B34" s="40" t="s">
        <v>113</v>
      </c>
      <c r="C34" s="40">
        <v>43.299427999999999</v>
      </c>
      <c r="D34" s="40">
        <v>-74.217933000000002</v>
      </c>
      <c r="E34" s="47" t="s">
        <v>4</v>
      </c>
      <c r="F34" s="45">
        <v>2020</v>
      </c>
      <c r="G34" s="46">
        <v>6003</v>
      </c>
      <c r="H34" s="47" t="s">
        <v>76</v>
      </c>
    </row>
    <row r="35" spans="1:8" x14ac:dyDescent="0.2">
      <c r="A35" s="45" t="s">
        <v>29</v>
      </c>
      <c r="B35" s="40" t="s">
        <v>114</v>
      </c>
      <c r="C35" s="40">
        <v>35.759573000000003</v>
      </c>
      <c r="D35" s="40">
        <v>-79.019300000000001</v>
      </c>
      <c r="E35" s="45" t="s">
        <v>23</v>
      </c>
      <c r="F35" s="45">
        <v>2020</v>
      </c>
      <c r="G35" s="46">
        <v>6404</v>
      </c>
      <c r="H35" s="47" t="s">
        <v>76</v>
      </c>
    </row>
    <row r="36" spans="1:8" x14ac:dyDescent="0.2">
      <c r="A36" s="45" t="s">
        <v>42</v>
      </c>
      <c r="B36" s="40" t="s">
        <v>115</v>
      </c>
      <c r="C36" s="40">
        <v>47.551493000000001</v>
      </c>
      <c r="D36" s="40">
        <v>-101.00201199999999</v>
      </c>
      <c r="E36" s="45" t="s">
        <v>33</v>
      </c>
      <c r="F36" s="45">
        <v>2020</v>
      </c>
      <c r="G36" s="46">
        <v>676</v>
      </c>
      <c r="H36" s="47" t="s">
        <v>76</v>
      </c>
    </row>
    <row r="37" spans="1:8" x14ac:dyDescent="0.2">
      <c r="A37" s="45" t="s">
        <v>43</v>
      </c>
      <c r="B37" s="40" t="s">
        <v>116</v>
      </c>
      <c r="C37" s="40">
        <v>40.417287000000002</v>
      </c>
      <c r="D37" s="40">
        <v>-82.907122999999999</v>
      </c>
      <c r="E37" s="45" t="s">
        <v>33</v>
      </c>
      <c r="F37" s="45">
        <v>2020</v>
      </c>
      <c r="G37" s="46">
        <v>5915</v>
      </c>
      <c r="H37" s="47" t="s">
        <v>76</v>
      </c>
    </row>
    <row r="38" spans="1:8" x14ac:dyDescent="0.2">
      <c r="A38" s="45" t="s">
        <v>52</v>
      </c>
      <c r="B38" s="40" t="s">
        <v>117</v>
      </c>
      <c r="C38" s="40">
        <v>35.007752000000004</v>
      </c>
      <c r="D38" s="40">
        <v>-97.092877000000001</v>
      </c>
      <c r="E38" s="45" t="s">
        <v>46</v>
      </c>
      <c r="F38" s="45">
        <v>2020</v>
      </c>
      <c r="G38" s="46">
        <v>2668</v>
      </c>
      <c r="H38" s="47" t="s">
        <v>76</v>
      </c>
    </row>
    <row r="39" spans="1:8" x14ac:dyDescent="0.2">
      <c r="A39" s="45" t="s">
        <v>65</v>
      </c>
      <c r="B39" s="40" t="s">
        <v>118</v>
      </c>
      <c r="C39" s="40">
        <v>43.804133</v>
      </c>
      <c r="D39" s="40">
        <v>-120.55420100000001</v>
      </c>
      <c r="E39" s="45" t="s">
        <v>55</v>
      </c>
      <c r="F39" s="45">
        <v>2020</v>
      </c>
      <c r="G39" s="46">
        <v>1949</v>
      </c>
      <c r="H39" s="47" t="s">
        <v>76</v>
      </c>
    </row>
    <row r="40" spans="1:8" x14ac:dyDescent="0.2">
      <c r="A40" s="45" t="s">
        <v>19</v>
      </c>
      <c r="B40" s="40" t="s">
        <v>119</v>
      </c>
      <c r="C40" s="40">
        <v>41.203322</v>
      </c>
      <c r="D40" s="40">
        <v>-77.194524999999999</v>
      </c>
      <c r="E40" s="47" t="s">
        <v>4</v>
      </c>
      <c r="F40" s="45">
        <v>2020</v>
      </c>
      <c r="G40" s="46">
        <v>4647</v>
      </c>
      <c r="H40" s="47" t="s">
        <v>76</v>
      </c>
    </row>
    <row r="41" spans="1:8" x14ac:dyDescent="0.2">
      <c r="A41" s="45" t="s">
        <v>20</v>
      </c>
      <c r="B41" s="40" t="s">
        <v>120</v>
      </c>
      <c r="C41" s="40">
        <v>41.580095</v>
      </c>
      <c r="D41" s="40">
        <v>-71.477429000000001</v>
      </c>
      <c r="E41" s="47" t="s">
        <v>4</v>
      </c>
      <c r="F41" s="45">
        <v>2020</v>
      </c>
      <c r="G41" s="46">
        <v>381</v>
      </c>
      <c r="H41" s="47" t="s">
        <v>76</v>
      </c>
    </row>
    <row r="42" spans="1:8" x14ac:dyDescent="0.2">
      <c r="A42" s="45" t="s">
        <v>30</v>
      </c>
      <c r="B42" s="40" t="s">
        <v>121</v>
      </c>
      <c r="C42" s="40">
        <v>33.836081</v>
      </c>
      <c r="D42" s="40">
        <v>-81.163724999999999</v>
      </c>
      <c r="E42" s="45" t="s">
        <v>23</v>
      </c>
      <c r="F42" s="45">
        <v>2020</v>
      </c>
      <c r="G42" s="46">
        <v>3196</v>
      </c>
      <c r="H42" s="47" t="s">
        <v>76</v>
      </c>
    </row>
    <row r="43" spans="1:8" x14ac:dyDescent="0.2">
      <c r="A43" s="45" t="s">
        <v>44</v>
      </c>
      <c r="B43" s="40" t="s">
        <v>122</v>
      </c>
      <c r="C43" s="40">
        <v>43.969515000000001</v>
      </c>
      <c r="D43" s="40">
        <v>-99.901813000000004</v>
      </c>
      <c r="E43" s="45" t="s">
        <v>33</v>
      </c>
      <c r="F43" s="45">
        <v>2020</v>
      </c>
      <c r="G43" s="46">
        <v>574</v>
      </c>
      <c r="H43" s="47" t="s">
        <v>76</v>
      </c>
    </row>
    <row r="44" spans="1:8" x14ac:dyDescent="0.2">
      <c r="A44" s="45" t="s">
        <v>53</v>
      </c>
      <c r="B44" s="40" t="s">
        <v>123</v>
      </c>
      <c r="C44" s="40">
        <v>35.517491</v>
      </c>
      <c r="D44" s="40">
        <v>-86.580447000000007</v>
      </c>
      <c r="E44" s="45" t="s">
        <v>46</v>
      </c>
      <c r="F44" s="45">
        <v>2020</v>
      </c>
      <c r="G44" s="46">
        <v>4467</v>
      </c>
      <c r="H44" s="47" t="s">
        <v>76</v>
      </c>
    </row>
    <row r="45" spans="1:8" x14ac:dyDescent="0.2">
      <c r="A45" s="45" t="s">
        <v>54</v>
      </c>
      <c r="B45" s="40" t="s">
        <v>124</v>
      </c>
      <c r="C45" s="40">
        <v>31.968599000000001</v>
      </c>
      <c r="D45" s="40">
        <v>-99.901813000000004</v>
      </c>
      <c r="E45" s="45" t="s">
        <v>46</v>
      </c>
      <c r="F45" s="45">
        <v>2020</v>
      </c>
      <c r="G45" s="46">
        <v>14722</v>
      </c>
      <c r="H45" s="47" t="s">
        <v>76</v>
      </c>
    </row>
    <row r="46" spans="1:8" x14ac:dyDescent="0.2">
      <c r="A46" s="45" t="s">
        <v>66</v>
      </c>
      <c r="B46" s="40" t="s">
        <v>125</v>
      </c>
      <c r="C46" s="40">
        <v>39.320979999999999</v>
      </c>
      <c r="D46" s="40">
        <v>-111.09373100000001</v>
      </c>
      <c r="E46" s="45" t="s">
        <v>55</v>
      </c>
      <c r="F46" s="45">
        <v>2020</v>
      </c>
      <c r="G46" s="46">
        <v>1724</v>
      </c>
      <c r="H46" s="47" t="s">
        <v>76</v>
      </c>
    </row>
    <row r="47" spans="1:8" x14ac:dyDescent="0.2">
      <c r="A47" s="45" t="s">
        <v>21</v>
      </c>
      <c r="B47" s="40" t="s">
        <v>126</v>
      </c>
      <c r="C47" s="40">
        <v>44.558802999999997</v>
      </c>
      <c r="D47" s="40">
        <v>-72.577841000000006</v>
      </c>
      <c r="E47" s="47" t="s">
        <v>4</v>
      </c>
      <c r="F47" s="45">
        <v>2020</v>
      </c>
      <c r="G47" s="46">
        <v>279</v>
      </c>
      <c r="H47" s="47" t="s">
        <v>76</v>
      </c>
    </row>
    <row r="48" spans="1:8" x14ac:dyDescent="0.2">
      <c r="A48" s="45" t="s">
        <v>31</v>
      </c>
      <c r="B48" s="40" t="s">
        <v>127</v>
      </c>
      <c r="C48" s="40">
        <v>37.431573</v>
      </c>
      <c r="D48" s="40">
        <v>-78.656893999999994</v>
      </c>
      <c r="E48" s="45" t="s">
        <v>23</v>
      </c>
      <c r="F48" s="45">
        <v>2020</v>
      </c>
      <c r="G48" s="46">
        <v>4170</v>
      </c>
      <c r="H48" s="47" t="s">
        <v>76</v>
      </c>
    </row>
    <row r="49" spans="1:8" x14ac:dyDescent="0.2">
      <c r="A49" s="45" t="s">
        <v>67</v>
      </c>
      <c r="B49" s="40" t="s">
        <v>128</v>
      </c>
      <c r="C49" s="40">
        <v>47.751074000000003</v>
      </c>
      <c r="D49" s="40">
        <v>-120.740139</v>
      </c>
      <c r="E49" s="45" t="s">
        <v>55</v>
      </c>
      <c r="F49" s="45">
        <v>2020</v>
      </c>
      <c r="G49" s="46">
        <v>3257</v>
      </c>
      <c r="H49" s="47" t="s">
        <v>76</v>
      </c>
    </row>
    <row r="50" spans="1:8" x14ac:dyDescent="0.2">
      <c r="A50" s="45" t="s">
        <v>32</v>
      </c>
      <c r="B50" s="40" t="s">
        <v>129</v>
      </c>
      <c r="C50" s="40">
        <v>38.597625999999998</v>
      </c>
      <c r="D50" s="40">
        <v>-80.454903000000002</v>
      </c>
      <c r="E50" s="45" t="s">
        <v>23</v>
      </c>
      <c r="F50" s="45">
        <v>2020</v>
      </c>
      <c r="G50" s="46">
        <v>992</v>
      </c>
      <c r="H50" s="47" t="s">
        <v>76</v>
      </c>
    </row>
    <row r="51" spans="1:8" x14ac:dyDescent="0.2">
      <c r="A51" s="45" t="s">
        <v>45</v>
      </c>
      <c r="B51" s="40" t="s">
        <v>130</v>
      </c>
      <c r="C51" s="40">
        <v>43.784439999999996</v>
      </c>
      <c r="D51" s="40">
        <v>-88.787868000000003</v>
      </c>
      <c r="E51" s="45" t="s">
        <v>33</v>
      </c>
      <c r="F51" s="45">
        <v>2020</v>
      </c>
      <c r="G51" s="46">
        <v>3722</v>
      </c>
      <c r="H51" s="47" t="s">
        <v>76</v>
      </c>
    </row>
    <row r="52" spans="1:8" x14ac:dyDescent="0.2">
      <c r="A52" s="45" t="s">
        <v>68</v>
      </c>
      <c r="B52" s="40" t="s">
        <v>131</v>
      </c>
      <c r="C52" s="40">
        <v>43.075968000000003</v>
      </c>
      <c r="D52" s="40">
        <v>-107.290284</v>
      </c>
      <c r="E52" s="45" t="s">
        <v>55</v>
      </c>
      <c r="F52" s="45">
        <v>2020</v>
      </c>
      <c r="G52" s="46">
        <v>636</v>
      </c>
      <c r="H52" s="47" t="s">
        <v>76</v>
      </c>
    </row>
    <row r="53" spans="1:8" x14ac:dyDescent="0.2">
      <c r="A53" s="45" t="s">
        <v>47</v>
      </c>
      <c r="B53" s="40" t="s">
        <v>81</v>
      </c>
      <c r="C53" s="40">
        <v>32.318230999999997</v>
      </c>
      <c r="D53" s="40">
        <v>-86.902298000000002</v>
      </c>
      <c r="E53" s="45" t="s">
        <v>46</v>
      </c>
      <c r="F53" s="45">
        <v>2019</v>
      </c>
      <c r="G53" s="46">
        <v>6426</v>
      </c>
      <c r="H53" s="47" t="s">
        <v>76</v>
      </c>
    </row>
    <row r="54" spans="1:8" x14ac:dyDescent="0.2">
      <c r="A54" s="45" t="s">
        <v>56</v>
      </c>
      <c r="B54" s="40" t="s">
        <v>82</v>
      </c>
      <c r="C54" s="40">
        <v>63.588752999999997</v>
      </c>
      <c r="D54" s="40">
        <v>-154.49306200000001</v>
      </c>
      <c r="E54" s="45" t="s">
        <v>55</v>
      </c>
      <c r="F54" s="45">
        <v>2019</v>
      </c>
      <c r="G54" s="46">
        <v>488</v>
      </c>
      <c r="H54" s="47" t="s">
        <v>76</v>
      </c>
    </row>
    <row r="55" spans="1:8" x14ac:dyDescent="0.2">
      <c r="A55" s="45" t="s">
        <v>57</v>
      </c>
      <c r="B55" s="40" t="s">
        <v>83</v>
      </c>
      <c r="C55" s="40">
        <v>34.048927999999997</v>
      </c>
      <c r="D55" s="40">
        <v>-111.09373100000001</v>
      </c>
      <c r="E55" s="45" t="s">
        <v>55</v>
      </c>
      <c r="F55" s="45">
        <v>2019</v>
      </c>
      <c r="G55" s="46">
        <v>6345</v>
      </c>
      <c r="H55" s="47" t="s">
        <v>76</v>
      </c>
    </row>
    <row r="56" spans="1:8" x14ac:dyDescent="0.2">
      <c r="A56" s="45" t="s">
        <v>48</v>
      </c>
      <c r="B56" s="40" t="s">
        <v>84</v>
      </c>
      <c r="C56" s="40">
        <v>35.201050000000002</v>
      </c>
      <c r="D56" s="40">
        <v>-91.831833000000003</v>
      </c>
      <c r="E56" s="45" t="s">
        <v>46</v>
      </c>
      <c r="F56" s="45">
        <v>2019</v>
      </c>
      <c r="G56" s="46">
        <v>3025</v>
      </c>
      <c r="H56" s="47" t="s">
        <v>76</v>
      </c>
    </row>
    <row r="57" spans="1:8" x14ac:dyDescent="0.2">
      <c r="A57" s="45" t="s">
        <v>58</v>
      </c>
      <c r="B57" s="40" t="s">
        <v>85</v>
      </c>
      <c r="C57" s="40">
        <v>36.778261000000001</v>
      </c>
      <c r="D57" s="40">
        <v>-119.41793199999999</v>
      </c>
      <c r="E57" s="45" t="s">
        <v>55</v>
      </c>
      <c r="F57" s="45">
        <v>2019</v>
      </c>
      <c r="G57" s="46">
        <v>31258</v>
      </c>
      <c r="H57" s="47" t="s">
        <v>76</v>
      </c>
    </row>
    <row r="58" spans="1:8" x14ac:dyDescent="0.2">
      <c r="A58" s="45" t="s">
        <v>59</v>
      </c>
      <c r="B58" s="40" t="s">
        <v>86</v>
      </c>
      <c r="C58" s="40">
        <v>39.550051000000003</v>
      </c>
      <c r="D58" s="40">
        <v>-105.782067</v>
      </c>
      <c r="E58" s="45" t="s">
        <v>55</v>
      </c>
      <c r="F58" s="45">
        <v>2019</v>
      </c>
      <c r="G58" s="46">
        <v>4744</v>
      </c>
      <c r="H58" s="47" t="s">
        <v>76</v>
      </c>
    </row>
    <row r="59" spans="1:8" x14ac:dyDescent="0.2">
      <c r="A59" s="45" t="s">
        <v>13</v>
      </c>
      <c r="B59" s="40" t="s">
        <v>87</v>
      </c>
      <c r="C59" s="40">
        <v>41.603220999999998</v>
      </c>
      <c r="D59" s="40">
        <v>-73.087749000000002</v>
      </c>
      <c r="E59" s="47" t="s">
        <v>4</v>
      </c>
      <c r="F59" s="45">
        <v>2019</v>
      </c>
      <c r="G59" s="46">
        <v>2563</v>
      </c>
      <c r="H59" s="47" t="s">
        <v>76</v>
      </c>
    </row>
    <row r="60" spans="1:8" x14ac:dyDescent="0.2">
      <c r="A60" s="45" t="s">
        <v>24</v>
      </c>
      <c r="B60" s="40" t="s">
        <v>88</v>
      </c>
      <c r="C60" s="40">
        <v>38.910831999999999</v>
      </c>
      <c r="D60" s="40">
        <v>-75.527670000000001</v>
      </c>
      <c r="E60" s="45" t="s">
        <v>23</v>
      </c>
      <c r="F60" s="45">
        <v>2019</v>
      </c>
      <c r="G60" s="46">
        <v>852</v>
      </c>
      <c r="H60" s="47" t="s">
        <v>76</v>
      </c>
    </row>
    <row r="61" spans="1:8" x14ac:dyDescent="0.2">
      <c r="A61" s="45" t="s">
        <v>25</v>
      </c>
      <c r="B61" s="40" t="s">
        <v>89</v>
      </c>
      <c r="C61" s="40">
        <v>38.905985000000001</v>
      </c>
      <c r="D61" s="40">
        <v>-77.033417999999998</v>
      </c>
      <c r="E61" s="45" t="s">
        <v>23</v>
      </c>
      <c r="F61" s="45">
        <v>2019</v>
      </c>
      <c r="G61" s="46">
        <v>310</v>
      </c>
      <c r="H61" s="47" t="s">
        <v>76</v>
      </c>
    </row>
    <row r="62" spans="1:8" x14ac:dyDescent="0.2">
      <c r="A62" s="45" t="s">
        <v>26</v>
      </c>
      <c r="B62" s="40" t="s">
        <v>90</v>
      </c>
      <c r="C62" s="40">
        <v>27.664826999999999</v>
      </c>
      <c r="D62" s="40">
        <v>-81.515754000000001</v>
      </c>
      <c r="E62" s="45" t="s">
        <v>23</v>
      </c>
      <c r="F62" s="45">
        <v>2019</v>
      </c>
      <c r="G62" s="46">
        <v>19274</v>
      </c>
      <c r="H62" s="47" t="s">
        <v>76</v>
      </c>
    </row>
    <row r="63" spans="1:8" x14ac:dyDescent="0.2">
      <c r="A63" s="45" t="s">
        <v>27</v>
      </c>
      <c r="B63" s="40" t="s">
        <v>91</v>
      </c>
      <c r="C63" s="40">
        <v>32.157435</v>
      </c>
      <c r="D63" s="40">
        <v>-82.907122999999999</v>
      </c>
      <c r="E63" s="45" t="s">
        <v>23</v>
      </c>
      <c r="F63" s="45">
        <v>2019</v>
      </c>
      <c r="G63" s="46">
        <v>11654</v>
      </c>
      <c r="H63" s="47" t="s">
        <v>76</v>
      </c>
    </row>
    <row r="64" spans="1:8" x14ac:dyDescent="0.2">
      <c r="A64" s="45" t="s">
        <v>60</v>
      </c>
      <c r="B64" s="40" t="s">
        <v>92</v>
      </c>
      <c r="C64" s="40">
        <v>19.898682000000001</v>
      </c>
      <c r="D64" s="40">
        <v>-155.66585699999999</v>
      </c>
      <c r="E64" s="45" t="s">
        <v>55</v>
      </c>
      <c r="F64" s="45">
        <v>2019</v>
      </c>
      <c r="G64" s="46">
        <v>987</v>
      </c>
      <c r="H64" s="47" t="s">
        <v>76</v>
      </c>
    </row>
    <row r="65" spans="1:8" x14ac:dyDescent="0.2">
      <c r="A65" s="45" t="s">
        <v>61</v>
      </c>
      <c r="B65" s="40" t="s">
        <v>93</v>
      </c>
      <c r="C65" s="40">
        <v>44.068201999999999</v>
      </c>
      <c r="D65" s="40">
        <v>-114.742041</v>
      </c>
      <c r="E65" s="45" t="s">
        <v>55</v>
      </c>
      <c r="F65" s="45">
        <v>2019</v>
      </c>
      <c r="G65" s="46">
        <v>1423</v>
      </c>
      <c r="H65" s="47" t="s">
        <v>76</v>
      </c>
    </row>
    <row r="66" spans="1:8" x14ac:dyDescent="0.2">
      <c r="A66" s="45" t="s">
        <v>34</v>
      </c>
      <c r="B66" s="40" t="s">
        <v>94</v>
      </c>
      <c r="C66" s="40">
        <v>40.633125</v>
      </c>
      <c r="D66" s="40">
        <v>-89.398527999999999</v>
      </c>
      <c r="E66" s="45" t="s">
        <v>33</v>
      </c>
      <c r="F66" s="45">
        <v>2019</v>
      </c>
      <c r="G66" s="46">
        <v>9700</v>
      </c>
      <c r="H66" s="47" t="s">
        <v>76</v>
      </c>
    </row>
    <row r="67" spans="1:8" x14ac:dyDescent="0.2">
      <c r="A67" s="45" t="s">
        <v>35</v>
      </c>
      <c r="B67" s="40" t="s">
        <v>95</v>
      </c>
      <c r="C67" s="40">
        <v>40.551217000000001</v>
      </c>
      <c r="D67" s="40">
        <v>-85.602363999999994</v>
      </c>
      <c r="E67" s="45" t="s">
        <v>33</v>
      </c>
      <c r="F67" s="45">
        <v>2019</v>
      </c>
      <c r="G67" s="46">
        <v>7198</v>
      </c>
      <c r="H67" s="47" t="s">
        <v>76</v>
      </c>
    </row>
    <row r="68" spans="1:8" x14ac:dyDescent="0.2">
      <c r="A68" s="45" t="s">
        <v>36</v>
      </c>
      <c r="B68" s="40" t="s">
        <v>96</v>
      </c>
      <c r="C68" s="40">
        <v>41.878003</v>
      </c>
      <c r="D68" s="40">
        <v>-93.097701999999998</v>
      </c>
      <c r="E68" s="45" t="s">
        <v>33</v>
      </c>
      <c r="F68" s="45">
        <v>2019</v>
      </c>
      <c r="G68" s="46">
        <v>3002</v>
      </c>
      <c r="H68" s="47" t="s">
        <v>76</v>
      </c>
    </row>
    <row r="69" spans="1:8" x14ac:dyDescent="0.2">
      <c r="A69" s="45" t="s">
        <v>37</v>
      </c>
      <c r="B69" s="40" t="s">
        <v>97</v>
      </c>
      <c r="C69" s="40">
        <v>39.011901999999999</v>
      </c>
      <c r="D69" s="40">
        <v>-98.484245999999999</v>
      </c>
      <c r="E69" s="45" t="s">
        <v>33</v>
      </c>
      <c r="F69" s="45">
        <v>2019</v>
      </c>
      <c r="G69" s="46">
        <v>2885</v>
      </c>
      <c r="H69" s="47" t="s">
        <v>76</v>
      </c>
    </row>
    <row r="70" spans="1:8" x14ac:dyDescent="0.2">
      <c r="A70" s="45" t="s">
        <v>49</v>
      </c>
      <c r="B70" s="40" t="s">
        <v>98</v>
      </c>
      <c r="C70" s="40">
        <v>37.839333000000003</v>
      </c>
      <c r="D70" s="40">
        <v>-84.270017999999993</v>
      </c>
      <c r="E70" s="45" t="s">
        <v>46</v>
      </c>
      <c r="F70" s="45">
        <v>2019</v>
      </c>
      <c r="G70" s="46">
        <v>4621</v>
      </c>
      <c r="H70" s="47" t="s">
        <v>76</v>
      </c>
    </row>
    <row r="71" spans="1:8" x14ac:dyDescent="0.2">
      <c r="A71" s="45" t="s">
        <v>50</v>
      </c>
      <c r="B71" s="40" t="s">
        <v>99</v>
      </c>
      <c r="C71" s="40">
        <v>31.244823</v>
      </c>
      <c r="D71" s="40">
        <v>-92.145024000000006</v>
      </c>
      <c r="E71" s="45" t="s">
        <v>46</v>
      </c>
      <c r="F71" s="45">
        <v>2019</v>
      </c>
      <c r="G71" s="46">
        <v>4178</v>
      </c>
      <c r="H71" s="47" t="s">
        <v>76</v>
      </c>
    </row>
    <row r="72" spans="1:8" x14ac:dyDescent="0.2">
      <c r="A72" s="45" t="s">
        <v>14</v>
      </c>
      <c r="B72" s="40" t="s">
        <v>100</v>
      </c>
      <c r="C72" s="40">
        <v>45.253782999999999</v>
      </c>
      <c r="D72" s="40">
        <v>-69.445469000000003</v>
      </c>
      <c r="E72" s="47" t="s">
        <v>4</v>
      </c>
      <c r="F72" s="45">
        <v>2019</v>
      </c>
      <c r="G72" s="46">
        <v>1192</v>
      </c>
      <c r="H72" s="47" t="s">
        <v>76</v>
      </c>
    </row>
    <row r="73" spans="1:8" x14ac:dyDescent="0.2">
      <c r="A73" s="45" t="s">
        <v>28</v>
      </c>
      <c r="B73" s="40" t="s">
        <v>101</v>
      </c>
      <c r="C73" s="40">
        <v>39.045755</v>
      </c>
      <c r="D73" s="40">
        <v>-76.641271000000003</v>
      </c>
      <c r="E73" s="45" t="s">
        <v>23</v>
      </c>
      <c r="F73" s="45">
        <v>2019</v>
      </c>
      <c r="G73" s="46">
        <v>5088</v>
      </c>
      <c r="H73" s="47" t="s">
        <v>76</v>
      </c>
    </row>
    <row r="74" spans="1:8" x14ac:dyDescent="0.2">
      <c r="A74" s="45" t="s">
        <v>15</v>
      </c>
      <c r="B74" s="40" t="s">
        <v>102</v>
      </c>
      <c r="C74" s="40">
        <v>42.407210999999997</v>
      </c>
      <c r="D74" s="40">
        <v>-71.382436999999996</v>
      </c>
      <c r="E74" s="47" t="s">
        <v>4</v>
      </c>
      <c r="F74" s="45">
        <v>2019</v>
      </c>
      <c r="G74" s="46">
        <v>5130</v>
      </c>
      <c r="H74" s="47" t="s">
        <v>76</v>
      </c>
    </row>
    <row r="75" spans="1:8" x14ac:dyDescent="0.2">
      <c r="A75" s="45" t="s">
        <v>38</v>
      </c>
      <c r="B75" s="40" t="s">
        <v>103</v>
      </c>
      <c r="C75" s="40">
        <v>44.314844000000001</v>
      </c>
      <c r="D75" s="40">
        <v>-85.602363999999994</v>
      </c>
      <c r="E75" s="45" t="s">
        <v>33</v>
      </c>
      <c r="F75" s="45">
        <v>2019</v>
      </c>
      <c r="G75" s="46">
        <v>8644</v>
      </c>
      <c r="H75" s="47" t="s">
        <v>76</v>
      </c>
    </row>
    <row r="76" spans="1:8" x14ac:dyDescent="0.2">
      <c r="A76" s="45" t="s">
        <v>39</v>
      </c>
      <c r="B76" s="40" t="s">
        <v>104</v>
      </c>
      <c r="C76" s="40">
        <v>46.729553000000003</v>
      </c>
      <c r="D76" s="40">
        <v>-94.685900000000004</v>
      </c>
      <c r="E76" s="45" t="s">
        <v>33</v>
      </c>
      <c r="F76" s="45">
        <v>2019</v>
      </c>
      <c r="G76" s="46">
        <v>5250</v>
      </c>
      <c r="H76" s="47" t="s">
        <v>76</v>
      </c>
    </row>
    <row r="77" spans="1:8" x14ac:dyDescent="0.2">
      <c r="A77" s="45" t="s">
        <v>51</v>
      </c>
      <c r="B77" s="40" t="s">
        <v>105</v>
      </c>
      <c r="C77" s="40">
        <v>32.354667999999997</v>
      </c>
      <c r="D77" s="40">
        <v>-89.398527999999999</v>
      </c>
      <c r="E77" s="45" t="s">
        <v>46</v>
      </c>
      <c r="F77" s="45">
        <v>2019</v>
      </c>
      <c r="G77" s="46">
        <v>3557</v>
      </c>
      <c r="H77" s="47" t="s">
        <v>76</v>
      </c>
    </row>
    <row r="78" spans="1:8" x14ac:dyDescent="0.2">
      <c r="A78" s="45" t="s">
        <v>40</v>
      </c>
      <c r="B78" s="40" t="s">
        <v>106</v>
      </c>
      <c r="C78" s="40">
        <v>37.964252999999999</v>
      </c>
      <c r="D78" s="40">
        <v>-91.831833000000003</v>
      </c>
      <c r="E78" s="45" t="s">
        <v>33</v>
      </c>
      <c r="F78" s="45">
        <v>2019</v>
      </c>
      <c r="G78" s="46">
        <v>6413</v>
      </c>
      <c r="H78" s="47" t="s">
        <v>76</v>
      </c>
    </row>
    <row r="79" spans="1:8" x14ac:dyDescent="0.2">
      <c r="A79" s="45" t="s">
        <v>62</v>
      </c>
      <c r="B79" s="40" t="s">
        <v>107</v>
      </c>
      <c r="C79" s="40">
        <v>46.879682000000003</v>
      </c>
      <c r="D79" s="40">
        <v>-110.362566</v>
      </c>
      <c r="E79" s="45" t="s">
        <v>55</v>
      </c>
      <c r="F79" s="45">
        <v>2019</v>
      </c>
      <c r="G79" s="46">
        <v>950</v>
      </c>
      <c r="H79" s="47" t="s">
        <v>76</v>
      </c>
    </row>
    <row r="80" spans="1:8" x14ac:dyDescent="0.2">
      <c r="A80" s="45" t="s">
        <v>41</v>
      </c>
      <c r="B80" s="40" t="s">
        <v>108</v>
      </c>
      <c r="C80" s="40">
        <v>41.492536999999999</v>
      </c>
      <c r="D80" s="40">
        <v>-99.901813000000004</v>
      </c>
      <c r="E80" s="45" t="s">
        <v>33</v>
      </c>
      <c r="F80" s="45">
        <v>2019</v>
      </c>
      <c r="G80" s="46">
        <v>1834</v>
      </c>
      <c r="H80" s="47" t="s">
        <v>76</v>
      </c>
    </row>
    <row r="81" spans="1:8" x14ac:dyDescent="0.2">
      <c r="A81" s="45" t="s">
        <v>63</v>
      </c>
      <c r="B81" s="40" t="s">
        <v>109</v>
      </c>
      <c r="C81" s="40">
        <v>38.802610000000001</v>
      </c>
      <c r="D81" s="40">
        <v>-116.419389</v>
      </c>
      <c r="E81" s="45" t="s">
        <v>55</v>
      </c>
      <c r="F81" s="45">
        <v>2019</v>
      </c>
      <c r="G81" s="46">
        <v>2408</v>
      </c>
      <c r="H81" s="47" t="s">
        <v>76</v>
      </c>
    </row>
    <row r="82" spans="1:8" x14ac:dyDescent="0.2">
      <c r="A82" s="45" t="s">
        <v>16</v>
      </c>
      <c r="B82" s="40" t="s">
        <v>110</v>
      </c>
      <c r="C82" s="40">
        <v>43.193852</v>
      </c>
      <c r="D82" s="40">
        <v>-71.572395</v>
      </c>
      <c r="E82" s="47" t="s">
        <v>4</v>
      </c>
      <c r="F82" s="45">
        <v>2019</v>
      </c>
      <c r="G82" s="46">
        <v>1181</v>
      </c>
      <c r="H82" s="47" t="s">
        <v>76</v>
      </c>
    </row>
    <row r="83" spans="1:8" x14ac:dyDescent="0.2">
      <c r="A83" s="45" t="s">
        <v>17</v>
      </c>
      <c r="B83" s="40" t="s">
        <v>111</v>
      </c>
      <c r="C83" s="40">
        <v>40.058323999999999</v>
      </c>
      <c r="D83" s="40">
        <v>-74.405660999999995</v>
      </c>
      <c r="E83" s="47" t="s">
        <v>4</v>
      </c>
      <c r="F83" s="45">
        <v>2019</v>
      </c>
      <c r="G83" s="46">
        <v>6948</v>
      </c>
      <c r="H83" s="47" t="s">
        <v>76</v>
      </c>
    </row>
    <row r="84" spans="1:8" x14ac:dyDescent="0.2">
      <c r="A84" s="45" t="s">
        <v>64</v>
      </c>
      <c r="B84" s="40" t="s">
        <v>112</v>
      </c>
      <c r="C84" s="40">
        <v>34.972729999999999</v>
      </c>
      <c r="D84" s="40">
        <v>-105.032363</v>
      </c>
      <c r="E84" s="45" t="s">
        <v>55</v>
      </c>
      <c r="F84" s="45">
        <v>2019</v>
      </c>
      <c r="G84" s="46">
        <v>2400</v>
      </c>
      <c r="H84" s="47" t="s">
        <v>76</v>
      </c>
    </row>
    <row r="85" spans="1:8" x14ac:dyDescent="0.2">
      <c r="A85" s="45" t="s">
        <v>18</v>
      </c>
      <c r="B85" s="40" t="s">
        <v>113</v>
      </c>
      <c r="C85" s="40">
        <v>43.299427999999999</v>
      </c>
      <c r="D85" s="40">
        <v>-74.217933000000002</v>
      </c>
      <c r="E85" s="47" t="s">
        <v>4</v>
      </c>
      <c r="F85" s="45">
        <v>2019</v>
      </c>
      <c r="G85" s="46">
        <v>10940</v>
      </c>
      <c r="H85" s="47" t="s">
        <v>76</v>
      </c>
    </row>
    <row r="86" spans="1:8" x14ac:dyDescent="0.2">
      <c r="A86" s="45" t="s">
        <v>29</v>
      </c>
      <c r="B86" s="40" t="s">
        <v>114</v>
      </c>
      <c r="C86" s="40">
        <v>35.759573000000003</v>
      </c>
      <c r="D86" s="40">
        <v>-79.019300000000001</v>
      </c>
      <c r="E86" s="45" t="s">
        <v>23</v>
      </c>
      <c r="F86" s="45">
        <v>2019</v>
      </c>
      <c r="G86" s="46">
        <v>10369</v>
      </c>
      <c r="H86" s="47" t="s">
        <v>76</v>
      </c>
    </row>
    <row r="87" spans="1:8" x14ac:dyDescent="0.2">
      <c r="A87" s="45" t="s">
        <v>42</v>
      </c>
      <c r="B87" s="40" t="s">
        <v>115</v>
      </c>
      <c r="C87" s="40">
        <v>47.551493000000001</v>
      </c>
      <c r="D87" s="40">
        <v>-101.00201199999999</v>
      </c>
      <c r="E87" s="45" t="s">
        <v>33</v>
      </c>
      <c r="F87" s="45">
        <v>2019</v>
      </c>
      <c r="G87" s="46">
        <v>996</v>
      </c>
      <c r="H87" s="47" t="s">
        <v>76</v>
      </c>
    </row>
    <row r="88" spans="1:8" x14ac:dyDescent="0.2">
      <c r="A88" s="45" t="s">
        <v>43</v>
      </c>
      <c r="B88" s="40" t="s">
        <v>116</v>
      </c>
      <c r="C88" s="40">
        <v>40.417287000000002</v>
      </c>
      <c r="D88" s="40">
        <v>-82.907122999999999</v>
      </c>
      <c r="E88" s="45" t="s">
        <v>33</v>
      </c>
      <c r="F88" s="45">
        <v>2019</v>
      </c>
      <c r="G88" s="46">
        <v>9728</v>
      </c>
      <c r="H88" s="47" t="s">
        <v>76</v>
      </c>
    </row>
    <row r="89" spans="1:8" x14ac:dyDescent="0.2">
      <c r="A89" s="45" t="s">
        <v>52</v>
      </c>
      <c r="B89" s="40" t="s">
        <v>117</v>
      </c>
      <c r="C89" s="40">
        <v>35.007752000000004</v>
      </c>
      <c r="D89" s="40">
        <v>-97.092877000000001</v>
      </c>
      <c r="E89" s="45" t="s">
        <v>46</v>
      </c>
      <c r="F89" s="45">
        <v>2019</v>
      </c>
      <c r="G89" s="46">
        <v>3977</v>
      </c>
      <c r="H89" s="47" t="s">
        <v>76</v>
      </c>
    </row>
    <row r="90" spans="1:8" x14ac:dyDescent="0.2">
      <c r="A90" s="45" t="s">
        <v>65</v>
      </c>
      <c r="B90" s="40" t="s">
        <v>118</v>
      </c>
      <c r="C90" s="40">
        <v>43.804133</v>
      </c>
      <c r="D90" s="40">
        <v>-120.55420100000001</v>
      </c>
      <c r="E90" s="45" t="s">
        <v>55</v>
      </c>
      <c r="F90" s="45">
        <v>2019</v>
      </c>
      <c r="G90" s="46">
        <v>3005</v>
      </c>
      <c r="H90" s="47" t="s">
        <v>76</v>
      </c>
    </row>
    <row r="91" spans="1:8" x14ac:dyDescent="0.2">
      <c r="A91" s="45" t="s">
        <v>19</v>
      </c>
      <c r="B91" s="40" t="s">
        <v>119</v>
      </c>
      <c r="C91" s="40">
        <v>41.203322</v>
      </c>
      <c r="D91" s="40">
        <v>-77.194524999999999</v>
      </c>
      <c r="E91" s="47" t="s">
        <v>4</v>
      </c>
      <c r="F91" s="45">
        <v>2019</v>
      </c>
      <c r="G91" s="46">
        <v>8686</v>
      </c>
      <c r="H91" s="47" t="s">
        <v>76</v>
      </c>
    </row>
    <row r="92" spans="1:8" x14ac:dyDescent="0.2">
      <c r="A92" s="45" t="s">
        <v>20</v>
      </c>
      <c r="B92" s="40" t="s">
        <v>120</v>
      </c>
      <c r="C92" s="40">
        <v>41.580095</v>
      </c>
      <c r="D92" s="40">
        <v>-71.477429000000001</v>
      </c>
      <c r="E92" s="47" t="s">
        <v>4</v>
      </c>
      <c r="F92" s="45">
        <v>2019</v>
      </c>
      <c r="G92" s="46">
        <v>625</v>
      </c>
      <c r="H92" s="47" t="s">
        <v>76</v>
      </c>
    </row>
    <row r="93" spans="1:8" x14ac:dyDescent="0.2">
      <c r="A93" s="45" t="s">
        <v>30</v>
      </c>
      <c r="B93" s="40" t="s">
        <v>121</v>
      </c>
      <c r="C93" s="40">
        <v>33.836081</v>
      </c>
      <c r="D93" s="40">
        <v>-81.163724999999999</v>
      </c>
      <c r="E93" s="45" t="s">
        <v>23</v>
      </c>
      <c r="F93" s="45">
        <v>2019</v>
      </c>
      <c r="G93" s="46">
        <v>5034</v>
      </c>
      <c r="H93" s="47" t="s">
        <v>76</v>
      </c>
    </row>
    <row r="94" spans="1:8" x14ac:dyDescent="0.2">
      <c r="A94" s="45" t="s">
        <v>44</v>
      </c>
      <c r="B94" s="40" t="s">
        <v>122</v>
      </c>
      <c r="C94" s="40">
        <v>43.969515000000001</v>
      </c>
      <c r="D94" s="40">
        <v>-99.901813000000004</v>
      </c>
      <c r="E94" s="45" t="s">
        <v>33</v>
      </c>
      <c r="F94" s="45">
        <v>2019</v>
      </c>
      <c r="G94" s="46">
        <v>822</v>
      </c>
      <c r="H94" s="47" t="s">
        <v>76</v>
      </c>
    </row>
    <row r="95" spans="1:8" x14ac:dyDescent="0.2">
      <c r="A95" s="45" t="s">
        <v>53</v>
      </c>
      <c r="B95" s="40" t="s">
        <v>123</v>
      </c>
      <c r="C95" s="40">
        <v>35.517491</v>
      </c>
      <c r="D95" s="40">
        <v>-86.580447000000007</v>
      </c>
      <c r="E95" s="45" t="s">
        <v>46</v>
      </c>
      <c r="F95" s="45">
        <v>2019</v>
      </c>
      <c r="G95" s="46">
        <v>7057</v>
      </c>
      <c r="H95" s="47" t="s">
        <v>76</v>
      </c>
    </row>
    <row r="96" spans="1:8" x14ac:dyDescent="0.2">
      <c r="A96" s="45" t="s">
        <v>54</v>
      </c>
      <c r="B96" s="40" t="s">
        <v>124</v>
      </c>
      <c r="C96" s="40">
        <v>31.968599000000001</v>
      </c>
      <c r="D96" s="40">
        <v>-99.901813000000004</v>
      </c>
      <c r="E96" s="45" t="s">
        <v>46</v>
      </c>
      <c r="F96" s="45">
        <v>2019</v>
      </c>
      <c r="G96" s="46">
        <v>23763</v>
      </c>
      <c r="H96" s="47" t="s">
        <v>76</v>
      </c>
    </row>
    <row r="97" spans="1:8" x14ac:dyDescent="0.2">
      <c r="A97" s="45" t="s">
        <v>66</v>
      </c>
      <c r="B97" s="40" t="s">
        <v>125</v>
      </c>
      <c r="C97" s="40">
        <v>39.320979999999999</v>
      </c>
      <c r="D97" s="40">
        <v>-111.09373100000001</v>
      </c>
      <c r="E97" s="45" t="s">
        <v>55</v>
      </c>
      <c r="F97" s="45">
        <v>2019</v>
      </c>
      <c r="G97" s="46">
        <v>2858</v>
      </c>
      <c r="H97" s="47" t="s">
        <v>76</v>
      </c>
    </row>
    <row r="98" spans="1:8" x14ac:dyDescent="0.2">
      <c r="A98" s="45" t="s">
        <v>21</v>
      </c>
      <c r="B98" s="40" t="s">
        <v>126</v>
      </c>
      <c r="C98" s="40">
        <v>44.558802999999997</v>
      </c>
      <c r="D98" s="40">
        <v>-72.577841000000006</v>
      </c>
      <c r="E98" s="47" t="s">
        <v>4</v>
      </c>
      <c r="F98" s="45">
        <v>2019</v>
      </c>
      <c r="G98" s="46">
        <v>549</v>
      </c>
      <c r="H98" s="47" t="s">
        <v>76</v>
      </c>
    </row>
    <row r="99" spans="1:8" x14ac:dyDescent="0.2">
      <c r="A99" s="45" t="s">
        <v>31</v>
      </c>
      <c r="B99" s="40" t="s">
        <v>127</v>
      </c>
      <c r="C99" s="40">
        <v>37.431573</v>
      </c>
      <c r="D99" s="40">
        <v>-78.656893999999994</v>
      </c>
      <c r="E99" s="45" t="s">
        <v>23</v>
      </c>
      <c r="F99" s="45">
        <v>2019</v>
      </c>
      <c r="G99" s="46">
        <v>7512</v>
      </c>
      <c r="H99" s="47" t="s">
        <v>76</v>
      </c>
    </row>
    <row r="100" spans="1:8" x14ac:dyDescent="0.2">
      <c r="A100" s="45" t="s">
        <v>67</v>
      </c>
      <c r="B100" s="40" t="s">
        <v>128</v>
      </c>
      <c r="C100" s="40">
        <v>47.751074000000003</v>
      </c>
      <c r="D100" s="40">
        <v>-120.740139</v>
      </c>
      <c r="E100" s="45" t="s">
        <v>55</v>
      </c>
      <c r="F100" s="45">
        <v>2019</v>
      </c>
      <c r="G100" s="46">
        <v>5360</v>
      </c>
      <c r="H100" s="47" t="s">
        <v>76</v>
      </c>
    </row>
    <row r="101" spans="1:8" x14ac:dyDescent="0.2">
      <c r="A101" s="45" t="s">
        <v>32</v>
      </c>
      <c r="B101" s="40" t="s">
        <v>129</v>
      </c>
      <c r="C101" s="40">
        <v>38.597625999999998</v>
      </c>
      <c r="D101" s="40">
        <v>-80.454903000000002</v>
      </c>
      <c r="E101" s="45" t="s">
        <v>23</v>
      </c>
      <c r="F101" s="45">
        <v>2019</v>
      </c>
      <c r="G101" s="46">
        <v>1663</v>
      </c>
      <c r="H101" s="47" t="s">
        <v>76</v>
      </c>
    </row>
    <row r="102" spans="1:8" x14ac:dyDescent="0.2">
      <c r="A102" s="45" t="s">
        <v>45</v>
      </c>
      <c r="B102" s="40" t="s">
        <v>130</v>
      </c>
      <c r="C102" s="40">
        <v>43.784439999999996</v>
      </c>
      <c r="D102" s="40">
        <v>-88.787868000000003</v>
      </c>
      <c r="E102" s="45" t="s">
        <v>33</v>
      </c>
      <c r="F102" s="45">
        <v>2019</v>
      </c>
      <c r="G102" s="46">
        <v>5828</v>
      </c>
      <c r="H102" s="47" t="s">
        <v>76</v>
      </c>
    </row>
    <row r="103" spans="1:8" x14ac:dyDescent="0.2">
      <c r="A103" s="45" t="s">
        <v>68</v>
      </c>
      <c r="B103" s="40" t="s">
        <v>131</v>
      </c>
      <c r="C103" s="40">
        <v>43.075968000000003</v>
      </c>
      <c r="D103" s="40">
        <v>-107.290284</v>
      </c>
      <c r="E103" s="45" t="s">
        <v>55</v>
      </c>
      <c r="F103" s="45">
        <v>2019</v>
      </c>
      <c r="G103" s="46">
        <v>866</v>
      </c>
      <c r="H103" s="47" t="s">
        <v>76</v>
      </c>
    </row>
  </sheetData>
  <sortState xmlns:xlrd2="http://schemas.microsoft.com/office/spreadsheetml/2017/richdata2" ref="A2:H52">
    <sortCondition ref="A2:A52"/>
  </sortState>
  <conditionalFormatting sqref="H2:H103"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E141-48F0-4F77-AF0C-D1B7C459248A}">
  <dimension ref="A1:D52"/>
  <sheetViews>
    <sheetView workbookViewId="0">
      <selection sqref="A1:D1048576"/>
    </sheetView>
  </sheetViews>
  <sheetFormatPr defaultRowHeight="12.75" x14ac:dyDescent="0.2"/>
  <cols>
    <col min="1" max="1" width="17.42578125" style="40" bestFit="1" customWidth="1"/>
    <col min="2" max="2" width="5.28515625" style="40" bestFit="1" customWidth="1"/>
    <col min="3" max="3" width="10" style="40" bestFit="1" customWidth="1"/>
    <col min="4" max="4" width="11.5703125" style="40" bestFit="1" customWidth="1"/>
  </cols>
  <sheetData>
    <row r="1" spans="1:4" x14ac:dyDescent="0.2">
      <c r="A1" s="39" t="s">
        <v>80</v>
      </c>
      <c r="B1" s="39" t="s">
        <v>77</v>
      </c>
      <c r="C1" s="39" t="s">
        <v>78</v>
      </c>
      <c r="D1" s="39" t="s">
        <v>79</v>
      </c>
    </row>
    <row r="2" spans="1:4" x14ac:dyDescent="0.2">
      <c r="A2" s="40" t="s">
        <v>47</v>
      </c>
      <c r="B2" s="40" t="s">
        <v>81</v>
      </c>
      <c r="C2" s="40">
        <v>32.318230999999997</v>
      </c>
      <c r="D2" s="40">
        <v>-86.902298000000002</v>
      </c>
    </row>
    <row r="3" spans="1:4" x14ac:dyDescent="0.2">
      <c r="A3" s="40" t="s">
        <v>56</v>
      </c>
      <c r="B3" s="40" t="s">
        <v>82</v>
      </c>
      <c r="C3" s="40">
        <v>63.588752999999997</v>
      </c>
      <c r="D3" s="40">
        <v>-154.49306200000001</v>
      </c>
    </row>
    <row r="4" spans="1:4" x14ac:dyDescent="0.2">
      <c r="A4" s="40" t="s">
        <v>57</v>
      </c>
      <c r="B4" s="40" t="s">
        <v>83</v>
      </c>
      <c r="C4" s="40">
        <v>34.048927999999997</v>
      </c>
      <c r="D4" s="40">
        <v>-111.09373100000001</v>
      </c>
    </row>
    <row r="5" spans="1:4" x14ac:dyDescent="0.2">
      <c r="A5" s="40" t="s">
        <v>48</v>
      </c>
      <c r="B5" s="40" t="s">
        <v>84</v>
      </c>
      <c r="C5" s="40">
        <v>35.201050000000002</v>
      </c>
      <c r="D5" s="40">
        <v>-91.831833000000003</v>
      </c>
    </row>
    <row r="6" spans="1:4" x14ac:dyDescent="0.2">
      <c r="A6" s="40" t="s">
        <v>58</v>
      </c>
      <c r="B6" s="40" t="s">
        <v>85</v>
      </c>
      <c r="C6" s="40">
        <v>36.778261000000001</v>
      </c>
      <c r="D6" s="40">
        <v>-119.41793199999999</v>
      </c>
    </row>
    <row r="7" spans="1:4" x14ac:dyDescent="0.2">
      <c r="A7" s="40" t="s">
        <v>59</v>
      </c>
      <c r="B7" s="40" t="s">
        <v>86</v>
      </c>
      <c r="C7" s="40">
        <v>39.550051000000003</v>
      </c>
      <c r="D7" s="40">
        <v>-105.782067</v>
      </c>
    </row>
    <row r="8" spans="1:4" x14ac:dyDescent="0.2">
      <c r="A8" s="40" t="s">
        <v>13</v>
      </c>
      <c r="B8" s="40" t="s">
        <v>87</v>
      </c>
      <c r="C8" s="40">
        <v>41.603220999999998</v>
      </c>
      <c r="D8" s="40">
        <v>-73.087749000000002</v>
      </c>
    </row>
    <row r="9" spans="1:4" x14ac:dyDescent="0.2">
      <c r="A9" s="40" t="s">
        <v>24</v>
      </c>
      <c r="B9" s="40" t="s">
        <v>88</v>
      </c>
      <c r="C9" s="40">
        <v>38.910831999999999</v>
      </c>
      <c r="D9" s="40">
        <v>-75.527670000000001</v>
      </c>
    </row>
    <row r="10" spans="1:4" x14ac:dyDescent="0.2">
      <c r="A10" s="40" t="s">
        <v>25</v>
      </c>
      <c r="B10" s="40" t="s">
        <v>89</v>
      </c>
      <c r="C10" s="40">
        <v>38.905985000000001</v>
      </c>
      <c r="D10" s="40">
        <v>-77.033417999999998</v>
      </c>
    </row>
    <row r="11" spans="1:4" x14ac:dyDescent="0.2">
      <c r="A11" s="40" t="s">
        <v>26</v>
      </c>
      <c r="B11" s="40" t="s">
        <v>90</v>
      </c>
      <c r="C11" s="40">
        <v>27.664826999999999</v>
      </c>
      <c r="D11" s="40">
        <v>-81.515754000000001</v>
      </c>
    </row>
    <row r="12" spans="1:4" x14ac:dyDescent="0.2">
      <c r="A12" s="40" t="s">
        <v>27</v>
      </c>
      <c r="B12" s="40" t="s">
        <v>91</v>
      </c>
      <c r="C12" s="40">
        <v>32.157435</v>
      </c>
      <c r="D12" s="40">
        <v>-82.907122999999999</v>
      </c>
    </row>
    <row r="13" spans="1:4" x14ac:dyDescent="0.2">
      <c r="A13" s="40" t="s">
        <v>60</v>
      </c>
      <c r="B13" s="40" t="s">
        <v>92</v>
      </c>
      <c r="C13" s="40">
        <v>19.898682000000001</v>
      </c>
      <c r="D13" s="40">
        <v>-155.66585699999999</v>
      </c>
    </row>
    <row r="14" spans="1:4" x14ac:dyDescent="0.2">
      <c r="A14" s="40" t="s">
        <v>61</v>
      </c>
      <c r="B14" s="40" t="s">
        <v>93</v>
      </c>
      <c r="C14" s="40">
        <v>44.068201999999999</v>
      </c>
      <c r="D14" s="40">
        <v>-114.742041</v>
      </c>
    </row>
    <row r="15" spans="1:4" x14ac:dyDescent="0.2">
      <c r="A15" s="40" t="s">
        <v>34</v>
      </c>
      <c r="B15" s="40" t="s">
        <v>94</v>
      </c>
      <c r="C15" s="40">
        <v>40.633125</v>
      </c>
      <c r="D15" s="40">
        <v>-89.398527999999999</v>
      </c>
    </row>
    <row r="16" spans="1:4" x14ac:dyDescent="0.2">
      <c r="A16" s="40" t="s">
        <v>35</v>
      </c>
      <c r="B16" s="40" t="s">
        <v>95</v>
      </c>
      <c r="C16" s="40">
        <v>40.551217000000001</v>
      </c>
      <c r="D16" s="40">
        <v>-85.602363999999994</v>
      </c>
    </row>
    <row r="17" spans="1:4" x14ac:dyDescent="0.2">
      <c r="A17" s="40" t="s">
        <v>36</v>
      </c>
      <c r="B17" s="40" t="s">
        <v>96</v>
      </c>
      <c r="C17" s="40">
        <v>41.878003</v>
      </c>
      <c r="D17" s="40">
        <v>-93.097701999999998</v>
      </c>
    </row>
    <row r="18" spans="1:4" x14ac:dyDescent="0.2">
      <c r="A18" s="40" t="s">
        <v>37</v>
      </c>
      <c r="B18" s="40" t="s">
        <v>97</v>
      </c>
      <c r="C18" s="40">
        <v>39.011901999999999</v>
      </c>
      <c r="D18" s="40">
        <v>-98.484245999999999</v>
      </c>
    </row>
    <row r="19" spans="1:4" x14ac:dyDescent="0.2">
      <c r="A19" s="40" t="s">
        <v>49</v>
      </c>
      <c r="B19" s="40" t="s">
        <v>98</v>
      </c>
      <c r="C19" s="40">
        <v>37.839333000000003</v>
      </c>
      <c r="D19" s="40">
        <v>-84.270017999999993</v>
      </c>
    </row>
    <row r="20" spans="1:4" x14ac:dyDescent="0.2">
      <c r="A20" s="40" t="s">
        <v>50</v>
      </c>
      <c r="B20" s="40" t="s">
        <v>99</v>
      </c>
      <c r="C20" s="40">
        <v>31.244823</v>
      </c>
      <c r="D20" s="40">
        <v>-92.145024000000006</v>
      </c>
    </row>
    <row r="21" spans="1:4" x14ac:dyDescent="0.2">
      <c r="A21" s="40" t="s">
        <v>14</v>
      </c>
      <c r="B21" s="40" t="s">
        <v>100</v>
      </c>
      <c r="C21" s="40">
        <v>45.253782999999999</v>
      </c>
      <c r="D21" s="40">
        <v>-69.445469000000003</v>
      </c>
    </row>
    <row r="22" spans="1:4" x14ac:dyDescent="0.2">
      <c r="A22" s="40" t="s">
        <v>28</v>
      </c>
      <c r="B22" s="40" t="s">
        <v>101</v>
      </c>
      <c r="C22" s="40">
        <v>39.045755</v>
      </c>
      <c r="D22" s="40">
        <v>-76.641271000000003</v>
      </c>
    </row>
    <row r="23" spans="1:4" x14ac:dyDescent="0.2">
      <c r="A23" s="40" t="s">
        <v>15</v>
      </c>
      <c r="B23" s="40" t="s">
        <v>102</v>
      </c>
      <c r="C23" s="40">
        <v>42.407210999999997</v>
      </c>
      <c r="D23" s="40">
        <v>-71.382436999999996</v>
      </c>
    </row>
    <row r="24" spans="1:4" x14ac:dyDescent="0.2">
      <c r="A24" s="40" t="s">
        <v>38</v>
      </c>
      <c r="B24" s="40" t="s">
        <v>103</v>
      </c>
      <c r="C24" s="40">
        <v>44.314844000000001</v>
      </c>
      <c r="D24" s="40">
        <v>-85.602363999999994</v>
      </c>
    </row>
    <row r="25" spans="1:4" x14ac:dyDescent="0.2">
      <c r="A25" s="40" t="s">
        <v>39</v>
      </c>
      <c r="B25" s="40" t="s">
        <v>104</v>
      </c>
      <c r="C25" s="40">
        <v>46.729553000000003</v>
      </c>
      <c r="D25" s="40">
        <v>-94.685900000000004</v>
      </c>
    </row>
    <row r="26" spans="1:4" x14ac:dyDescent="0.2">
      <c r="A26" s="40" t="s">
        <v>51</v>
      </c>
      <c r="B26" s="40" t="s">
        <v>105</v>
      </c>
      <c r="C26" s="40">
        <v>32.354667999999997</v>
      </c>
      <c r="D26" s="40">
        <v>-89.398527999999999</v>
      </c>
    </row>
    <row r="27" spans="1:4" x14ac:dyDescent="0.2">
      <c r="A27" s="40" t="s">
        <v>40</v>
      </c>
      <c r="B27" s="40" t="s">
        <v>106</v>
      </c>
      <c r="C27" s="40">
        <v>37.964252999999999</v>
      </c>
      <c r="D27" s="40">
        <v>-91.831833000000003</v>
      </c>
    </row>
    <row r="28" spans="1:4" x14ac:dyDescent="0.2">
      <c r="A28" s="40" t="s">
        <v>62</v>
      </c>
      <c r="B28" s="40" t="s">
        <v>107</v>
      </c>
      <c r="C28" s="40">
        <v>46.879682000000003</v>
      </c>
      <c r="D28" s="40">
        <v>-110.362566</v>
      </c>
    </row>
    <row r="29" spans="1:4" x14ac:dyDescent="0.2">
      <c r="A29" s="40" t="s">
        <v>41</v>
      </c>
      <c r="B29" s="40" t="s">
        <v>108</v>
      </c>
      <c r="C29" s="40">
        <v>41.492536999999999</v>
      </c>
      <c r="D29" s="40">
        <v>-99.901813000000004</v>
      </c>
    </row>
    <row r="30" spans="1:4" x14ac:dyDescent="0.2">
      <c r="A30" s="40" t="s">
        <v>63</v>
      </c>
      <c r="B30" s="40" t="s">
        <v>109</v>
      </c>
      <c r="C30" s="40">
        <v>38.802610000000001</v>
      </c>
      <c r="D30" s="40">
        <v>-116.419389</v>
      </c>
    </row>
    <row r="31" spans="1:4" x14ac:dyDescent="0.2">
      <c r="A31" s="40" t="s">
        <v>16</v>
      </c>
      <c r="B31" s="40" t="s">
        <v>110</v>
      </c>
      <c r="C31" s="40">
        <v>43.193852</v>
      </c>
      <c r="D31" s="40">
        <v>-71.572395</v>
      </c>
    </row>
    <row r="32" spans="1:4" x14ac:dyDescent="0.2">
      <c r="A32" s="40" t="s">
        <v>17</v>
      </c>
      <c r="B32" s="40" t="s">
        <v>111</v>
      </c>
      <c r="C32" s="40">
        <v>40.058323999999999</v>
      </c>
      <c r="D32" s="40">
        <v>-74.405660999999995</v>
      </c>
    </row>
    <row r="33" spans="1:4" x14ac:dyDescent="0.2">
      <c r="A33" s="40" t="s">
        <v>64</v>
      </c>
      <c r="B33" s="40" t="s">
        <v>112</v>
      </c>
      <c r="C33" s="40">
        <v>34.972729999999999</v>
      </c>
      <c r="D33" s="40">
        <v>-105.032363</v>
      </c>
    </row>
    <row r="34" spans="1:4" x14ac:dyDescent="0.2">
      <c r="A34" s="40" t="s">
        <v>18</v>
      </c>
      <c r="B34" s="40" t="s">
        <v>113</v>
      </c>
      <c r="C34" s="40">
        <v>43.299427999999999</v>
      </c>
      <c r="D34" s="40">
        <v>-74.217933000000002</v>
      </c>
    </row>
    <row r="35" spans="1:4" x14ac:dyDescent="0.2">
      <c r="A35" s="40" t="s">
        <v>29</v>
      </c>
      <c r="B35" s="40" t="s">
        <v>114</v>
      </c>
      <c r="C35" s="40">
        <v>35.759573000000003</v>
      </c>
      <c r="D35" s="40">
        <v>-79.019300000000001</v>
      </c>
    </row>
    <row r="36" spans="1:4" x14ac:dyDescent="0.2">
      <c r="A36" s="40" t="s">
        <v>42</v>
      </c>
      <c r="B36" s="40" t="s">
        <v>115</v>
      </c>
      <c r="C36" s="40">
        <v>47.551493000000001</v>
      </c>
      <c r="D36" s="40">
        <v>-101.00201199999999</v>
      </c>
    </row>
    <row r="37" spans="1:4" x14ac:dyDescent="0.2">
      <c r="A37" s="40" t="s">
        <v>43</v>
      </c>
      <c r="B37" s="40" t="s">
        <v>116</v>
      </c>
      <c r="C37" s="40">
        <v>40.417287000000002</v>
      </c>
      <c r="D37" s="40">
        <v>-82.907122999999999</v>
      </c>
    </row>
    <row r="38" spans="1:4" x14ac:dyDescent="0.2">
      <c r="A38" s="40" t="s">
        <v>52</v>
      </c>
      <c r="B38" s="40" t="s">
        <v>117</v>
      </c>
      <c r="C38" s="40">
        <v>35.007752000000004</v>
      </c>
      <c r="D38" s="40">
        <v>-97.092877000000001</v>
      </c>
    </row>
    <row r="39" spans="1:4" x14ac:dyDescent="0.2">
      <c r="A39" s="40" t="s">
        <v>65</v>
      </c>
      <c r="B39" s="40" t="s">
        <v>118</v>
      </c>
      <c r="C39" s="40">
        <v>43.804133</v>
      </c>
      <c r="D39" s="40">
        <v>-120.55420100000001</v>
      </c>
    </row>
    <row r="40" spans="1:4" x14ac:dyDescent="0.2">
      <c r="A40" s="40" t="s">
        <v>19</v>
      </c>
      <c r="B40" s="40" t="s">
        <v>119</v>
      </c>
      <c r="C40" s="40">
        <v>41.203322</v>
      </c>
      <c r="D40" s="40">
        <v>-77.194524999999999</v>
      </c>
    </row>
    <row r="41" spans="1:4" x14ac:dyDescent="0.2">
      <c r="A41" s="40" t="s">
        <v>20</v>
      </c>
      <c r="B41" s="40" t="s">
        <v>120</v>
      </c>
      <c r="C41" s="40">
        <v>41.580095</v>
      </c>
      <c r="D41" s="40">
        <v>-71.477429000000001</v>
      </c>
    </row>
    <row r="42" spans="1:4" x14ac:dyDescent="0.2">
      <c r="A42" s="40" t="s">
        <v>30</v>
      </c>
      <c r="B42" s="40" t="s">
        <v>121</v>
      </c>
      <c r="C42" s="40">
        <v>33.836081</v>
      </c>
      <c r="D42" s="40">
        <v>-81.163724999999999</v>
      </c>
    </row>
    <row r="43" spans="1:4" x14ac:dyDescent="0.2">
      <c r="A43" s="40" t="s">
        <v>44</v>
      </c>
      <c r="B43" s="40" t="s">
        <v>122</v>
      </c>
      <c r="C43" s="40">
        <v>43.969515000000001</v>
      </c>
      <c r="D43" s="40">
        <v>-99.901813000000004</v>
      </c>
    </row>
    <row r="44" spans="1:4" x14ac:dyDescent="0.2">
      <c r="A44" s="40" t="s">
        <v>53</v>
      </c>
      <c r="B44" s="40" t="s">
        <v>123</v>
      </c>
      <c r="C44" s="40">
        <v>35.517491</v>
      </c>
      <c r="D44" s="40">
        <v>-86.580447000000007</v>
      </c>
    </row>
    <row r="45" spans="1:4" x14ac:dyDescent="0.2">
      <c r="A45" s="40" t="s">
        <v>54</v>
      </c>
      <c r="B45" s="40" t="s">
        <v>124</v>
      </c>
      <c r="C45" s="40">
        <v>31.968599000000001</v>
      </c>
      <c r="D45" s="40">
        <v>-99.901813000000004</v>
      </c>
    </row>
    <row r="46" spans="1:4" x14ac:dyDescent="0.2">
      <c r="A46" s="40" t="s">
        <v>66</v>
      </c>
      <c r="B46" s="40" t="s">
        <v>125</v>
      </c>
      <c r="C46" s="40">
        <v>39.320979999999999</v>
      </c>
      <c r="D46" s="40">
        <v>-111.09373100000001</v>
      </c>
    </row>
    <row r="47" spans="1:4" x14ac:dyDescent="0.2">
      <c r="A47" s="40" t="s">
        <v>21</v>
      </c>
      <c r="B47" s="40" t="s">
        <v>126</v>
      </c>
      <c r="C47" s="40">
        <v>44.558802999999997</v>
      </c>
      <c r="D47" s="40">
        <v>-72.577841000000006</v>
      </c>
    </row>
    <row r="48" spans="1:4" x14ac:dyDescent="0.2">
      <c r="A48" s="40" t="s">
        <v>31</v>
      </c>
      <c r="B48" s="40" t="s">
        <v>127</v>
      </c>
      <c r="C48" s="40">
        <v>37.431573</v>
      </c>
      <c r="D48" s="40">
        <v>-78.656893999999994</v>
      </c>
    </row>
    <row r="49" spans="1:4" x14ac:dyDescent="0.2">
      <c r="A49" s="40" t="s">
        <v>67</v>
      </c>
      <c r="B49" s="40" t="s">
        <v>128</v>
      </c>
      <c r="C49" s="40">
        <v>47.751074000000003</v>
      </c>
      <c r="D49" s="40">
        <v>-120.740139</v>
      </c>
    </row>
    <row r="50" spans="1:4" x14ac:dyDescent="0.2">
      <c r="A50" s="40" t="s">
        <v>32</v>
      </c>
      <c r="B50" s="40" t="s">
        <v>129</v>
      </c>
      <c r="C50" s="40">
        <v>38.597625999999998</v>
      </c>
      <c r="D50" s="40">
        <v>-80.454903000000002</v>
      </c>
    </row>
    <row r="51" spans="1:4" x14ac:dyDescent="0.2">
      <c r="A51" s="40" t="s">
        <v>45</v>
      </c>
      <c r="B51" s="40" t="s">
        <v>130</v>
      </c>
      <c r="C51" s="40">
        <v>43.784439999999996</v>
      </c>
      <c r="D51" s="40">
        <v>-88.787868000000003</v>
      </c>
    </row>
    <row r="52" spans="1:4" x14ac:dyDescent="0.2">
      <c r="A52" s="40" t="s">
        <v>68</v>
      </c>
      <c r="B52" s="40" t="s">
        <v>131</v>
      </c>
      <c r="C52" s="40">
        <v>43.075968000000003</v>
      </c>
      <c r="D52" s="40">
        <v>-107.290284</v>
      </c>
    </row>
  </sheetData>
  <sortState xmlns:xlrd2="http://schemas.microsoft.com/office/spreadsheetml/2017/richdata2" ref="A2:D52">
    <sortCondition ref="A2:A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21F6D8-C6D6-4A2F-9F6E-838B3B2906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E55FFA-58DD-4EDD-8F90-C8C7C92DE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0B32BC1-77EC-4AFC-8D02-8358077157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Original</vt:lpstr>
      <vt:lpstr>VMT_April_%Change</vt:lpstr>
      <vt:lpstr>VMT_April_GEO</vt:lpstr>
      <vt:lpstr>shapes</vt:lpstr>
      <vt:lpstr>Page6_Table</vt:lpstr>
      <vt:lpstr>Page6_Table_Total</vt:lpstr>
      <vt:lpstr>Page6_Table_web</vt:lpstr>
      <vt:lpstr>Page6_Year1</vt:lpstr>
      <vt:lpstr>Page6_Year2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18285</cp:lastModifiedBy>
  <cp:lastPrinted>2004-04-15T22:51:16Z</cp:lastPrinted>
  <dcterms:created xsi:type="dcterms:W3CDTF">2004-04-08T14:20:42Z</dcterms:created>
  <dcterms:modified xsi:type="dcterms:W3CDTF">2021-01-02T18:42:23Z</dcterms:modified>
</cp:coreProperties>
</file>