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828" yWindow="1560" windowWidth="14532" windowHeight="2076" tabRatio="803"/>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DataXY" sheetId="51" r:id="rId13"/>
    <sheet name="Icons" sheetId="62" r:id="rId14"/>
  </sheets>
  <functionGroups builtInGroupCount="17"/>
  <definedNames>
    <definedName name="_xlnm._FilterDatabase" localSheetId="1" hidden="1">Data!$A$1:$S$19</definedName>
    <definedName name="Template1">Template1!$B$2:$H$14</definedName>
    <definedName name="Template2">Template2!$B$2:$H$14</definedName>
    <definedName name="Template3">Template3!$B$2:$O$13</definedName>
  </definedNames>
  <calcPr calcId="145621"/>
</workbook>
</file>

<file path=xl/calcChain.xml><?xml version="1.0" encoding="utf-8"?>
<calcChain xmlns="http://schemas.openxmlformats.org/spreadsheetml/2006/main">
  <c r="O3" i="65" l="1"/>
  <c r="I19" i="50" l="1"/>
  <c r="I10" i="50"/>
  <c r="I2" i="50"/>
  <c r="J2" i="50" s="1"/>
  <c r="I3" i="50" s="1"/>
  <c r="E19" i="50"/>
  <c r="R19" i="50" s="1"/>
  <c r="N19" i="50"/>
  <c r="O19" i="50"/>
  <c r="P19" i="50"/>
  <c r="S19" i="50"/>
  <c r="E18" i="50"/>
  <c r="R18" i="50" s="1"/>
  <c r="N18" i="50"/>
  <c r="O18" i="50"/>
  <c r="P18" i="50"/>
  <c r="S18" i="50"/>
  <c r="E9" i="50"/>
  <c r="R9" i="50" s="1"/>
  <c r="N9" i="50"/>
  <c r="O9" i="50"/>
  <c r="P9" i="50"/>
  <c r="S9" i="50"/>
  <c r="E2" i="50"/>
  <c r="R2" i="50" s="1"/>
  <c r="N2" i="50"/>
  <c r="O2" i="50"/>
  <c r="P2" i="50"/>
  <c r="S2" i="50"/>
  <c r="E12" i="50"/>
  <c r="R12" i="50" s="1"/>
  <c r="N12" i="50"/>
  <c r="O12" i="50"/>
  <c r="P12" i="50"/>
  <c r="S12" i="50"/>
  <c r="E6" i="50"/>
  <c r="R6" i="50" s="1"/>
  <c r="N6" i="50"/>
  <c r="O6" i="50"/>
  <c r="P6" i="50"/>
  <c r="S6" i="50"/>
  <c r="E16" i="50"/>
  <c r="R16" i="50" s="1"/>
  <c r="N16" i="50"/>
  <c r="O16" i="50"/>
  <c r="P16" i="50"/>
  <c r="S16" i="50"/>
  <c r="E15" i="50"/>
  <c r="R15" i="50" s="1"/>
  <c r="N15" i="50"/>
  <c r="O15" i="50"/>
  <c r="P15" i="50"/>
  <c r="S15" i="50"/>
  <c r="E17" i="50"/>
  <c r="R17" i="50" s="1"/>
  <c r="N17" i="50"/>
  <c r="O17" i="50"/>
  <c r="P17" i="50"/>
  <c r="S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S11" i="50"/>
  <c r="O11" i="50"/>
  <c r="N11" i="50"/>
  <c r="S8" i="50"/>
  <c r="O8" i="50"/>
  <c r="N8" i="50"/>
  <c r="S14" i="50"/>
  <c r="O14" i="50"/>
  <c r="N14" i="50"/>
  <c r="S13" i="50"/>
  <c r="O13" i="50"/>
  <c r="N13" i="50"/>
  <c r="S7" i="50"/>
  <c r="O7" i="50"/>
  <c r="N7" i="50"/>
  <c r="S5" i="50"/>
  <c r="O5" i="50"/>
  <c r="N5" i="50"/>
  <c r="S10" i="50"/>
  <c r="O10" i="50"/>
  <c r="N10" i="50"/>
  <c r="S4" i="50"/>
  <c r="O4" i="50"/>
  <c r="N4" i="50"/>
  <c r="S3"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authors>
    <author>juan espasandin</author>
    <author>espasanj</author>
  </authors>
  <commentList>
    <comment ref="A7" authorId="0">
      <text>
        <r>
          <rPr>
            <b/>
            <sz val="9"/>
            <color indexed="81"/>
            <rFont val="Tahoma"/>
            <charset val="1"/>
          </rPr>
          <t>Column to be used for the note text field. If invalid the app_default_ShapeTextField value will be used</t>
        </r>
      </text>
    </comment>
    <comment ref="A17" authorId="1">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text>
        <r>
          <rPr>
            <b/>
            <sz val="9"/>
            <color indexed="81"/>
            <rFont val="Tahoma"/>
            <charset val="1"/>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text>
        <r>
          <rPr>
            <b/>
            <sz val="9"/>
            <color indexed="81"/>
            <rFont val="Tahoma"/>
            <charset val="1"/>
          </rPr>
          <t>Read only, will save here the last save date</t>
        </r>
      </text>
    </comment>
  </commentList>
</comments>
</file>

<file path=xl/comments2.xml><?xml version="1.0" encoding="utf-8"?>
<comments xmlns="http://schemas.openxmlformats.org/spreadsheetml/2006/main">
  <authors>
    <author>Juan Espasandin</author>
  </authors>
  <commentList>
    <comment ref="A6" authorId="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<sst xmlns="http://schemas.openxmlformats.org/spreadsheetml/2006/main" count="348" uniqueCount="147">
  <si>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</si>
  <si>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</si>
  <si>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</si>
  <si>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</si>
  <si>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</si>
  <si>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</si>
  <si>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</si>
  <si>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</si>
  <si>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</si>
  <si>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</si>
  <si>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</si>
  <si>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</si>
  <si>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</si>
  <si>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</si>
  <si>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</si>
  <si>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</si>
  <si>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</si>
  <si>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</si>
  <si>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</si>
  <si>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</si>
  <si>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</si>
  <si>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</si>
  <si>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</si>
  <si>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</si>
  <si>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</si>
  <si>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</si>
  <si>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</si>
  <si>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</si>
  <si>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</si>
  <si>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</si>
  <si>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</si>
  <si>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</si>
  <si>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</si>
  <si>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</si>
  <si>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</si>
  <si>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</si>
  <si>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</si>
  <si>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</si>
  <si>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</si>
  <si>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</si>
  <si>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</si>
  <si>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</si>
  <si>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</si>
  <si>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</si>
  <si>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</si>
  <si>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</si>
  <si>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</si>
  <si>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</si>
  <si>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</si>
  <si>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</si>
  <si>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</si>
  <si>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</si>
  <si>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</si>
  <si>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</si>
  <si>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</si>
  <si>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</si>
  <si>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</si>
  <si>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</si>
  <si>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</si>
  <si>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</si>
  <si>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</si>
  <si>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</si>
  <si>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</si>
  <si>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</si>
  <si>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</si>
  <si>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</si>
  <si>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</si>
  <si>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</si>
  <si>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</si>
  <si>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</si>
  <si>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</si>
  <si>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</si>
  <si>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</si>
  <si>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</si>
  <si>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</si>
  <si>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</si>
  <si>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</si>
  <si>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</si>
  <si>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</si>
  <si>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</si>
  <si>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</si>
  <si>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</si>
  <si>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</si>
  <si>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</si>
  <si>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</si>
  <si>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</si>
  <si>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</si>
  <si>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</si>
  <si>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</si>
  <si>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</si>
  <si>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</si>
  <si>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</si>
  <si>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</si>
  <si>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</si>
  <si>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</si>
  <si>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</si>
  <si>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</si>
  <si>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</si>
  <si>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</si>
  <si>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</si>
  <si>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</si>
  <si>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</si>
  <si>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</si>
  <si>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</si>
  <si>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</si>
  <si>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</si>
  <si>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</si>
  <si>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</si>
  <si>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</si>
  <si>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</si>
  <si>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</si>
  <si>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</si>
  <si>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</si>
  <si>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</si>
  <si>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</si>
  <si>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</si>
  <si>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</si>
  <si>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</si>
  <si>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</si>
  <si>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</si>
  <si>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</si>
  <si>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</si>
  <si>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</si>
  <si>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</si>
  <si>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</si>
  <si>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</si>
  <si>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</si>
  <si>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</si>
  <si>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</si>
  <si>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</si>
  <si>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</si>
  <si>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</si>
  <si>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</si>
  <si>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</si>
  <si>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</si>
  <si>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</si>
  <si>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</si>
  <si>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</si>
  <si>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Kanban High Priority</t>
  </si>
  <si>
    <t>Release 3</t>
  </si>
  <si>
    <t>User Stories</t>
  </si>
  <si>
    <t>Security Testing</t>
  </si>
  <si>
    <t>Signed off by Customer Services</t>
  </si>
  <si>
    <t>Pending Publishing Strategy</t>
  </si>
  <si>
    <t>Timeline (Read Only)</t>
  </si>
  <si>
    <t>C:\Users\espasanj\Documents</t>
  </si>
  <si>
    <t>Board20180822205404.xlsx</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</si>
</sst>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b/>
      <sz val="9"/>
      <color indexed="81"/>
      <name val="Tahoma"/>
      <charset val="1"/>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5">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cellXfs>
  <cellStyles count="2">
    <cellStyle name="Normal" xfId="0" builtinId="0"/>
    <cellStyle name="Normal 2" xfId="1"/>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xmlns=""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xmlns=""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xmlns=""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xmlns=""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xmlns=""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H7:H8"/>
  <sheetViews>
    <sheetView showGridLines="0" tabSelected="1" zoomScale="70" zoomScaleNormal="70" workbookViewId="0">
      <selection activeCell="E20" sqref="E20"/>
    </sheetView>
  </sheetViews>
  <sheetFormatPr defaultColWidth="9.109375" defaultRowHeight="14.4" x14ac:dyDescent="0.3"/>
  <cols>
    <col min="1" max="6" width="9.109375" style="14"/>
    <col min="7" max="7" width="11.6640625" style="14" customWidth="1"/>
    <col min="8" max="16384" width="9.109375" style="14"/>
  </cols>
  <sheetData>
    <row r="7" spans="8:8" x14ac:dyDescent="0.3">
      <c r="H7" s="22"/>
    </row>
    <row r="8" spans="8:8" x14ac:dyDescent="0.3">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S19"/>
  <sheetViews>
    <sheetView zoomScale="85" zoomScaleNormal="85" workbookViewId="0">
      <selection activeCell="D25" sqref="D25"/>
    </sheetView>
  </sheetViews>
  <sheetFormatPr defaultRowHeight="14.4" x14ac:dyDescent="0.3"/>
  <cols>
    <col min="1" max="1" width="4.88671875" bestFit="1" customWidth="1"/>
    <col min="2" max="2" width="3.6640625" bestFit="1" customWidth="1"/>
    <col min="3" max="3" width="16.109375" customWidth="1"/>
    <col min="4" max="4" width="9.6640625" bestFit="1" customWidth="1"/>
    <col min="5" max="5" width="9.6640625" customWidth="1"/>
    <col min="6" max="6" width="10.109375" bestFit="1" customWidth="1"/>
    <col min="7" max="7" width="10.44140625" bestFit="1" customWidth="1"/>
    <col min="8" max="8" width="9.44140625" bestFit="1" customWidth="1"/>
    <col min="9" max="10" width="10.88671875" bestFit="1" customWidth="1"/>
    <col min="11" max="11" width="10.88671875" customWidth="1"/>
    <col min="12" max="12" width="7.88671875" bestFit="1" customWidth="1"/>
    <col min="13" max="13" width="25.109375" customWidth="1"/>
    <col min="14" max="14" width="26.109375" customWidth="1"/>
    <col min="15" max="15" width="32.33203125" bestFit="1" customWidth="1"/>
    <col min="16" max="17" width="42.44140625" customWidth="1"/>
    <col min="18" max="18" width="13.44140625" bestFit="1" customWidth="1"/>
  </cols>
  <sheetData>
    <row r="1" spans="1:19" x14ac:dyDescent="0.3">
      <c r="A1" t="s">
        <v>31</v>
      </c>
      <c r="B1" t="s">
        <v>1</v>
      </c>
      <c r="C1" t="s">
        <v>2</v>
      </c>
      <c r="D1" t="s">
        <v>76</v>
      </c>
      <c r="E1" t="s">
        <v>137</v>
      </c>
      <c r="F1" t="s">
        <v>3</v>
      </c>
      <c r="G1" t="s">
        <v>6</v>
      </c>
      <c r="H1" t="s">
        <v>7</v>
      </c>
      <c r="I1" t="s">
        <v>4</v>
      </c>
      <c r="J1" t="s">
        <v>5</v>
      </c>
      <c r="K1" t="s">
        <v>130</v>
      </c>
      <c r="L1" t="s">
        <v>8</v>
      </c>
      <c r="M1" t="s">
        <v>35</v>
      </c>
      <c r="N1" t="s">
        <v>39</v>
      </c>
      <c r="O1" t="s">
        <v>45</v>
      </c>
      <c r="P1" t="s">
        <v>75</v>
      </c>
      <c r="Q1" t="s">
        <v>132</v>
      </c>
      <c r="R1" t="s">
        <v>15</v>
      </c>
      <c r="S1" t="s">
        <v>77</v>
      </c>
    </row>
    <row r="2" spans="1:19" x14ac:dyDescent="0.3">
      <c r="B2">
        <v>1</v>
      </c>
      <c r="C2" t="s">
        <v>54</v>
      </c>
      <c r="D2" t="s">
        <v>72</v>
      </c>
      <c r="E2">
        <f t="shared" ref="E2:E19" ca="1" si="0">RANDBETWEEN(1,5)</f>
        <v>2</v>
      </c>
      <c r="F2" t="s">
        <v>64</v>
      </c>
      <c r="G2" t="s">
        <v>26</v>
      </c>
      <c r="H2" t="s">
        <v>9</v>
      </c>
      <c r="I2" s="18">
        <f ca="1">DATE(YEAR(NOW()),1,1)</f>
        <v>43101</v>
      </c>
      <c r="J2" s="18">
        <f ca="1">I2+ROUND(RANDBETWEEN(1,30),0)</f>
        <v>43130</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"AssignedTo:"&amp;F2&amp;CHAR(10)&amp;"Product:"&amp;D2</f>
        <v>AssignedTo:YODA
Product:Product A</v>
      </c>
      <c r="P2" t="str">
        <f t="shared" ref="P2:P19" si="4">"Product:"&amp;$D2&amp;CHAR(10) &amp;"Stage:"&amp;$G2</f>
        <v>Product:Product A
Stage:COMPLETED</v>
      </c>
      <c r="Q2" t="str">
        <f t="shared" ref="Q2:Q19" ca="1" si="5">"AssignedTo:"&amp;$F2&amp;CHAR(10)&amp;"Month:"&amp;$K2</f>
        <v>AssignedTo:YODA
Month:January</v>
      </c>
      <c r="R2" t="str">
        <f t="shared" ref="R2:R19" ca="1" si="6">IF($E2&lt;=3,"No","Yes")</f>
        <v>No</v>
      </c>
      <c r="S2" t="str">
        <f t="shared" ref="S2:S19" si="7">IF(UPPER(G2)="IN PROGRESS",H2,IF(UPPER(G2)="COMPLETED","BLUE","DEFAULT"))</f>
        <v>BLUE</v>
      </c>
    </row>
    <row r="3" spans="1:19" x14ac:dyDescent="0.3">
      <c r="B3">
        <v>2</v>
      </c>
      <c r="C3" t="s">
        <v>140</v>
      </c>
      <c r="D3" t="s">
        <v>72</v>
      </c>
      <c r="E3">
        <f t="shared" ca="1" si="0"/>
        <v>5</v>
      </c>
      <c r="F3" t="s">
        <v>27</v>
      </c>
      <c r="G3" t="s">
        <v>26</v>
      </c>
      <c r="H3" t="s">
        <v>9</v>
      </c>
      <c r="I3" s="18">
        <f t="shared" ref="I3:I9" ca="1" si="8">J2</f>
        <v>43130</v>
      </c>
      <c r="J3" s="18">
        <f t="shared" ref="J3:J19" ca="1" si="9">I3+ROUND(RANDBETWEEN(1,60),0)</f>
        <v>43173</v>
      </c>
      <c r="K3" s="18" t="str">
        <f t="shared" ca="1" si="1"/>
        <v>January</v>
      </c>
      <c r="L3" t="str">
        <f t="shared" ca="1" si="2"/>
        <v>No</v>
      </c>
      <c r="M3" t="s">
        <v>142</v>
      </c>
      <c r="N3" t="str">
        <f t="shared" si="3"/>
        <v>2 User Stories
Signed off by Customer Services</v>
      </c>
      <c r="O3" t="str">
        <f>"AssignedTo:"&amp;$F3&amp;CHAR(10)&amp;"Product:"&amp;$D3</f>
        <v>AssignedTo:ANNA
Product:Product A</v>
      </c>
      <c r="P3" t="str">
        <f t="shared" si="4"/>
        <v>Product:Product A
Stage:COMPLETED</v>
      </c>
      <c r="Q3" t="str">
        <f t="shared" ca="1" si="5"/>
        <v>AssignedTo:ANNA
Month:January</v>
      </c>
      <c r="R3" t="str">
        <f t="shared" ca="1" si="6"/>
        <v>Yes</v>
      </c>
      <c r="S3" t="str">
        <f t="shared" si="7"/>
        <v>BLUE</v>
      </c>
    </row>
    <row r="4" spans="1:19" x14ac:dyDescent="0.3">
      <c r="B4">
        <v>3</v>
      </c>
      <c r="C4" t="s">
        <v>53</v>
      </c>
      <c r="D4" t="s">
        <v>72</v>
      </c>
      <c r="E4">
        <f t="shared" ca="1" si="0"/>
        <v>1</v>
      </c>
      <c r="F4" t="s">
        <v>28</v>
      </c>
      <c r="G4" t="s">
        <v>25</v>
      </c>
      <c r="H4" t="s">
        <v>37</v>
      </c>
      <c r="I4" s="18">
        <f t="shared" ca="1" si="8"/>
        <v>43173</v>
      </c>
      <c r="J4" s="18">
        <f t="shared" ca="1" si="9"/>
        <v>43207</v>
      </c>
      <c r="K4" s="18" t="str">
        <f t="shared" ca="1" si="1"/>
        <v>March</v>
      </c>
      <c r="L4" t="str">
        <f t="shared" ca="1" si="2"/>
        <v>Yes</v>
      </c>
      <c r="N4" t="str">
        <f t="shared" si="3"/>
        <v xml:space="preserve">3 Proof of concept
</v>
      </c>
      <c r="O4" t="str">
        <f t="shared" ref="O4:O19" si="10">"AssignedTo:"&amp;F4&amp;CHAR(10)&amp;"Product:"&amp;D4</f>
        <v>AssignedTo:BOB
Product:Product A</v>
      </c>
      <c r="P4" t="str">
        <f t="shared" si="4"/>
        <v>Product:Product A
Stage:IN PROGRESS</v>
      </c>
      <c r="Q4" t="str">
        <f t="shared" ca="1" si="5"/>
        <v>AssignedTo:BOB
Month:March</v>
      </c>
      <c r="R4" t="str">
        <f t="shared" ca="1" si="6"/>
        <v>No</v>
      </c>
      <c r="S4" t="str">
        <f t="shared" si="7"/>
        <v>Amber</v>
      </c>
    </row>
    <row r="5" spans="1:19" x14ac:dyDescent="0.3">
      <c r="B5">
        <v>4</v>
      </c>
      <c r="C5" t="s">
        <v>55</v>
      </c>
      <c r="D5" t="s">
        <v>72</v>
      </c>
      <c r="E5">
        <f t="shared" ca="1" si="0"/>
        <v>5</v>
      </c>
      <c r="F5" t="s">
        <v>28</v>
      </c>
      <c r="G5" t="s">
        <v>84</v>
      </c>
      <c r="H5" t="s">
        <v>37</v>
      </c>
      <c r="I5" s="18">
        <f t="shared" ca="1" si="8"/>
        <v>43207</v>
      </c>
      <c r="J5" s="18">
        <f t="shared" ca="1" si="9"/>
        <v>43219</v>
      </c>
      <c r="K5" s="18" t="str">
        <f t="shared" ca="1" si="1"/>
        <v>April</v>
      </c>
      <c r="L5" t="str">
        <f t="shared" ca="1" si="2"/>
        <v>Yes</v>
      </c>
      <c r="N5" t="str">
        <f t="shared" si="3"/>
        <v xml:space="preserve">4 First MVP
</v>
      </c>
      <c r="O5" t="str">
        <f t="shared" si="10"/>
        <v>AssignedTo:BOB
Product:Product A</v>
      </c>
      <c r="P5" t="str">
        <f t="shared" si="4"/>
        <v>Product:Product A
Stage:PLANNING</v>
      </c>
      <c r="Q5" t="str">
        <f t="shared" ca="1" si="5"/>
        <v>AssignedTo:BOB
Month:April</v>
      </c>
      <c r="R5" t="str">
        <f t="shared" ca="1" si="6"/>
        <v>Yes</v>
      </c>
      <c r="S5" t="str">
        <f t="shared" si="7"/>
        <v>DEFAULT</v>
      </c>
    </row>
    <row r="6" spans="1:19" x14ac:dyDescent="0.3">
      <c r="B6">
        <v>5</v>
      </c>
      <c r="C6" t="s">
        <v>141</v>
      </c>
      <c r="D6" t="s">
        <v>72</v>
      </c>
      <c r="E6">
        <f t="shared" ca="1" si="0"/>
        <v>4</v>
      </c>
      <c r="F6" t="s">
        <v>64</v>
      </c>
      <c r="G6" t="s">
        <v>84</v>
      </c>
      <c r="H6" t="s">
        <v>9</v>
      </c>
      <c r="I6" s="18">
        <f t="shared" ca="1" si="8"/>
        <v>43219</v>
      </c>
      <c r="J6" s="18">
        <f t="shared" ca="1" si="9"/>
        <v>43232</v>
      </c>
      <c r="K6" s="18" t="str">
        <f t="shared" ca="1" si="1"/>
        <v>April</v>
      </c>
      <c r="L6" t="str">
        <f t="shared" ca="1" si="2"/>
        <v>Yes</v>
      </c>
      <c r="N6" t="str">
        <f t="shared" si="3"/>
        <v xml:space="preserve">5 Security Testing
</v>
      </c>
      <c r="O6" t="str">
        <f t="shared" si="10"/>
        <v>AssignedTo:YODA
Product:Product A</v>
      </c>
      <c r="P6" t="str">
        <f t="shared" si="4"/>
        <v>Product:Product A
Stage:PLANNING</v>
      </c>
      <c r="Q6" t="str">
        <f t="shared" ca="1" si="5"/>
        <v>AssignedTo:YODA
Month:April</v>
      </c>
      <c r="R6" t="str">
        <f t="shared" ca="1" si="6"/>
        <v>Yes</v>
      </c>
      <c r="S6" t="str">
        <f t="shared" si="7"/>
        <v>DEFAULT</v>
      </c>
    </row>
    <row r="7" spans="1:19" x14ac:dyDescent="0.3">
      <c r="B7">
        <v>6</v>
      </c>
      <c r="C7" t="s">
        <v>56</v>
      </c>
      <c r="D7" t="s">
        <v>72</v>
      </c>
      <c r="E7">
        <f t="shared" ca="1" si="0"/>
        <v>2</v>
      </c>
      <c r="F7" t="s">
        <v>27</v>
      </c>
      <c r="G7" t="s">
        <v>84</v>
      </c>
      <c r="H7" t="s">
        <v>37</v>
      </c>
      <c r="I7" s="18">
        <f t="shared" ca="1" si="8"/>
        <v>43232</v>
      </c>
      <c r="J7" s="18">
        <f t="shared" ca="1" si="9"/>
        <v>43272</v>
      </c>
      <c r="K7" s="18" t="str">
        <f t="shared" ca="1" si="1"/>
        <v>May</v>
      </c>
      <c r="L7" t="str">
        <f t="shared" ca="1" si="2"/>
        <v>Yes</v>
      </c>
      <c r="N7" t="str">
        <f t="shared" si="3"/>
        <v xml:space="preserve">6 UAT activities
</v>
      </c>
      <c r="O7" t="str">
        <f t="shared" si="10"/>
        <v>AssignedTo:ANNA
Product:Product A</v>
      </c>
      <c r="P7" t="str">
        <f t="shared" si="4"/>
        <v>Product:Product A
Stage:PLANNING</v>
      </c>
      <c r="Q7" t="str">
        <f t="shared" ca="1" si="5"/>
        <v>AssignedTo:ANNA
Month:May</v>
      </c>
      <c r="R7" t="str">
        <f t="shared" ca="1" si="6"/>
        <v>No</v>
      </c>
      <c r="S7" t="str">
        <f t="shared" si="7"/>
        <v>DEFAULT</v>
      </c>
    </row>
    <row r="8" spans="1:19" x14ac:dyDescent="0.3">
      <c r="B8">
        <v>7</v>
      </c>
      <c r="C8" t="s">
        <v>59</v>
      </c>
      <c r="D8" t="s">
        <v>73</v>
      </c>
      <c r="E8">
        <f t="shared" ca="1" si="0"/>
        <v>1</v>
      </c>
      <c r="F8" t="s">
        <v>28</v>
      </c>
      <c r="G8" t="s">
        <v>25</v>
      </c>
      <c r="H8" t="s">
        <v>9</v>
      </c>
      <c r="I8" s="18">
        <f t="shared" ca="1" si="8"/>
        <v>43272</v>
      </c>
      <c r="J8" s="18">
        <f t="shared" ca="1" si="9"/>
        <v>43321</v>
      </c>
      <c r="K8" s="18" t="str">
        <f t="shared" ca="1" si="1"/>
        <v>June</v>
      </c>
      <c r="L8" t="str">
        <f t="shared" ca="1" si="2"/>
        <v>Yes</v>
      </c>
      <c r="N8" t="str">
        <f t="shared" si="3"/>
        <v xml:space="preserve">7 Backend and Devops
</v>
      </c>
      <c r="O8" t="str">
        <f t="shared" si="10"/>
        <v>AssignedTo:BOB
Product:Product B</v>
      </c>
      <c r="P8" t="str">
        <f t="shared" si="4"/>
        <v>Product:Product B
Stage:IN PROGRESS</v>
      </c>
      <c r="Q8" t="str">
        <f t="shared" ca="1" si="5"/>
        <v>AssignedTo:BOB
Month:June</v>
      </c>
      <c r="R8" t="str">
        <f t="shared" ca="1" si="6"/>
        <v>No</v>
      </c>
      <c r="S8" t="str">
        <f t="shared" si="7"/>
        <v>Green</v>
      </c>
    </row>
    <row r="9" spans="1:19" x14ac:dyDescent="0.3">
      <c r="B9">
        <v>8</v>
      </c>
      <c r="C9" t="s">
        <v>61</v>
      </c>
      <c r="D9" t="s">
        <v>72</v>
      </c>
      <c r="E9">
        <f t="shared" ca="1" si="0"/>
        <v>2</v>
      </c>
      <c r="F9" t="s">
        <v>64</v>
      </c>
      <c r="G9" t="s">
        <v>84</v>
      </c>
      <c r="H9" t="s">
        <v>9</v>
      </c>
      <c r="I9" s="18">
        <f t="shared" ca="1" si="8"/>
        <v>43321</v>
      </c>
      <c r="J9" s="18">
        <f t="shared" ca="1" si="9"/>
        <v>43327</v>
      </c>
      <c r="K9" s="18" t="str">
        <f t="shared" ca="1" si="1"/>
        <v>August</v>
      </c>
      <c r="L9" t="str">
        <f t="shared" ca="1" si="2"/>
        <v>Yes</v>
      </c>
      <c r="N9" t="str">
        <f t="shared" si="3"/>
        <v xml:space="preserve">8 Release 2
</v>
      </c>
      <c r="O9" t="str">
        <f t="shared" si="10"/>
        <v>AssignedTo:YODA
Product:Product A</v>
      </c>
      <c r="P9" t="str">
        <f t="shared" si="4"/>
        <v>Product:Product A
Stage:PLANNING</v>
      </c>
      <c r="Q9" t="str">
        <f t="shared" ca="1" si="5"/>
        <v>AssignedTo:YODA
Month:August</v>
      </c>
      <c r="R9" t="str">
        <f t="shared" ca="1" si="6"/>
        <v>No</v>
      </c>
      <c r="S9" t="str">
        <f t="shared" si="7"/>
        <v>DEFAULT</v>
      </c>
    </row>
    <row r="10" spans="1:19" x14ac:dyDescent="0.3">
      <c r="B10">
        <v>9</v>
      </c>
      <c r="C10" t="s">
        <v>54</v>
      </c>
      <c r="D10" t="s">
        <v>73</v>
      </c>
      <c r="E10">
        <f t="shared" ca="1" si="0"/>
        <v>3</v>
      </c>
      <c r="F10" t="s">
        <v>29</v>
      </c>
      <c r="G10" t="s">
        <v>26</v>
      </c>
      <c r="H10" t="s">
        <v>9</v>
      </c>
      <c r="I10" s="18">
        <f ca="1">DATE(YEAR(NOW()),3,1)</f>
        <v>43160</v>
      </c>
      <c r="J10" s="18">
        <f t="shared" ca="1" si="9"/>
        <v>43186</v>
      </c>
      <c r="K10" s="18" t="str">
        <f t="shared" ca="1" si="1"/>
        <v>March</v>
      </c>
      <c r="L10" t="str">
        <f t="shared" ca="1" si="2"/>
        <v>No</v>
      </c>
      <c r="N10" t="str">
        <f t="shared" si="3"/>
        <v xml:space="preserve">9 PID and Business case formally approved
</v>
      </c>
      <c r="O10" t="str">
        <f t="shared" si="10"/>
        <v>AssignedTo:CHARLES
Product:Product B</v>
      </c>
      <c r="P10" t="str">
        <f t="shared" si="4"/>
        <v>Product:Product B
Stage:COMPLETED</v>
      </c>
      <c r="Q10" t="str">
        <f t="shared" ca="1" si="5"/>
        <v>AssignedTo:CHARLES
Month:March</v>
      </c>
      <c r="R10" t="str">
        <f t="shared" ca="1" si="6"/>
        <v>No</v>
      </c>
      <c r="S10" t="str">
        <f t="shared" si="7"/>
        <v>BLUE</v>
      </c>
    </row>
    <row r="11" spans="1:19" x14ac:dyDescent="0.3">
      <c r="B11">
        <v>10</v>
      </c>
      <c r="C11" t="s">
        <v>140</v>
      </c>
      <c r="D11" t="s">
        <v>73</v>
      </c>
      <c r="E11">
        <f t="shared" ca="1" si="0"/>
        <v>5</v>
      </c>
      <c r="F11" t="s">
        <v>27</v>
      </c>
      <c r="G11" t="s">
        <v>26</v>
      </c>
      <c r="H11" t="s">
        <v>9</v>
      </c>
      <c r="I11" s="18">
        <f t="shared" ref="I11:I18" ca="1" si="11">J10</f>
        <v>43186</v>
      </c>
      <c r="J11" s="18">
        <f t="shared" ca="1" si="9"/>
        <v>43236</v>
      </c>
      <c r="K11" s="18" t="str">
        <f t="shared" ca="1" si="1"/>
        <v>March</v>
      </c>
      <c r="L11" t="str">
        <f t="shared" ca="1" si="2"/>
        <v>No</v>
      </c>
      <c r="N11" t="str">
        <f t="shared" si="3"/>
        <v xml:space="preserve">10 User Stories
</v>
      </c>
      <c r="O11" t="str">
        <f t="shared" si="10"/>
        <v>AssignedTo:ANNA
Product:Product B</v>
      </c>
      <c r="P11" t="str">
        <f t="shared" si="4"/>
        <v>Product:Product B
Stage:COMPLETED</v>
      </c>
      <c r="Q11" t="str">
        <f t="shared" ca="1" si="5"/>
        <v>AssignedTo:ANNA
Month:March</v>
      </c>
      <c r="R11" t="str">
        <f t="shared" ca="1" si="6"/>
        <v>Yes</v>
      </c>
      <c r="S11" t="str">
        <f t="shared" si="7"/>
        <v>BLUE</v>
      </c>
    </row>
    <row r="12" spans="1:19" x14ac:dyDescent="0.3">
      <c r="B12">
        <v>11</v>
      </c>
      <c r="C12" t="s">
        <v>55</v>
      </c>
      <c r="D12" t="s">
        <v>73</v>
      </c>
      <c r="E12">
        <f t="shared" ca="1" si="0"/>
        <v>3</v>
      </c>
      <c r="F12" t="s">
        <v>64</v>
      </c>
      <c r="G12" t="s">
        <v>25</v>
      </c>
      <c r="H12" t="s">
        <v>9</v>
      </c>
      <c r="I12" s="18">
        <f t="shared" ca="1" si="11"/>
        <v>43236</v>
      </c>
      <c r="J12" s="18">
        <f t="shared" ca="1" si="9"/>
        <v>43292</v>
      </c>
      <c r="K12" s="18" t="str">
        <f t="shared" ca="1" si="1"/>
        <v>May</v>
      </c>
      <c r="L12" t="str">
        <f t="shared" ca="1" si="2"/>
        <v>Yes</v>
      </c>
      <c r="N12" t="str">
        <f t="shared" si="3"/>
        <v xml:space="preserve">11 First MVP
</v>
      </c>
      <c r="O12" t="str">
        <f t="shared" si="10"/>
        <v>AssignedTo:YODA
Product:Product B</v>
      </c>
      <c r="P12" t="str">
        <f t="shared" si="4"/>
        <v>Product:Product B
Stage:IN PROGRESS</v>
      </c>
      <c r="Q12" t="str">
        <f t="shared" ca="1" si="5"/>
        <v>AssignedTo:YODA
Month:May</v>
      </c>
      <c r="R12" t="str">
        <f t="shared" ca="1" si="6"/>
        <v>No</v>
      </c>
      <c r="S12" t="str">
        <f t="shared" si="7"/>
        <v>Green</v>
      </c>
    </row>
    <row r="13" spans="1:19" x14ac:dyDescent="0.3">
      <c r="B13">
        <v>12</v>
      </c>
      <c r="C13" t="s">
        <v>57</v>
      </c>
      <c r="D13" t="s">
        <v>73</v>
      </c>
      <c r="E13">
        <f t="shared" ca="1" si="0"/>
        <v>5</v>
      </c>
      <c r="F13" t="s">
        <v>27</v>
      </c>
      <c r="G13" t="s">
        <v>25</v>
      </c>
      <c r="H13" t="s">
        <v>37</v>
      </c>
      <c r="I13" s="18">
        <f t="shared" ca="1" si="11"/>
        <v>43292</v>
      </c>
      <c r="J13" s="18">
        <f t="shared" ca="1" si="9"/>
        <v>43300</v>
      </c>
      <c r="K13" s="18" t="str">
        <f t="shared" ca="1" si="1"/>
        <v>July</v>
      </c>
      <c r="L13" t="str">
        <f t="shared" ca="1" si="2"/>
        <v>Yes</v>
      </c>
      <c r="N13" t="str">
        <f t="shared" si="3"/>
        <v xml:space="preserve">12 Focus groups
</v>
      </c>
      <c r="O13" t="str">
        <f t="shared" si="10"/>
        <v>AssignedTo:ANNA
Product:Product B</v>
      </c>
      <c r="P13" t="str">
        <f t="shared" si="4"/>
        <v>Product:Product B
Stage:IN PROGRESS</v>
      </c>
      <c r="Q13" t="str">
        <f t="shared" ca="1" si="5"/>
        <v>AssignedTo:ANNA
Month:July</v>
      </c>
      <c r="R13" t="str">
        <f t="shared" ca="1" si="6"/>
        <v>Yes</v>
      </c>
      <c r="S13" t="str">
        <f t="shared" si="7"/>
        <v>Amber</v>
      </c>
    </row>
    <row r="14" spans="1:19" x14ac:dyDescent="0.3">
      <c r="B14">
        <v>13</v>
      </c>
      <c r="C14" t="s">
        <v>58</v>
      </c>
      <c r="D14" t="s">
        <v>73</v>
      </c>
      <c r="E14">
        <f t="shared" ca="1" si="0"/>
        <v>3</v>
      </c>
      <c r="F14" t="s">
        <v>64</v>
      </c>
      <c r="G14" t="s">
        <v>84</v>
      </c>
      <c r="H14" t="s">
        <v>37</v>
      </c>
      <c r="I14" s="18">
        <f t="shared" ca="1" si="11"/>
        <v>43300</v>
      </c>
      <c r="J14" s="18">
        <f t="shared" ca="1" si="9"/>
        <v>43342</v>
      </c>
      <c r="K14" s="18" t="str">
        <f t="shared" ca="1" si="1"/>
        <v>July</v>
      </c>
      <c r="L14" t="str">
        <f t="shared" ca="1" si="2"/>
        <v>No</v>
      </c>
      <c r="N14" t="str">
        <f t="shared" si="3"/>
        <v xml:space="preserve">13 UX and Branding
</v>
      </c>
      <c r="O14" t="str">
        <f t="shared" si="10"/>
        <v>AssignedTo:YODA
Product:Product B</v>
      </c>
      <c r="P14" t="str">
        <f t="shared" si="4"/>
        <v>Product:Product B
Stage:PLANNING</v>
      </c>
      <c r="Q14" t="str">
        <f t="shared" ca="1" si="5"/>
        <v>AssignedTo:YODA
Month:July</v>
      </c>
      <c r="R14" t="str">
        <f t="shared" ca="1" si="6"/>
        <v>No</v>
      </c>
      <c r="S14" t="str">
        <f t="shared" si="7"/>
        <v>DEFAULT</v>
      </c>
    </row>
    <row r="15" spans="1:19" x14ac:dyDescent="0.3">
      <c r="B15">
        <v>14</v>
      </c>
      <c r="C15" t="s">
        <v>60</v>
      </c>
      <c r="D15" t="s">
        <v>73</v>
      </c>
      <c r="E15">
        <f t="shared" ca="1" si="0"/>
        <v>3</v>
      </c>
      <c r="F15" t="s">
        <v>64</v>
      </c>
      <c r="G15" t="s">
        <v>84</v>
      </c>
      <c r="H15" t="s">
        <v>9</v>
      </c>
      <c r="I15" s="18">
        <f t="shared" ca="1" si="11"/>
        <v>43342</v>
      </c>
      <c r="J15" s="18">
        <f t="shared" ca="1" si="9"/>
        <v>43380</v>
      </c>
      <c r="K15" s="18" t="str">
        <f t="shared" ca="1" si="1"/>
        <v>August</v>
      </c>
      <c r="L15" t="str">
        <f t="shared" ca="1" si="2"/>
        <v>No</v>
      </c>
      <c r="N15" t="str">
        <f t="shared" si="3"/>
        <v xml:space="preserve">14 Release 1
</v>
      </c>
      <c r="O15" t="str">
        <f t="shared" si="10"/>
        <v>AssignedTo:YODA
Product:Product B</v>
      </c>
      <c r="P15" t="str">
        <f t="shared" si="4"/>
        <v>Product:Product B
Stage:PLANNING</v>
      </c>
      <c r="Q15" t="str">
        <f t="shared" ca="1" si="5"/>
        <v>AssignedTo:YODA
Month:August</v>
      </c>
      <c r="R15" t="str">
        <f t="shared" ca="1" si="6"/>
        <v>No</v>
      </c>
      <c r="S15" t="str">
        <f t="shared" si="7"/>
        <v>DEFAULT</v>
      </c>
    </row>
    <row r="16" spans="1:19" x14ac:dyDescent="0.3">
      <c r="B16">
        <v>15</v>
      </c>
      <c r="C16" t="s">
        <v>61</v>
      </c>
      <c r="D16" t="s">
        <v>73</v>
      </c>
      <c r="E16">
        <f t="shared" ca="1" si="0"/>
        <v>2</v>
      </c>
      <c r="F16" t="s">
        <v>64</v>
      </c>
      <c r="G16" t="s">
        <v>84</v>
      </c>
      <c r="H16" t="s">
        <v>9</v>
      </c>
      <c r="I16" s="18">
        <f t="shared" ca="1" si="11"/>
        <v>43380</v>
      </c>
      <c r="J16" s="18">
        <f t="shared" ca="1" si="9"/>
        <v>43431</v>
      </c>
      <c r="K16" s="18" t="str">
        <f t="shared" ca="1" si="1"/>
        <v>October</v>
      </c>
      <c r="L16" t="str">
        <f t="shared" ca="1" si="2"/>
        <v>No</v>
      </c>
      <c r="N16" t="str">
        <f t="shared" si="3"/>
        <v xml:space="preserve">15 Release 2
</v>
      </c>
      <c r="O16" t="str">
        <f t="shared" si="10"/>
        <v>AssignedTo:YODA
Product:Product B</v>
      </c>
      <c r="P16" t="str">
        <f t="shared" si="4"/>
        <v>Product:Product B
Stage:PLANNING</v>
      </c>
      <c r="Q16" t="str">
        <f t="shared" ca="1" si="5"/>
        <v>AssignedTo:YODA
Month:October</v>
      </c>
      <c r="R16" t="str">
        <f t="shared" ca="1" si="6"/>
        <v>No</v>
      </c>
      <c r="S16" t="str">
        <f t="shared" si="7"/>
        <v>DEFAULT</v>
      </c>
    </row>
    <row r="17" spans="2:19" x14ac:dyDescent="0.3">
      <c r="B17">
        <v>16</v>
      </c>
      <c r="C17" t="s">
        <v>139</v>
      </c>
      <c r="D17" t="s">
        <v>73</v>
      </c>
      <c r="E17">
        <f t="shared" ca="1" si="0"/>
        <v>5</v>
      </c>
      <c r="F17" t="s">
        <v>64</v>
      </c>
      <c r="G17" t="s">
        <v>84</v>
      </c>
      <c r="H17" t="s">
        <v>9</v>
      </c>
      <c r="I17" s="18">
        <f t="shared" ca="1" si="11"/>
        <v>43431</v>
      </c>
      <c r="J17" s="18">
        <f t="shared" ca="1" si="9"/>
        <v>43470</v>
      </c>
      <c r="K17" s="18" t="str">
        <f t="shared" ca="1" si="1"/>
        <v>November</v>
      </c>
      <c r="L17" t="str">
        <f t="shared" ca="1" si="2"/>
        <v>No</v>
      </c>
      <c r="N17" t="str">
        <f t="shared" si="3"/>
        <v xml:space="preserve">16 Release 3
</v>
      </c>
      <c r="O17" t="str">
        <f t="shared" si="10"/>
        <v>AssignedTo:YODA
Product:Product B</v>
      </c>
      <c r="P17" t="str">
        <f t="shared" si="4"/>
        <v>Product:Product B
Stage:PLANNING</v>
      </c>
      <c r="Q17" t="str">
        <f t="shared" ca="1" si="5"/>
        <v>AssignedTo:YODA
Month:November</v>
      </c>
      <c r="R17" t="str">
        <f t="shared" ca="1" si="6"/>
        <v>Yes</v>
      </c>
      <c r="S17" t="str">
        <f t="shared" si="7"/>
        <v>DEFAULT</v>
      </c>
    </row>
    <row r="18" spans="2:19" x14ac:dyDescent="0.3">
      <c r="B18">
        <v>19</v>
      </c>
      <c r="C18" t="s">
        <v>54</v>
      </c>
      <c r="D18" t="s">
        <v>74</v>
      </c>
      <c r="E18">
        <f t="shared" ca="1" si="0"/>
        <v>4</v>
      </c>
      <c r="F18" t="s">
        <v>64</v>
      </c>
      <c r="G18" t="s">
        <v>86</v>
      </c>
      <c r="H18" t="s">
        <v>9</v>
      </c>
      <c r="I18" s="18">
        <f t="shared" ca="1" si="11"/>
        <v>43470</v>
      </c>
      <c r="J18" s="18">
        <f t="shared" ca="1" si="9"/>
        <v>43495</v>
      </c>
      <c r="K18" s="18" t="str">
        <f t="shared" ca="1" si="1"/>
        <v>Other</v>
      </c>
      <c r="L18" t="str">
        <f t="shared" ca="1" si="2"/>
        <v>No</v>
      </c>
      <c r="M18" t="s">
        <v>143</v>
      </c>
      <c r="N18" t="str">
        <f t="shared" si="3"/>
        <v>19 PID and Business case formally approved
Pending Publishing Strategy</v>
      </c>
      <c r="O18" t="str">
        <f t="shared" si="10"/>
        <v>AssignedTo:YODA
Product:Product C</v>
      </c>
      <c r="P18" t="str">
        <f t="shared" si="4"/>
        <v>Product:Product C
Stage:PIPELINE</v>
      </c>
      <c r="Q18" t="str">
        <f t="shared" ca="1" si="5"/>
        <v>AssignedTo:YODA
Month:Other</v>
      </c>
      <c r="R18" t="str">
        <f t="shared" ca="1" si="6"/>
        <v>Yes</v>
      </c>
      <c r="S18" t="str">
        <f t="shared" si="7"/>
        <v>DEFAULT</v>
      </c>
    </row>
    <row r="19" spans="2:19" x14ac:dyDescent="0.3">
      <c r="B19">
        <v>20</v>
      </c>
      <c r="C19" t="s">
        <v>52</v>
      </c>
      <c r="D19" t="s">
        <v>74</v>
      </c>
      <c r="E19">
        <f t="shared" ca="1" si="0"/>
        <v>2</v>
      </c>
      <c r="F19" t="s">
        <v>27</v>
      </c>
      <c r="G19" t="s">
        <v>86</v>
      </c>
      <c r="H19" t="s">
        <v>9</v>
      </c>
      <c r="I19" s="18">
        <f ca="1">DATE(YEAR(NOW()),6,1)</f>
        <v>43252</v>
      </c>
      <c r="J19" s="18">
        <f t="shared" ca="1" si="9"/>
        <v>43280</v>
      </c>
      <c r="K19" s="18" t="str">
        <f t="shared" ca="1" si="1"/>
        <v>June</v>
      </c>
      <c r="L19" t="str">
        <f t="shared" ca="1" si="2"/>
        <v>Yes</v>
      </c>
      <c r="N19" t="str">
        <f t="shared" si="3"/>
        <v xml:space="preserve">20 Requirement gathering
</v>
      </c>
      <c r="O19" t="str">
        <f t="shared" si="10"/>
        <v>AssignedTo:ANNA
Product:Product C</v>
      </c>
      <c r="P19" t="str">
        <f t="shared" si="4"/>
        <v>Product:Product C
Stage:PIPELINE</v>
      </c>
      <c r="Q19" t="str">
        <f t="shared" ca="1" si="5"/>
        <v>AssignedTo:ANNA
Month:June</v>
      </c>
      <c r="R19" t="str">
        <f t="shared" ca="1" si="6"/>
        <v>No</v>
      </c>
      <c r="S19" t="str">
        <f t="shared" si="7"/>
        <v>DEFAULT</v>
      </c>
    </row>
  </sheetData>
  <autoFilter ref="A1:S19">
    <sortState ref="A2:S19">
      <sortCondition ref="B1:B19"/>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A1:C12"/>
  <sheetViews>
    <sheetView zoomScaleNormal="100" workbookViewId="0">
      <selection activeCell="B3" sqref="B3"/>
    </sheetView>
  </sheetViews>
  <sheetFormatPr defaultRowHeight="14.4" x14ac:dyDescent="0.3"/>
  <cols>
    <col min="1" max="1" width="28.33203125" customWidth="1"/>
    <col min="2" max="2" width="32.5546875" customWidth="1"/>
    <col min="3" max="3" width="85" bestFit="1" customWidth="1"/>
  </cols>
  <sheetData>
    <row r="1" spans="1:3" ht="15" x14ac:dyDescent="0.25">
      <c r="A1" t="s">
        <v>102</v>
      </c>
      <c r="B1" t="s">
        <v>0</v>
      </c>
      <c r="C1" t="s">
        <v>104</v>
      </c>
    </row>
    <row r="2" spans="1:3" ht="15" x14ac:dyDescent="0.25">
      <c r="A2" t="s">
        <v>101</v>
      </c>
      <c r="C2" t="s">
        <v>105</v>
      </c>
    </row>
    <row r="3" spans="1:3" ht="15" x14ac:dyDescent="0.25">
      <c r="A3" t="s">
        <v>100</v>
      </c>
      <c r="B3" t="s">
        <v>146</v>
      </c>
      <c r="C3" t="s">
        <v>106</v>
      </c>
    </row>
    <row r="4" spans="1:3" ht="15" x14ac:dyDescent="0.25">
      <c r="A4" t="s">
        <v>87</v>
      </c>
      <c r="B4" t="s">
        <v>82</v>
      </c>
      <c r="C4" t="s">
        <v>107</v>
      </c>
    </row>
    <row r="5" spans="1:3" x14ac:dyDescent="0.3">
      <c r="A5" t="s">
        <v>99</v>
      </c>
      <c r="B5" t="s">
        <v>145</v>
      </c>
      <c r="C5" t="s">
        <v>108</v>
      </c>
    </row>
    <row r="6" spans="1:3" x14ac:dyDescent="0.3">
      <c r="A6" t="s">
        <v>36</v>
      </c>
      <c r="B6">
        <v>1.2</v>
      </c>
      <c r="C6" t="s">
        <v>109</v>
      </c>
    </row>
    <row r="7" spans="1:3" x14ac:dyDescent="0.3">
      <c r="A7" t="s">
        <v>98</v>
      </c>
      <c r="B7" t="s">
        <v>39</v>
      </c>
      <c r="C7" t="s">
        <v>110</v>
      </c>
    </row>
    <row r="12" spans="1:3" x14ac:dyDescent="0.3">
      <c r="A12" t="s">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C2"/>
  <sheetViews>
    <sheetView zoomScale="130" zoomScaleNormal="130" workbookViewId="0">
      <selection activeCell="A15" sqref="A15"/>
    </sheetView>
  </sheetViews>
  <sheetFormatPr defaultRowHeight="14.4" x14ac:dyDescent="0.3"/>
  <cols>
    <col min="1" max="1" width="20.109375" bestFit="1" customWidth="1"/>
    <col min="3" max="3" width="21.6640625" bestFit="1" customWidth="1"/>
  </cols>
  <sheetData>
    <row r="1" spans="1:3" x14ac:dyDescent="0.25">
      <c r="A1" t="s">
        <v>33</v>
      </c>
      <c r="B1" t="s">
        <v>2</v>
      </c>
      <c r="C1" t="s">
        <v>47</v>
      </c>
    </row>
    <row r="2" spans="1:3" x14ac:dyDescent="0.25">
      <c r="A2" t="s">
        <v>34</v>
      </c>
      <c r="B2" t="s">
        <v>35</v>
      </c>
      <c r="C2"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A1:E27"/>
  <sheetViews>
    <sheetView zoomScaleNormal="100" workbookViewId="0">
      <selection activeCell="A2" sqref="A2"/>
    </sheetView>
  </sheetViews>
  <sheetFormatPr defaultRowHeight="14.4" x14ac:dyDescent="0.3"/>
  <cols>
    <col min="1" max="1" width="25.5546875" bestFit="1" customWidth="1"/>
    <col min="2" max="5" width="17" bestFit="1" customWidth="1"/>
  </cols>
  <sheetData>
    <row r="1" spans="1:5" x14ac:dyDescent="0.3">
      <c r="A1" t="s">
        <v>10</v>
      </c>
      <c r="B1" t="s">
        <v>11</v>
      </c>
      <c r="C1" t="s">
        <v>70</v>
      </c>
      <c r="D1" t="s">
        <v>133</v>
      </c>
      <c r="E1" t="s">
        <v>136</v>
      </c>
    </row>
    <row r="2" spans="1:5" x14ac:dyDescent="0.3">
      <c r="A2" t="s">
        <v>12</v>
      </c>
      <c r="B2" t="s">
        <v>103</v>
      </c>
      <c r="C2" t="s">
        <v>79</v>
      </c>
      <c r="E2" t="s">
        <v>138</v>
      </c>
    </row>
    <row r="3" spans="1:5" x14ac:dyDescent="0.3">
      <c r="A3" t="s">
        <v>80</v>
      </c>
      <c r="B3" t="s">
        <v>81</v>
      </c>
      <c r="C3" t="s">
        <v>81</v>
      </c>
      <c r="D3" t="s">
        <v>81</v>
      </c>
      <c r="E3" t="s">
        <v>81</v>
      </c>
    </row>
    <row r="4" spans="1:5" x14ac:dyDescent="0.3">
      <c r="A4" t="s">
        <v>23</v>
      </c>
      <c r="B4" t="s">
        <v>30</v>
      </c>
      <c r="C4" t="s">
        <v>71</v>
      </c>
      <c r="D4" t="s">
        <v>134</v>
      </c>
      <c r="E4" t="s">
        <v>71</v>
      </c>
    </row>
    <row r="5" spans="1:5" x14ac:dyDescent="0.3">
      <c r="A5" t="s">
        <v>95</v>
      </c>
    </row>
    <row r="6" spans="1:5" x14ac:dyDescent="0.3">
      <c r="A6" t="s">
        <v>96</v>
      </c>
    </row>
    <row r="7" spans="1:5" x14ac:dyDescent="0.3">
      <c r="A7" t="s">
        <v>97</v>
      </c>
    </row>
    <row r="8" spans="1:5" x14ac:dyDescent="0.3">
      <c r="A8" t="s">
        <v>13</v>
      </c>
      <c r="B8" s="15" t="s">
        <v>77</v>
      </c>
      <c r="C8" s="15" t="s">
        <v>77</v>
      </c>
      <c r="D8" s="15" t="s">
        <v>77</v>
      </c>
      <c r="E8" s="15"/>
    </row>
    <row r="9" spans="1:5" x14ac:dyDescent="0.3">
      <c r="A9" t="s">
        <v>14</v>
      </c>
      <c r="B9" s="15"/>
      <c r="C9" s="15"/>
      <c r="D9" s="15"/>
      <c r="E9" s="15" t="s">
        <v>15</v>
      </c>
    </row>
    <row r="10" spans="1:5" x14ac:dyDescent="0.3">
      <c r="A10" t="s">
        <v>16</v>
      </c>
      <c r="B10" s="15"/>
      <c r="C10" s="15"/>
      <c r="D10" s="15"/>
      <c r="E10" s="15" t="s">
        <v>17</v>
      </c>
    </row>
    <row r="11" spans="1:5" x14ac:dyDescent="0.3">
      <c r="A11" t="s">
        <v>18</v>
      </c>
      <c r="B11" s="15" t="s">
        <v>8</v>
      </c>
      <c r="C11" s="15" t="s">
        <v>8</v>
      </c>
      <c r="D11" s="15"/>
      <c r="E11" s="15"/>
    </row>
    <row r="12" spans="1:5" x14ac:dyDescent="0.3">
      <c r="A12" t="s">
        <v>19</v>
      </c>
      <c r="B12" s="15" t="s">
        <v>17</v>
      </c>
      <c r="C12" s="15" t="s">
        <v>17</v>
      </c>
      <c r="D12" s="15"/>
      <c r="E12" s="15"/>
    </row>
    <row r="13" spans="1:5" x14ac:dyDescent="0.3">
      <c r="A13" t="s">
        <v>69</v>
      </c>
      <c r="B13" s="15"/>
      <c r="C13" s="15" t="s">
        <v>3</v>
      </c>
      <c r="D13" s="15"/>
      <c r="E13" s="15"/>
    </row>
    <row r="14" spans="1:5" x14ac:dyDescent="0.3">
      <c r="A14" t="s">
        <v>46</v>
      </c>
      <c r="B14" s="15"/>
      <c r="C14" s="15"/>
      <c r="D14" s="15"/>
      <c r="E14" s="15"/>
    </row>
    <row r="15" spans="1:5" x14ac:dyDescent="0.3">
      <c r="A15" t="s">
        <v>65</v>
      </c>
      <c r="B15" s="15" t="s">
        <v>82</v>
      </c>
      <c r="C15" s="15" t="s">
        <v>82</v>
      </c>
      <c r="D15" s="15" t="s">
        <v>82</v>
      </c>
      <c r="E15" s="15" t="s">
        <v>82</v>
      </c>
    </row>
    <row r="16" spans="1:5" x14ac:dyDescent="0.3">
      <c r="A16" t="s">
        <v>40</v>
      </c>
      <c r="B16" s="15" t="s">
        <v>17</v>
      </c>
      <c r="C16" s="15" t="s">
        <v>17</v>
      </c>
      <c r="D16" s="15" t="s">
        <v>135</v>
      </c>
      <c r="E16" s="15" t="s">
        <v>135</v>
      </c>
    </row>
    <row r="17" spans="1:5" x14ac:dyDescent="0.3">
      <c r="A17" t="s">
        <v>41</v>
      </c>
      <c r="B17" s="15" t="s">
        <v>17</v>
      </c>
      <c r="C17" s="15" t="s">
        <v>17</v>
      </c>
      <c r="D17" s="15" t="s">
        <v>135</v>
      </c>
      <c r="E17" s="15" t="s">
        <v>135</v>
      </c>
    </row>
    <row r="18" spans="1:5" x14ac:dyDescent="0.3">
      <c r="A18" t="s">
        <v>94</v>
      </c>
      <c r="D18" s="15" t="s">
        <v>17</v>
      </c>
      <c r="E18" s="15"/>
    </row>
    <row r="19" spans="1:5" x14ac:dyDescent="0.3">
      <c r="A19" t="s">
        <v>44</v>
      </c>
      <c r="B19" s="15" t="s">
        <v>45</v>
      </c>
      <c r="C19" s="15" t="s">
        <v>75</v>
      </c>
      <c r="D19" s="15" t="s">
        <v>132</v>
      </c>
      <c r="E19" s="15" t="s">
        <v>75</v>
      </c>
    </row>
    <row r="20" spans="1:5" x14ac:dyDescent="0.3">
      <c r="A20" t="s">
        <v>91</v>
      </c>
      <c r="B20" s="15">
        <v>13</v>
      </c>
      <c r="C20" s="15">
        <v>13</v>
      </c>
      <c r="D20" s="15">
        <v>10</v>
      </c>
      <c r="E20" s="15">
        <v>10</v>
      </c>
    </row>
    <row r="21" spans="1:5" x14ac:dyDescent="0.3">
      <c r="A21" t="s">
        <v>89</v>
      </c>
    </row>
    <row r="22" spans="1:5" x14ac:dyDescent="0.3">
      <c r="A22" t="s">
        <v>90</v>
      </c>
    </row>
    <row r="23" spans="1:5" x14ac:dyDescent="0.3">
      <c r="A23" t="s">
        <v>88</v>
      </c>
      <c r="C23" s="15"/>
      <c r="D23" s="15"/>
      <c r="E23" s="15"/>
    </row>
    <row r="24" spans="1:5" x14ac:dyDescent="0.3">
      <c r="A24" t="s">
        <v>92</v>
      </c>
    </row>
    <row r="25" spans="1:5" x14ac:dyDescent="0.3">
      <c r="A25" t="s">
        <v>93</v>
      </c>
    </row>
    <row r="26" spans="1:5" x14ac:dyDescent="0.3">
      <c r="A26" t="s">
        <v>20</v>
      </c>
      <c r="B26" s="16"/>
      <c r="C26" s="16"/>
      <c r="D26" s="16"/>
      <c r="E26" s="16"/>
    </row>
    <row r="27" spans="1:5" x14ac:dyDescent="0.3">
      <c r="A27" t="s">
        <v>21</v>
      </c>
      <c r="B27" s="15"/>
      <c r="C27" s="15"/>
      <c r="D27" s="15"/>
      <c r="E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C6"/>
  <sheetViews>
    <sheetView workbookViewId="0">
      <selection activeCell="B6" sqref="B6"/>
    </sheetView>
  </sheetViews>
  <sheetFormatPr defaultRowHeight="14.4" x14ac:dyDescent="0.3"/>
  <cols>
    <col min="1" max="1" width="24.33203125" bestFit="1" customWidth="1"/>
  </cols>
  <sheetData>
    <row r="1" spans="1:3" ht="15" x14ac:dyDescent="0.25">
      <c r="A1" t="s">
        <v>66</v>
      </c>
      <c r="B1">
        <v>130</v>
      </c>
      <c r="C1" t="s">
        <v>112</v>
      </c>
    </row>
    <row r="2" spans="1:3" ht="15" x14ac:dyDescent="0.25">
      <c r="A2" t="s">
        <v>67</v>
      </c>
      <c r="B2">
        <v>80</v>
      </c>
      <c r="C2" t="s">
        <v>111</v>
      </c>
    </row>
    <row r="3" spans="1:3" ht="15" x14ac:dyDescent="0.25">
      <c r="A3" t="s">
        <v>68</v>
      </c>
      <c r="B3">
        <v>10</v>
      </c>
      <c r="C3" t="s">
        <v>116</v>
      </c>
    </row>
    <row r="4" spans="1:3" ht="15" x14ac:dyDescent="0.25">
      <c r="A4" t="s">
        <v>22</v>
      </c>
      <c r="B4">
        <v>1</v>
      </c>
      <c r="C4" t="s">
        <v>113</v>
      </c>
    </row>
    <row r="5" spans="1:3" x14ac:dyDescent="0.3">
      <c r="A5" t="s">
        <v>38</v>
      </c>
      <c r="B5">
        <v>1.2</v>
      </c>
      <c r="C5" t="s">
        <v>114</v>
      </c>
    </row>
    <row r="6" spans="1:3" x14ac:dyDescent="0.3">
      <c r="A6" t="s">
        <v>43</v>
      </c>
      <c r="B6">
        <v>0.2</v>
      </c>
      <c r="C6" t="s">
        <v>115</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H14"/>
  <sheetViews>
    <sheetView zoomScale="25" zoomScaleNormal="25" workbookViewId="0">
      <selection activeCell="B2" sqref="B2:H14"/>
    </sheetView>
  </sheetViews>
  <sheetFormatPr defaultColWidth="9.109375" defaultRowHeight="46.2" x14ac:dyDescent="0.85"/>
  <cols>
    <col min="1" max="1" width="16.33203125" style="21" customWidth="1"/>
    <col min="2" max="6" width="60.33203125" style="20" customWidth="1"/>
    <col min="7" max="7" width="22.5546875" style="20" customWidth="1"/>
    <col min="8" max="8" width="28.33203125" style="20" customWidth="1"/>
    <col min="9" max="16384" width="9.109375" style="20"/>
  </cols>
  <sheetData>
    <row r="1" spans="1:8" s="19" customFormat="1" ht="66" customHeight="1" x14ac:dyDescent="0.7">
      <c r="A1" s="21"/>
    </row>
    <row r="2" spans="1:8" ht="103.5" customHeight="1" x14ac:dyDescent="0.7">
      <c r="B2" s="24" t="s">
        <v>103</v>
      </c>
      <c r="C2" s="12"/>
      <c r="D2" s="11"/>
      <c r="E2" s="11"/>
      <c r="F2" s="11"/>
      <c r="G2" s="11"/>
      <c r="H2" s="11"/>
    </row>
    <row r="3" spans="1:8" ht="92.25" customHeight="1" thickBot="1" x14ac:dyDescent="0.75">
      <c r="B3" s="10"/>
      <c r="C3" s="10" t="s">
        <v>72</v>
      </c>
      <c r="D3" s="10"/>
      <c r="E3" s="10" t="s">
        <v>73</v>
      </c>
      <c r="F3" s="10"/>
      <c r="G3" s="12" t="s">
        <v>74</v>
      </c>
      <c r="H3" s="10"/>
    </row>
    <row r="4" spans="1:8" ht="81" customHeight="1" x14ac:dyDescent="0.85">
      <c r="B4" s="10" t="s">
        <v>27</v>
      </c>
      <c r="C4" s="9"/>
      <c r="D4" s="8"/>
      <c r="E4" s="8"/>
      <c r="F4" s="8"/>
      <c r="G4" s="8"/>
      <c r="H4" s="7"/>
    </row>
    <row r="5" spans="1:8" ht="81" customHeight="1" x14ac:dyDescent="0.85">
      <c r="B5" s="10"/>
      <c r="C5" s="6"/>
      <c r="D5" s="5"/>
      <c r="E5" s="5"/>
      <c r="F5" s="5"/>
      <c r="G5" s="5"/>
      <c r="H5" s="4"/>
    </row>
    <row r="6" spans="1:8" ht="81" customHeight="1" x14ac:dyDescent="0.85">
      <c r="B6" s="10" t="s">
        <v>28</v>
      </c>
      <c r="C6" s="6"/>
      <c r="D6" s="5"/>
      <c r="E6" s="5"/>
      <c r="F6" s="5"/>
      <c r="G6" s="5"/>
      <c r="H6" s="4"/>
    </row>
    <row r="7" spans="1:8" ht="81" customHeight="1" x14ac:dyDescent="0.85">
      <c r="B7" s="10"/>
      <c r="C7" s="6"/>
      <c r="D7" s="5"/>
      <c r="E7" s="5"/>
      <c r="F7" s="5"/>
      <c r="G7" s="5"/>
      <c r="H7" s="4"/>
    </row>
    <row r="8" spans="1:8" ht="92.25" customHeight="1" x14ac:dyDescent="0.85">
      <c r="B8" s="10" t="s">
        <v>29</v>
      </c>
      <c r="C8" s="6"/>
      <c r="D8" s="5"/>
      <c r="E8" s="5"/>
      <c r="F8" s="5"/>
      <c r="G8" s="5"/>
      <c r="H8" s="4"/>
    </row>
    <row r="9" spans="1:8" ht="78.75" customHeight="1" x14ac:dyDescent="0.85">
      <c r="B9" s="10"/>
      <c r="C9" s="6"/>
      <c r="D9" s="5"/>
      <c r="E9" s="5"/>
      <c r="F9" s="5"/>
      <c r="G9" s="5"/>
      <c r="H9" s="4"/>
    </row>
    <row r="10" spans="1:8" ht="78.75" customHeight="1" x14ac:dyDescent="0.85">
      <c r="B10" s="10" t="s">
        <v>64</v>
      </c>
      <c r="C10" s="6"/>
      <c r="D10" s="5"/>
      <c r="E10" s="5"/>
      <c r="F10" s="5"/>
      <c r="G10" s="5"/>
      <c r="H10" s="4"/>
    </row>
    <row r="11" spans="1:8" ht="78.75" customHeight="1" x14ac:dyDescent="0.85">
      <c r="B11" s="10"/>
      <c r="C11" s="6"/>
      <c r="D11" s="5"/>
      <c r="E11" s="5"/>
      <c r="F11" s="5"/>
      <c r="G11" s="5"/>
      <c r="H11" s="4"/>
    </row>
    <row r="12" spans="1:8" ht="78.75" customHeight="1" x14ac:dyDescent="0.85">
      <c r="B12" s="10" t="s">
        <v>62</v>
      </c>
      <c r="C12" s="6"/>
      <c r="D12" s="5"/>
      <c r="E12" s="5"/>
      <c r="F12" s="5"/>
      <c r="G12" s="5"/>
      <c r="H12" s="4"/>
    </row>
    <row r="13" spans="1:8" ht="78.7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FF00"/>
  </sheetPr>
  <dimension ref="A1:H14"/>
  <sheetViews>
    <sheetView zoomScale="40" zoomScaleNormal="40" workbookViewId="0">
      <selection activeCell="A4" sqref="A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24</v>
      </c>
      <c r="C2" s="12" t="s">
        <v>76</v>
      </c>
      <c r="D2" s="12" t="str">
        <f>C2</f>
        <v>Product</v>
      </c>
      <c r="E2" s="12" t="str">
        <f t="shared" ref="E2:H2" si="0">D2</f>
        <v>Product</v>
      </c>
      <c r="F2" s="12" t="str">
        <f t="shared" si="0"/>
        <v>Product</v>
      </c>
      <c r="G2" s="12" t="str">
        <f t="shared" si="0"/>
        <v>Product</v>
      </c>
      <c r="H2" s="12" t="str">
        <f t="shared" si="0"/>
        <v>Product</v>
      </c>
    </row>
    <row r="3" spans="1:8" ht="92.25" customHeight="1" x14ac:dyDescent="0.85">
      <c r="B3" s="10"/>
      <c r="C3" s="10" t="s">
        <v>72</v>
      </c>
      <c r="D3" s="10" t="s">
        <v>72</v>
      </c>
      <c r="E3" s="10" t="s">
        <v>73</v>
      </c>
      <c r="F3" s="10" t="s">
        <v>73</v>
      </c>
      <c r="G3" s="10" t="s">
        <v>74</v>
      </c>
      <c r="H3" s="10" t="s">
        <v>74</v>
      </c>
    </row>
    <row r="4" spans="1:8" ht="81" customHeight="1" x14ac:dyDescent="0.85">
      <c r="A4" s="21" t="s">
        <v>78</v>
      </c>
      <c r="B4" s="10" t="s">
        <v>27</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85">
      <c r="A5" s="21" t="str">
        <f>A4</f>
        <v>Assignedto</v>
      </c>
      <c r="B5" s="10" t="s">
        <v>27</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85">
      <c r="A6" s="21" t="str">
        <f t="shared" ref="A6:A13" si="3">A5</f>
        <v>Assignedto</v>
      </c>
      <c r="B6" s="10" t="s">
        <v>28</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85">
      <c r="A7" s="21" t="str">
        <f t="shared" si="3"/>
        <v>Assignedto</v>
      </c>
      <c r="B7" s="10" t="s">
        <v>28</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85">
      <c r="A8" s="21" t="str">
        <f t="shared" si="3"/>
        <v>Assignedto</v>
      </c>
      <c r="B8" s="10" t="s">
        <v>29</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85">
      <c r="A9" s="21" t="str">
        <f t="shared" si="3"/>
        <v>Assignedto</v>
      </c>
      <c r="B9" s="10" t="s">
        <v>29</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85">
      <c r="A10" s="21" t="str">
        <f t="shared" si="3"/>
        <v>Assignedto</v>
      </c>
      <c r="B10" s="10" t="s">
        <v>64</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85">
      <c r="A11" s="21" t="str">
        <f t="shared" si="3"/>
        <v>Assignedto</v>
      </c>
      <c r="B11" s="10" t="s">
        <v>64</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85">
      <c r="A12" s="21" t="str">
        <f t="shared" si="3"/>
        <v>Assignedto</v>
      </c>
      <c r="B12" s="10" t="s">
        <v>62</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85">
      <c r="A13" s="21" t="str">
        <f t="shared" si="3"/>
        <v>Assignedto</v>
      </c>
      <c r="B13" s="10" t="s">
        <v>62</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3">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H14"/>
  <sheetViews>
    <sheetView zoomScale="40" zoomScaleNormal="40" workbookViewId="0">
      <selection activeCell="A2" sqref="A2"/>
    </sheetView>
  </sheetViews>
  <sheetFormatPr defaultColWidth="9.109375" defaultRowHeight="46.2" x14ac:dyDescent="0.85"/>
  <cols>
    <col min="1" max="1" width="16.33203125" style="21" customWidth="1"/>
    <col min="2" max="2" width="60.33203125" style="20" customWidth="1"/>
    <col min="3" max="8" width="66.109375" style="20" customWidth="1"/>
    <col min="9" max="16384" width="9.109375" style="20"/>
  </cols>
  <sheetData>
    <row r="1" spans="1:8" s="19" customFormat="1" ht="66" customHeight="1" x14ac:dyDescent="0.7">
      <c r="A1" s="21"/>
    </row>
    <row r="2" spans="1:8" ht="103.5" customHeight="1" x14ac:dyDescent="0.7">
      <c r="B2" s="23" t="s">
        <v>79</v>
      </c>
      <c r="C2" s="12"/>
      <c r="D2" s="11"/>
      <c r="E2" s="11"/>
      <c r="F2" s="11"/>
      <c r="G2" s="11"/>
      <c r="H2" s="11"/>
    </row>
    <row r="3" spans="1:8" ht="92.25" customHeight="1" thickBot="1" x14ac:dyDescent="0.9">
      <c r="B3" s="10"/>
      <c r="C3" s="10" t="s">
        <v>86</v>
      </c>
      <c r="D3" s="10" t="s">
        <v>84</v>
      </c>
      <c r="E3" s="10" t="s">
        <v>25</v>
      </c>
      <c r="F3" s="10" t="s">
        <v>85</v>
      </c>
      <c r="G3" s="12" t="s">
        <v>26</v>
      </c>
      <c r="H3" s="10" t="s">
        <v>83</v>
      </c>
    </row>
    <row r="4" spans="1:8" ht="97.95" customHeight="1" x14ac:dyDescent="0.85">
      <c r="B4" s="10" t="s">
        <v>72</v>
      </c>
      <c r="C4" s="9"/>
      <c r="D4" s="8"/>
      <c r="E4" s="8"/>
      <c r="F4" s="8"/>
      <c r="G4" s="8"/>
      <c r="H4" s="7"/>
    </row>
    <row r="5" spans="1:8" ht="97.95" customHeight="1" x14ac:dyDescent="0.85">
      <c r="B5" s="10"/>
      <c r="C5" s="6"/>
      <c r="D5" s="5"/>
      <c r="E5" s="5"/>
      <c r="F5" s="5"/>
      <c r="G5" s="5"/>
      <c r="H5" s="4"/>
    </row>
    <row r="6" spans="1:8" ht="97.95" customHeight="1" x14ac:dyDescent="0.85">
      <c r="B6" s="10"/>
      <c r="C6" s="6"/>
      <c r="D6" s="5"/>
      <c r="E6" s="5"/>
      <c r="F6" s="5"/>
      <c r="G6" s="5"/>
      <c r="H6" s="4"/>
    </row>
    <row r="7" spans="1:8" ht="97.95" customHeight="1" x14ac:dyDescent="0.85">
      <c r="B7" s="10"/>
      <c r="C7" s="6"/>
      <c r="D7" s="5"/>
      <c r="E7" s="5"/>
      <c r="F7" s="5"/>
      <c r="G7" s="5"/>
      <c r="H7" s="4"/>
    </row>
    <row r="8" spans="1:8" ht="97.95" customHeight="1" x14ac:dyDescent="0.85">
      <c r="B8" s="10" t="s">
        <v>73</v>
      </c>
      <c r="C8" s="6"/>
      <c r="D8" s="5"/>
      <c r="E8" s="5"/>
      <c r="F8" s="5"/>
      <c r="G8" s="5"/>
      <c r="H8" s="4"/>
    </row>
    <row r="9" spans="1:8" ht="97.95" customHeight="1" x14ac:dyDescent="0.85">
      <c r="B9" s="10"/>
      <c r="C9" s="6"/>
      <c r="D9" s="5"/>
      <c r="E9" s="5"/>
      <c r="F9" s="5"/>
      <c r="G9" s="5"/>
      <c r="H9" s="4"/>
    </row>
    <row r="10" spans="1:8" ht="97.95" customHeight="1" x14ac:dyDescent="0.85">
      <c r="B10" s="10"/>
      <c r="C10" s="6"/>
      <c r="D10" s="5"/>
      <c r="E10" s="5"/>
      <c r="F10" s="5"/>
      <c r="G10" s="5"/>
      <c r="H10" s="4"/>
    </row>
    <row r="11" spans="1:8" ht="97.95" customHeight="1" x14ac:dyDescent="0.85">
      <c r="B11" s="10"/>
      <c r="C11" s="6"/>
      <c r="D11" s="5"/>
      <c r="E11" s="5"/>
      <c r="F11" s="5"/>
      <c r="G11" s="5"/>
      <c r="H11" s="4"/>
    </row>
    <row r="12" spans="1:8" ht="97.95" customHeight="1" x14ac:dyDescent="0.85">
      <c r="B12" s="10" t="s">
        <v>74</v>
      </c>
      <c r="C12" s="6"/>
      <c r="D12" s="5"/>
      <c r="E12" s="5"/>
      <c r="F12" s="5"/>
      <c r="G12" s="5"/>
      <c r="H12" s="4"/>
    </row>
    <row r="13" spans="1:8" ht="97.9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H14"/>
  <sheetViews>
    <sheetView zoomScale="55" zoomScaleNormal="55" workbookViewId="0">
      <selection activeCell="C4" sqref="C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79</v>
      </c>
      <c r="C2" s="12" t="s">
        <v>6</v>
      </c>
      <c r="D2" s="12" t="str">
        <f>C2</f>
        <v>Stage</v>
      </c>
      <c r="E2" s="12" t="str">
        <f t="shared" ref="E2:H2" si="0">D2</f>
        <v>Stage</v>
      </c>
      <c r="F2" s="12" t="str">
        <f t="shared" si="0"/>
        <v>Stage</v>
      </c>
      <c r="G2" s="12" t="str">
        <f t="shared" si="0"/>
        <v>Stage</v>
      </c>
      <c r="H2" s="12" t="str">
        <f t="shared" si="0"/>
        <v>Stage</v>
      </c>
    </row>
    <row r="3" spans="1:8" ht="92.25" customHeight="1" x14ac:dyDescent="0.85">
      <c r="B3" s="10"/>
      <c r="C3" s="10" t="s">
        <v>86</v>
      </c>
      <c r="D3" s="10" t="s">
        <v>84</v>
      </c>
      <c r="E3" s="10" t="s">
        <v>25</v>
      </c>
      <c r="F3" s="10" t="s">
        <v>85</v>
      </c>
      <c r="G3" s="10" t="s">
        <v>26</v>
      </c>
      <c r="H3" s="10" t="s">
        <v>26</v>
      </c>
    </row>
    <row r="4" spans="1:8" ht="81" customHeight="1" x14ac:dyDescent="0.85">
      <c r="A4" s="21" t="s">
        <v>76</v>
      </c>
      <c r="B4" s="10" t="s">
        <v>72</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85">
      <c r="A5" s="21" t="str">
        <f>A4</f>
        <v>Product</v>
      </c>
      <c r="B5" s="10" t="s">
        <v>72</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85">
      <c r="A6" s="21" t="str">
        <f t="shared" ref="A6:A13" si="3">A5</f>
        <v>Product</v>
      </c>
      <c r="B6" s="10" t="s">
        <v>72</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85">
      <c r="A7" s="21" t="str">
        <f t="shared" si="3"/>
        <v>Product</v>
      </c>
      <c r="B7" s="10" t="s">
        <v>72</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85">
      <c r="A8" s="21" t="str">
        <f t="shared" si="3"/>
        <v>Product</v>
      </c>
      <c r="B8" s="10" t="s">
        <v>73</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85">
      <c r="A9" s="21" t="str">
        <f t="shared" si="3"/>
        <v>Product</v>
      </c>
      <c r="B9" s="10" t="s">
        <v>73</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85">
      <c r="A10" s="21" t="str">
        <f t="shared" si="3"/>
        <v>Product</v>
      </c>
      <c r="B10" s="10" t="s">
        <v>73</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85">
      <c r="A11" s="21" t="str">
        <f t="shared" si="3"/>
        <v>Product</v>
      </c>
      <c r="B11" s="10" t="s">
        <v>73</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85">
      <c r="A12" s="21" t="str">
        <f t="shared" si="3"/>
        <v>Product</v>
      </c>
      <c r="B12" s="10" t="s">
        <v>74</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85">
      <c r="A13" s="21" t="str">
        <f t="shared" si="3"/>
        <v>Product</v>
      </c>
      <c r="B13" s="10" t="s">
        <v>74</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3">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O14"/>
  <sheetViews>
    <sheetView zoomScale="25" zoomScaleNormal="25" workbookViewId="0">
      <selection activeCell="B2" sqref="B2"/>
    </sheetView>
  </sheetViews>
  <sheetFormatPr defaultColWidth="9.109375" defaultRowHeight="46.2" x14ac:dyDescent="0.85"/>
  <cols>
    <col min="1" max="1" width="16.33203125" style="21" customWidth="1"/>
    <col min="2" max="2" width="60.33203125" style="20" customWidth="1"/>
    <col min="3"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144</v>
      </c>
      <c r="C2" s="12"/>
      <c r="D2" s="12"/>
      <c r="E2" s="12"/>
      <c r="F2" s="12"/>
      <c r="G2" s="12"/>
      <c r="H2" s="12"/>
      <c r="I2" s="12"/>
      <c r="J2" s="12"/>
      <c r="K2" s="12"/>
      <c r="L2" s="11"/>
      <c r="M2" s="11"/>
      <c r="N2" s="11"/>
    </row>
    <row r="3" spans="1:15" ht="92.25" customHeight="1" thickBot="1" x14ac:dyDescent="0.9">
      <c r="B3" s="10"/>
      <c r="C3" s="10" t="s">
        <v>118</v>
      </c>
      <c r="D3" s="10" t="s">
        <v>119</v>
      </c>
      <c r="E3" s="10" t="s">
        <v>120</v>
      </c>
      <c r="F3" s="10" t="s">
        <v>121</v>
      </c>
      <c r="G3" s="10" t="s">
        <v>122</v>
      </c>
      <c r="H3" s="10" t="s">
        <v>123</v>
      </c>
      <c r="I3" s="10" t="s">
        <v>124</v>
      </c>
      <c r="J3" s="10" t="s">
        <v>125</v>
      </c>
      <c r="K3" s="10" t="s">
        <v>126</v>
      </c>
      <c r="L3" s="10" t="s">
        <v>127</v>
      </c>
      <c r="M3" s="10" t="s">
        <v>128</v>
      </c>
      <c r="N3" s="10" t="s">
        <v>129</v>
      </c>
      <c r="O3" s="10" t="str">
        <f ca="1">TEXT(YEAR(NOW())+1,"0000")&amp;"+"</f>
        <v>2019+</v>
      </c>
    </row>
    <row r="4" spans="1:15" ht="97.95" customHeight="1" x14ac:dyDescent="0.85">
      <c r="B4" s="10" t="s">
        <v>27</v>
      </c>
      <c r="C4" s="9"/>
      <c r="D4" s="8"/>
      <c r="E4" s="8"/>
      <c r="F4" s="8"/>
      <c r="G4" s="8"/>
      <c r="H4" s="8"/>
      <c r="I4" s="8"/>
      <c r="J4" s="8"/>
      <c r="K4" s="8"/>
      <c r="L4" s="8"/>
      <c r="M4" s="8"/>
      <c r="N4" s="7"/>
    </row>
    <row r="5" spans="1:15" ht="97.95" customHeight="1" x14ac:dyDescent="0.85">
      <c r="B5" s="10"/>
      <c r="C5" s="6"/>
      <c r="D5" s="5"/>
      <c r="E5" s="5"/>
      <c r="F5" s="5"/>
      <c r="G5" s="5"/>
      <c r="H5" s="5"/>
      <c r="I5" s="5"/>
      <c r="J5" s="5"/>
      <c r="K5" s="5"/>
      <c r="L5" s="5"/>
      <c r="M5" s="5"/>
      <c r="N5" s="4"/>
    </row>
    <row r="6" spans="1:15" ht="97.95" customHeight="1" x14ac:dyDescent="0.85">
      <c r="B6" s="10" t="s">
        <v>28</v>
      </c>
      <c r="C6" s="6"/>
      <c r="D6" s="5"/>
      <c r="E6" s="5"/>
      <c r="F6" s="5"/>
      <c r="G6" s="5"/>
      <c r="H6" s="5"/>
      <c r="I6" s="5"/>
      <c r="J6" s="5"/>
      <c r="K6" s="5"/>
      <c r="L6" s="5"/>
      <c r="M6" s="5"/>
      <c r="N6" s="4"/>
    </row>
    <row r="7" spans="1:15" ht="97.95" customHeight="1" x14ac:dyDescent="0.85">
      <c r="B7" s="10"/>
      <c r="C7" s="6"/>
      <c r="D7" s="5"/>
      <c r="E7" s="5"/>
      <c r="F7" s="5"/>
      <c r="G7" s="5"/>
      <c r="H7" s="5"/>
      <c r="I7" s="5"/>
      <c r="J7" s="5"/>
      <c r="K7" s="5"/>
      <c r="L7" s="5"/>
      <c r="M7" s="5"/>
      <c r="N7" s="4"/>
    </row>
    <row r="8" spans="1:15" ht="97.95" customHeight="1" x14ac:dyDescent="0.85">
      <c r="B8" s="10" t="s">
        <v>29</v>
      </c>
      <c r="C8" s="6"/>
      <c r="D8" s="5"/>
      <c r="E8" s="5"/>
      <c r="F8" s="5"/>
      <c r="G8" s="5"/>
      <c r="H8" s="5"/>
      <c r="I8" s="5"/>
      <c r="J8" s="5"/>
      <c r="K8" s="5"/>
      <c r="L8" s="5"/>
      <c r="M8" s="5"/>
      <c r="N8" s="4"/>
    </row>
    <row r="9" spans="1:15" ht="97.95" customHeight="1" x14ac:dyDescent="0.85">
      <c r="B9" s="10"/>
      <c r="C9" s="6"/>
      <c r="D9" s="5"/>
      <c r="E9" s="5"/>
      <c r="F9" s="5"/>
      <c r="G9" s="5"/>
      <c r="H9" s="5"/>
      <c r="I9" s="5"/>
      <c r="J9" s="5"/>
      <c r="K9" s="5"/>
      <c r="L9" s="5"/>
      <c r="M9" s="5"/>
      <c r="N9" s="4"/>
    </row>
    <row r="10" spans="1:15" ht="97.95" customHeight="1" x14ac:dyDescent="0.85">
      <c r="B10" s="10" t="s">
        <v>64</v>
      </c>
      <c r="C10" s="6"/>
      <c r="D10" s="5"/>
      <c r="E10" s="5"/>
      <c r="F10" s="5"/>
      <c r="G10" s="5"/>
      <c r="H10" s="5"/>
      <c r="I10" s="5"/>
      <c r="J10" s="5"/>
      <c r="K10" s="5"/>
      <c r="L10" s="5"/>
      <c r="M10" s="5"/>
      <c r="N10" s="4"/>
    </row>
    <row r="11" spans="1:15" ht="97.95" customHeight="1" x14ac:dyDescent="0.85">
      <c r="B11" s="10"/>
      <c r="C11" s="6"/>
      <c r="D11" s="5"/>
      <c r="E11" s="5"/>
      <c r="F11" s="5"/>
      <c r="G11" s="5"/>
      <c r="H11" s="5"/>
      <c r="I11" s="5"/>
      <c r="J11" s="5"/>
      <c r="K11" s="5"/>
      <c r="L11" s="5"/>
      <c r="M11" s="5"/>
      <c r="N11" s="4"/>
    </row>
    <row r="12" spans="1:15" ht="97.95" customHeight="1" x14ac:dyDescent="0.85">
      <c r="B12" s="10" t="s">
        <v>62</v>
      </c>
      <c r="C12" s="6"/>
      <c r="D12" s="5"/>
      <c r="E12" s="5"/>
      <c r="F12" s="5"/>
      <c r="G12" s="5"/>
      <c r="H12" s="5"/>
      <c r="I12" s="5"/>
      <c r="J12" s="5"/>
      <c r="K12" s="5"/>
      <c r="L12" s="5"/>
      <c r="M12" s="5"/>
      <c r="N12" s="4"/>
    </row>
    <row r="13" spans="1:15" ht="97.95" customHeight="1" thickBot="1" x14ac:dyDescent="0.9">
      <c r="B13" s="10"/>
      <c r="C13" s="3"/>
      <c r="D13" s="2"/>
      <c r="E13" s="2"/>
      <c r="F13" s="2"/>
      <c r="G13" s="2"/>
      <c r="H13" s="2"/>
      <c r="I13" s="2"/>
      <c r="J13" s="2"/>
      <c r="K13" s="2"/>
      <c r="L13" s="2"/>
      <c r="M13" s="2"/>
      <c r="N13" s="1"/>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00"/>
  </sheetPr>
  <dimension ref="A1:O14"/>
  <sheetViews>
    <sheetView topLeftCell="H1" zoomScale="70" zoomScaleNormal="70" workbookViewId="0">
      <selection activeCell="O2" sqref="O2"/>
    </sheetView>
  </sheetViews>
  <sheetFormatPr defaultColWidth="9.109375" defaultRowHeight="46.2" x14ac:dyDescent="0.85"/>
  <cols>
    <col min="1" max="1" width="16.33203125" style="21" customWidth="1"/>
    <col min="2" max="2" width="60.33203125" style="20" customWidth="1"/>
    <col min="3" max="3" width="54.109375" style="20" customWidth="1"/>
    <col min="4"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117</v>
      </c>
      <c r="C2" s="12" t="s">
        <v>130</v>
      </c>
      <c r="D2" s="12" t="s">
        <v>130</v>
      </c>
      <c r="E2" s="12" t="s">
        <v>130</v>
      </c>
      <c r="F2" s="12" t="s">
        <v>130</v>
      </c>
      <c r="G2" s="12" t="s">
        <v>130</v>
      </c>
      <c r="H2" s="12" t="s">
        <v>130</v>
      </c>
      <c r="I2" s="12" t="s">
        <v>130</v>
      </c>
      <c r="J2" s="12" t="s">
        <v>130</v>
      </c>
      <c r="K2" s="12" t="s">
        <v>130</v>
      </c>
      <c r="L2" s="12" t="s">
        <v>130</v>
      </c>
      <c r="M2" s="12" t="s">
        <v>130</v>
      </c>
      <c r="N2" s="12" t="s">
        <v>130</v>
      </c>
      <c r="O2" s="12" t="s">
        <v>130</v>
      </c>
    </row>
    <row r="3" spans="1:15" ht="92.25" customHeight="1" x14ac:dyDescent="0.85">
      <c r="B3" s="10"/>
      <c r="C3" s="10" t="s">
        <v>118</v>
      </c>
      <c r="D3" s="10" t="s">
        <v>119</v>
      </c>
      <c r="E3" s="10" t="s">
        <v>120</v>
      </c>
      <c r="F3" s="10" t="s">
        <v>121</v>
      </c>
      <c r="G3" s="10" t="s">
        <v>122</v>
      </c>
      <c r="H3" s="10" t="s">
        <v>123</v>
      </c>
      <c r="I3" s="10" t="s">
        <v>124</v>
      </c>
      <c r="J3" s="10" t="s">
        <v>125</v>
      </c>
      <c r="K3" s="10" t="s">
        <v>126</v>
      </c>
      <c r="L3" s="10" t="s">
        <v>127</v>
      </c>
      <c r="M3" s="10" t="s">
        <v>128</v>
      </c>
      <c r="N3" s="10" t="s">
        <v>129</v>
      </c>
      <c r="O3" s="10" t="s">
        <v>131</v>
      </c>
    </row>
    <row r="4" spans="1:15" ht="97.95" customHeight="1" x14ac:dyDescent="0.85">
      <c r="A4" s="21" t="s">
        <v>78</v>
      </c>
      <c r="B4" s="10" t="s">
        <v>27</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5" customHeight="1" x14ac:dyDescent="0.85">
      <c r="A5" s="21" t="s">
        <v>78</v>
      </c>
      <c r="B5" s="10" t="s">
        <v>27</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5" customHeight="1" x14ac:dyDescent="0.85">
      <c r="A6" s="21" t="s">
        <v>78</v>
      </c>
      <c r="B6" s="10" t="s">
        <v>28</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5" customHeight="1" x14ac:dyDescent="0.85">
      <c r="A7" s="21" t="s">
        <v>78</v>
      </c>
      <c r="B7" s="10" t="s">
        <v>28</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5" customHeight="1" x14ac:dyDescent="0.85">
      <c r="A8" s="21" t="s">
        <v>78</v>
      </c>
      <c r="B8" s="10" t="s">
        <v>29</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5" customHeight="1" x14ac:dyDescent="0.85">
      <c r="A9" s="21" t="s">
        <v>78</v>
      </c>
      <c r="B9" s="10" t="s">
        <v>29</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5" customHeight="1" x14ac:dyDescent="0.85">
      <c r="A10" s="21" t="s">
        <v>78</v>
      </c>
      <c r="B10" s="10" t="s">
        <v>64</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5" customHeight="1" x14ac:dyDescent="0.85">
      <c r="A11" s="21" t="s">
        <v>78</v>
      </c>
      <c r="B11" s="10" t="s">
        <v>64</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5" customHeight="1" x14ac:dyDescent="0.85">
      <c r="A12" s="21" t="s">
        <v>78</v>
      </c>
      <c r="B12" s="10" t="s">
        <v>62</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5" customHeight="1" x14ac:dyDescent="0.85">
      <c r="A13" s="21" t="s">
        <v>78</v>
      </c>
      <c r="B13" s="10" t="s">
        <v>62</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
  <sheetViews>
    <sheetView zoomScale="70" zoomScaleNormal="70" workbookViewId="0"/>
  </sheetViews>
  <sheetFormatPr defaultRowHeight="14.4" x14ac:dyDescent="0.3"/>
  <cols>
    <col min="1" max="7" width="55.33203125" customWidth="1"/>
    <col min="10" max="10" width="55.33203125" customWidth="1"/>
    <col min="99" max="99" width="55.3320312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I2"/>
  <sheetViews>
    <sheetView zoomScale="70" zoomScaleNormal="70" workbookViewId="0">
      <selection activeCell="H7" sqref="H7"/>
    </sheetView>
  </sheetViews>
  <sheetFormatPr defaultRowHeight="14.4" x14ac:dyDescent="0.3"/>
  <cols>
    <col min="1" max="1" width="26.109375" customWidth="1"/>
    <col min="2" max="2" width="25.44140625" customWidth="1"/>
    <col min="3" max="3" width="23.109375" customWidth="1"/>
    <col min="5" max="5" width="21.109375" customWidth="1"/>
    <col min="6" max="6" width="27.88671875" customWidth="1"/>
    <col min="7" max="7" width="17.88671875" customWidth="1"/>
    <col min="8" max="8" width="35" customWidth="1"/>
  </cols>
  <sheetData>
    <row r="1" spans="1:9" ht="106.95" customHeight="1" x14ac:dyDescent="0.25">
      <c r="A1" s="15" t="s">
        <v>32</v>
      </c>
      <c r="B1" s="15" t="s">
        <v>37</v>
      </c>
      <c r="C1" s="15" t="s">
        <v>9</v>
      </c>
      <c r="E1" s="15" t="s">
        <v>27</v>
      </c>
      <c r="F1" s="15" t="s">
        <v>49</v>
      </c>
      <c r="G1" s="15" t="s">
        <v>50</v>
      </c>
      <c r="H1" s="15" t="s">
        <v>51</v>
      </c>
      <c r="I1" s="15" t="s">
        <v>63</v>
      </c>
    </row>
    <row r="2" spans="1:9" ht="100.95" customHeight="1"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DataXY</vt:lpstr>
      <vt:lpstr>Icons</vt:lpstr>
      <vt:lpstr>Template1</vt:lpstr>
      <vt:lpstr>Template2</vt:lpstr>
      <vt:lpstr>Template3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2018-08-22T20:00:00Z</dcterms:modified>
</cp:coreProperties>
</file>